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ddy Sydney\Documents\TRABAJO GESTION 2021\santa rosa 2\"/>
    </mc:Choice>
  </mc:AlternateContent>
  <xr:revisionPtr revIDLastSave="0" documentId="13_ncr:1_{990D8D02-21CF-4618-B11B-CF4C89D10D95}" xr6:coauthVersionLast="47" xr6:coauthVersionMax="47" xr10:uidLastSave="{00000000-0000-0000-0000-000000000000}"/>
  <bookViews>
    <workbookView xWindow="-120" yWindow="-120" windowWidth="21840" windowHeight="13140" firstSheet="2" activeTab="5" xr2:uid="{00000000-000D-0000-FFFF-FFFF00000000}"/>
  </bookViews>
  <sheets>
    <sheet name="MENU" sheetId="1" r:id="rId1"/>
    <sheet name="CARATULA" sheetId="9" r:id="rId2"/>
    <sheet name="FILIACION" sheetId="5" r:id="rId3"/>
    <sheet name="ASISTENCIA" sheetId="8" r:id="rId4"/>
    <sheet name="1°TRIM" sheetId="2" r:id="rId5"/>
    <sheet name="2°TRIM" sheetId="6" r:id="rId6"/>
    <sheet name="3°TRIM" sheetId="7" r:id="rId7"/>
    <sheet name="CENTRALIZADOR" sheetId="10" r:id="rId8"/>
    <sheet name="ESTADISTICAS" sheetId="11" r:id="rId9"/>
  </sheets>
  <externalReferences>
    <externalReference r:id="rId10"/>
    <externalReference r:id="rId11"/>
  </externalReferences>
  <definedNames>
    <definedName name="_xlnm.Print_Titles" localSheetId="4">'1°TRIM'!$A:$AA,'1°TRIM'!$1:$11</definedName>
    <definedName name="_xlnm.Print_Titles" localSheetId="5">'2°TRIM'!$A:$AA,'2°TRIM'!$1:$11</definedName>
    <definedName name="_xlnm.Print_Titles" localSheetId="6">'3°TRIM'!$A:$AA,'3°TRIM'!$1:$11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5" l="1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B7" i="5"/>
  <c r="C7" i="5"/>
  <c r="D7" i="5"/>
  <c r="A7" i="5"/>
  <c r="B8" i="11" l="1"/>
  <c r="E5" i="11" l="1"/>
  <c r="E4" i="11"/>
  <c r="E3" i="11"/>
  <c r="B26" i="11"/>
  <c r="E22" i="11"/>
  <c r="H17" i="11"/>
  <c r="G17" i="11"/>
  <c r="E17" i="11"/>
  <c r="E12" i="11"/>
  <c r="G6" i="10"/>
  <c r="G5" i="10"/>
  <c r="G4" i="10"/>
  <c r="C38" i="10"/>
  <c r="C39" i="10"/>
  <c r="C40" i="10"/>
  <c r="C41" i="10"/>
  <c r="C42" i="10"/>
  <c r="C43" i="10"/>
  <c r="C44" i="10"/>
  <c r="C45" i="10"/>
  <c r="C46" i="10"/>
  <c r="B38" i="10"/>
  <c r="B39" i="10"/>
  <c r="B40" i="10"/>
  <c r="B41" i="10"/>
  <c r="B42" i="10"/>
  <c r="B43" i="10"/>
  <c r="B44" i="10"/>
  <c r="B45" i="10"/>
  <c r="B46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C13" i="10"/>
  <c r="B13" i="10"/>
  <c r="H31" i="9"/>
  <c r="H30" i="9"/>
  <c r="H29" i="9"/>
  <c r="H28" i="9"/>
  <c r="O3" i="8"/>
  <c r="A2" i="8"/>
  <c r="BG41" i="8"/>
  <c r="BH41" i="8"/>
  <c r="BI41" i="8"/>
  <c r="BJ41" i="8"/>
  <c r="B41" i="8"/>
  <c r="A41" i="8"/>
  <c r="A8" i="8"/>
  <c r="B8" i="8"/>
  <c r="BG8" i="8"/>
  <c r="BH8" i="8"/>
  <c r="BI8" i="8"/>
  <c r="BJ8" i="8"/>
  <c r="A9" i="8"/>
  <c r="B9" i="8"/>
  <c r="BG9" i="8"/>
  <c r="BH9" i="8"/>
  <c r="BI9" i="8"/>
  <c r="BJ9" i="8"/>
  <c r="A10" i="8"/>
  <c r="B10" i="8"/>
  <c r="BG10" i="8"/>
  <c r="BH10" i="8"/>
  <c r="BI10" i="8"/>
  <c r="BJ10" i="8"/>
  <c r="A11" i="8"/>
  <c r="B11" i="8"/>
  <c r="BG11" i="8"/>
  <c r="BH11" i="8"/>
  <c r="BI11" i="8"/>
  <c r="BJ11" i="8"/>
  <c r="A12" i="8"/>
  <c r="B12" i="8"/>
  <c r="BG12" i="8"/>
  <c r="BH12" i="8"/>
  <c r="BI12" i="8"/>
  <c r="BJ12" i="8"/>
  <c r="A13" i="8"/>
  <c r="B13" i="8"/>
  <c r="BG13" i="8"/>
  <c r="BH13" i="8"/>
  <c r="BI13" i="8"/>
  <c r="BJ13" i="8"/>
  <c r="A14" i="8"/>
  <c r="B14" i="8"/>
  <c r="BG14" i="8"/>
  <c r="BH14" i="8"/>
  <c r="BI14" i="8"/>
  <c r="BJ14" i="8"/>
  <c r="A15" i="8"/>
  <c r="B15" i="8"/>
  <c r="BG15" i="8"/>
  <c r="BH15" i="8"/>
  <c r="BI15" i="8"/>
  <c r="BJ15" i="8"/>
  <c r="A16" i="8"/>
  <c r="B16" i="8"/>
  <c r="BG16" i="8"/>
  <c r="BH16" i="8"/>
  <c r="BI16" i="8"/>
  <c r="BJ16" i="8"/>
  <c r="A17" i="8"/>
  <c r="B17" i="8"/>
  <c r="BG17" i="8"/>
  <c r="BH17" i="8"/>
  <c r="BI17" i="8"/>
  <c r="BJ17" i="8"/>
  <c r="A18" i="8"/>
  <c r="B18" i="8"/>
  <c r="BG18" i="8"/>
  <c r="BH18" i="8"/>
  <c r="BI18" i="8"/>
  <c r="BJ18" i="8"/>
  <c r="A19" i="8"/>
  <c r="B19" i="8"/>
  <c r="BG19" i="8"/>
  <c r="BH19" i="8"/>
  <c r="BI19" i="8"/>
  <c r="BJ19" i="8"/>
  <c r="A20" i="8"/>
  <c r="B20" i="8"/>
  <c r="BG20" i="8"/>
  <c r="BH20" i="8"/>
  <c r="BI20" i="8"/>
  <c r="BJ20" i="8"/>
  <c r="A21" i="8"/>
  <c r="B21" i="8"/>
  <c r="BG21" i="8"/>
  <c r="BH21" i="8"/>
  <c r="BI21" i="8"/>
  <c r="BJ21" i="8"/>
  <c r="A22" i="8"/>
  <c r="B22" i="8"/>
  <c r="BG22" i="8"/>
  <c r="BH22" i="8"/>
  <c r="BI22" i="8"/>
  <c r="BJ22" i="8"/>
  <c r="A23" i="8"/>
  <c r="B23" i="8"/>
  <c r="BG23" i="8"/>
  <c r="BH23" i="8"/>
  <c r="BI23" i="8"/>
  <c r="BJ23" i="8"/>
  <c r="A24" i="8"/>
  <c r="B24" i="8"/>
  <c r="BG24" i="8"/>
  <c r="BH24" i="8"/>
  <c r="BI24" i="8"/>
  <c r="BJ24" i="8"/>
  <c r="A25" i="8"/>
  <c r="B25" i="8"/>
  <c r="BG25" i="8"/>
  <c r="BH25" i="8"/>
  <c r="BI25" i="8"/>
  <c r="BJ25" i="8"/>
  <c r="A26" i="8"/>
  <c r="B26" i="8"/>
  <c r="BG26" i="8"/>
  <c r="BH26" i="8"/>
  <c r="BI26" i="8"/>
  <c r="BJ26" i="8"/>
  <c r="A27" i="8"/>
  <c r="B27" i="8"/>
  <c r="BG27" i="8"/>
  <c r="BH27" i="8"/>
  <c r="BI27" i="8"/>
  <c r="BJ27" i="8"/>
  <c r="A28" i="8"/>
  <c r="B28" i="8"/>
  <c r="BG28" i="8"/>
  <c r="BH28" i="8"/>
  <c r="BI28" i="8"/>
  <c r="BJ28" i="8"/>
  <c r="A29" i="8"/>
  <c r="B29" i="8"/>
  <c r="BG29" i="8"/>
  <c r="BH29" i="8"/>
  <c r="BI29" i="8"/>
  <c r="BJ29" i="8"/>
  <c r="A30" i="8"/>
  <c r="B30" i="8"/>
  <c r="BG30" i="8"/>
  <c r="BH30" i="8"/>
  <c r="BI30" i="8"/>
  <c r="BJ30" i="8"/>
  <c r="A31" i="8"/>
  <c r="B31" i="8"/>
  <c r="BG31" i="8"/>
  <c r="BH31" i="8"/>
  <c r="BI31" i="8"/>
  <c r="BJ31" i="8"/>
  <c r="A32" i="8"/>
  <c r="B32" i="8"/>
  <c r="BG32" i="8"/>
  <c r="BH32" i="8"/>
  <c r="BI32" i="8"/>
  <c r="BJ32" i="8"/>
  <c r="A33" i="8"/>
  <c r="B33" i="8"/>
  <c r="BG33" i="8"/>
  <c r="BH33" i="8"/>
  <c r="BI33" i="8"/>
  <c r="BJ33" i="8"/>
  <c r="A34" i="8"/>
  <c r="B34" i="8"/>
  <c r="BG34" i="8"/>
  <c r="BH34" i="8"/>
  <c r="BI34" i="8"/>
  <c r="BJ34" i="8"/>
  <c r="A35" i="8"/>
  <c r="B35" i="8"/>
  <c r="BG35" i="8"/>
  <c r="BH35" i="8"/>
  <c r="BI35" i="8"/>
  <c r="BJ35" i="8"/>
  <c r="A36" i="8"/>
  <c r="B36" i="8"/>
  <c r="BG36" i="8"/>
  <c r="BH36" i="8"/>
  <c r="BI36" i="8"/>
  <c r="BJ36" i="8"/>
  <c r="A37" i="8"/>
  <c r="B37" i="8"/>
  <c r="BG37" i="8"/>
  <c r="BH37" i="8"/>
  <c r="BI37" i="8"/>
  <c r="BJ37" i="8"/>
  <c r="A38" i="8"/>
  <c r="B38" i="8"/>
  <c r="BG38" i="8"/>
  <c r="BH38" i="8"/>
  <c r="BI38" i="8"/>
  <c r="BJ38" i="8"/>
  <c r="A39" i="8"/>
  <c r="B39" i="8"/>
  <c r="BG39" i="8"/>
  <c r="BH39" i="8"/>
  <c r="BI39" i="8"/>
  <c r="BJ39" i="8"/>
  <c r="A40" i="8"/>
  <c r="B40" i="8"/>
  <c r="BG40" i="8"/>
  <c r="BH40" i="8"/>
  <c r="BI40" i="8"/>
  <c r="BJ40" i="8"/>
  <c r="K15" i="7"/>
  <c r="Z45" i="7"/>
  <c r="V45" i="7"/>
  <c r="S45" i="7"/>
  <c r="K45" i="7"/>
  <c r="E45" i="7"/>
  <c r="W45" i="7" s="1"/>
  <c r="AA45" i="7" s="1"/>
  <c r="N46" i="10" s="1"/>
  <c r="B45" i="7"/>
  <c r="A45" i="7"/>
  <c r="Z44" i="7"/>
  <c r="V44" i="7"/>
  <c r="S44" i="7"/>
  <c r="K44" i="7"/>
  <c r="E44" i="7"/>
  <c r="B44" i="7"/>
  <c r="A44" i="7"/>
  <c r="Z43" i="7"/>
  <c r="V43" i="7"/>
  <c r="S43" i="7"/>
  <c r="K43" i="7"/>
  <c r="E43" i="7"/>
  <c r="W43" i="7" s="1"/>
  <c r="AA43" i="7" s="1"/>
  <c r="N44" i="10" s="1"/>
  <c r="B43" i="7"/>
  <c r="A43" i="7"/>
  <c r="Z42" i="7"/>
  <c r="V42" i="7"/>
  <c r="S42" i="7"/>
  <c r="K42" i="7"/>
  <c r="E42" i="7"/>
  <c r="B42" i="7"/>
  <c r="A42" i="7"/>
  <c r="Z41" i="7"/>
  <c r="V41" i="7"/>
  <c r="S41" i="7"/>
  <c r="K41" i="7"/>
  <c r="E41" i="7"/>
  <c r="W41" i="7" s="1"/>
  <c r="AA41" i="7" s="1"/>
  <c r="N42" i="10" s="1"/>
  <c r="B41" i="7"/>
  <c r="A41" i="7"/>
  <c r="Z40" i="7"/>
  <c r="V40" i="7"/>
  <c r="S40" i="7"/>
  <c r="K40" i="7"/>
  <c r="E40" i="7"/>
  <c r="B40" i="7"/>
  <c r="A40" i="7"/>
  <c r="Z39" i="7"/>
  <c r="V39" i="7"/>
  <c r="S39" i="7"/>
  <c r="K39" i="7"/>
  <c r="E39" i="7"/>
  <c r="W39" i="7" s="1"/>
  <c r="AA39" i="7" s="1"/>
  <c r="N40" i="10" s="1"/>
  <c r="B39" i="7"/>
  <c r="A39" i="7"/>
  <c r="Z38" i="7"/>
  <c r="V38" i="7"/>
  <c r="S38" i="7"/>
  <c r="K38" i="7"/>
  <c r="E38" i="7"/>
  <c r="B38" i="7"/>
  <c r="A38" i="7"/>
  <c r="Z37" i="7"/>
  <c r="V37" i="7"/>
  <c r="S37" i="7"/>
  <c r="K37" i="7"/>
  <c r="E37" i="7"/>
  <c r="W37" i="7" s="1"/>
  <c r="AA37" i="7" s="1"/>
  <c r="N38" i="10" s="1"/>
  <c r="B37" i="7"/>
  <c r="A37" i="7"/>
  <c r="Z36" i="7"/>
  <c r="V36" i="7"/>
  <c r="S36" i="7"/>
  <c r="K36" i="7"/>
  <c r="E36" i="7"/>
  <c r="B36" i="7"/>
  <c r="A36" i="7"/>
  <c r="Z35" i="7"/>
  <c r="V35" i="7"/>
  <c r="S35" i="7"/>
  <c r="K35" i="7"/>
  <c r="E35" i="7"/>
  <c r="W35" i="7" s="1"/>
  <c r="AA35" i="7" s="1"/>
  <c r="N36" i="10" s="1"/>
  <c r="B35" i="7"/>
  <c r="A35" i="7"/>
  <c r="Z34" i="7"/>
  <c r="V34" i="7"/>
  <c r="S34" i="7"/>
  <c r="K34" i="7"/>
  <c r="E34" i="7"/>
  <c r="B34" i="7"/>
  <c r="A34" i="7"/>
  <c r="Z33" i="7"/>
  <c r="V33" i="7"/>
  <c r="S33" i="7"/>
  <c r="K33" i="7"/>
  <c r="E33" i="7"/>
  <c r="W33" i="7" s="1"/>
  <c r="AA33" i="7" s="1"/>
  <c r="N34" i="10" s="1"/>
  <c r="B33" i="7"/>
  <c r="A33" i="7"/>
  <c r="Z32" i="7"/>
  <c r="V32" i="7"/>
  <c r="S32" i="7"/>
  <c r="K32" i="7"/>
  <c r="E32" i="7"/>
  <c r="B32" i="7"/>
  <c r="A32" i="7"/>
  <c r="Z31" i="7"/>
  <c r="V31" i="7"/>
  <c r="S31" i="7"/>
  <c r="K31" i="7"/>
  <c r="E31" i="7"/>
  <c r="W31" i="7" s="1"/>
  <c r="AA31" i="7" s="1"/>
  <c r="N32" i="10" s="1"/>
  <c r="B31" i="7"/>
  <c r="A31" i="7"/>
  <c r="Z30" i="7"/>
  <c r="V30" i="7"/>
  <c r="S30" i="7"/>
  <c r="K30" i="7"/>
  <c r="E30" i="7"/>
  <c r="B30" i="7"/>
  <c r="A30" i="7"/>
  <c r="Z29" i="7"/>
  <c r="V29" i="7"/>
  <c r="S29" i="7"/>
  <c r="K29" i="7"/>
  <c r="E29" i="7"/>
  <c r="W29" i="7" s="1"/>
  <c r="AA29" i="7" s="1"/>
  <c r="N30" i="10" s="1"/>
  <c r="B29" i="7"/>
  <c r="A29" i="7"/>
  <c r="Z28" i="7"/>
  <c r="V28" i="7"/>
  <c r="S28" i="7"/>
  <c r="K28" i="7"/>
  <c r="E28" i="7"/>
  <c r="B28" i="7"/>
  <c r="A28" i="7"/>
  <c r="Z27" i="7"/>
  <c r="V27" i="7"/>
  <c r="S27" i="7"/>
  <c r="K27" i="7"/>
  <c r="E27" i="7"/>
  <c r="W27" i="7" s="1"/>
  <c r="AA27" i="7" s="1"/>
  <c r="N28" i="10" s="1"/>
  <c r="B27" i="7"/>
  <c r="A27" i="7"/>
  <c r="Z26" i="7"/>
  <c r="V26" i="7"/>
  <c r="S26" i="7"/>
  <c r="K26" i="7"/>
  <c r="E26" i="7"/>
  <c r="B26" i="7"/>
  <c r="A26" i="7"/>
  <c r="Z25" i="7"/>
  <c r="V25" i="7"/>
  <c r="S25" i="7"/>
  <c r="K25" i="7"/>
  <c r="E25" i="7"/>
  <c r="W25" i="7" s="1"/>
  <c r="AA25" i="7" s="1"/>
  <c r="N26" i="10" s="1"/>
  <c r="B25" i="7"/>
  <c r="A25" i="7"/>
  <c r="Z24" i="7"/>
  <c r="V24" i="7"/>
  <c r="S24" i="7"/>
  <c r="K24" i="7"/>
  <c r="E24" i="7"/>
  <c r="B24" i="7"/>
  <c r="A24" i="7"/>
  <c r="Z23" i="7"/>
  <c r="V23" i="7"/>
  <c r="S23" i="7"/>
  <c r="K23" i="7"/>
  <c r="E23" i="7"/>
  <c r="W23" i="7" s="1"/>
  <c r="AA23" i="7" s="1"/>
  <c r="N24" i="10" s="1"/>
  <c r="B23" i="7"/>
  <c r="A23" i="7"/>
  <c r="Z22" i="7"/>
  <c r="V22" i="7"/>
  <c r="S22" i="7"/>
  <c r="K22" i="7"/>
  <c r="E22" i="7"/>
  <c r="W22" i="7" s="1"/>
  <c r="AA22" i="7" s="1"/>
  <c r="N23" i="10" s="1"/>
  <c r="B22" i="7"/>
  <c r="A22" i="7"/>
  <c r="Z21" i="7"/>
  <c r="V21" i="7"/>
  <c r="S21" i="7"/>
  <c r="K21" i="7"/>
  <c r="E21" i="7"/>
  <c r="W21" i="7" s="1"/>
  <c r="AA21" i="7" s="1"/>
  <c r="N22" i="10" s="1"/>
  <c r="B21" i="7"/>
  <c r="A21" i="7"/>
  <c r="Z20" i="7"/>
  <c r="V20" i="7"/>
  <c r="S20" i="7"/>
  <c r="K20" i="7"/>
  <c r="E20" i="7"/>
  <c r="W20" i="7" s="1"/>
  <c r="AA20" i="7" s="1"/>
  <c r="N21" i="10" s="1"/>
  <c r="B20" i="7"/>
  <c r="A20" i="7"/>
  <c r="Z19" i="7"/>
  <c r="V19" i="7"/>
  <c r="S19" i="7"/>
  <c r="K19" i="7"/>
  <c r="E19" i="7"/>
  <c r="W19" i="7" s="1"/>
  <c r="AA19" i="7" s="1"/>
  <c r="N20" i="10" s="1"/>
  <c r="B19" i="7"/>
  <c r="A19" i="7"/>
  <c r="Z18" i="7"/>
  <c r="V18" i="7"/>
  <c r="S18" i="7"/>
  <c r="K18" i="7"/>
  <c r="E18" i="7"/>
  <c r="W18" i="7" s="1"/>
  <c r="AA18" i="7" s="1"/>
  <c r="N19" i="10" s="1"/>
  <c r="B18" i="7"/>
  <c r="A18" i="7"/>
  <c r="Z17" i="7"/>
  <c r="V17" i="7"/>
  <c r="S17" i="7"/>
  <c r="K17" i="7"/>
  <c r="E17" i="7"/>
  <c r="W17" i="7" s="1"/>
  <c r="AA17" i="7" s="1"/>
  <c r="N18" i="10" s="1"/>
  <c r="B17" i="7"/>
  <c r="A17" i="7"/>
  <c r="Z16" i="7"/>
  <c r="V16" i="7"/>
  <c r="S16" i="7"/>
  <c r="K16" i="7"/>
  <c r="E16" i="7"/>
  <c r="W16" i="7" s="1"/>
  <c r="AA16" i="7" s="1"/>
  <c r="N17" i="10" s="1"/>
  <c r="B16" i="7"/>
  <c r="A16" i="7"/>
  <c r="Z15" i="7"/>
  <c r="V15" i="7"/>
  <c r="S15" i="7"/>
  <c r="E15" i="7"/>
  <c r="W15" i="7" s="1"/>
  <c r="AA15" i="7" s="1"/>
  <c r="N16" i="10" s="1"/>
  <c r="B15" i="7"/>
  <c r="A15" i="7"/>
  <c r="Z14" i="7"/>
  <c r="V14" i="7"/>
  <c r="S14" i="7"/>
  <c r="K14" i="7"/>
  <c r="E14" i="7"/>
  <c r="W14" i="7" s="1"/>
  <c r="AA14" i="7" s="1"/>
  <c r="N15" i="10" s="1"/>
  <c r="B14" i="7"/>
  <c r="A14" i="7"/>
  <c r="Z13" i="7"/>
  <c r="V13" i="7"/>
  <c r="S13" i="7"/>
  <c r="K13" i="7"/>
  <c r="E13" i="7"/>
  <c r="W13" i="7" s="1"/>
  <c r="AA13" i="7" s="1"/>
  <c r="N14" i="10" s="1"/>
  <c r="B13" i="7"/>
  <c r="A13" i="7"/>
  <c r="Z12" i="7"/>
  <c r="V12" i="7"/>
  <c r="S12" i="7"/>
  <c r="K12" i="7"/>
  <c r="E12" i="7"/>
  <c r="W12" i="7" s="1"/>
  <c r="AA12" i="7" s="1"/>
  <c r="N13" i="10" s="1"/>
  <c r="B12" i="7"/>
  <c r="A12" i="7"/>
  <c r="A8" i="7"/>
  <c r="A6" i="7"/>
  <c r="A4" i="7"/>
  <c r="Z45" i="6"/>
  <c r="V45" i="6"/>
  <c r="S45" i="6"/>
  <c r="K45" i="6"/>
  <c r="E45" i="6"/>
  <c r="W45" i="6" s="1"/>
  <c r="AA45" i="6" s="1"/>
  <c r="L46" i="10" s="1"/>
  <c r="B45" i="6"/>
  <c r="A45" i="6"/>
  <c r="Z44" i="6"/>
  <c r="V44" i="6"/>
  <c r="S44" i="6"/>
  <c r="K44" i="6"/>
  <c r="E44" i="6"/>
  <c r="B44" i="6"/>
  <c r="A44" i="6"/>
  <c r="Z43" i="6"/>
  <c r="V43" i="6"/>
  <c r="S43" i="6"/>
  <c r="K43" i="6"/>
  <c r="E43" i="6"/>
  <c r="W43" i="6" s="1"/>
  <c r="AA43" i="6" s="1"/>
  <c r="L44" i="10" s="1"/>
  <c r="B43" i="6"/>
  <c r="A43" i="6"/>
  <c r="Z42" i="6"/>
  <c r="V42" i="6"/>
  <c r="S42" i="6"/>
  <c r="K42" i="6"/>
  <c r="E42" i="6"/>
  <c r="W42" i="6" s="1"/>
  <c r="AA42" i="6" s="1"/>
  <c r="L43" i="10" s="1"/>
  <c r="B42" i="6"/>
  <c r="A42" i="6"/>
  <c r="Z41" i="6"/>
  <c r="V41" i="6"/>
  <c r="S41" i="6"/>
  <c r="K41" i="6"/>
  <c r="E41" i="6"/>
  <c r="B41" i="6"/>
  <c r="A41" i="6"/>
  <c r="Z40" i="6"/>
  <c r="V40" i="6"/>
  <c r="S40" i="6"/>
  <c r="K40" i="6"/>
  <c r="E40" i="6"/>
  <c r="B40" i="6"/>
  <c r="A40" i="6"/>
  <c r="Z39" i="6"/>
  <c r="V39" i="6"/>
  <c r="S39" i="6"/>
  <c r="K39" i="6"/>
  <c r="E39" i="6"/>
  <c r="W39" i="6" s="1"/>
  <c r="AA39" i="6" s="1"/>
  <c r="L40" i="10" s="1"/>
  <c r="B39" i="6"/>
  <c r="A39" i="6"/>
  <c r="Z38" i="6"/>
  <c r="V38" i="6"/>
  <c r="S38" i="6"/>
  <c r="K38" i="6"/>
  <c r="E38" i="6"/>
  <c r="W38" i="6" s="1"/>
  <c r="AA38" i="6" s="1"/>
  <c r="L39" i="10" s="1"/>
  <c r="B38" i="6"/>
  <c r="A38" i="6"/>
  <c r="Z37" i="6"/>
  <c r="V37" i="6"/>
  <c r="S37" i="6"/>
  <c r="K37" i="6"/>
  <c r="E37" i="6"/>
  <c r="B37" i="6"/>
  <c r="A37" i="6"/>
  <c r="Z36" i="6"/>
  <c r="V36" i="6"/>
  <c r="S36" i="6"/>
  <c r="K36" i="6"/>
  <c r="E36" i="6"/>
  <c r="B36" i="6"/>
  <c r="A36" i="6"/>
  <c r="Z35" i="6"/>
  <c r="V35" i="6"/>
  <c r="S35" i="6"/>
  <c r="K35" i="6"/>
  <c r="E35" i="6"/>
  <c r="W35" i="6" s="1"/>
  <c r="AA35" i="6" s="1"/>
  <c r="L36" i="10" s="1"/>
  <c r="B35" i="6"/>
  <c r="A35" i="6"/>
  <c r="Z34" i="6"/>
  <c r="V34" i="6"/>
  <c r="S34" i="6"/>
  <c r="K34" i="6"/>
  <c r="E34" i="6"/>
  <c r="B34" i="6"/>
  <c r="A34" i="6"/>
  <c r="Z33" i="6"/>
  <c r="V33" i="6"/>
  <c r="S33" i="6"/>
  <c r="K33" i="6"/>
  <c r="E33" i="6"/>
  <c r="B33" i="6"/>
  <c r="A33" i="6"/>
  <c r="Z32" i="6"/>
  <c r="V32" i="6"/>
  <c r="S32" i="6"/>
  <c r="K32" i="6"/>
  <c r="E32" i="6"/>
  <c r="B32" i="6"/>
  <c r="A32" i="6"/>
  <c r="Z31" i="6"/>
  <c r="V31" i="6"/>
  <c r="S31" i="6"/>
  <c r="K31" i="6"/>
  <c r="E31" i="6"/>
  <c r="B31" i="6"/>
  <c r="A31" i="6"/>
  <c r="Z30" i="6"/>
  <c r="V30" i="6"/>
  <c r="S30" i="6"/>
  <c r="K30" i="6"/>
  <c r="E30" i="6"/>
  <c r="B30" i="6"/>
  <c r="A30" i="6"/>
  <c r="Z29" i="6"/>
  <c r="V29" i="6"/>
  <c r="S29" i="6"/>
  <c r="K29" i="6"/>
  <c r="E29" i="6"/>
  <c r="B29" i="6"/>
  <c r="A29" i="6"/>
  <c r="Z28" i="6"/>
  <c r="V28" i="6"/>
  <c r="S28" i="6"/>
  <c r="K28" i="6"/>
  <c r="E28" i="6"/>
  <c r="B28" i="6"/>
  <c r="A28" i="6"/>
  <c r="Z27" i="6"/>
  <c r="V27" i="6"/>
  <c r="S27" i="6"/>
  <c r="K27" i="6"/>
  <c r="E27" i="6"/>
  <c r="B27" i="6"/>
  <c r="A27" i="6"/>
  <c r="Z26" i="6"/>
  <c r="V26" i="6"/>
  <c r="S26" i="6"/>
  <c r="K26" i="6"/>
  <c r="E26" i="6"/>
  <c r="B26" i="6"/>
  <c r="A26" i="6"/>
  <c r="Z25" i="6"/>
  <c r="V25" i="6"/>
  <c r="S25" i="6"/>
  <c r="K25" i="6"/>
  <c r="E25" i="6"/>
  <c r="B25" i="6"/>
  <c r="A25" i="6"/>
  <c r="Z24" i="6"/>
  <c r="V24" i="6"/>
  <c r="S24" i="6"/>
  <c r="K24" i="6"/>
  <c r="E24" i="6"/>
  <c r="B24" i="6"/>
  <c r="A24" i="6"/>
  <c r="Z23" i="6"/>
  <c r="V23" i="6"/>
  <c r="S23" i="6"/>
  <c r="K23" i="6"/>
  <c r="E23" i="6"/>
  <c r="B23" i="6"/>
  <c r="A23" i="6"/>
  <c r="Z22" i="6"/>
  <c r="V22" i="6"/>
  <c r="S22" i="6"/>
  <c r="K22" i="6"/>
  <c r="E22" i="6"/>
  <c r="B22" i="6"/>
  <c r="A22" i="6"/>
  <c r="Z21" i="6"/>
  <c r="V21" i="6"/>
  <c r="S21" i="6"/>
  <c r="K21" i="6"/>
  <c r="E21" i="6"/>
  <c r="B21" i="6"/>
  <c r="A21" i="6"/>
  <c r="Z20" i="6"/>
  <c r="V20" i="6"/>
  <c r="S20" i="6"/>
  <c r="K20" i="6"/>
  <c r="E20" i="6"/>
  <c r="B20" i="6"/>
  <c r="A20" i="6"/>
  <c r="Z19" i="6"/>
  <c r="V19" i="6"/>
  <c r="S19" i="6"/>
  <c r="K19" i="6"/>
  <c r="E19" i="6"/>
  <c r="B19" i="6"/>
  <c r="A19" i="6"/>
  <c r="Z18" i="6"/>
  <c r="V18" i="6"/>
  <c r="S18" i="6"/>
  <c r="K18" i="6"/>
  <c r="E18" i="6"/>
  <c r="B18" i="6"/>
  <c r="A18" i="6"/>
  <c r="Z17" i="6"/>
  <c r="V17" i="6"/>
  <c r="S17" i="6"/>
  <c r="K17" i="6"/>
  <c r="E17" i="6"/>
  <c r="B17" i="6"/>
  <c r="A17" i="6"/>
  <c r="Z16" i="6"/>
  <c r="V16" i="6"/>
  <c r="S16" i="6"/>
  <c r="K16" i="6"/>
  <c r="E16" i="6"/>
  <c r="B16" i="6"/>
  <c r="A16" i="6"/>
  <c r="Z15" i="6"/>
  <c r="V15" i="6"/>
  <c r="S15" i="6"/>
  <c r="K15" i="6"/>
  <c r="E15" i="6"/>
  <c r="W15" i="6" s="1"/>
  <c r="AA15" i="6" s="1"/>
  <c r="L16" i="10" s="1"/>
  <c r="B15" i="6"/>
  <c r="A15" i="6"/>
  <c r="Z14" i="6"/>
  <c r="V14" i="6"/>
  <c r="S14" i="6"/>
  <c r="K14" i="6"/>
  <c r="E14" i="6"/>
  <c r="B14" i="6"/>
  <c r="A14" i="6"/>
  <c r="Z13" i="6"/>
  <c r="V13" i="6"/>
  <c r="S13" i="6"/>
  <c r="K13" i="6"/>
  <c r="E13" i="6"/>
  <c r="B13" i="6"/>
  <c r="A13" i="6"/>
  <c r="Z12" i="6"/>
  <c r="V12" i="6"/>
  <c r="S12" i="6"/>
  <c r="K12" i="6"/>
  <c r="E12" i="6"/>
  <c r="B12" i="6"/>
  <c r="A12" i="6"/>
  <c r="A8" i="6"/>
  <c r="A6" i="6"/>
  <c r="A4" i="6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12" i="2"/>
  <c r="W34" i="6" l="1"/>
  <c r="AA34" i="6" s="1"/>
  <c r="L35" i="10" s="1"/>
  <c r="W31" i="6"/>
  <c r="AA31" i="6" s="1"/>
  <c r="L32" i="10" s="1"/>
  <c r="W30" i="6"/>
  <c r="AA30" i="6" s="1"/>
  <c r="L31" i="10" s="1"/>
  <c r="W27" i="6"/>
  <c r="AA27" i="6" s="1"/>
  <c r="L28" i="10" s="1"/>
  <c r="W26" i="6"/>
  <c r="AA26" i="6" s="1"/>
  <c r="L27" i="10" s="1"/>
  <c r="W23" i="6"/>
  <c r="AA23" i="6" s="1"/>
  <c r="L24" i="10" s="1"/>
  <c r="W22" i="6"/>
  <c r="AA22" i="6" s="1"/>
  <c r="L23" i="10" s="1"/>
  <c r="W19" i="6"/>
  <c r="AA19" i="6" s="1"/>
  <c r="L20" i="10" s="1"/>
  <c r="W18" i="6"/>
  <c r="AA18" i="6" s="1"/>
  <c r="L19" i="10" s="1"/>
  <c r="W14" i="6"/>
  <c r="AA14" i="6" s="1"/>
  <c r="L15" i="10" s="1"/>
  <c r="BK36" i="8"/>
  <c r="BK32" i="8"/>
  <c r="BK20" i="8"/>
  <c r="BK16" i="8"/>
  <c r="BK12" i="8"/>
  <c r="BK30" i="8"/>
  <c r="BK28" i="8"/>
  <c r="BK14" i="8"/>
  <c r="BK41" i="8"/>
  <c r="BK40" i="8"/>
  <c r="BK24" i="8"/>
  <c r="BK27" i="8"/>
  <c r="BK25" i="8"/>
  <c r="BK11" i="8"/>
  <c r="BK9" i="8"/>
  <c r="W13" i="6"/>
  <c r="AA13" i="6" s="1"/>
  <c r="L14" i="10" s="1"/>
  <c r="W17" i="6"/>
  <c r="AA17" i="6" s="1"/>
  <c r="L18" i="10" s="1"/>
  <c r="W21" i="6"/>
  <c r="AA21" i="6" s="1"/>
  <c r="L22" i="10" s="1"/>
  <c r="W25" i="6"/>
  <c r="AA25" i="6" s="1"/>
  <c r="L26" i="10" s="1"/>
  <c r="W29" i="6"/>
  <c r="AA29" i="6" s="1"/>
  <c r="L30" i="10" s="1"/>
  <c r="W33" i="6"/>
  <c r="AA33" i="6" s="1"/>
  <c r="L34" i="10" s="1"/>
  <c r="W37" i="6"/>
  <c r="AA37" i="6" s="1"/>
  <c r="L38" i="10" s="1"/>
  <c r="W41" i="6"/>
  <c r="AA41" i="6" s="1"/>
  <c r="L42" i="10" s="1"/>
  <c r="W16" i="6"/>
  <c r="AA16" i="6" s="1"/>
  <c r="L17" i="10" s="1"/>
  <c r="W20" i="6"/>
  <c r="AA20" i="6" s="1"/>
  <c r="L21" i="10" s="1"/>
  <c r="W24" i="6"/>
  <c r="AA24" i="6" s="1"/>
  <c r="L25" i="10" s="1"/>
  <c r="W28" i="6"/>
  <c r="AA28" i="6" s="1"/>
  <c r="L29" i="10" s="1"/>
  <c r="W32" i="6"/>
  <c r="AA32" i="6" s="1"/>
  <c r="L33" i="10" s="1"/>
  <c r="W36" i="6"/>
  <c r="AA36" i="6" s="1"/>
  <c r="L37" i="10" s="1"/>
  <c r="W40" i="6"/>
  <c r="AA40" i="6" s="1"/>
  <c r="L41" i="10" s="1"/>
  <c r="W44" i="6"/>
  <c r="AA44" i="6" s="1"/>
  <c r="L45" i="10" s="1"/>
  <c r="W26" i="7"/>
  <c r="AA26" i="7" s="1"/>
  <c r="N27" i="10" s="1"/>
  <c r="W30" i="7"/>
  <c r="AA30" i="7" s="1"/>
  <c r="N31" i="10" s="1"/>
  <c r="W34" i="7"/>
  <c r="AA34" i="7" s="1"/>
  <c r="N35" i="10" s="1"/>
  <c r="W38" i="7"/>
  <c r="AA38" i="7" s="1"/>
  <c r="N39" i="10" s="1"/>
  <c r="W42" i="7"/>
  <c r="AA42" i="7" s="1"/>
  <c r="N43" i="10" s="1"/>
  <c r="W28" i="7"/>
  <c r="AA28" i="7" s="1"/>
  <c r="N29" i="10" s="1"/>
  <c r="W32" i="7"/>
  <c r="AA32" i="7" s="1"/>
  <c r="N33" i="10" s="1"/>
  <c r="W36" i="7"/>
  <c r="AA36" i="7" s="1"/>
  <c r="N37" i="10" s="1"/>
  <c r="W40" i="7"/>
  <c r="AA40" i="7" s="1"/>
  <c r="N41" i="10" s="1"/>
  <c r="W44" i="7"/>
  <c r="AA44" i="7" s="1"/>
  <c r="N45" i="10" s="1"/>
  <c r="W24" i="7"/>
  <c r="AA24" i="7" s="1"/>
  <c r="N25" i="10" s="1"/>
  <c r="I17" i="11"/>
  <c r="BK39" i="8"/>
  <c r="BK37" i="8"/>
  <c r="BK26" i="8"/>
  <c r="BK23" i="8"/>
  <c r="BK21" i="8"/>
  <c r="BK10" i="8"/>
  <c r="BK38" i="8"/>
  <c r="BK35" i="8"/>
  <c r="BK33" i="8"/>
  <c r="BK22" i="8"/>
  <c r="BK19" i="8"/>
  <c r="BK17" i="8"/>
  <c r="BK34" i="8"/>
  <c r="BK31" i="8"/>
  <c r="BK29" i="8"/>
  <c r="BK18" i="8"/>
  <c r="BK15" i="8"/>
  <c r="BK13" i="8"/>
  <c r="BK8" i="8"/>
  <c r="W12" i="6"/>
  <c r="AA12" i="6" s="1"/>
  <c r="L13" i="10" s="1"/>
  <c r="N50" i="10" l="1"/>
  <c r="D42" i="11" s="1"/>
  <c r="L50" i="10"/>
  <c r="D36" i="11" s="1"/>
  <c r="N49" i="10"/>
  <c r="D41" i="11" s="1"/>
  <c r="L49" i="10"/>
  <c r="D35" i="11" s="1"/>
  <c r="D43" i="11" l="1"/>
  <c r="E41" i="11" s="1"/>
  <c r="N51" i="10"/>
  <c r="O50" i="10" s="1"/>
  <c r="O49" i="10"/>
  <c r="L51" i="10"/>
  <c r="M50" i="10" s="1"/>
  <c r="D37" i="11"/>
  <c r="E36" i="11" s="1"/>
  <c r="E35" i="11" l="1"/>
  <c r="E37" i="11" s="1"/>
  <c r="E42" i="11"/>
  <c r="M49" i="10"/>
  <c r="M51" i="10" s="1"/>
  <c r="O51" i="10"/>
  <c r="E43" i="11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12" i="2"/>
  <c r="D4" i="5"/>
  <c r="D3" i="5"/>
  <c r="D2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A8" i="2" l="1"/>
  <c r="A6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W35" i="2" s="1"/>
  <c r="AA35" i="2" s="1"/>
  <c r="E36" i="2"/>
  <c r="W36" i="2" s="1"/>
  <c r="AA36" i="2" s="1"/>
  <c r="E37" i="2"/>
  <c r="W37" i="2" s="1"/>
  <c r="AA37" i="2" s="1"/>
  <c r="E38" i="2"/>
  <c r="W38" i="2" s="1"/>
  <c r="AA38" i="2" s="1"/>
  <c r="E39" i="2"/>
  <c r="W39" i="2" s="1"/>
  <c r="AA39" i="2" s="1"/>
  <c r="E40" i="2"/>
  <c r="W40" i="2" s="1"/>
  <c r="AA40" i="2" s="1"/>
  <c r="E41" i="2"/>
  <c r="W41" i="2" s="1"/>
  <c r="AA41" i="2" s="1"/>
  <c r="E42" i="2"/>
  <c r="W42" i="2" s="1"/>
  <c r="AA42" i="2" s="1"/>
  <c r="E43" i="2"/>
  <c r="W43" i="2" s="1"/>
  <c r="AA43" i="2" s="1"/>
  <c r="E44" i="2"/>
  <c r="W44" i="2" s="1"/>
  <c r="AA44" i="2" s="1"/>
  <c r="E45" i="2"/>
  <c r="W45" i="2" s="1"/>
  <c r="AA45" i="2" s="1"/>
  <c r="E12" i="2"/>
  <c r="W15" i="2" l="1"/>
  <c r="AA15" i="2" s="1"/>
  <c r="J16" i="10" s="1"/>
  <c r="P16" i="10" s="1"/>
  <c r="W34" i="2"/>
  <c r="AA34" i="2" s="1"/>
  <c r="J35" i="10" s="1"/>
  <c r="P35" i="10" s="1"/>
  <c r="W33" i="2"/>
  <c r="AA33" i="2" s="1"/>
  <c r="J34" i="10" s="1"/>
  <c r="P34" i="10" s="1"/>
  <c r="W32" i="2"/>
  <c r="AA32" i="2" s="1"/>
  <c r="J33" i="10" s="1"/>
  <c r="P33" i="10" s="1"/>
  <c r="W31" i="2"/>
  <c r="AA31" i="2" s="1"/>
  <c r="J32" i="10" s="1"/>
  <c r="P32" i="10" s="1"/>
  <c r="W30" i="2"/>
  <c r="AA30" i="2" s="1"/>
  <c r="J31" i="10" s="1"/>
  <c r="P31" i="10" s="1"/>
  <c r="W29" i="2"/>
  <c r="AA29" i="2" s="1"/>
  <c r="J30" i="10" s="1"/>
  <c r="P30" i="10" s="1"/>
  <c r="W28" i="2"/>
  <c r="AA28" i="2" s="1"/>
  <c r="J29" i="10" s="1"/>
  <c r="P29" i="10" s="1"/>
  <c r="W27" i="2"/>
  <c r="AA27" i="2" s="1"/>
  <c r="J28" i="10" s="1"/>
  <c r="P28" i="10" s="1"/>
  <c r="W26" i="2"/>
  <c r="AA26" i="2" s="1"/>
  <c r="J27" i="10" s="1"/>
  <c r="P27" i="10" s="1"/>
  <c r="W24" i="2"/>
  <c r="AA24" i="2" s="1"/>
  <c r="J25" i="10" s="1"/>
  <c r="P25" i="10" s="1"/>
  <c r="W23" i="2"/>
  <c r="AA23" i="2" s="1"/>
  <c r="J24" i="10" s="1"/>
  <c r="P24" i="10" s="1"/>
  <c r="W25" i="2"/>
  <c r="AA25" i="2" s="1"/>
  <c r="J26" i="10" s="1"/>
  <c r="P26" i="10" s="1"/>
  <c r="W22" i="2"/>
  <c r="AA22" i="2" s="1"/>
  <c r="J23" i="10" s="1"/>
  <c r="P23" i="10" s="1"/>
  <c r="W21" i="2"/>
  <c r="AA21" i="2" s="1"/>
  <c r="J22" i="10" s="1"/>
  <c r="P22" i="10" s="1"/>
  <c r="W20" i="2"/>
  <c r="AA20" i="2" s="1"/>
  <c r="J21" i="10" s="1"/>
  <c r="P21" i="10" s="1"/>
  <c r="W19" i="2"/>
  <c r="AA19" i="2" s="1"/>
  <c r="J20" i="10" s="1"/>
  <c r="P20" i="10" s="1"/>
  <c r="W18" i="2"/>
  <c r="AA18" i="2" s="1"/>
  <c r="J19" i="10" s="1"/>
  <c r="P19" i="10" s="1"/>
  <c r="W17" i="2"/>
  <c r="AA17" i="2" s="1"/>
  <c r="J18" i="10" s="1"/>
  <c r="P18" i="10" s="1"/>
  <c r="J39" i="10"/>
  <c r="P39" i="10" s="1"/>
  <c r="J42" i="10"/>
  <c r="P42" i="10" s="1"/>
  <c r="J46" i="10"/>
  <c r="P46" i="10" s="1"/>
  <c r="J45" i="10"/>
  <c r="P45" i="10" s="1"/>
  <c r="J41" i="10"/>
  <c r="P41" i="10" s="1"/>
  <c r="J37" i="10"/>
  <c r="P37" i="10" s="1"/>
  <c r="J43" i="10"/>
  <c r="P43" i="10" s="1"/>
  <c r="J38" i="10"/>
  <c r="P38" i="10" s="1"/>
  <c r="J44" i="10"/>
  <c r="P44" i="10" s="1"/>
  <c r="J40" i="10"/>
  <c r="P40" i="10" s="1"/>
  <c r="J36" i="10"/>
  <c r="P36" i="10" s="1"/>
  <c r="W16" i="2"/>
  <c r="AA16" i="2" s="1"/>
  <c r="W14" i="2"/>
  <c r="AA14" i="2" s="1"/>
  <c r="W13" i="2"/>
  <c r="AA13" i="2" s="1"/>
  <c r="W12" i="2"/>
  <c r="AA12" i="2" s="1"/>
  <c r="J13" i="10" s="1"/>
  <c r="P13" i="10" s="1"/>
  <c r="J14" i="10" l="1"/>
  <c r="P14" i="10" s="1"/>
  <c r="J15" i="10"/>
  <c r="P15" i="10" s="1"/>
  <c r="J17" i="10"/>
  <c r="P17" i="10" s="1"/>
  <c r="A4" i="2"/>
  <c r="J50" i="10" l="1"/>
  <c r="D30" i="11" s="1"/>
  <c r="P49" i="10"/>
  <c r="H29" i="11" s="1"/>
  <c r="P50" i="10"/>
  <c r="J49" i="10"/>
  <c r="D29" i="11" s="1"/>
  <c r="D31" i="11" l="1"/>
  <c r="E29" i="11" s="1"/>
  <c r="P51" i="10"/>
  <c r="Q49" i="10" s="1"/>
  <c r="H30" i="11"/>
  <c r="H31" i="11" s="1"/>
  <c r="I30" i="11" s="1"/>
  <c r="Q50" i="10"/>
  <c r="J51" i="10"/>
  <c r="K49" i="10" s="1"/>
  <c r="K50" i="10" l="1"/>
  <c r="K51" i="10" s="1"/>
  <c r="E30" i="11"/>
  <c r="E31" i="11" s="1"/>
  <c r="Q51" i="10"/>
  <c r="I29" i="11"/>
  <c r="I31" i="11" s="1"/>
</calcChain>
</file>

<file path=xl/sharedStrings.xml><?xml version="1.0" encoding="utf-8"?>
<sst xmlns="http://schemas.openxmlformats.org/spreadsheetml/2006/main" count="225" uniqueCount="112">
  <si>
    <t>DATOS REFERENCIALES</t>
  </si>
  <si>
    <t>DOCENTE:</t>
  </si>
  <si>
    <t>DISTRITO:</t>
  </si>
  <si>
    <t>AREA:</t>
  </si>
  <si>
    <t>CAMPO:</t>
  </si>
  <si>
    <t>FILIACIÓN</t>
  </si>
  <si>
    <t>ASISTENCIA</t>
  </si>
  <si>
    <t>CARATULA</t>
  </si>
  <si>
    <t>ESTADISTICAS</t>
  </si>
  <si>
    <t>CENTRALIZADOR</t>
  </si>
  <si>
    <t>UNIDAD EDUCATIVA:</t>
  </si>
  <si>
    <t>CURSO:</t>
  </si>
  <si>
    <t>ÁREA:</t>
  </si>
  <si>
    <t>PRIMER TRIMESTRE</t>
  </si>
  <si>
    <t>N°</t>
  </si>
  <si>
    <t>ESTUDIANTES</t>
  </si>
  <si>
    <t>PROMEDIO SABER</t>
  </si>
  <si>
    <t>PROMEDIO HACER</t>
  </si>
  <si>
    <t>SER/5</t>
  </si>
  <si>
    <t>DECIDIR/5</t>
  </si>
  <si>
    <t>PROMEDIO TRIMESTRAL</t>
  </si>
  <si>
    <t>SABER/35</t>
  </si>
  <si>
    <t>HACER/35</t>
  </si>
  <si>
    <t>EVALUACIÓN DEL MAESTRO</t>
  </si>
  <si>
    <t>SER/10</t>
  </si>
  <si>
    <t>DECIDIR/10</t>
  </si>
  <si>
    <t>AUTO EVAL.</t>
  </si>
  <si>
    <t>PROMEDIO SER</t>
  </si>
  <si>
    <t>PROMEDIO DECIDIR</t>
  </si>
  <si>
    <t>1° TRIMESTRE</t>
  </si>
  <si>
    <t>2° TRIMESTRE</t>
  </si>
  <si>
    <t>3° TRIMESTRE</t>
  </si>
  <si>
    <t>SUB TOTAL PROMEDIO</t>
  </si>
  <si>
    <t>GESTIÓN 2021</t>
  </si>
  <si>
    <t>AUTOEVALUACIÓN</t>
  </si>
  <si>
    <t>FECHA</t>
  </si>
  <si>
    <t>LUGAR</t>
  </si>
  <si>
    <t>BARRIO, CALLE DONDE VIVE</t>
  </si>
  <si>
    <t>CELULAR DE REFERENCIA</t>
  </si>
  <si>
    <t>PADRE, MADRE O APODERADO/A</t>
  </si>
  <si>
    <t>CÉDULA DE IDENTIDAD</t>
  </si>
  <si>
    <t>SEXO</t>
  </si>
  <si>
    <t>EDAD</t>
  </si>
  <si>
    <t>NACIMIENTO</t>
  </si>
  <si>
    <t>NOMBRES</t>
  </si>
  <si>
    <t>A. MATERNO</t>
  </si>
  <si>
    <t>A. PATERNO</t>
  </si>
  <si>
    <t xml:space="preserve">ÁREA: </t>
  </si>
  <si>
    <t xml:space="preserve">           HOJA DE FILIACIÓN</t>
  </si>
  <si>
    <t>CUADERNO PEDAGÓGICO</t>
  </si>
  <si>
    <t>SEGUNDO TRIMESTRE</t>
  </si>
  <si>
    <t>TERCER TRIMESTRE</t>
  </si>
  <si>
    <t>TOTAL</t>
  </si>
  <si>
    <t>LICENCIAS</t>
  </si>
  <si>
    <t>ATRASOS</t>
  </si>
  <si>
    <t>ASISTENCIAS</t>
  </si>
  <si>
    <t>FALTAS</t>
  </si>
  <si>
    <t>L</t>
  </si>
  <si>
    <t>LICENCIA</t>
  </si>
  <si>
    <t>A</t>
  </si>
  <si>
    <t>ATRASO</t>
  </si>
  <si>
    <t>P</t>
  </si>
  <si>
    <t>F</t>
  </si>
  <si>
    <t>FALTA</t>
  </si>
  <si>
    <t>CONTROL DE ASISTENCIA 2021</t>
  </si>
  <si>
    <t>NOMINA DE ESTUDIANTES</t>
  </si>
  <si>
    <t>UNIDAD EDUCATIVA :</t>
  </si>
  <si>
    <t>CAMPO :</t>
  </si>
  <si>
    <t>AREA :</t>
  </si>
  <si>
    <t>CURSO :</t>
  </si>
  <si>
    <t>MAESTRO :</t>
  </si>
  <si>
    <t>Nº</t>
  </si>
  <si>
    <t>NOTA FINAL</t>
  </si>
  <si>
    <t>ESTADISTICA DE ESTUDIANTES</t>
  </si>
  <si>
    <t>Cant</t>
  </si>
  <si>
    <t>%</t>
  </si>
  <si>
    <t>APROBADOS</t>
  </si>
  <si>
    <t>REPROBADOS</t>
  </si>
  <si>
    <t>3° TRIM</t>
  </si>
  <si>
    <t>2° TRIM</t>
  </si>
  <si>
    <t>1° TRIM</t>
  </si>
  <si>
    <t>CENTRALIZADOR DE NOTAS 2021</t>
  </si>
  <si>
    <t>NÓMINA DE ESTUDIANTES</t>
  </si>
  <si>
    <t>ESTADISTICAS DE CONTENIDOS AVANZADOS</t>
  </si>
  <si>
    <t>CONTENIDOS PROGRAMADOS</t>
  </si>
  <si>
    <t>CONTENIDOS AVANZADOS</t>
  </si>
  <si>
    <t>ANUAL</t>
  </si>
  <si>
    <t>ESTADISTICAS DE ESTUDIANTES</t>
  </si>
  <si>
    <t>ESTADISTICA ANUAL</t>
  </si>
  <si>
    <t>CANTIDAD</t>
  </si>
  <si>
    <t>ESTADÍSTICAS 2021</t>
  </si>
  <si>
    <t>AULA VIRTUAL</t>
  </si>
  <si>
    <t>"SANTA ROSA 2"</t>
  </si>
  <si>
    <t>"SANTA ROSA 2" NIVEL SECUNDARIO</t>
  </si>
  <si>
    <t>ORURO</t>
  </si>
  <si>
    <t>SEXTO "A"</t>
  </si>
  <si>
    <t>PADDY SYDNEY MAMANI MAMANI</t>
  </si>
  <si>
    <t>MATEMATICA</t>
  </si>
  <si>
    <t>4 ACTIVIDADES TOPWORK</t>
  </si>
  <si>
    <t>FUNCIONES TRIGONMETRICAS</t>
  </si>
  <si>
    <t>TRIANGULOS OBLICUANGULOS</t>
  </si>
  <si>
    <t>TRIANGULOS RECTANGULOS</t>
  </si>
  <si>
    <t>ECUACIONES DE SEGUNDO GRADO</t>
  </si>
  <si>
    <t>SISTEMAS DE ECUACIONES</t>
  </si>
  <si>
    <t>PROBLEMA PARA VIDEO</t>
  </si>
  <si>
    <t>AUTOEVAL CUALITATIVA</t>
  </si>
  <si>
    <t>CIENCIA, TECNOLOGIAY PRODUCCION</t>
  </si>
  <si>
    <t>ACTIVIDADES TOPWORK(6)</t>
  </si>
  <si>
    <t>ACTIVIDADES CLASSROOM(16)</t>
  </si>
  <si>
    <t>TRIGONOMETRIA(3)</t>
  </si>
  <si>
    <t>GEOMETRIAANALITICA(3)</t>
  </si>
  <si>
    <t>VIDEO¿Cómo APRENDI MATEMATICA?(4)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</si>
</sst>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8" tint="-0.499984740745262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6"/>
      <color theme="1"/>
      <name val="Arial Black"/>
      <family val="2"/>
    </font>
    <font>
      <b/>
      <sz val="14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2" tint="-0.89999084444715716"/>
      <name val="Castellar"/>
      <family val="1"/>
    </font>
    <font>
      <sz val="12"/>
      <color theme="2" tint="-0.89999084444715716"/>
      <name val="Castellar"/>
      <family val="1"/>
    </font>
    <font>
      <b/>
      <sz val="11"/>
      <color rgb="FFD7E5F5"/>
      <name val="Calibri"/>
      <family val="2"/>
      <scheme val="minor"/>
    </font>
    <font>
      <b/>
      <sz val="16"/>
      <color rgb="FF002060"/>
      <name val="Arial Black"/>
      <family val="2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Arial Black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EBE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A4EEB6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9CE8B0"/>
        <bgColor indexed="64"/>
      </patternFill>
    </fill>
  </fills>
  <borders count="1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double">
        <color indexed="64"/>
      </right>
      <top style="thin">
        <color theme="1"/>
      </top>
      <bottom style="double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indexed="64"/>
      </bottom>
      <diagonal/>
    </border>
    <border>
      <left style="double">
        <color indexed="64"/>
      </left>
      <right style="thin">
        <color theme="1"/>
      </right>
      <top style="thin">
        <color theme="1"/>
      </top>
      <bottom style="double">
        <color indexed="64"/>
      </bottom>
      <diagonal/>
    </border>
    <border>
      <left style="thin">
        <color theme="1"/>
      </left>
      <right style="double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indexed="64"/>
      </right>
      <top style="double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indexed="64"/>
      </top>
      <bottom style="thin">
        <color theme="1"/>
      </bottom>
      <diagonal/>
    </border>
    <border>
      <left style="double">
        <color indexed="64"/>
      </left>
      <right style="thin">
        <color theme="1"/>
      </right>
      <top style="double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double">
        <color theme="4" tint="-0.499984740745262"/>
      </left>
      <right/>
      <top style="double">
        <color theme="4" tint="-0.499984740745262"/>
      </top>
      <bottom/>
      <diagonal/>
    </border>
    <border>
      <left/>
      <right/>
      <top style="double">
        <color theme="4" tint="-0.499984740745262"/>
      </top>
      <bottom/>
      <diagonal/>
    </border>
    <border>
      <left/>
      <right style="double">
        <color theme="4" tint="-0.499984740745262"/>
      </right>
      <top style="double">
        <color theme="4" tint="-0.499984740745262"/>
      </top>
      <bottom/>
      <diagonal/>
    </border>
    <border>
      <left style="double">
        <color theme="4" tint="-0.499984740745262"/>
      </left>
      <right/>
      <top/>
      <bottom/>
      <diagonal/>
    </border>
    <border>
      <left/>
      <right style="double">
        <color theme="4" tint="-0.499984740745262"/>
      </right>
      <top/>
      <bottom/>
      <diagonal/>
    </border>
    <border>
      <left style="double">
        <color theme="4" tint="-0.499984740745262"/>
      </left>
      <right/>
      <top/>
      <bottom style="double">
        <color theme="4" tint="-0.499984740745262"/>
      </bottom>
      <diagonal/>
    </border>
    <border>
      <left/>
      <right/>
      <top/>
      <bottom style="double">
        <color theme="4" tint="-0.499984740745262"/>
      </bottom>
      <diagonal/>
    </border>
    <border>
      <left/>
      <right style="double">
        <color theme="4" tint="-0.499984740745262"/>
      </right>
      <top/>
      <bottom style="double">
        <color theme="4" tint="-0.499984740745262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/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14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/>
      <protection hidden="1"/>
    </xf>
    <xf numFmtId="0" fontId="4" fillId="3" borderId="1" xfId="0" applyFont="1" applyFill="1" applyBorder="1" applyAlignment="1" applyProtection="1">
      <alignment vertical="center"/>
      <protection hidden="1"/>
    </xf>
    <xf numFmtId="14" fontId="2" fillId="3" borderId="1" xfId="0" applyNumberFormat="1" applyFont="1" applyFill="1" applyBorder="1" applyAlignment="1" applyProtection="1">
      <alignment vertical="center"/>
      <protection locked="0"/>
    </xf>
    <xf numFmtId="0" fontId="0" fillId="0" borderId="0" xfId="0" applyProtection="1">
      <protection hidden="1"/>
    </xf>
    <xf numFmtId="0" fontId="0" fillId="0" borderId="55" xfId="0" applyBorder="1" applyAlignment="1" applyProtection="1">
      <alignment horizontal="right" vertical="center"/>
      <protection hidden="1"/>
    </xf>
    <xf numFmtId="0" fontId="0" fillId="0" borderId="39" xfId="0" applyBorder="1" applyAlignment="1" applyProtection="1">
      <alignment horizontal="left" vertical="center"/>
      <protection hidden="1"/>
    </xf>
    <xf numFmtId="0" fontId="1" fillId="14" borderId="39" xfId="0" applyFont="1" applyFill="1" applyBorder="1" applyAlignment="1" applyProtection="1">
      <alignment horizontal="center" vertical="center"/>
      <protection hidden="1"/>
    </xf>
    <xf numFmtId="0" fontId="1" fillId="18" borderId="39" xfId="0" applyFont="1" applyFill="1" applyBorder="1" applyAlignment="1" applyProtection="1">
      <alignment horizontal="center" vertical="center"/>
      <protection hidden="1"/>
    </xf>
    <xf numFmtId="0" fontId="1" fillId="19" borderId="39" xfId="0" applyFont="1" applyFill="1" applyBorder="1" applyAlignment="1" applyProtection="1">
      <alignment horizontal="center" vertical="center"/>
      <protection hidden="1"/>
    </xf>
    <xf numFmtId="0" fontId="1" fillId="9" borderId="39" xfId="0" applyFont="1" applyFill="1" applyBorder="1" applyAlignment="1" applyProtection="1">
      <alignment horizontal="center" vertical="center"/>
      <protection hidden="1"/>
    </xf>
    <xf numFmtId="0" fontId="0" fillId="0" borderId="40" xfId="0" applyBorder="1" applyAlignment="1" applyProtection="1">
      <alignment horizontal="left" vertical="center"/>
      <protection hidden="1"/>
    </xf>
    <xf numFmtId="0" fontId="1" fillId="14" borderId="51" xfId="0" applyFont="1" applyFill="1" applyBorder="1" applyAlignment="1" applyProtection="1">
      <alignment horizontal="center" vertical="center"/>
      <protection hidden="1"/>
    </xf>
    <xf numFmtId="0" fontId="1" fillId="18" borderId="51" xfId="0" applyFont="1" applyFill="1" applyBorder="1" applyAlignment="1" applyProtection="1">
      <alignment horizontal="center" vertical="center"/>
      <protection hidden="1"/>
    </xf>
    <xf numFmtId="0" fontId="1" fillId="19" borderId="51" xfId="0" applyFont="1" applyFill="1" applyBorder="1" applyAlignment="1" applyProtection="1">
      <alignment horizontal="center" vertical="center"/>
      <protection hidden="1"/>
    </xf>
    <xf numFmtId="0" fontId="1" fillId="9" borderId="51" xfId="0" applyFont="1" applyFill="1" applyBorder="1" applyAlignment="1" applyProtection="1">
      <alignment horizontal="center" vertical="center"/>
      <protection hidden="1"/>
    </xf>
    <xf numFmtId="0" fontId="0" fillId="0" borderId="41" xfId="0" applyBorder="1" applyAlignment="1" applyProtection="1">
      <alignment horizontal="left" vertical="center"/>
      <protection hidden="1"/>
    </xf>
    <xf numFmtId="0" fontId="1" fillId="14" borderId="38" xfId="0" applyFont="1" applyFill="1" applyBorder="1" applyAlignment="1" applyProtection="1">
      <alignment horizontal="center" vertical="center"/>
      <protection hidden="1"/>
    </xf>
    <xf numFmtId="0" fontId="1" fillId="18" borderId="38" xfId="0" applyFont="1" applyFill="1" applyBorder="1" applyAlignment="1" applyProtection="1">
      <alignment horizontal="center" vertical="center"/>
      <protection hidden="1"/>
    </xf>
    <xf numFmtId="0" fontId="1" fillId="19" borderId="38" xfId="0" applyFont="1" applyFill="1" applyBorder="1" applyAlignment="1" applyProtection="1">
      <alignment horizontal="center" vertical="center"/>
      <protection hidden="1"/>
    </xf>
    <xf numFmtId="0" fontId="1" fillId="9" borderId="38" xfId="0" applyFont="1" applyFill="1" applyBorder="1" applyAlignment="1" applyProtection="1">
      <alignment horizontal="center" vertical="center"/>
      <protection hidden="1"/>
    </xf>
    <xf numFmtId="0" fontId="0" fillId="0" borderId="43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1" fillId="28" borderId="39" xfId="0" applyFont="1" applyFill="1" applyBorder="1" applyAlignment="1" applyProtection="1">
      <alignment horizontal="center" vertical="center"/>
      <protection hidden="1"/>
    </xf>
    <xf numFmtId="0" fontId="1" fillId="28" borderId="51" xfId="0" applyFont="1" applyFill="1" applyBorder="1" applyAlignment="1" applyProtection="1">
      <alignment horizontal="center" vertical="center"/>
      <protection hidden="1"/>
    </xf>
    <xf numFmtId="0" fontId="1" fillId="28" borderId="38" xfId="0" applyFont="1" applyFill="1" applyBorder="1" applyAlignment="1" applyProtection="1">
      <alignment horizontal="center" vertical="center"/>
      <protection hidden="1"/>
    </xf>
    <xf numFmtId="0" fontId="1" fillId="29" borderId="39" xfId="0" applyFont="1" applyFill="1" applyBorder="1" applyAlignment="1" applyProtection="1">
      <alignment horizontal="center" vertical="center"/>
      <protection hidden="1"/>
    </xf>
    <xf numFmtId="0" fontId="1" fillId="29" borderId="51" xfId="0" applyFont="1" applyFill="1" applyBorder="1" applyAlignment="1" applyProtection="1">
      <alignment horizontal="center" vertical="center"/>
      <protection hidden="1"/>
    </xf>
    <xf numFmtId="0" fontId="1" fillId="29" borderId="38" xfId="0" applyFont="1" applyFill="1" applyBorder="1" applyAlignment="1" applyProtection="1">
      <alignment horizontal="center" vertical="center"/>
      <protection hidden="1"/>
    </xf>
    <xf numFmtId="0" fontId="0" fillId="0" borderId="70" xfId="0" applyFont="1" applyBorder="1" applyProtection="1">
      <protection hidden="1"/>
    </xf>
    <xf numFmtId="0" fontId="0" fillId="0" borderId="71" xfId="0" applyFont="1" applyBorder="1" applyProtection="1">
      <protection hidden="1"/>
    </xf>
    <xf numFmtId="0" fontId="0" fillId="0" borderId="72" xfId="0" applyFont="1" applyBorder="1" applyProtection="1">
      <protection hidden="1"/>
    </xf>
    <xf numFmtId="49" fontId="1" fillId="21" borderId="10" xfId="0" applyNumberFormat="1" applyFont="1" applyFill="1" applyBorder="1" applyAlignment="1" applyProtection="1">
      <alignment horizontal="center" vertical="center"/>
      <protection locked="0"/>
    </xf>
    <xf numFmtId="49" fontId="1" fillId="21" borderId="1" xfId="0" applyNumberFormat="1" applyFont="1" applyFill="1" applyBorder="1" applyAlignment="1" applyProtection="1">
      <alignment horizontal="center" vertical="center"/>
      <protection locked="0"/>
    </xf>
    <xf numFmtId="49" fontId="1" fillId="21" borderId="27" xfId="0" applyNumberFormat="1" applyFont="1" applyFill="1" applyBorder="1" applyAlignment="1" applyProtection="1">
      <alignment horizontal="center" vertical="center"/>
      <protection locked="0"/>
    </xf>
    <xf numFmtId="49" fontId="1" fillId="21" borderId="26" xfId="0" applyNumberFormat="1" applyFont="1" applyFill="1" applyBorder="1" applyAlignment="1" applyProtection="1">
      <alignment horizontal="center" vertical="center"/>
      <protection locked="0"/>
    </xf>
    <xf numFmtId="0" fontId="6" fillId="21" borderId="74" xfId="0" applyFont="1" applyFill="1" applyBorder="1" applyAlignment="1" applyProtection="1">
      <alignment horizontal="left" vertical="center"/>
      <protection hidden="1"/>
    </xf>
    <xf numFmtId="49" fontId="1" fillId="0" borderId="10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7" xfId="0" applyNumberFormat="1" applyFont="1" applyBorder="1" applyAlignment="1" applyProtection="1">
      <alignment horizontal="center" vertical="center"/>
      <protection locked="0"/>
    </xf>
    <xf numFmtId="49" fontId="1" fillId="0" borderId="26" xfId="0" applyNumberFormat="1" applyFont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27" xfId="0" applyNumberFormat="1" applyFont="1" applyFill="1" applyBorder="1" applyAlignment="1" applyProtection="1">
      <alignment horizontal="center" vertical="center"/>
      <protection locked="0"/>
    </xf>
    <xf numFmtId="0" fontId="6" fillId="3" borderId="74" xfId="0" applyFont="1" applyFill="1" applyBorder="1" applyAlignment="1" applyProtection="1">
      <alignment horizontal="left" vertical="center"/>
      <protection hidden="1"/>
    </xf>
    <xf numFmtId="0" fontId="0" fillId="0" borderId="75" xfId="0" applyFont="1" applyBorder="1" applyProtection="1">
      <protection hidden="1"/>
    </xf>
    <xf numFmtId="49" fontId="1" fillId="21" borderId="44" xfId="0" applyNumberFormat="1" applyFont="1" applyFill="1" applyBorder="1" applyAlignment="1" applyProtection="1">
      <alignment horizontal="center" vertical="center"/>
      <protection locked="0"/>
    </xf>
    <xf numFmtId="49" fontId="1" fillId="21" borderId="25" xfId="0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 applyProtection="1">
      <protection hidden="1"/>
    </xf>
    <xf numFmtId="0" fontId="1" fillId="4" borderId="86" xfId="0" applyFont="1" applyFill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vertical="center"/>
      <protection hidden="1"/>
    </xf>
    <xf numFmtId="0" fontId="1" fillId="15" borderId="86" xfId="0" applyFont="1" applyFill="1" applyBorder="1" applyAlignment="1" applyProtection="1">
      <alignment horizontal="center" vertical="center"/>
      <protection hidden="1"/>
    </xf>
    <xf numFmtId="0" fontId="1" fillId="3" borderId="86" xfId="0" applyFont="1" applyFill="1" applyBorder="1" applyAlignment="1" applyProtection="1">
      <alignment horizontal="center" vertical="center"/>
      <protection hidden="1"/>
    </xf>
    <xf numFmtId="0" fontId="1" fillId="30" borderId="86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vertical="center"/>
      <protection hidden="1"/>
    </xf>
    <xf numFmtId="0" fontId="1" fillId="26" borderId="69" xfId="0" applyFont="1" applyFill="1" applyBorder="1" applyProtection="1">
      <protection hidden="1"/>
    </xf>
    <xf numFmtId="0" fontId="0" fillId="3" borderId="0" xfId="0" applyFont="1" applyFill="1" applyProtection="1">
      <protection hidden="1"/>
    </xf>
    <xf numFmtId="0" fontId="0" fillId="3" borderId="0" xfId="0" applyFont="1" applyFill="1" applyAlignment="1" applyProtection="1">
      <alignment horizontal="left"/>
      <protection hidden="1"/>
    </xf>
    <xf numFmtId="0" fontId="1" fillId="3" borderId="0" xfId="0" applyFont="1" applyFill="1" applyAlignment="1" applyProtection="1">
      <alignment horizontal="center" vertical="center"/>
      <protection hidden="1"/>
    </xf>
    <xf numFmtId="0" fontId="3" fillId="3" borderId="0" xfId="0" applyFont="1" applyFill="1" applyBorder="1" applyAlignment="1" applyProtection="1">
      <alignment horizontal="left"/>
      <protection hidden="1"/>
    </xf>
    <xf numFmtId="0" fontId="0" fillId="3" borderId="0" xfId="0" applyFont="1" applyFill="1" applyAlignment="1" applyProtection="1">
      <alignment vertical="center"/>
      <protection hidden="1"/>
    </xf>
    <xf numFmtId="0" fontId="1" fillId="0" borderId="26" xfId="0" applyFont="1" applyBorder="1" applyAlignment="1" applyProtection="1">
      <alignment horizontal="center" vertical="center"/>
      <protection hidden="1"/>
    </xf>
    <xf numFmtId="0" fontId="1" fillId="27" borderId="45" xfId="0" applyFont="1" applyFill="1" applyBorder="1" applyAlignment="1" applyProtection="1">
      <alignment horizontal="center" vertical="center"/>
      <protection hidden="1"/>
    </xf>
    <xf numFmtId="0" fontId="1" fillId="27" borderId="47" xfId="0" applyFont="1" applyFill="1" applyBorder="1" applyAlignment="1" applyProtection="1">
      <alignment horizontal="center" vertical="center"/>
      <protection hidden="1"/>
    </xf>
    <xf numFmtId="0" fontId="1" fillId="33" borderId="45" xfId="0" applyFont="1" applyFill="1" applyBorder="1" applyAlignment="1" applyProtection="1">
      <alignment horizontal="center" vertical="center"/>
      <protection hidden="1"/>
    </xf>
    <xf numFmtId="0" fontId="1" fillId="33" borderId="47" xfId="0" applyFont="1" applyFill="1" applyBorder="1" applyAlignment="1" applyProtection="1">
      <alignment horizontal="center" vertical="center"/>
      <protection hidden="1"/>
    </xf>
    <xf numFmtId="0" fontId="1" fillId="22" borderId="45" xfId="0" applyFont="1" applyFill="1" applyBorder="1" applyAlignment="1" applyProtection="1">
      <alignment horizontal="center" vertical="center"/>
      <protection hidden="1"/>
    </xf>
    <xf numFmtId="0" fontId="1" fillId="22" borderId="47" xfId="0" applyFont="1" applyFill="1" applyBorder="1" applyAlignment="1" applyProtection="1">
      <alignment horizontal="center" vertical="center"/>
      <protection hidden="1"/>
    </xf>
    <xf numFmtId="0" fontId="1" fillId="34" borderId="45" xfId="0" applyFont="1" applyFill="1" applyBorder="1" applyAlignment="1" applyProtection="1">
      <alignment horizontal="center" vertical="center"/>
      <protection hidden="1"/>
    </xf>
    <xf numFmtId="0" fontId="1" fillId="34" borderId="47" xfId="0" applyFont="1" applyFill="1" applyBorder="1" applyAlignment="1" applyProtection="1">
      <alignment horizontal="center" vertical="center"/>
      <protection hidden="1"/>
    </xf>
    <xf numFmtId="0" fontId="0" fillId="27" borderId="25" xfId="0" applyFont="1" applyFill="1" applyBorder="1" applyAlignment="1" applyProtection="1">
      <alignment horizontal="center" vertical="center"/>
      <protection hidden="1"/>
    </xf>
    <xf numFmtId="0" fontId="0" fillId="27" borderId="52" xfId="0" quotePrefix="1" applyFont="1" applyFill="1" applyBorder="1" applyAlignment="1" applyProtection="1">
      <alignment horizontal="center" vertical="center"/>
      <protection hidden="1"/>
    </xf>
    <xf numFmtId="0" fontId="0" fillId="33" borderId="25" xfId="0" applyFont="1" applyFill="1" applyBorder="1" applyAlignment="1" applyProtection="1">
      <alignment horizontal="center" vertical="center"/>
      <protection hidden="1"/>
    </xf>
    <xf numFmtId="0" fontId="0" fillId="33" borderId="52" xfId="0" quotePrefix="1" applyFont="1" applyFill="1" applyBorder="1" applyAlignment="1" applyProtection="1">
      <alignment horizontal="center" vertical="center"/>
      <protection hidden="1"/>
    </xf>
    <xf numFmtId="0" fontId="0" fillId="22" borderId="25" xfId="0" applyFont="1" applyFill="1" applyBorder="1" applyAlignment="1" applyProtection="1">
      <alignment horizontal="center" vertical="center"/>
      <protection hidden="1"/>
    </xf>
    <xf numFmtId="0" fontId="0" fillId="22" borderId="52" xfId="0" applyFont="1" applyFill="1" applyBorder="1" applyAlignment="1" applyProtection="1">
      <alignment horizontal="center" vertical="center"/>
      <protection hidden="1"/>
    </xf>
    <xf numFmtId="0" fontId="0" fillId="34" borderId="25" xfId="0" applyFont="1" applyFill="1" applyBorder="1" applyAlignment="1" applyProtection="1">
      <alignment horizontal="center" vertical="center"/>
      <protection hidden="1"/>
    </xf>
    <xf numFmtId="0" fontId="0" fillId="34" borderId="52" xfId="0" applyFont="1" applyFill="1" applyBorder="1" applyAlignment="1" applyProtection="1">
      <alignment horizontal="center" vertical="center"/>
      <protection hidden="1"/>
    </xf>
    <xf numFmtId="0" fontId="0" fillId="27" borderId="100" xfId="0" applyFont="1" applyFill="1" applyBorder="1" applyAlignment="1" applyProtection="1">
      <alignment horizontal="center" vertical="center"/>
      <protection hidden="1"/>
    </xf>
    <xf numFmtId="0" fontId="0" fillId="27" borderId="101" xfId="0" quotePrefix="1" applyFont="1" applyFill="1" applyBorder="1" applyAlignment="1" applyProtection="1">
      <alignment horizontal="center" vertical="center"/>
      <protection hidden="1"/>
    </xf>
    <xf numFmtId="0" fontId="0" fillId="33" borderId="100" xfId="0" applyFont="1" applyFill="1" applyBorder="1" applyAlignment="1" applyProtection="1">
      <alignment horizontal="center" vertical="center"/>
      <protection hidden="1"/>
    </xf>
    <xf numFmtId="0" fontId="0" fillId="33" borderId="101" xfId="0" quotePrefix="1" applyFont="1" applyFill="1" applyBorder="1" applyAlignment="1" applyProtection="1">
      <alignment horizontal="center" vertical="center"/>
      <protection hidden="1"/>
    </xf>
    <xf numFmtId="0" fontId="0" fillId="22" borderId="100" xfId="0" applyFont="1" applyFill="1" applyBorder="1" applyAlignment="1" applyProtection="1">
      <alignment horizontal="center" vertical="center"/>
      <protection hidden="1"/>
    </xf>
    <xf numFmtId="0" fontId="0" fillId="22" borderId="101" xfId="0" applyFont="1" applyFill="1" applyBorder="1" applyAlignment="1" applyProtection="1">
      <alignment horizontal="center" vertical="center"/>
      <protection hidden="1"/>
    </xf>
    <xf numFmtId="0" fontId="0" fillId="34" borderId="100" xfId="0" applyFont="1" applyFill="1" applyBorder="1" applyAlignment="1" applyProtection="1">
      <alignment horizontal="center" vertical="center"/>
      <protection hidden="1"/>
    </xf>
    <xf numFmtId="0" fontId="0" fillId="34" borderId="101" xfId="0" applyFont="1" applyFill="1" applyBorder="1" applyAlignment="1" applyProtection="1">
      <alignment horizontal="center" vertical="center"/>
      <protection hidden="1"/>
    </xf>
    <xf numFmtId="0" fontId="0" fillId="3" borderId="0" xfId="0" applyFill="1" applyBorder="1" applyAlignment="1" applyProtection="1">
      <protection hidden="1"/>
    </xf>
    <xf numFmtId="0" fontId="0" fillId="0" borderId="108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109" xfId="0" applyBorder="1" applyProtection="1">
      <protection hidden="1"/>
    </xf>
    <xf numFmtId="0" fontId="12" fillId="0" borderId="119" xfId="0" applyFont="1" applyBorder="1" applyAlignment="1" applyProtection="1">
      <alignment horizontal="center" vertical="center"/>
      <protection locked="0"/>
    </xf>
    <xf numFmtId="0" fontId="12" fillId="0" borderId="120" xfId="0" applyFont="1" applyBorder="1" applyAlignment="1" applyProtection="1">
      <alignment horizontal="center" vertical="center"/>
      <protection locked="0"/>
    </xf>
    <xf numFmtId="164" fontId="12" fillId="0" borderId="121" xfId="0" applyNumberFormat="1" applyFont="1" applyBorder="1" applyAlignment="1" applyProtection="1">
      <alignment horizontal="center" vertical="center"/>
      <protection hidden="1"/>
    </xf>
    <xf numFmtId="0" fontId="12" fillId="0" borderId="119" xfId="0" applyFont="1" applyBorder="1" applyAlignment="1" applyProtection="1">
      <alignment horizontal="center" vertical="center"/>
      <protection hidden="1"/>
    </xf>
    <xf numFmtId="0" fontId="12" fillId="0" borderId="120" xfId="0" applyFont="1" applyBorder="1" applyAlignment="1" applyProtection="1">
      <alignment horizontal="center" vertical="center"/>
      <protection hidden="1"/>
    </xf>
    <xf numFmtId="1" fontId="12" fillId="0" borderId="121" xfId="0" applyNumberFormat="1" applyFont="1" applyBorder="1" applyAlignment="1" applyProtection="1">
      <alignment horizontal="center" vertical="center"/>
      <protection hidden="1"/>
    </xf>
    <xf numFmtId="0" fontId="0" fillId="0" borderId="122" xfId="0" applyBorder="1" applyProtection="1">
      <protection hidden="1"/>
    </xf>
    <xf numFmtId="0" fontId="0" fillId="0" borderId="123" xfId="0" applyBorder="1" applyProtection="1">
      <protection hidden="1"/>
    </xf>
    <xf numFmtId="0" fontId="0" fillId="0" borderId="124" xfId="0" applyBorder="1" applyProtection="1"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0" fillId="0" borderId="5" xfId="0" applyBorder="1" applyProtection="1">
      <protection hidden="1"/>
    </xf>
    <xf numFmtId="0" fontId="0" fillId="23" borderId="128" xfId="0" applyFont="1" applyFill="1" applyBorder="1" applyAlignment="1" applyProtection="1">
      <alignment horizontal="center"/>
      <protection hidden="1"/>
    </xf>
    <xf numFmtId="0" fontId="1" fillId="23" borderId="64" xfId="0" applyFont="1" applyFill="1" applyBorder="1" applyAlignment="1" applyProtection="1">
      <alignment horizontal="center"/>
      <protection hidden="1"/>
    </xf>
    <xf numFmtId="0" fontId="1" fillId="23" borderId="129" xfId="0" applyFont="1" applyFill="1" applyBorder="1" applyAlignment="1" applyProtection="1">
      <alignment horizontal="center"/>
      <protection hidden="1"/>
    </xf>
    <xf numFmtId="0" fontId="0" fillId="2" borderId="128" xfId="0" applyFont="1" applyFill="1" applyBorder="1" applyAlignment="1" applyProtection="1">
      <alignment horizontal="center"/>
      <protection hidden="1"/>
    </xf>
    <xf numFmtId="0" fontId="1" fillId="2" borderId="64" xfId="0" applyFont="1" applyFill="1" applyBorder="1" applyAlignment="1" applyProtection="1">
      <alignment horizontal="center"/>
      <protection hidden="1"/>
    </xf>
    <xf numFmtId="0" fontId="1" fillId="2" borderId="129" xfId="0" applyFont="1" applyFill="1" applyBorder="1" applyAlignment="1" applyProtection="1">
      <alignment horizontal="center"/>
      <protection hidden="1"/>
    </xf>
    <xf numFmtId="0" fontId="0" fillId="0" borderId="6" xfId="0" applyBorder="1" applyProtection="1">
      <protection hidden="1"/>
    </xf>
    <xf numFmtId="0" fontId="1" fillId="0" borderId="128" xfId="0" applyFont="1" applyBorder="1" applyAlignment="1" applyProtection="1">
      <alignment horizontal="center" wrapText="1"/>
      <protection hidden="1"/>
    </xf>
    <xf numFmtId="0" fontId="0" fillId="0" borderId="64" xfId="0" applyFont="1" applyBorder="1" applyAlignment="1" applyProtection="1">
      <alignment horizontal="center" wrapText="1"/>
      <protection hidden="1"/>
    </xf>
    <xf numFmtId="164" fontId="0" fillId="0" borderId="129" xfId="0" applyNumberFormat="1" applyFont="1" applyBorder="1" applyAlignment="1" applyProtection="1">
      <alignment horizontal="center"/>
      <protection hidden="1"/>
    </xf>
    <xf numFmtId="0" fontId="1" fillId="0" borderId="130" xfId="0" applyFont="1" applyBorder="1" applyAlignment="1" applyProtection="1">
      <alignment horizontal="center"/>
      <protection hidden="1"/>
    </xf>
    <xf numFmtId="0" fontId="0" fillId="0" borderId="131" xfId="0" applyFont="1" applyBorder="1" applyAlignment="1" applyProtection="1">
      <alignment horizontal="center"/>
      <protection hidden="1"/>
    </xf>
    <xf numFmtId="0" fontId="0" fillId="0" borderId="132" xfId="0" applyFont="1" applyBorder="1" applyAlignment="1" applyProtection="1">
      <alignment horizontal="center"/>
      <protection hidden="1"/>
    </xf>
    <xf numFmtId="0" fontId="0" fillId="20" borderId="128" xfId="0" applyFont="1" applyFill="1" applyBorder="1" applyAlignment="1" applyProtection="1">
      <alignment horizontal="center"/>
      <protection hidden="1"/>
    </xf>
    <xf numFmtId="0" fontId="1" fillId="20" borderId="64" xfId="0" applyFont="1" applyFill="1" applyBorder="1" applyAlignment="1" applyProtection="1">
      <alignment horizontal="center"/>
      <protection hidden="1"/>
    </xf>
    <xf numFmtId="0" fontId="1" fillId="20" borderId="129" xfId="0" applyFont="1" applyFill="1" applyBorder="1" applyAlignment="1" applyProtection="1">
      <alignment horizont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0" fillId="0" borderId="133" xfId="0" applyBorder="1" applyProtection="1">
      <protection hidden="1"/>
    </xf>
    <xf numFmtId="0" fontId="0" fillId="0" borderId="134" xfId="0" applyBorder="1" applyProtection="1">
      <protection hidden="1"/>
    </xf>
    <xf numFmtId="0" fontId="0" fillId="0" borderId="135" xfId="0" applyBorder="1" applyProtection="1">
      <protection hidden="1"/>
    </xf>
    <xf numFmtId="0" fontId="0" fillId="0" borderId="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6" xfId="0" applyBorder="1" applyProtection="1">
      <protection locked="0"/>
    </xf>
    <xf numFmtId="0" fontId="0" fillId="5" borderId="128" xfId="0" applyFont="1" applyFill="1" applyBorder="1" applyAlignment="1" applyProtection="1">
      <alignment horizontal="center"/>
      <protection hidden="1"/>
    </xf>
    <xf numFmtId="0" fontId="1" fillId="5" borderId="64" xfId="0" applyFont="1" applyFill="1" applyBorder="1" applyAlignment="1" applyProtection="1">
      <alignment horizontal="center"/>
      <protection hidden="1"/>
    </xf>
    <xf numFmtId="0" fontId="1" fillId="5" borderId="129" xfId="0" applyFont="1" applyFill="1" applyBorder="1" applyAlignment="1" applyProtection="1">
      <alignment horizontal="center"/>
      <protection hidden="1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1" fillId="0" borderId="136" xfId="0" applyFont="1" applyBorder="1" applyAlignment="1" applyProtection="1">
      <alignment horizontal="center" wrapText="1"/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164" fontId="0" fillId="0" borderId="64" xfId="0" applyNumberFormat="1" applyFont="1" applyBorder="1" applyAlignment="1" applyProtection="1">
      <alignment horizontal="center" wrapText="1"/>
      <protection hidden="1"/>
    </xf>
    <xf numFmtId="0" fontId="0" fillId="7" borderId="0" xfId="0" applyFill="1" applyProtection="1">
      <protection hidden="1"/>
    </xf>
    <xf numFmtId="0" fontId="0" fillId="9" borderId="2" xfId="0" applyFill="1" applyBorder="1" applyProtection="1">
      <protection hidden="1"/>
    </xf>
    <xf numFmtId="0" fontId="0" fillId="9" borderId="3" xfId="0" applyFill="1" applyBorder="1" applyProtection="1">
      <protection hidden="1"/>
    </xf>
    <xf numFmtId="0" fontId="0" fillId="9" borderId="4" xfId="0" applyFill="1" applyBorder="1" applyProtection="1">
      <protection hidden="1"/>
    </xf>
    <xf numFmtId="0" fontId="0" fillId="9" borderId="5" xfId="0" applyFill="1" applyBorder="1" applyProtection="1">
      <protection hidden="1"/>
    </xf>
    <xf numFmtId="0" fontId="0" fillId="9" borderId="6" xfId="0" applyFill="1" applyBorder="1" applyProtection="1">
      <protection hidden="1"/>
    </xf>
    <xf numFmtId="0" fontId="0" fillId="9" borderId="0" xfId="0" applyFill="1" applyBorder="1" applyProtection="1">
      <protection hidden="1"/>
    </xf>
    <xf numFmtId="0" fontId="1" fillId="9" borderId="0" xfId="0" applyFont="1" applyFill="1" applyBorder="1" applyAlignment="1" applyProtection="1">
      <alignment horizontal="left"/>
      <protection hidden="1"/>
    </xf>
    <xf numFmtId="0" fontId="0" fillId="9" borderId="7" xfId="0" applyFill="1" applyBorder="1" applyProtection="1">
      <protection hidden="1"/>
    </xf>
    <xf numFmtId="0" fontId="0" fillId="9" borderId="8" xfId="0" applyFill="1" applyBorder="1" applyProtection="1">
      <protection hidden="1"/>
    </xf>
    <xf numFmtId="0" fontId="0" fillId="9" borderId="9" xfId="0" applyFill="1" applyBorder="1" applyProtection="1">
      <protection hidden="1"/>
    </xf>
    <xf numFmtId="0" fontId="18" fillId="5" borderId="1" xfId="0" applyFont="1" applyFill="1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right" vertical="center"/>
      <protection hidden="1"/>
    </xf>
    <xf numFmtId="0" fontId="13" fillId="9" borderId="49" xfId="0" applyFont="1" applyFill="1" applyBorder="1" applyAlignment="1" applyProtection="1">
      <alignment horizontal="center" vertical="center"/>
      <protection hidden="1"/>
    </xf>
    <xf numFmtId="0" fontId="13" fillId="9" borderId="23" xfId="0" applyFont="1" applyFill="1" applyBorder="1" applyAlignment="1" applyProtection="1">
      <alignment horizontal="center" vertical="center"/>
      <protection hidden="1"/>
    </xf>
    <xf numFmtId="0" fontId="13" fillId="28" borderId="49" xfId="0" applyFont="1" applyFill="1" applyBorder="1" applyAlignment="1" applyProtection="1">
      <alignment horizontal="center" vertical="center"/>
      <protection hidden="1"/>
    </xf>
    <xf numFmtId="0" fontId="13" fillId="28" borderId="23" xfId="0" applyFont="1" applyFill="1" applyBorder="1" applyAlignment="1" applyProtection="1">
      <alignment horizontal="center" vertical="center"/>
      <protection hidden="1"/>
    </xf>
    <xf numFmtId="0" fontId="13" fillId="29" borderId="23" xfId="0" applyFont="1" applyFill="1" applyBorder="1" applyAlignment="1" applyProtection="1">
      <alignment horizontal="center" vertical="center"/>
      <protection hidden="1"/>
    </xf>
    <xf numFmtId="0" fontId="13" fillId="29" borderId="49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137" xfId="0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8" fillId="9" borderId="0" xfId="0" applyFont="1" applyFill="1" applyBorder="1" applyAlignment="1" applyProtection="1">
      <alignment horizontal="center"/>
      <protection hidden="1"/>
    </xf>
    <xf numFmtId="0" fontId="1" fillId="9" borderId="0" xfId="0" applyFont="1" applyFill="1" applyBorder="1" applyAlignment="1" applyProtection="1">
      <alignment horizontal="left"/>
      <protection hidden="1"/>
    </xf>
    <xf numFmtId="0" fontId="10" fillId="6" borderId="13" xfId="0" applyFont="1" applyFill="1" applyBorder="1" applyAlignment="1" applyProtection="1">
      <alignment horizontal="left" vertical="center"/>
    </xf>
    <xf numFmtId="0" fontId="10" fillId="6" borderId="14" xfId="0" applyFont="1" applyFill="1" applyBorder="1" applyAlignment="1" applyProtection="1">
      <alignment horizontal="left" vertical="center"/>
    </xf>
    <xf numFmtId="0" fontId="10" fillId="6" borderId="15" xfId="0" applyFont="1" applyFill="1" applyBorder="1" applyAlignment="1" applyProtection="1">
      <alignment horizontal="left" vertical="center"/>
    </xf>
    <xf numFmtId="0" fontId="10" fillId="6" borderId="13" xfId="0" applyFont="1" applyFill="1" applyBorder="1" applyAlignment="1" applyProtection="1">
      <alignment horizontal="left" vertical="center"/>
      <protection locked="0"/>
    </xf>
    <xf numFmtId="0" fontId="10" fillId="6" borderId="14" xfId="0" applyFont="1" applyFill="1" applyBorder="1" applyAlignment="1" applyProtection="1">
      <alignment horizontal="left" vertical="center"/>
      <protection locked="0"/>
    </xf>
    <xf numFmtId="0" fontId="10" fillId="6" borderId="15" xfId="0" applyFont="1" applyFill="1" applyBorder="1" applyAlignment="1" applyProtection="1">
      <alignment horizontal="left" vertical="center"/>
      <protection locked="0"/>
    </xf>
    <xf numFmtId="0" fontId="32" fillId="8" borderId="23" xfId="1" applyFont="1" applyFill="1" applyBorder="1" applyAlignment="1" applyProtection="1">
      <alignment horizontal="center" vertical="center"/>
      <protection hidden="1"/>
    </xf>
    <xf numFmtId="0" fontId="32" fillId="8" borderId="37" xfId="1" applyFont="1" applyFill="1" applyBorder="1" applyAlignment="1" applyProtection="1">
      <alignment horizontal="center" vertical="center"/>
      <protection hidden="1"/>
    </xf>
    <xf numFmtId="0" fontId="32" fillId="8" borderId="24" xfId="1" applyFont="1" applyFill="1" applyBorder="1" applyAlignment="1" applyProtection="1">
      <alignment horizontal="center" vertical="center"/>
      <protection hidden="1"/>
    </xf>
    <xf numFmtId="0" fontId="32" fillId="11" borderId="23" xfId="1" applyFont="1" applyFill="1" applyBorder="1" applyAlignment="1" applyProtection="1">
      <alignment horizontal="center" vertical="center"/>
      <protection hidden="1"/>
    </xf>
    <xf numFmtId="0" fontId="32" fillId="11" borderId="37" xfId="1" applyFont="1" applyFill="1" applyBorder="1" applyAlignment="1" applyProtection="1">
      <alignment horizontal="center" vertical="center"/>
      <protection hidden="1"/>
    </xf>
    <xf numFmtId="0" fontId="32" fillId="11" borderId="24" xfId="1" applyFont="1" applyFill="1" applyBorder="1" applyAlignment="1" applyProtection="1">
      <alignment horizontal="center" vertical="center"/>
      <protection hidden="1"/>
    </xf>
    <xf numFmtId="0" fontId="32" fillId="6" borderId="23" xfId="1" applyFont="1" applyFill="1" applyBorder="1" applyAlignment="1" applyProtection="1">
      <alignment horizontal="center" vertical="center"/>
      <protection hidden="1"/>
    </xf>
    <xf numFmtId="0" fontId="32" fillId="6" borderId="37" xfId="1" applyFont="1" applyFill="1" applyBorder="1" applyAlignment="1" applyProtection="1">
      <alignment horizontal="center" vertical="center"/>
      <protection hidden="1"/>
    </xf>
    <xf numFmtId="0" fontId="32" fillId="6" borderId="24" xfId="1" applyFont="1" applyFill="1" applyBorder="1" applyAlignment="1" applyProtection="1">
      <alignment horizontal="center" vertical="center"/>
      <protection hidden="1"/>
    </xf>
    <xf numFmtId="0" fontId="1" fillId="9" borderId="0" xfId="0" applyFont="1" applyFill="1" applyBorder="1" applyAlignment="1" applyProtection="1">
      <alignment horizontal="center"/>
      <protection hidden="1"/>
    </xf>
    <xf numFmtId="0" fontId="33" fillId="14" borderId="10" xfId="1" applyFont="1" applyFill="1" applyBorder="1" applyAlignment="1" applyProtection="1">
      <alignment horizontal="center" vertical="center"/>
      <protection hidden="1"/>
    </xf>
    <xf numFmtId="0" fontId="33" fillId="14" borderId="11" xfId="1" applyFont="1" applyFill="1" applyBorder="1" applyAlignment="1" applyProtection="1">
      <alignment horizontal="center" vertical="center"/>
      <protection hidden="1"/>
    </xf>
    <xf numFmtId="0" fontId="33" fillId="14" borderId="12" xfId="1" applyFont="1" applyFill="1" applyBorder="1" applyAlignment="1" applyProtection="1">
      <alignment horizontal="center" vertical="center"/>
      <protection hidden="1"/>
    </xf>
    <xf numFmtId="0" fontId="32" fillId="12" borderId="23" xfId="1" applyFont="1" applyFill="1" applyBorder="1" applyAlignment="1" applyProtection="1">
      <alignment horizontal="center" vertical="center"/>
      <protection hidden="1"/>
    </xf>
    <xf numFmtId="0" fontId="32" fillId="12" borderId="37" xfId="1" applyFont="1" applyFill="1" applyBorder="1" applyAlignment="1" applyProtection="1">
      <alignment horizontal="center" vertical="center"/>
      <protection hidden="1"/>
    </xf>
    <xf numFmtId="0" fontId="32" fillId="12" borderId="24" xfId="1" applyFont="1" applyFill="1" applyBorder="1" applyAlignment="1" applyProtection="1">
      <alignment horizontal="center" vertical="center"/>
      <protection hidden="1"/>
    </xf>
    <xf numFmtId="0" fontId="32" fillId="10" borderId="23" xfId="1" applyFont="1" applyFill="1" applyBorder="1" applyAlignment="1" applyProtection="1">
      <alignment horizontal="center" vertical="center"/>
      <protection hidden="1"/>
    </xf>
    <xf numFmtId="0" fontId="32" fillId="10" borderId="37" xfId="1" applyFont="1" applyFill="1" applyBorder="1" applyAlignment="1" applyProtection="1">
      <alignment horizontal="center" vertical="center"/>
      <protection hidden="1"/>
    </xf>
    <xf numFmtId="0" fontId="32" fillId="10" borderId="24" xfId="1" applyFont="1" applyFill="1" applyBorder="1" applyAlignment="1" applyProtection="1">
      <alignment horizontal="center" vertical="center"/>
      <protection hidden="1"/>
    </xf>
    <xf numFmtId="0" fontId="32" fillId="13" borderId="23" xfId="1" applyFont="1" applyFill="1" applyBorder="1" applyAlignment="1" applyProtection="1">
      <alignment horizontal="center" vertical="center"/>
      <protection hidden="1"/>
    </xf>
    <xf numFmtId="0" fontId="32" fillId="13" borderId="37" xfId="1" applyFont="1" applyFill="1" applyBorder="1" applyAlignment="1" applyProtection="1">
      <alignment horizontal="center" vertical="center"/>
      <protection hidden="1"/>
    </xf>
    <xf numFmtId="0" fontId="32" fillId="13" borderId="24" xfId="1" applyFont="1" applyFill="1" applyBorder="1" applyAlignment="1" applyProtection="1">
      <alignment horizontal="center" vertical="center"/>
      <protection hidden="1"/>
    </xf>
    <xf numFmtId="0" fontId="28" fillId="21" borderId="93" xfId="0" applyFont="1" applyFill="1" applyBorder="1" applyAlignment="1" applyProtection="1">
      <alignment horizontal="left" vertical="center"/>
      <protection hidden="1"/>
    </xf>
    <xf numFmtId="0" fontId="28" fillId="21" borderId="0" xfId="0" applyFont="1" applyFill="1" applyBorder="1" applyAlignment="1" applyProtection="1">
      <alignment horizontal="left" vertical="center"/>
      <protection hidden="1"/>
    </xf>
    <xf numFmtId="0" fontId="29" fillId="21" borderId="0" xfId="0" applyFont="1" applyFill="1" applyBorder="1" applyAlignment="1" applyProtection="1">
      <alignment horizontal="left" vertical="center"/>
      <protection hidden="1"/>
    </xf>
    <xf numFmtId="0" fontId="29" fillId="21" borderId="94" xfId="0" applyFont="1" applyFill="1" applyBorder="1" applyAlignment="1" applyProtection="1">
      <alignment horizontal="left" vertical="center"/>
      <protection hidden="1"/>
    </xf>
    <xf numFmtId="0" fontId="28" fillId="21" borderId="95" xfId="0" applyFont="1" applyFill="1" applyBorder="1" applyAlignment="1" applyProtection="1">
      <alignment horizontal="left" vertical="center"/>
      <protection hidden="1"/>
    </xf>
    <xf numFmtId="0" fontId="28" fillId="21" borderId="96" xfId="0" applyFont="1" applyFill="1" applyBorder="1" applyAlignment="1" applyProtection="1">
      <alignment horizontal="left" vertical="center"/>
      <protection hidden="1"/>
    </xf>
    <xf numFmtId="0" fontId="29" fillId="21" borderId="96" xfId="0" applyFont="1" applyFill="1" applyBorder="1" applyAlignment="1" applyProtection="1">
      <alignment horizontal="left" vertical="center"/>
      <protection hidden="1"/>
    </xf>
    <xf numFmtId="0" fontId="29" fillId="21" borderId="97" xfId="0" applyFont="1" applyFill="1" applyBorder="1" applyAlignment="1" applyProtection="1">
      <alignment horizontal="left" vertical="center"/>
      <protection hidden="1"/>
    </xf>
    <xf numFmtId="0" fontId="28" fillId="21" borderId="90" xfId="0" applyFont="1" applyFill="1" applyBorder="1" applyAlignment="1" applyProtection="1">
      <alignment horizontal="left" vertical="center"/>
      <protection hidden="1"/>
    </xf>
    <xf numFmtId="0" fontId="28" fillId="21" borderId="91" xfId="0" applyFont="1" applyFill="1" applyBorder="1" applyAlignment="1" applyProtection="1">
      <alignment horizontal="left" vertical="center"/>
      <protection hidden="1"/>
    </xf>
    <xf numFmtId="0" fontId="29" fillId="21" borderId="91" xfId="0" applyFont="1" applyFill="1" applyBorder="1" applyAlignment="1" applyProtection="1">
      <alignment horizontal="left" vertical="center"/>
      <protection hidden="1"/>
    </xf>
    <xf numFmtId="0" fontId="29" fillId="21" borderId="92" xfId="0" applyFont="1" applyFill="1" applyBorder="1" applyAlignment="1" applyProtection="1">
      <alignment horizontal="left" vertical="center"/>
      <protection hidden="1"/>
    </xf>
    <xf numFmtId="0" fontId="2" fillId="0" borderId="1" xfId="0" applyFont="1" applyBorder="1" applyAlignment="1" applyProtection="1">
      <alignment horizontal="center" vertical="center"/>
      <protection locked="0"/>
    </xf>
    <xf numFmtId="0" fontId="18" fillId="5" borderId="26" xfId="0" applyFont="1" applyFill="1" applyBorder="1" applyAlignment="1" applyProtection="1">
      <alignment horizontal="center" vertical="center" wrapText="1"/>
      <protection hidden="1"/>
    </xf>
    <xf numFmtId="0" fontId="18" fillId="5" borderId="1" xfId="0" applyFont="1" applyFill="1" applyBorder="1" applyAlignment="1" applyProtection="1">
      <alignment horizontal="center" vertical="center" wrapText="1"/>
      <protection hidden="1"/>
    </xf>
    <xf numFmtId="0" fontId="18" fillId="5" borderId="26" xfId="0" applyFont="1" applyFill="1" applyBorder="1" applyAlignment="1" applyProtection="1">
      <alignment horizontal="center" vertical="center"/>
      <protection hidden="1"/>
    </xf>
    <xf numFmtId="0" fontId="18" fillId="5" borderId="1" xfId="0" applyFont="1" applyFill="1" applyBorder="1" applyAlignment="1" applyProtection="1">
      <alignment horizontal="center" vertical="center" textRotation="90"/>
      <protection hidden="1"/>
    </xf>
    <xf numFmtId="14" fontId="18" fillId="5" borderId="1" xfId="0" applyNumberFormat="1" applyFont="1" applyFill="1" applyBorder="1" applyAlignment="1" applyProtection="1">
      <alignment horizontal="center" wrapText="1"/>
      <protection hidden="1"/>
    </xf>
    <xf numFmtId="0" fontId="18" fillId="5" borderId="1" xfId="0" applyFont="1" applyFill="1" applyBorder="1" applyAlignment="1" applyProtection="1">
      <alignment horizontal="center" wrapText="1"/>
      <protection hidden="1"/>
    </xf>
    <xf numFmtId="0" fontId="19" fillId="27" borderId="67" xfId="0" applyFont="1" applyFill="1" applyBorder="1" applyAlignment="1" applyProtection="1">
      <alignment horizontal="center" vertical="center"/>
      <protection hidden="1"/>
    </xf>
    <xf numFmtId="0" fontId="19" fillId="27" borderId="66" xfId="0" applyFont="1" applyFill="1" applyBorder="1" applyAlignment="1" applyProtection="1">
      <alignment horizontal="center" vertical="center"/>
      <protection hidden="1"/>
    </xf>
    <xf numFmtId="0" fontId="19" fillId="27" borderId="64" xfId="0" applyFont="1" applyFill="1" applyBorder="1" applyAlignment="1" applyProtection="1">
      <alignment horizontal="center" vertical="center"/>
      <protection hidden="1"/>
    </xf>
    <xf numFmtId="0" fontId="19" fillId="27" borderId="63" xfId="0" applyFont="1" applyFill="1" applyBorder="1" applyAlignment="1" applyProtection="1">
      <alignment horizontal="center" vertical="center"/>
      <protection hidden="1"/>
    </xf>
    <xf numFmtId="0" fontId="19" fillId="27" borderId="61" xfId="0" applyFont="1" applyFill="1" applyBorder="1" applyAlignment="1" applyProtection="1">
      <alignment horizontal="center" vertical="center"/>
      <protection hidden="1"/>
    </xf>
    <xf numFmtId="0" fontId="19" fillId="27" borderId="60" xfId="0" applyFont="1" applyFill="1" applyBorder="1" applyAlignment="1" applyProtection="1">
      <alignment horizontal="center" vertical="center"/>
      <protection hidden="1"/>
    </xf>
    <xf numFmtId="0" fontId="21" fillId="0" borderId="0" xfId="0" applyFont="1" applyBorder="1" applyAlignment="1" applyProtection="1">
      <alignment horizontal="left" vertical="center"/>
      <protection hidden="1"/>
    </xf>
    <xf numFmtId="0" fontId="21" fillId="0" borderId="42" xfId="0" applyFont="1" applyBorder="1" applyAlignment="1" applyProtection="1">
      <alignment horizontal="left" vertical="center"/>
      <protection hidden="1"/>
    </xf>
    <xf numFmtId="0" fontId="9" fillId="24" borderId="68" xfId="0" applyFont="1" applyFill="1" applyBorder="1" applyAlignment="1" applyProtection="1">
      <alignment horizontal="left" vertical="center"/>
      <protection hidden="1"/>
    </xf>
    <xf numFmtId="0" fontId="9" fillId="24" borderId="67" xfId="0" applyFont="1" applyFill="1" applyBorder="1" applyAlignment="1" applyProtection="1">
      <alignment horizontal="left" vertical="center"/>
      <protection hidden="1"/>
    </xf>
    <xf numFmtId="0" fontId="9" fillId="24" borderId="65" xfId="0" applyFont="1" applyFill="1" applyBorder="1" applyAlignment="1" applyProtection="1">
      <alignment horizontal="left" vertical="center"/>
      <protection hidden="1"/>
    </xf>
    <xf numFmtId="0" fontId="9" fillId="24" borderId="64" xfId="0" applyFont="1" applyFill="1" applyBorder="1" applyAlignment="1" applyProtection="1">
      <alignment horizontal="left" vertical="center"/>
      <protection hidden="1"/>
    </xf>
    <xf numFmtId="0" fontId="9" fillId="24" borderId="62" xfId="0" applyFont="1" applyFill="1" applyBorder="1" applyAlignment="1" applyProtection="1">
      <alignment horizontal="left" vertical="center"/>
      <protection hidden="1"/>
    </xf>
    <xf numFmtId="0" fontId="9" fillId="24" borderId="61" xfId="0" applyFont="1" applyFill="1" applyBorder="1" applyAlignment="1" applyProtection="1">
      <alignment horizontal="left" vertical="center"/>
      <protection hidden="1"/>
    </xf>
    <xf numFmtId="0" fontId="18" fillId="5" borderId="1" xfId="0" applyFont="1" applyFill="1" applyBorder="1" applyAlignment="1" applyProtection="1">
      <alignment horizontal="center" vertical="center"/>
      <protection hidden="1"/>
    </xf>
    <xf numFmtId="14" fontId="25" fillId="3" borderId="17" xfId="0" applyNumberFormat="1" applyFont="1" applyFill="1" applyBorder="1" applyAlignment="1" applyProtection="1">
      <alignment horizontal="center" vertical="center" textRotation="90"/>
      <protection locked="0"/>
    </xf>
    <xf numFmtId="0" fontId="25" fillId="3" borderId="1" xfId="0" applyFont="1" applyFill="1" applyBorder="1" applyAlignment="1" applyProtection="1">
      <alignment horizontal="center" vertical="center" textRotation="90"/>
      <protection locked="0"/>
    </xf>
    <xf numFmtId="0" fontId="25" fillId="3" borderId="32" xfId="0" applyFont="1" applyFill="1" applyBorder="1" applyAlignment="1" applyProtection="1">
      <alignment horizontal="center" vertical="center" textRotation="90"/>
      <protection locked="0"/>
    </xf>
    <xf numFmtId="0" fontId="1" fillId="3" borderId="8" xfId="0" applyFont="1" applyFill="1" applyBorder="1" applyAlignment="1" applyProtection="1">
      <alignment horizontal="center" vertical="center"/>
      <protection hidden="1"/>
    </xf>
    <xf numFmtId="0" fontId="1" fillId="3" borderId="89" xfId="0" applyFont="1" applyFill="1" applyBorder="1" applyAlignment="1" applyProtection="1">
      <alignment horizontal="center" vertical="center"/>
      <protection hidden="1"/>
    </xf>
    <xf numFmtId="0" fontId="24" fillId="0" borderId="88" xfId="0" applyFont="1" applyBorder="1" applyAlignment="1" applyProtection="1">
      <alignment horizontal="center" vertical="center"/>
      <protection hidden="1"/>
    </xf>
    <xf numFmtId="0" fontId="24" fillId="0" borderId="87" xfId="0" applyFont="1" applyBorder="1" applyAlignment="1" applyProtection="1">
      <alignment horizontal="center" vertical="center"/>
      <protection hidden="1"/>
    </xf>
    <xf numFmtId="0" fontId="26" fillId="0" borderId="88" xfId="0" applyFont="1" applyBorder="1" applyAlignment="1" applyProtection="1">
      <alignment horizontal="center" vertical="center" wrapText="1"/>
      <protection hidden="1"/>
    </xf>
    <xf numFmtId="0" fontId="26" fillId="0" borderId="87" xfId="0" applyFont="1" applyBorder="1" applyAlignment="1" applyProtection="1">
      <alignment horizontal="center" vertical="center" wrapText="1"/>
      <protection hidden="1"/>
    </xf>
    <xf numFmtId="0" fontId="11" fillId="0" borderId="88" xfId="0" applyFont="1" applyBorder="1" applyAlignment="1" applyProtection="1">
      <alignment horizontal="center" vertical="center"/>
      <protection hidden="1"/>
    </xf>
    <xf numFmtId="0" fontId="11" fillId="0" borderId="87" xfId="0" applyFont="1" applyBorder="1" applyAlignment="1" applyProtection="1">
      <alignment horizontal="center" vertical="center"/>
      <protection hidden="1"/>
    </xf>
    <xf numFmtId="0" fontId="6" fillId="21" borderId="73" xfId="0" applyFont="1" applyFill="1" applyBorder="1" applyAlignment="1" applyProtection="1">
      <alignment horizontal="left" vertical="center" wrapText="1"/>
      <protection hidden="1"/>
    </xf>
    <xf numFmtId="0" fontId="6" fillId="21" borderId="17" xfId="0" applyFont="1" applyFill="1" applyBorder="1" applyAlignment="1" applyProtection="1">
      <alignment horizontal="left" vertical="center" wrapText="1"/>
      <protection hidden="1"/>
    </xf>
    <xf numFmtId="0" fontId="6" fillId="21" borderId="19" xfId="0" applyFont="1" applyFill="1" applyBorder="1" applyAlignment="1" applyProtection="1">
      <alignment horizontal="left" vertical="center" wrapText="1"/>
      <protection hidden="1"/>
    </xf>
    <xf numFmtId="0" fontId="6" fillId="3" borderId="73" xfId="0" applyFont="1" applyFill="1" applyBorder="1" applyAlignment="1" applyProtection="1">
      <alignment horizontal="left" vertical="center" wrapText="1"/>
      <protection hidden="1"/>
    </xf>
    <xf numFmtId="0" fontId="6" fillId="3" borderId="17" xfId="0" applyFont="1" applyFill="1" applyBorder="1" applyAlignment="1" applyProtection="1">
      <alignment horizontal="left" vertical="center" wrapText="1"/>
      <protection hidden="1"/>
    </xf>
    <xf numFmtId="0" fontId="6" fillId="3" borderId="19" xfId="0" applyFont="1" applyFill="1" applyBorder="1" applyAlignment="1" applyProtection="1">
      <alignment horizontal="left" vertical="center" wrapText="1"/>
      <protection hidden="1"/>
    </xf>
    <xf numFmtId="0" fontId="11" fillId="24" borderId="85" xfId="0" applyFont="1" applyFill="1" applyBorder="1" applyAlignment="1" applyProtection="1">
      <alignment horizontal="center" vertical="center" textRotation="90" wrapText="1"/>
      <protection hidden="1"/>
    </xf>
    <xf numFmtId="0" fontId="11" fillId="24" borderId="72" xfId="0" applyFont="1" applyFill="1" applyBorder="1" applyAlignment="1" applyProtection="1">
      <alignment horizontal="center" vertical="center" textRotation="90" wrapText="1"/>
      <protection hidden="1"/>
    </xf>
    <xf numFmtId="0" fontId="11" fillId="24" borderId="79" xfId="0" applyFont="1" applyFill="1" applyBorder="1" applyAlignment="1" applyProtection="1">
      <alignment horizontal="center" vertical="center" textRotation="90" wrapText="1"/>
      <protection hidden="1"/>
    </xf>
    <xf numFmtId="14" fontId="25" fillId="17" borderId="17" xfId="0" applyNumberFormat="1" applyFont="1" applyFill="1" applyBorder="1" applyAlignment="1" applyProtection="1">
      <alignment horizontal="center" vertical="center" textRotation="90"/>
      <protection locked="0"/>
    </xf>
    <xf numFmtId="0" fontId="25" fillId="17" borderId="1" xfId="0" applyFont="1" applyFill="1" applyBorder="1" applyAlignment="1" applyProtection="1">
      <alignment horizontal="center" vertical="center" textRotation="90"/>
      <protection locked="0"/>
    </xf>
    <xf numFmtId="0" fontId="25" fillId="17" borderId="32" xfId="0" applyFont="1" applyFill="1" applyBorder="1" applyAlignment="1" applyProtection="1">
      <alignment horizontal="center" vertical="center" textRotation="90"/>
      <protection locked="0"/>
    </xf>
    <xf numFmtId="14" fontId="25" fillId="17" borderId="73" xfId="0" applyNumberFormat="1" applyFont="1" applyFill="1" applyBorder="1" applyAlignment="1" applyProtection="1">
      <alignment horizontal="center" vertical="center" textRotation="90"/>
      <protection locked="0"/>
    </xf>
    <xf numFmtId="0" fontId="25" fillId="17" borderId="27" xfId="0" applyFont="1" applyFill="1" applyBorder="1" applyAlignment="1" applyProtection="1">
      <alignment horizontal="center" vertical="center" textRotation="90"/>
      <protection locked="0"/>
    </xf>
    <xf numFmtId="0" fontId="25" fillId="17" borderId="53" xfId="0" applyFont="1" applyFill="1" applyBorder="1" applyAlignment="1" applyProtection="1">
      <alignment horizontal="center" vertical="center" textRotation="90"/>
      <protection locked="0"/>
    </xf>
    <xf numFmtId="0" fontId="24" fillId="14" borderId="84" xfId="0" applyFont="1" applyFill="1" applyBorder="1" applyAlignment="1" applyProtection="1">
      <alignment horizontal="center" vertical="center" textRotation="90" wrapText="1"/>
      <protection hidden="1"/>
    </xf>
    <xf numFmtId="0" fontId="24" fillId="14" borderId="64" xfId="0" applyFont="1" applyFill="1" applyBorder="1" applyAlignment="1" applyProtection="1">
      <alignment horizontal="center" vertical="center" textRotation="90" wrapText="1"/>
      <protection hidden="1"/>
    </xf>
    <xf numFmtId="0" fontId="24" fillId="14" borderId="78" xfId="0" applyFont="1" applyFill="1" applyBorder="1" applyAlignment="1" applyProtection="1">
      <alignment horizontal="center" vertical="center" textRotation="90" wrapText="1"/>
      <protection hidden="1"/>
    </xf>
    <xf numFmtId="0" fontId="11" fillId="13" borderId="84" xfId="0" applyFont="1" applyFill="1" applyBorder="1" applyAlignment="1" applyProtection="1">
      <alignment horizontal="center" vertical="center" textRotation="90" wrapText="1"/>
      <protection hidden="1"/>
    </xf>
    <xf numFmtId="0" fontId="11" fillId="13" borderId="64" xfId="0" applyFont="1" applyFill="1" applyBorder="1" applyAlignment="1" applyProtection="1">
      <alignment horizontal="center" vertical="center" textRotation="90" wrapText="1"/>
      <protection hidden="1"/>
    </xf>
    <xf numFmtId="0" fontId="11" fillId="13" borderId="78" xfId="0" applyFont="1" applyFill="1" applyBorder="1" applyAlignment="1" applyProtection="1">
      <alignment horizontal="center" vertical="center" textRotation="90" wrapText="1"/>
      <protection hidden="1"/>
    </xf>
    <xf numFmtId="0" fontId="11" fillId="4" borderId="83" xfId="0" applyFont="1" applyFill="1" applyBorder="1" applyAlignment="1" applyProtection="1">
      <alignment horizontal="center" vertical="center" textRotation="90" wrapText="1"/>
      <protection hidden="1"/>
    </xf>
    <xf numFmtId="0" fontId="11" fillId="4" borderId="81" xfId="0" applyFont="1" applyFill="1" applyBorder="1" applyAlignment="1" applyProtection="1">
      <alignment horizontal="center" vertical="center" textRotation="90" wrapText="1"/>
      <protection hidden="1"/>
    </xf>
    <xf numFmtId="0" fontId="11" fillId="4" borderId="77" xfId="0" applyFont="1" applyFill="1" applyBorder="1" applyAlignment="1" applyProtection="1">
      <alignment horizontal="center" vertical="center" textRotation="90" wrapText="1"/>
      <protection hidden="1"/>
    </xf>
    <xf numFmtId="0" fontId="11" fillId="26" borderId="82" xfId="0" applyFont="1" applyFill="1" applyBorder="1" applyAlignment="1" applyProtection="1">
      <alignment horizontal="center" vertical="center" textRotation="90" wrapText="1"/>
      <protection hidden="1"/>
    </xf>
    <xf numFmtId="0" fontId="11" fillId="26" borderId="80" xfId="0" applyFont="1" applyFill="1" applyBorder="1" applyAlignment="1" applyProtection="1">
      <alignment horizontal="center" vertical="center" textRotation="90" wrapText="1"/>
      <protection hidden="1"/>
    </xf>
    <xf numFmtId="0" fontId="11" fillId="26" borderId="76" xfId="0" applyFont="1" applyFill="1" applyBorder="1" applyAlignment="1" applyProtection="1">
      <alignment horizontal="center" vertical="center" textRotation="90" wrapText="1"/>
      <protection hidden="1"/>
    </xf>
    <xf numFmtId="14" fontId="25" fillId="17" borderId="18" xfId="0" applyNumberFormat="1" applyFont="1" applyFill="1" applyBorder="1" applyAlignment="1" applyProtection="1">
      <alignment horizontal="center" vertical="center" textRotation="90"/>
      <protection locked="0"/>
    </xf>
    <xf numFmtId="0" fontId="25" fillId="17" borderId="10" xfId="0" applyFont="1" applyFill="1" applyBorder="1" applyAlignment="1" applyProtection="1">
      <alignment horizontal="center" vertical="center" textRotation="90"/>
      <protection locked="0"/>
    </xf>
    <xf numFmtId="0" fontId="25" fillId="17" borderId="33" xfId="0" applyFont="1" applyFill="1" applyBorder="1" applyAlignment="1" applyProtection="1">
      <alignment horizontal="center" vertical="center" textRotation="90"/>
      <protection locked="0"/>
    </xf>
    <xf numFmtId="0" fontId="14" fillId="0" borderId="0" xfId="0" applyFont="1" applyAlignment="1" applyProtection="1">
      <alignment horizontal="center" vertical="center"/>
      <protection hidden="1"/>
    </xf>
    <xf numFmtId="0" fontId="1" fillId="16" borderId="58" xfId="0" applyFont="1" applyFill="1" applyBorder="1" applyAlignment="1" applyProtection="1">
      <alignment horizontal="center" vertical="center"/>
      <protection hidden="1"/>
    </xf>
    <xf numFmtId="0" fontId="1" fillId="16" borderId="16" xfId="0" applyFont="1" applyFill="1" applyBorder="1" applyAlignment="1" applyProtection="1">
      <alignment horizontal="center" vertical="center"/>
      <protection hidden="1"/>
    </xf>
    <xf numFmtId="0" fontId="1" fillId="5" borderId="58" xfId="0" applyFont="1" applyFill="1" applyBorder="1" applyAlignment="1" applyProtection="1">
      <alignment horizontal="center" vertical="center"/>
      <protection hidden="1"/>
    </xf>
    <xf numFmtId="0" fontId="1" fillId="5" borderId="16" xfId="0" applyFont="1" applyFill="1" applyBorder="1" applyAlignment="1" applyProtection="1">
      <alignment horizontal="center" vertical="center"/>
      <protection hidden="1"/>
    </xf>
    <xf numFmtId="0" fontId="1" fillId="5" borderId="20" xfId="0" applyFont="1" applyFill="1" applyBorder="1" applyAlignment="1" applyProtection="1">
      <alignment horizontal="center" vertical="center"/>
      <protection hidden="1"/>
    </xf>
    <xf numFmtId="0" fontId="1" fillId="16" borderId="30" xfId="0" applyFont="1" applyFill="1" applyBorder="1" applyAlignment="1" applyProtection="1">
      <alignment horizontal="center" vertical="center"/>
      <protection hidden="1"/>
    </xf>
    <xf numFmtId="0" fontId="1" fillId="16" borderId="36" xfId="0" applyFont="1" applyFill="1" applyBorder="1" applyAlignment="1" applyProtection="1">
      <alignment horizontal="center" vertical="center"/>
      <protection hidden="1"/>
    </xf>
    <xf numFmtId="0" fontId="1" fillId="16" borderId="46" xfId="0" applyFont="1" applyFill="1" applyBorder="1" applyAlignment="1" applyProtection="1">
      <alignment horizontal="center" vertical="center"/>
      <protection hidden="1"/>
    </xf>
    <xf numFmtId="0" fontId="1" fillId="16" borderId="31" xfId="0" applyFont="1" applyFill="1" applyBorder="1" applyAlignment="1" applyProtection="1">
      <alignment horizontal="center" vertical="center"/>
      <protection hidden="1"/>
    </xf>
    <xf numFmtId="0" fontId="27" fillId="5" borderId="73" xfId="0" applyFont="1" applyFill="1" applyBorder="1" applyAlignment="1" applyProtection="1">
      <alignment horizontal="center" vertical="center" wrapText="1"/>
      <protection hidden="1"/>
    </xf>
    <xf numFmtId="0" fontId="27" fillId="5" borderId="17" xfId="0" applyFont="1" applyFill="1" applyBorder="1" applyAlignment="1" applyProtection="1">
      <alignment horizontal="center" vertical="center" wrapText="1"/>
      <protection hidden="1"/>
    </xf>
    <xf numFmtId="0" fontId="27" fillId="5" borderId="19" xfId="0" applyFont="1" applyFill="1" applyBorder="1" applyAlignment="1" applyProtection="1">
      <alignment horizontal="center" vertical="center" wrapText="1"/>
      <protection hidden="1"/>
    </xf>
    <xf numFmtId="0" fontId="27" fillId="5" borderId="27" xfId="0" applyFont="1" applyFill="1" applyBorder="1" applyAlignment="1" applyProtection="1">
      <alignment horizontal="center" vertical="center" wrapText="1"/>
      <protection hidden="1"/>
    </xf>
    <xf numFmtId="0" fontId="27" fillId="5" borderId="1" xfId="0" applyFont="1" applyFill="1" applyBorder="1" applyAlignment="1" applyProtection="1">
      <alignment horizontal="center" vertical="center" wrapText="1"/>
      <protection hidden="1"/>
    </xf>
    <xf numFmtId="0" fontId="27" fillId="5" borderId="21" xfId="0" applyFont="1" applyFill="1" applyBorder="1" applyAlignment="1" applyProtection="1">
      <alignment horizontal="center" vertical="center" wrapText="1"/>
      <protection hidden="1"/>
    </xf>
    <xf numFmtId="0" fontId="27" fillId="5" borderId="53" xfId="0" applyFont="1" applyFill="1" applyBorder="1" applyAlignment="1" applyProtection="1">
      <alignment horizontal="center" vertical="center" wrapText="1"/>
      <protection hidden="1"/>
    </xf>
    <xf numFmtId="0" fontId="27" fillId="5" borderId="32" xfId="0" applyFont="1" applyFill="1" applyBorder="1" applyAlignment="1" applyProtection="1">
      <alignment horizontal="center" vertical="center" wrapText="1"/>
      <protection hidden="1"/>
    </xf>
    <xf numFmtId="0" fontId="27" fillId="5" borderId="35" xfId="0" applyFont="1" applyFill="1" applyBorder="1" applyAlignment="1" applyProtection="1">
      <alignment horizontal="center" vertical="center" wrapText="1"/>
      <protection hidden="1"/>
    </xf>
    <xf numFmtId="0" fontId="7" fillId="5" borderId="39" xfId="0" applyFont="1" applyFill="1" applyBorder="1" applyAlignment="1" applyProtection="1">
      <alignment horizontal="center" vertical="center"/>
      <protection hidden="1"/>
    </xf>
    <xf numFmtId="0" fontId="7" fillId="5" borderId="40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horizontal="center" vertical="center"/>
      <protection hidden="1"/>
    </xf>
    <xf numFmtId="14" fontId="25" fillId="3" borderId="73" xfId="0" applyNumberFormat="1" applyFont="1" applyFill="1" applyBorder="1" applyAlignment="1" applyProtection="1">
      <alignment horizontal="center" vertical="center" textRotation="90"/>
      <protection locked="0"/>
    </xf>
    <xf numFmtId="0" fontId="25" fillId="3" borderId="27" xfId="0" applyFont="1" applyFill="1" applyBorder="1" applyAlignment="1" applyProtection="1">
      <alignment horizontal="center" vertical="center" textRotation="90"/>
      <protection locked="0"/>
    </xf>
    <xf numFmtId="0" fontId="25" fillId="3" borderId="53" xfId="0" applyFont="1" applyFill="1" applyBorder="1" applyAlignment="1" applyProtection="1">
      <alignment horizontal="center" vertical="center" textRotation="90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5" borderId="6" xfId="0" applyFont="1" applyFill="1" applyBorder="1" applyAlignment="1" applyProtection="1">
      <alignment horizontal="center" vertical="center"/>
      <protection hidden="1"/>
    </xf>
    <xf numFmtId="0" fontId="13" fillId="0" borderId="2" xfId="0" applyFont="1" applyFill="1" applyBorder="1" applyAlignment="1" applyProtection="1">
      <alignment horizontal="left" vertical="center"/>
      <protection hidden="1"/>
    </xf>
    <xf numFmtId="0" fontId="13" fillId="0" borderId="4" xfId="0" applyFont="1" applyFill="1" applyBorder="1" applyAlignment="1" applyProtection="1">
      <alignment horizontal="left" vertical="center"/>
      <protection hidden="1"/>
    </xf>
    <xf numFmtId="0" fontId="16" fillId="3" borderId="23" xfId="0" applyFont="1" applyFill="1" applyBorder="1" applyAlignment="1" applyProtection="1">
      <alignment horizontal="center" vertical="center"/>
      <protection hidden="1"/>
    </xf>
    <xf numFmtId="0" fontId="16" fillId="3" borderId="24" xfId="0" applyFont="1" applyFill="1" applyBorder="1" applyAlignment="1" applyProtection="1">
      <alignment horizontal="center" vertical="center"/>
      <protection hidden="1"/>
    </xf>
    <xf numFmtId="0" fontId="17" fillId="0" borderId="58" xfId="0" applyFont="1" applyBorder="1" applyAlignment="1" applyProtection="1">
      <alignment vertical="center" textRotation="90" shrinkToFit="1"/>
      <protection locked="0"/>
    </xf>
    <xf numFmtId="0" fontId="17" fillId="0" borderId="59" xfId="0" applyFont="1" applyBorder="1" applyAlignment="1" applyProtection="1">
      <alignment vertical="center" textRotation="90" shrinkToFit="1"/>
      <protection locked="0"/>
    </xf>
    <xf numFmtId="0" fontId="17" fillId="0" borderId="30" xfId="0" applyFont="1" applyBorder="1" applyAlignment="1" applyProtection="1">
      <alignment vertical="center" textRotation="90" shrinkToFit="1"/>
      <protection locked="0"/>
    </xf>
    <xf numFmtId="0" fontId="17" fillId="0" borderId="56" xfId="0" applyFont="1" applyBorder="1" applyAlignment="1" applyProtection="1">
      <alignment vertical="center" textRotation="90" shrinkToFit="1"/>
      <protection locked="0"/>
    </xf>
    <xf numFmtId="0" fontId="17" fillId="0" borderId="57" xfId="0" applyFont="1" applyBorder="1" applyAlignment="1" applyProtection="1">
      <alignment vertical="center" textRotation="90" shrinkToFit="1"/>
      <protection locked="0"/>
    </xf>
    <xf numFmtId="0" fontId="17" fillId="0" borderId="54" xfId="0" applyFont="1" applyBorder="1" applyAlignment="1" applyProtection="1">
      <alignment vertical="center" textRotation="90" shrinkToFit="1"/>
      <protection locked="0"/>
    </xf>
    <xf numFmtId="0" fontId="22" fillId="5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16" fillId="9" borderId="7" xfId="0" applyFont="1" applyFill="1" applyBorder="1" applyAlignment="1" applyProtection="1">
      <alignment horizontal="center" vertical="center"/>
      <protection hidden="1"/>
    </xf>
    <xf numFmtId="0" fontId="16" fillId="9" borderId="9" xfId="0" applyFont="1" applyFill="1" applyBorder="1" applyAlignment="1" applyProtection="1">
      <alignment horizontal="center" vertical="center"/>
      <protection hidden="1"/>
    </xf>
    <xf numFmtId="0" fontId="1" fillId="14" borderId="23" xfId="0" applyFont="1" applyFill="1" applyBorder="1" applyAlignment="1" applyProtection="1">
      <alignment horizontal="center" vertical="center"/>
      <protection hidden="1"/>
    </xf>
    <xf numFmtId="0" fontId="1" fillId="14" borderId="37" xfId="0" applyFont="1" applyFill="1" applyBorder="1" applyAlignment="1" applyProtection="1">
      <alignment horizontal="center" vertical="center"/>
      <protection hidden="1"/>
    </xf>
    <xf numFmtId="0" fontId="1" fillId="14" borderId="24" xfId="0" applyFont="1" applyFill="1" applyBorder="1" applyAlignment="1" applyProtection="1">
      <alignment horizontal="center" vertical="center"/>
      <protection hidden="1"/>
    </xf>
    <xf numFmtId="0" fontId="1" fillId="14" borderId="39" xfId="0" applyFont="1" applyFill="1" applyBorder="1" applyAlignment="1" applyProtection="1">
      <alignment horizontal="center" vertical="center" textRotation="90" wrapText="1"/>
      <protection hidden="1"/>
    </xf>
    <xf numFmtId="0" fontId="1" fillId="14" borderId="40" xfId="0" applyFont="1" applyFill="1" applyBorder="1" applyAlignment="1" applyProtection="1">
      <alignment horizontal="center" vertical="center" textRotation="90" wrapText="1"/>
      <protection hidden="1"/>
    </xf>
    <xf numFmtId="0" fontId="1" fillId="14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43" xfId="0" applyFont="1" applyBorder="1" applyAlignment="1" applyProtection="1">
      <alignment horizontal="center" vertical="center" textRotation="90" shrinkToFit="1"/>
      <protection locked="0"/>
    </xf>
    <xf numFmtId="0" fontId="0" fillId="0" borderId="12" xfId="0" applyFont="1" applyBorder="1" applyAlignment="1" applyProtection="1">
      <alignment horizontal="center" vertical="center" textRotation="90" shrinkToFit="1"/>
      <protection locked="0"/>
    </xf>
    <xf numFmtId="0" fontId="0" fillId="0" borderId="34" xfId="0" applyFont="1" applyBorder="1" applyAlignment="1" applyProtection="1">
      <alignment horizontal="center" vertical="center" textRotation="90" shrinkToFit="1"/>
      <protection locked="0"/>
    </xf>
    <xf numFmtId="0" fontId="0" fillId="0" borderId="26" xfId="0" applyFont="1" applyBorder="1" applyAlignment="1" applyProtection="1">
      <alignment horizontal="center" vertical="center" textRotation="90" shrinkToFit="1"/>
      <protection locked="0"/>
    </xf>
    <xf numFmtId="0" fontId="0" fillId="0" borderId="1" xfId="0" applyFont="1" applyBorder="1" applyAlignment="1" applyProtection="1">
      <alignment horizontal="center" vertical="center" textRotation="90" shrinkToFit="1"/>
      <protection locked="0"/>
    </xf>
    <xf numFmtId="0" fontId="0" fillId="0" borderId="32" xfId="0" applyFont="1" applyBorder="1" applyAlignment="1" applyProtection="1">
      <alignment horizontal="center" vertical="center" textRotation="90" shrinkToFit="1"/>
      <protection locked="0"/>
    </xf>
    <xf numFmtId="0" fontId="0" fillId="0" borderId="44" xfId="0" applyFont="1" applyBorder="1" applyAlignment="1" applyProtection="1">
      <alignment horizontal="center" vertical="center" textRotation="90" shrinkToFit="1"/>
      <protection locked="0"/>
    </xf>
    <xf numFmtId="0" fontId="0" fillId="0" borderId="10" xfId="0" applyFont="1" applyBorder="1" applyAlignment="1" applyProtection="1">
      <alignment horizontal="center" vertical="center" textRotation="90" shrinkToFit="1"/>
      <protection locked="0"/>
    </xf>
    <xf numFmtId="0" fontId="0" fillId="0" borderId="33" xfId="0" applyFont="1" applyBorder="1" applyAlignment="1" applyProtection="1">
      <alignment horizontal="center" vertical="center" textRotation="90" shrinkToFit="1"/>
      <protection locked="0"/>
    </xf>
    <xf numFmtId="0" fontId="9" fillId="14" borderId="51" xfId="0" applyFont="1" applyFill="1" applyBorder="1" applyAlignment="1" applyProtection="1">
      <alignment horizontal="center" vertical="center" textRotation="90"/>
      <protection hidden="1"/>
    </xf>
    <xf numFmtId="0" fontId="9" fillId="14" borderId="40" xfId="0" applyFont="1" applyFill="1" applyBorder="1" applyAlignment="1" applyProtection="1">
      <alignment horizontal="center" vertical="center" textRotation="90"/>
      <protection hidden="1"/>
    </xf>
    <xf numFmtId="0" fontId="9" fillId="14" borderId="41" xfId="0" applyFont="1" applyFill="1" applyBorder="1" applyAlignment="1" applyProtection="1">
      <alignment horizontal="center" vertical="center" textRotation="90"/>
      <protection hidden="1"/>
    </xf>
    <xf numFmtId="0" fontId="1" fillId="18" borderId="23" xfId="0" applyFont="1" applyFill="1" applyBorder="1" applyAlignment="1" applyProtection="1">
      <alignment horizontal="center" vertical="center" shrinkToFit="1"/>
      <protection hidden="1"/>
    </xf>
    <xf numFmtId="0" fontId="1" fillId="18" borderId="37" xfId="0" applyFont="1" applyFill="1" applyBorder="1" applyAlignment="1" applyProtection="1">
      <alignment horizontal="center" vertical="center" shrinkToFit="1"/>
      <protection hidden="1"/>
    </xf>
    <xf numFmtId="0" fontId="1" fillId="18" borderId="23" xfId="0" applyFont="1" applyFill="1" applyBorder="1" applyAlignment="1" applyProtection="1">
      <alignment horizontal="center" vertical="center"/>
      <protection hidden="1"/>
    </xf>
    <xf numFmtId="0" fontId="1" fillId="18" borderId="37" xfId="0" applyFont="1" applyFill="1" applyBorder="1" applyAlignment="1" applyProtection="1">
      <alignment horizontal="center" vertical="center"/>
      <protection hidden="1"/>
    </xf>
    <xf numFmtId="0" fontId="1" fillId="18" borderId="24" xfId="0" applyFont="1" applyFill="1" applyBorder="1" applyAlignment="1" applyProtection="1">
      <alignment horizontal="center" vertical="center"/>
      <protection hidden="1"/>
    </xf>
    <xf numFmtId="0" fontId="1" fillId="19" borderId="39" xfId="0" applyFont="1" applyFill="1" applyBorder="1" applyAlignment="1" applyProtection="1">
      <alignment horizontal="center" vertical="center" textRotation="90"/>
      <protection hidden="1"/>
    </xf>
    <xf numFmtId="0" fontId="1" fillId="19" borderId="40" xfId="0" applyFont="1" applyFill="1" applyBorder="1" applyAlignment="1" applyProtection="1">
      <alignment horizontal="center" vertical="center" textRotation="90"/>
      <protection hidden="1"/>
    </xf>
    <xf numFmtId="0" fontId="1" fillId="19" borderId="41" xfId="0" applyFont="1" applyFill="1" applyBorder="1" applyAlignment="1" applyProtection="1">
      <alignment horizontal="center" vertical="center" textRotation="90"/>
      <protection hidden="1"/>
    </xf>
    <xf numFmtId="0" fontId="1" fillId="18" borderId="49" xfId="0" applyFont="1" applyFill="1" applyBorder="1" applyAlignment="1" applyProtection="1">
      <alignment horizontal="center" vertical="center" textRotation="90" wrapText="1"/>
      <protection hidden="1"/>
    </xf>
    <xf numFmtId="0" fontId="1" fillId="18" borderId="50" xfId="0" applyFont="1" applyFill="1" applyBorder="1" applyAlignment="1" applyProtection="1">
      <alignment horizontal="center" vertical="center" textRotation="90" wrapText="1"/>
      <protection hidden="1"/>
    </xf>
    <xf numFmtId="0" fontId="1" fillId="18" borderId="38" xfId="0" applyFont="1" applyFill="1" applyBorder="1" applyAlignment="1" applyProtection="1">
      <alignment horizontal="center" vertical="center" textRotation="90" wrapText="1"/>
      <protection hidden="1"/>
    </xf>
    <xf numFmtId="0" fontId="0" fillId="0" borderId="16" xfId="0" applyFont="1" applyBorder="1" applyAlignment="1" applyProtection="1">
      <alignment horizontal="center" vertical="center" textRotation="90" shrinkToFit="1"/>
      <protection locked="0"/>
    </xf>
    <xf numFmtId="0" fontId="0" fillId="0" borderId="20" xfId="0" applyFont="1" applyBorder="1" applyAlignment="1" applyProtection="1">
      <alignment horizontal="center" vertical="center" textRotation="90" shrinkToFit="1"/>
      <protection locked="0"/>
    </xf>
    <xf numFmtId="0" fontId="0" fillId="0" borderId="36" xfId="0" applyFont="1" applyBorder="1" applyAlignment="1" applyProtection="1">
      <alignment horizontal="center" vertical="center" textRotation="90" shrinkToFit="1"/>
      <protection locked="0"/>
    </xf>
    <xf numFmtId="0" fontId="20" fillId="14" borderId="45" xfId="0" applyFont="1" applyFill="1" applyBorder="1" applyAlignment="1" applyProtection="1">
      <alignment horizontal="center" vertical="center" shrinkToFit="1"/>
      <protection hidden="1"/>
    </xf>
    <xf numFmtId="0" fontId="20" fillId="14" borderId="46" xfId="0" applyFont="1" applyFill="1" applyBorder="1" applyAlignment="1" applyProtection="1">
      <alignment horizontal="center" vertical="center" shrinkToFit="1"/>
      <protection hidden="1"/>
    </xf>
    <xf numFmtId="0" fontId="20" fillId="14" borderId="47" xfId="0" applyFont="1" applyFill="1" applyBorder="1" applyAlignment="1" applyProtection="1">
      <alignment horizontal="center" vertical="center" shrinkToFit="1"/>
      <protection hidden="1"/>
    </xf>
    <xf numFmtId="0" fontId="15" fillId="0" borderId="0" xfId="0" applyFont="1" applyAlignment="1" applyProtection="1">
      <alignment horizontal="center"/>
      <protection hidden="1"/>
    </xf>
    <xf numFmtId="0" fontId="34" fillId="0" borderId="0" xfId="0" applyFont="1" applyAlignment="1" applyProtection="1">
      <alignment horizontal="center"/>
      <protection hidden="1"/>
    </xf>
    <xf numFmtId="0" fontId="13" fillId="5" borderId="2" xfId="0" applyFont="1" applyFill="1" applyBorder="1" applyAlignment="1" applyProtection="1">
      <alignment horizontal="left" vertical="center"/>
      <protection hidden="1"/>
    </xf>
    <xf numFmtId="0" fontId="13" fillId="5" borderId="4" xfId="0" applyFont="1" applyFill="1" applyBorder="1" applyAlignment="1" applyProtection="1">
      <alignment horizontal="left" vertical="center"/>
      <protection hidden="1"/>
    </xf>
    <xf numFmtId="0" fontId="13" fillId="5" borderId="2" xfId="0" applyFont="1" applyFill="1" applyBorder="1" applyAlignment="1" applyProtection="1">
      <alignment horizontal="left"/>
      <protection hidden="1"/>
    </xf>
    <xf numFmtId="0" fontId="13" fillId="5" borderId="4" xfId="0" applyFont="1" applyFill="1" applyBorder="1" applyAlignment="1" applyProtection="1">
      <alignment horizontal="left"/>
      <protection hidden="1"/>
    </xf>
    <xf numFmtId="0" fontId="22" fillId="0" borderId="5" xfId="0" applyFont="1" applyFill="1" applyBorder="1" applyAlignment="1" applyProtection="1">
      <alignment horizontal="center" vertical="center"/>
      <protection hidden="1"/>
    </xf>
    <xf numFmtId="0" fontId="22" fillId="0" borderId="6" xfId="0" applyFont="1" applyFill="1" applyBorder="1" applyAlignment="1" applyProtection="1">
      <alignment horizontal="center" vertical="center"/>
      <protection hidden="1"/>
    </xf>
    <xf numFmtId="0" fontId="1" fillId="18" borderId="39" xfId="0" applyFont="1" applyFill="1" applyBorder="1" applyAlignment="1" applyProtection="1">
      <alignment horizontal="center" vertical="center" textRotation="90" wrapText="1"/>
      <protection hidden="1"/>
    </xf>
    <xf numFmtId="0" fontId="1" fillId="18" borderId="40" xfId="0" applyFont="1" applyFill="1" applyBorder="1" applyAlignment="1" applyProtection="1">
      <alignment horizontal="center" vertical="center" textRotation="90" wrapText="1"/>
      <protection hidden="1"/>
    </xf>
    <xf numFmtId="0" fontId="1" fillId="18" borderId="41" xfId="0" applyFont="1" applyFill="1" applyBorder="1" applyAlignment="1" applyProtection="1">
      <alignment horizontal="center" vertical="center" textRotation="90" wrapText="1"/>
      <protection hidden="1"/>
    </xf>
    <xf numFmtId="0" fontId="20" fillId="9" borderId="39" xfId="0" applyFont="1" applyFill="1" applyBorder="1" applyAlignment="1" applyProtection="1">
      <alignment horizontal="center" vertical="center" textRotation="90"/>
      <protection hidden="1"/>
    </xf>
    <xf numFmtId="0" fontId="20" fillId="9" borderId="40" xfId="0" applyFont="1" applyFill="1" applyBorder="1" applyAlignment="1" applyProtection="1">
      <alignment horizontal="center" vertical="center" textRotation="90"/>
      <protection hidden="1"/>
    </xf>
    <xf numFmtId="0" fontId="20" fillId="9" borderId="41" xfId="0" applyFont="1" applyFill="1" applyBorder="1" applyAlignment="1" applyProtection="1">
      <alignment horizontal="center" vertical="center" textRotation="90"/>
      <protection hidden="1"/>
    </xf>
    <xf numFmtId="0" fontId="1" fillId="14" borderId="45" xfId="0" applyFont="1" applyFill="1" applyBorder="1" applyAlignment="1" applyProtection="1">
      <alignment horizontal="center" vertical="center"/>
      <protection hidden="1"/>
    </xf>
    <xf numFmtId="0" fontId="1" fillId="14" borderId="46" xfId="0" applyFont="1" applyFill="1" applyBorder="1" applyAlignment="1" applyProtection="1">
      <alignment horizontal="center" vertical="center"/>
      <protection hidden="1"/>
    </xf>
    <xf numFmtId="0" fontId="1" fillId="14" borderId="47" xfId="0" applyFont="1" applyFill="1" applyBorder="1" applyAlignment="1" applyProtection="1">
      <alignment horizontal="center" vertical="center"/>
      <protection hidden="1"/>
    </xf>
    <xf numFmtId="0" fontId="9" fillId="19" borderId="45" xfId="0" applyFont="1" applyFill="1" applyBorder="1" applyAlignment="1" applyProtection="1">
      <alignment horizontal="center" vertical="center"/>
      <protection hidden="1"/>
    </xf>
    <xf numFmtId="0" fontId="9" fillId="19" borderId="46" xfId="0" applyFont="1" applyFill="1" applyBorder="1" applyAlignment="1" applyProtection="1">
      <alignment horizontal="center" vertical="center"/>
      <protection hidden="1"/>
    </xf>
    <xf numFmtId="0" fontId="9" fillId="19" borderId="47" xfId="0" applyFont="1" applyFill="1" applyBorder="1" applyAlignment="1" applyProtection="1">
      <alignment horizontal="center" vertical="center"/>
      <protection hidden="1"/>
    </xf>
    <xf numFmtId="0" fontId="1" fillId="0" borderId="43" xfId="0" applyFont="1" applyBorder="1" applyAlignment="1" applyProtection="1">
      <alignment horizontal="center" vertical="center" textRotation="90"/>
      <protection locked="0"/>
    </xf>
    <xf numFmtId="0" fontId="1" fillId="0" borderId="12" xfId="0" applyFont="1" applyBorder="1" applyAlignment="1" applyProtection="1">
      <alignment horizontal="center" vertical="center" textRotation="90"/>
      <protection locked="0"/>
    </xf>
    <xf numFmtId="0" fontId="1" fillId="0" borderId="34" xfId="0" applyFont="1" applyBorder="1" applyAlignment="1" applyProtection="1">
      <alignment horizontal="center" vertical="center" textRotation="90"/>
      <protection locked="0"/>
    </xf>
    <xf numFmtId="0" fontId="1" fillId="0" borderId="44" xfId="0" applyFont="1" applyBorder="1" applyAlignment="1" applyProtection="1">
      <alignment horizontal="center" vertical="center" textRotation="90"/>
      <protection locked="0"/>
    </xf>
    <xf numFmtId="0" fontId="1" fillId="0" borderId="10" xfId="0" applyFont="1" applyBorder="1" applyAlignment="1" applyProtection="1">
      <alignment horizontal="center" vertical="center" textRotation="90"/>
      <protection locked="0"/>
    </xf>
    <xf numFmtId="0" fontId="1" fillId="0" borderId="33" xfId="0" applyFont="1" applyBorder="1" applyAlignment="1" applyProtection="1">
      <alignment horizontal="center" vertical="center" textRotation="90"/>
      <protection locked="0"/>
    </xf>
    <xf numFmtId="0" fontId="16" fillId="28" borderId="7" xfId="0" applyFont="1" applyFill="1" applyBorder="1" applyAlignment="1" applyProtection="1">
      <alignment horizontal="center" vertical="center"/>
      <protection hidden="1"/>
    </xf>
    <xf numFmtId="0" fontId="16" fillId="28" borderId="9" xfId="0" applyFont="1" applyFill="1" applyBorder="1" applyAlignment="1" applyProtection="1">
      <alignment horizontal="center" vertical="center"/>
      <protection hidden="1"/>
    </xf>
    <xf numFmtId="0" fontId="20" fillId="28" borderId="39" xfId="0" applyFont="1" applyFill="1" applyBorder="1" applyAlignment="1" applyProtection="1">
      <alignment horizontal="center" vertical="center" textRotation="90"/>
      <protection hidden="1"/>
    </xf>
    <xf numFmtId="0" fontId="20" fillId="28" borderId="40" xfId="0" applyFont="1" applyFill="1" applyBorder="1" applyAlignment="1" applyProtection="1">
      <alignment horizontal="center" vertical="center" textRotation="90"/>
      <protection hidden="1"/>
    </xf>
    <xf numFmtId="0" fontId="20" fillId="28" borderId="41" xfId="0" applyFont="1" applyFill="1" applyBorder="1" applyAlignment="1" applyProtection="1">
      <alignment horizontal="center" vertical="center" textRotation="90"/>
      <protection hidden="1"/>
    </xf>
    <xf numFmtId="0" fontId="16" fillId="29" borderId="7" xfId="0" applyFont="1" applyFill="1" applyBorder="1" applyAlignment="1" applyProtection="1">
      <alignment horizontal="center" vertical="center"/>
      <protection hidden="1"/>
    </xf>
    <xf numFmtId="0" fontId="16" fillId="29" borderId="9" xfId="0" applyFont="1" applyFill="1" applyBorder="1" applyAlignment="1" applyProtection="1">
      <alignment horizontal="center" vertical="center"/>
      <protection hidden="1"/>
    </xf>
    <xf numFmtId="0" fontId="20" fillId="29" borderId="39" xfId="0" applyFont="1" applyFill="1" applyBorder="1" applyAlignment="1" applyProtection="1">
      <alignment horizontal="center" vertical="center" textRotation="90"/>
      <protection hidden="1"/>
    </xf>
    <xf numFmtId="0" fontId="20" fillId="29" borderId="40" xfId="0" applyFont="1" applyFill="1" applyBorder="1" applyAlignment="1" applyProtection="1">
      <alignment horizontal="center" vertical="center" textRotation="90"/>
      <protection hidden="1"/>
    </xf>
    <xf numFmtId="0" fontId="20" fillId="29" borderId="41" xfId="0" applyFont="1" applyFill="1" applyBorder="1" applyAlignment="1" applyProtection="1">
      <alignment horizontal="center" vertical="center" textRotation="90"/>
      <protection hidden="1"/>
    </xf>
    <xf numFmtId="0" fontId="1" fillId="0" borderId="23" xfId="0" applyFont="1" applyBorder="1" applyAlignment="1" applyProtection="1">
      <alignment horizontal="center"/>
      <protection hidden="1"/>
    </xf>
    <xf numFmtId="0" fontId="1" fillId="0" borderId="37" xfId="0" applyFont="1" applyBorder="1" applyAlignment="1" applyProtection="1">
      <alignment horizontal="center"/>
      <protection hidden="1"/>
    </xf>
    <xf numFmtId="0" fontId="1" fillId="0" borderId="24" xfId="0" applyFont="1" applyBorder="1" applyAlignment="1" applyProtection="1">
      <alignment horizontal="center"/>
      <protection hidden="1"/>
    </xf>
    <xf numFmtId="0" fontId="0" fillId="0" borderId="55" xfId="0" applyFont="1" applyBorder="1" applyAlignment="1" applyProtection="1">
      <alignment horizontal="center"/>
      <protection hidden="1"/>
    </xf>
    <xf numFmtId="0" fontId="0" fillId="0" borderId="42" xfId="0" applyFont="1" applyBorder="1" applyAlignment="1" applyProtection="1">
      <alignment horizontal="center"/>
      <protection hidden="1"/>
    </xf>
    <xf numFmtId="0" fontId="0" fillId="0" borderId="98" xfId="0" applyFont="1" applyBorder="1" applyAlignment="1" applyProtection="1">
      <alignment horizontal="center"/>
      <protection hidden="1"/>
    </xf>
    <xf numFmtId="0" fontId="0" fillId="0" borderId="99" xfId="0" applyFont="1" applyBorder="1" applyAlignment="1" applyProtection="1">
      <alignment horizontal="center"/>
      <protection hidden="1"/>
    </xf>
    <xf numFmtId="0" fontId="1" fillId="0" borderId="26" xfId="0" applyFont="1" applyBorder="1" applyAlignment="1" applyProtection="1">
      <alignment horizontal="left" vertical="center"/>
      <protection hidden="1"/>
    </xf>
    <xf numFmtId="1" fontId="1" fillId="27" borderId="10" xfId="0" applyNumberFormat="1" applyFont="1" applyFill="1" applyBorder="1" applyAlignment="1" applyProtection="1">
      <alignment horizontal="center" vertical="center"/>
      <protection hidden="1"/>
    </xf>
    <xf numFmtId="1" fontId="1" fillId="27" borderId="12" xfId="0" applyNumberFormat="1" applyFont="1" applyFill="1" applyBorder="1" applyAlignment="1" applyProtection="1">
      <alignment horizontal="center" vertical="center"/>
      <protection hidden="1"/>
    </xf>
    <xf numFmtId="1" fontId="1" fillId="33" borderId="10" xfId="0" applyNumberFormat="1" applyFont="1" applyFill="1" applyBorder="1" applyAlignment="1" applyProtection="1">
      <alignment horizontal="center" vertical="center"/>
      <protection hidden="1"/>
    </xf>
    <xf numFmtId="1" fontId="1" fillId="33" borderId="12" xfId="0" applyNumberFormat="1" applyFont="1" applyFill="1" applyBorder="1" applyAlignment="1" applyProtection="1">
      <alignment horizontal="center" vertical="center"/>
      <protection hidden="1"/>
    </xf>
    <xf numFmtId="1" fontId="1" fillId="22" borderId="10" xfId="0" applyNumberFormat="1" applyFont="1" applyFill="1" applyBorder="1" applyAlignment="1" applyProtection="1">
      <alignment horizontal="center" vertical="center"/>
      <protection hidden="1"/>
    </xf>
    <xf numFmtId="1" fontId="1" fillId="22" borderId="12" xfId="0" applyNumberFormat="1" applyFont="1" applyFill="1" applyBorder="1" applyAlignment="1" applyProtection="1">
      <alignment horizontal="center" vertical="center"/>
      <protection hidden="1"/>
    </xf>
    <xf numFmtId="1" fontId="1" fillId="0" borderId="10" xfId="0" applyNumberFormat="1" applyFont="1" applyBorder="1" applyAlignment="1" applyProtection="1">
      <alignment horizontal="center" vertical="center"/>
      <protection hidden="1"/>
    </xf>
    <xf numFmtId="1" fontId="1" fillId="0" borderId="12" xfId="0" applyNumberFormat="1" applyFont="1" applyBorder="1" applyAlignment="1" applyProtection="1">
      <alignment horizontal="center" vertical="center"/>
      <protection hidden="1"/>
    </xf>
    <xf numFmtId="0" fontId="1" fillId="31" borderId="10" xfId="0" applyFont="1" applyFill="1" applyBorder="1" applyAlignment="1" applyProtection="1">
      <alignment horizontal="left" vertical="center"/>
      <protection hidden="1"/>
    </xf>
    <xf numFmtId="0" fontId="1" fillId="31" borderId="11" xfId="0" applyFont="1" applyFill="1" applyBorder="1" applyAlignment="1" applyProtection="1">
      <alignment horizontal="left" vertical="center"/>
      <protection hidden="1"/>
    </xf>
    <xf numFmtId="0" fontId="1" fillId="31" borderId="12" xfId="0" applyFont="1" applyFill="1" applyBorder="1" applyAlignment="1" applyProtection="1">
      <alignment horizontal="left" vertical="center"/>
      <protection hidden="1"/>
    </xf>
    <xf numFmtId="0" fontId="30" fillId="27" borderId="10" xfId="0" applyFont="1" applyFill="1" applyBorder="1" applyAlignment="1" applyProtection="1">
      <alignment horizontal="left" vertical="center"/>
      <protection hidden="1"/>
    </xf>
    <xf numFmtId="0" fontId="30" fillId="27" borderId="11" xfId="0" applyFont="1" applyFill="1" applyBorder="1" applyAlignment="1" applyProtection="1">
      <alignment horizontal="left" vertical="center"/>
      <protection hidden="1"/>
    </xf>
    <xf numFmtId="0" fontId="30" fillId="27" borderId="12" xfId="0" applyFont="1" applyFill="1" applyBorder="1" applyAlignment="1" applyProtection="1">
      <alignment horizontal="left" vertical="center"/>
      <protection hidden="1"/>
    </xf>
    <xf numFmtId="0" fontId="5" fillId="25" borderId="1" xfId="0" applyFont="1" applyFill="1" applyBorder="1" applyAlignment="1" applyProtection="1">
      <alignment horizontal="center" vertical="center"/>
      <protection hidden="1"/>
    </xf>
    <xf numFmtId="0" fontId="5" fillId="25" borderId="1" xfId="0" applyFont="1" applyFill="1" applyBorder="1" applyAlignment="1" applyProtection="1">
      <alignment horizontal="center" vertical="center" wrapText="1"/>
      <protection hidden="1"/>
    </xf>
    <xf numFmtId="0" fontId="5" fillId="27" borderId="29" xfId="0" applyFont="1" applyFill="1" applyBorder="1" applyAlignment="1" applyProtection="1">
      <alignment horizontal="center" vertical="center" textRotation="90"/>
      <protection hidden="1"/>
    </xf>
    <xf numFmtId="0" fontId="5" fillId="27" borderId="28" xfId="0" applyFont="1" applyFill="1" applyBorder="1" applyAlignment="1" applyProtection="1">
      <alignment horizontal="center" vertical="center" textRotation="90"/>
      <protection hidden="1"/>
    </xf>
    <xf numFmtId="0" fontId="5" fillId="27" borderId="48" xfId="0" applyFont="1" applyFill="1" applyBorder="1" applyAlignment="1" applyProtection="1">
      <alignment horizontal="center" vertical="center" textRotation="90"/>
      <protection hidden="1"/>
    </xf>
    <xf numFmtId="0" fontId="5" fillId="27" borderId="22" xfId="0" applyFont="1" applyFill="1" applyBorder="1" applyAlignment="1" applyProtection="1">
      <alignment horizontal="center" vertical="center" textRotation="90"/>
      <protection hidden="1"/>
    </xf>
    <xf numFmtId="0" fontId="5" fillId="27" borderId="44" xfId="0" applyFont="1" applyFill="1" applyBorder="1" applyAlignment="1" applyProtection="1">
      <alignment horizontal="center" vertical="center" textRotation="90"/>
      <protection hidden="1"/>
    </xf>
    <xf numFmtId="0" fontId="5" fillId="27" borderId="43" xfId="0" applyFont="1" applyFill="1" applyBorder="1" applyAlignment="1" applyProtection="1">
      <alignment horizontal="center" vertical="center" textRotation="90"/>
      <protection hidden="1"/>
    </xf>
    <xf numFmtId="0" fontId="5" fillId="14" borderId="29" xfId="0" applyFont="1" applyFill="1" applyBorder="1" applyAlignment="1" applyProtection="1">
      <alignment horizontal="center" vertical="center" textRotation="90"/>
      <protection hidden="1"/>
    </xf>
    <xf numFmtId="0" fontId="5" fillId="14" borderId="28" xfId="0" applyFont="1" applyFill="1" applyBorder="1" applyAlignment="1" applyProtection="1">
      <alignment horizontal="center" vertical="center" textRotation="90"/>
      <protection hidden="1"/>
    </xf>
    <xf numFmtId="0" fontId="5" fillId="14" borderId="48" xfId="0" applyFont="1" applyFill="1" applyBorder="1" applyAlignment="1" applyProtection="1">
      <alignment horizontal="center" vertical="center" textRotation="90"/>
      <protection hidden="1"/>
    </xf>
    <xf numFmtId="0" fontId="5" fillId="14" borderId="22" xfId="0" applyFont="1" applyFill="1" applyBorder="1" applyAlignment="1" applyProtection="1">
      <alignment horizontal="center" vertical="center" textRotation="90"/>
      <protection hidden="1"/>
    </xf>
    <xf numFmtId="0" fontId="5" fillId="14" borderId="44" xfId="0" applyFont="1" applyFill="1" applyBorder="1" applyAlignment="1" applyProtection="1">
      <alignment horizontal="center" vertical="center" textRotation="90"/>
      <protection hidden="1"/>
    </xf>
    <xf numFmtId="0" fontId="5" fillId="14" borderId="43" xfId="0" applyFont="1" applyFill="1" applyBorder="1" applyAlignment="1" applyProtection="1">
      <alignment horizontal="center" vertical="center" textRotation="90"/>
      <protection hidden="1"/>
    </xf>
    <xf numFmtId="0" fontId="31" fillId="3" borderId="0" xfId="0" applyFont="1" applyFill="1" applyAlignment="1" applyProtection="1">
      <alignment horizontal="center" vertical="center"/>
      <protection hidden="1"/>
    </xf>
    <xf numFmtId="0" fontId="3" fillId="27" borderId="10" xfId="0" applyFont="1" applyFill="1" applyBorder="1" applyAlignment="1" applyProtection="1">
      <alignment horizontal="left" vertical="center"/>
      <protection hidden="1"/>
    </xf>
    <xf numFmtId="0" fontId="3" fillId="27" borderId="11" xfId="0" applyFont="1" applyFill="1" applyBorder="1" applyAlignment="1" applyProtection="1">
      <alignment horizontal="left" vertical="center"/>
      <protection hidden="1"/>
    </xf>
    <xf numFmtId="0" fontId="3" fillId="27" borderId="12" xfId="0" applyFont="1" applyFill="1" applyBorder="1" applyAlignment="1" applyProtection="1">
      <alignment horizontal="left" vertical="center"/>
      <protection hidden="1"/>
    </xf>
    <xf numFmtId="0" fontId="5" fillId="22" borderId="29" xfId="0" applyFont="1" applyFill="1" applyBorder="1" applyAlignment="1" applyProtection="1">
      <alignment horizontal="center" vertical="center" textRotation="90"/>
      <protection hidden="1"/>
    </xf>
    <xf numFmtId="0" fontId="5" fillId="22" borderId="28" xfId="0" applyFont="1" applyFill="1" applyBorder="1" applyAlignment="1" applyProtection="1">
      <alignment horizontal="center" vertical="center" textRotation="90"/>
      <protection hidden="1"/>
    </xf>
    <xf numFmtId="0" fontId="5" fillId="22" borderId="48" xfId="0" applyFont="1" applyFill="1" applyBorder="1" applyAlignment="1" applyProtection="1">
      <alignment horizontal="center" vertical="center" textRotation="90"/>
      <protection hidden="1"/>
    </xf>
    <xf numFmtId="0" fontId="5" fillId="22" borderId="22" xfId="0" applyFont="1" applyFill="1" applyBorder="1" applyAlignment="1" applyProtection="1">
      <alignment horizontal="center" vertical="center" textRotation="90"/>
      <protection hidden="1"/>
    </xf>
    <xf numFmtId="0" fontId="5" fillId="22" borderId="44" xfId="0" applyFont="1" applyFill="1" applyBorder="1" applyAlignment="1" applyProtection="1">
      <alignment horizontal="center" vertical="center" textRotation="90"/>
      <protection hidden="1"/>
    </xf>
    <xf numFmtId="0" fontId="5" fillId="22" borderId="43" xfId="0" applyFont="1" applyFill="1" applyBorder="1" applyAlignment="1" applyProtection="1">
      <alignment horizontal="center" vertical="center" textRotation="90"/>
      <protection hidden="1"/>
    </xf>
    <xf numFmtId="0" fontId="5" fillId="32" borderId="29" xfId="0" applyFont="1" applyFill="1" applyBorder="1" applyAlignment="1" applyProtection="1">
      <alignment horizontal="center" vertical="center" textRotation="90" wrapText="1"/>
      <protection hidden="1"/>
    </xf>
    <xf numFmtId="0" fontId="5" fillId="32" borderId="28" xfId="0" applyFont="1" applyFill="1" applyBorder="1" applyAlignment="1" applyProtection="1">
      <alignment horizontal="center" vertical="center" textRotation="90" wrapText="1"/>
      <protection hidden="1"/>
    </xf>
    <xf numFmtId="0" fontId="5" fillId="32" borderId="48" xfId="0" applyFont="1" applyFill="1" applyBorder="1" applyAlignment="1" applyProtection="1">
      <alignment horizontal="center" vertical="center" textRotation="90" wrapText="1"/>
      <protection hidden="1"/>
    </xf>
    <xf numFmtId="0" fontId="5" fillId="32" borderId="22" xfId="0" applyFont="1" applyFill="1" applyBorder="1" applyAlignment="1" applyProtection="1">
      <alignment horizontal="center" vertical="center" textRotation="90" wrapText="1"/>
      <protection hidden="1"/>
    </xf>
    <xf numFmtId="0" fontId="5" fillId="32" borderId="44" xfId="0" applyFont="1" applyFill="1" applyBorder="1" applyAlignment="1" applyProtection="1">
      <alignment horizontal="center" vertical="center" textRotation="90" wrapText="1"/>
      <protection hidden="1"/>
    </xf>
    <xf numFmtId="0" fontId="5" fillId="32" borderId="43" xfId="0" applyFont="1" applyFill="1" applyBorder="1" applyAlignment="1" applyProtection="1">
      <alignment horizontal="center" vertical="center" textRotation="90" wrapText="1"/>
      <protection hidden="1"/>
    </xf>
    <xf numFmtId="0" fontId="1" fillId="23" borderId="125" xfId="0" applyFont="1" applyFill="1" applyBorder="1" applyAlignment="1" applyProtection="1">
      <alignment horizontal="center"/>
      <protection hidden="1"/>
    </xf>
    <xf numFmtId="0" fontId="1" fillId="23" borderId="126" xfId="0" applyFont="1" applyFill="1" applyBorder="1" applyAlignment="1" applyProtection="1">
      <alignment horizontal="center"/>
      <protection hidden="1"/>
    </xf>
    <xf numFmtId="0" fontId="1" fillId="23" borderId="127" xfId="0" applyFont="1" applyFill="1" applyBorder="1" applyAlignment="1" applyProtection="1">
      <alignment horizontal="center"/>
      <protection hidden="1"/>
    </xf>
    <xf numFmtId="0" fontId="1" fillId="2" borderId="125" xfId="0" applyFont="1" applyFill="1" applyBorder="1" applyAlignment="1" applyProtection="1">
      <alignment horizontal="center"/>
      <protection hidden="1"/>
    </xf>
    <xf numFmtId="0" fontId="1" fillId="2" borderId="126" xfId="0" applyFont="1" applyFill="1" applyBorder="1" applyAlignment="1" applyProtection="1">
      <alignment horizontal="center"/>
      <protection hidden="1"/>
    </xf>
    <xf numFmtId="0" fontId="1" fillId="2" borderId="127" xfId="0" applyFont="1" applyFill="1" applyBorder="1" applyAlignment="1" applyProtection="1">
      <alignment horizontal="center"/>
      <protection hidden="1"/>
    </xf>
    <xf numFmtId="0" fontId="1" fillId="20" borderId="125" xfId="0" applyFont="1" applyFill="1" applyBorder="1" applyAlignment="1" applyProtection="1">
      <alignment horizontal="center"/>
      <protection hidden="1"/>
    </xf>
    <xf numFmtId="0" fontId="1" fillId="20" borderId="126" xfId="0" applyFont="1" applyFill="1" applyBorder="1" applyAlignment="1" applyProtection="1">
      <alignment horizontal="center"/>
      <protection hidden="1"/>
    </xf>
    <xf numFmtId="0" fontId="1" fillId="20" borderId="127" xfId="0" applyFont="1" applyFill="1" applyBorder="1" applyAlignment="1" applyProtection="1">
      <alignment horizontal="center"/>
      <protection hidden="1"/>
    </xf>
    <xf numFmtId="0" fontId="1" fillId="5" borderId="125" xfId="0" applyFont="1" applyFill="1" applyBorder="1" applyAlignment="1" applyProtection="1">
      <alignment horizontal="center"/>
      <protection hidden="1"/>
    </xf>
    <xf numFmtId="0" fontId="1" fillId="5" borderId="126" xfId="0" applyFont="1" applyFill="1" applyBorder="1" applyAlignment="1" applyProtection="1">
      <alignment horizontal="center"/>
      <protection hidden="1"/>
    </xf>
    <xf numFmtId="0" fontId="1" fillId="5" borderId="127" xfId="0" applyFont="1" applyFill="1" applyBorder="1" applyAlignment="1" applyProtection="1">
      <alignment horizontal="center"/>
      <protection hidden="1"/>
    </xf>
    <xf numFmtId="0" fontId="20" fillId="5" borderId="110" xfId="0" applyFont="1" applyFill="1" applyBorder="1" applyAlignment="1" applyProtection="1">
      <alignment horizontal="center" vertical="center"/>
      <protection hidden="1"/>
    </xf>
    <xf numFmtId="0" fontId="20" fillId="5" borderId="111" xfId="0" applyFont="1" applyFill="1" applyBorder="1" applyAlignment="1" applyProtection="1">
      <alignment horizontal="center" vertical="center"/>
      <protection hidden="1"/>
    </xf>
    <xf numFmtId="0" fontId="20" fillId="5" borderId="112" xfId="0" applyFont="1" applyFill="1" applyBorder="1" applyAlignment="1" applyProtection="1">
      <alignment horizontal="center" vertical="center"/>
      <protection hidden="1"/>
    </xf>
    <xf numFmtId="0" fontId="1" fillId="5" borderId="113" xfId="0" applyFont="1" applyFill="1" applyBorder="1" applyAlignment="1" applyProtection="1">
      <alignment horizontal="center" vertical="center" wrapText="1"/>
      <protection hidden="1"/>
    </xf>
    <xf numFmtId="0" fontId="1" fillId="5" borderId="116" xfId="0" applyFont="1" applyFill="1" applyBorder="1" applyAlignment="1" applyProtection="1">
      <alignment horizontal="center" vertical="center" wrapText="1"/>
      <protection hidden="1"/>
    </xf>
    <xf numFmtId="0" fontId="1" fillId="5" borderId="114" xfId="0" applyFont="1" applyFill="1" applyBorder="1" applyAlignment="1" applyProtection="1">
      <alignment horizontal="center" vertical="center" wrapText="1"/>
      <protection hidden="1"/>
    </xf>
    <xf numFmtId="0" fontId="1" fillId="5" borderId="117" xfId="0" applyFont="1" applyFill="1" applyBorder="1" applyAlignment="1" applyProtection="1">
      <alignment horizontal="center" vertical="center" wrapText="1"/>
      <protection hidden="1"/>
    </xf>
    <xf numFmtId="0" fontId="1" fillId="5" borderId="115" xfId="0" applyFont="1" applyFill="1" applyBorder="1" applyAlignment="1" applyProtection="1">
      <alignment horizontal="center" vertical="center"/>
      <protection hidden="1"/>
    </xf>
    <xf numFmtId="0" fontId="1" fillId="5" borderId="118" xfId="0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20" fillId="15" borderId="110" xfId="0" applyFont="1" applyFill="1" applyBorder="1" applyAlignment="1" applyProtection="1">
      <alignment horizontal="center" vertical="center"/>
      <protection hidden="1"/>
    </xf>
    <xf numFmtId="0" fontId="20" fillId="15" borderId="111" xfId="0" applyFont="1" applyFill="1" applyBorder="1" applyAlignment="1" applyProtection="1">
      <alignment horizontal="center" vertical="center"/>
      <protection hidden="1"/>
    </xf>
    <xf numFmtId="0" fontId="20" fillId="15" borderId="112" xfId="0" applyFont="1" applyFill="1" applyBorder="1" applyAlignment="1" applyProtection="1">
      <alignment horizontal="center" vertical="center"/>
      <protection hidden="1"/>
    </xf>
    <xf numFmtId="0" fontId="20" fillId="2" borderId="110" xfId="0" applyFont="1" applyFill="1" applyBorder="1" applyAlignment="1" applyProtection="1">
      <alignment horizontal="center" vertical="center"/>
      <protection hidden="1"/>
    </xf>
    <xf numFmtId="0" fontId="20" fillId="2" borderId="111" xfId="0" applyFont="1" applyFill="1" applyBorder="1" applyAlignment="1" applyProtection="1">
      <alignment horizontal="center" vertical="center"/>
      <protection hidden="1"/>
    </xf>
    <xf numFmtId="0" fontId="20" fillId="2" borderId="112" xfId="0" applyFont="1" applyFill="1" applyBorder="1" applyAlignment="1" applyProtection="1">
      <alignment horizontal="center" vertical="center"/>
      <protection hidden="1"/>
    </xf>
    <xf numFmtId="0" fontId="1" fillId="15" borderId="113" xfId="0" applyFont="1" applyFill="1" applyBorder="1" applyAlignment="1" applyProtection="1">
      <alignment horizontal="center" vertical="center" wrapText="1"/>
      <protection hidden="1"/>
    </xf>
    <xf numFmtId="0" fontId="1" fillId="15" borderId="116" xfId="0" applyFont="1" applyFill="1" applyBorder="1" applyAlignment="1" applyProtection="1">
      <alignment horizontal="center" vertical="center" wrapText="1"/>
      <protection hidden="1"/>
    </xf>
    <xf numFmtId="0" fontId="1" fillId="15" borderId="114" xfId="0" applyFont="1" applyFill="1" applyBorder="1" applyAlignment="1" applyProtection="1">
      <alignment horizontal="center" vertical="center" wrapText="1"/>
      <protection hidden="1"/>
    </xf>
    <xf numFmtId="0" fontId="1" fillId="15" borderId="117" xfId="0" applyFont="1" applyFill="1" applyBorder="1" applyAlignment="1" applyProtection="1">
      <alignment horizontal="center" vertical="center" wrapText="1"/>
      <protection hidden="1"/>
    </xf>
    <xf numFmtId="0" fontId="1" fillId="15" borderId="115" xfId="0" applyFont="1" applyFill="1" applyBorder="1" applyAlignment="1" applyProtection="1">
      <alignment horizontal="center" vertical="center"/>
      <protection hidden="1"/>
    </xf>
    <xf numFmtId="0" fontId="1" fillId="15" borderId="118" xfId="0" applyFont="1" applyFill="1" applyBorder="1" applyAlignment="1" applyProtection="1">
      <alignment horizontal="center" vertical="center"/>
      <protection hidden="1"/>
    </xf>
    <xf numFmtId="0" fontId="1" fillId="2" borderId="113" xfId="0" applyFont="1" applyFill="1" applyBorder="1" applyAlignment="1" applyProtection="1">
      <alignment horizontal="center" vertical="center" wrapText="1"/>
      <protection hidden="1"/>
    </xf>
    <xf numFmtId="0" fontId="1" fillId="2" borderId="116" xfId="0" applyFont="1" applyFill="1" applyBorder="1" applyAlignment="1" applyProtection="1">
      <alignment horizontal="center" vertical="center" wrapText="1"/>
      <protection hidden="1"/>
    </xf>
    <xf numFmtId="0" fontId="1" fillId="2" borderId="114" xfId="0" applyFont="1" applyFill="1" applyBorder="1" applyAlignment="1" applyProtection="1">
      <alignment horizontal="center" vertical="center" wrapText="1"/>
      <protection hidden="1"/>
    </xf>
    <xf numFmtId="0" fontId="1" fillId="2" borderId="117" xfId="0" applyFont="1" applyFill="1" applyBorder="1" applyAlignment="1" applyProtection="1">
      <alignment horizontal="center" vertical="center" wrapText="1"/>
      <protection hidden="1"/>
    </xf>
    <xf numFmtId="0" fontId="1" fillId="2" borderId="115" xfId="0" applyFont="1" applyFill="1" applyBorder="1" applyAlignment="1" applyProtection="1">
      <alignment horizontal="center" vertical="center"/>
      <protection hidden="1"/>
    </xf>
    <xf numFmtId="0" fontId="1" fillId="2" borderId="118" xfId="0" applyFont="1" applyFill="1" applyBorder="1" applyAlignment="1" applyProtection="1">
      <alignment horizontal="center" vertical="center"/>
      <protection hidden="1"/>
    </xf>
    <xf numFmtId="0" fontId="1" fillId="23" borderId="113" xfId="0" applyFont="1" applyFill="1" applyBorder="1" applyAlignment="1" applyProtection="1">
      <alignment horizontal="center" vertical="center" wrapText="1"/>
      <protection hidden="1"/>
    </xf>
    <xf numFmtId="0" fontId="1" fillId="23" borderId="116" xfId="0" applyFont="1" applyFill="1" applyBorder="1" applyAlignment="1" applyProtection="1">
      <alignment horizontal="center" vertical="center" wrapText="1"/>
      <protection hidden="1"/>
    </xf>
    <xf numFmtId="0" fontId="1" fillId="23" borderId="114" xfId="0" applyFont="1" applyFill="1" applyBorder="1" applyAlignment="1" applyProtection="1">
      <alignment horizontal="center" vertical="center" wrapText="1"/>
      <protection hidden="1"/>
    </xf>
    <xf numFmtId="0" fontId="1" fillId="23" borderId="117" xfId="0" applyFont="1" applyFill="1" applyBorder="1" applyAlignment="1" applyProtection="1">
      <alignment horizontal="center" vertical="center" wrapText="1"/>
      <protection hidden="1"/>
    </xf>
    <xf numFmtId="0" fontId="1" fillId="23" borderId="115" xfId="0" applyFont="1" applyFill="1" applyBorder="1" applyAlignment="1" applyProtection="1">
      <alignment horizontal="center" vertical="center"/>
      <protection hidden="1"/>
    </xf>
    <xf numFmtId="0" fontId="1" fillId="23" borderId="118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/>
      <protection hidden="1"/>
    </xf>
    <xf numFmtId="0" fontId="4" fillId="24" borderId="85" xfId="0" applyFont="1" applyFill="1" applyBorder="1" applyAlignment="1" applyProtection="1">
      <alignment horizontal="left" vertical="center"/>
      <protection hidden="1"/>
    </xf>
    <xf numFmtId="0" fontId="4" fillId="24" borderId="84" xfId="0" applyFont="1" applyFill="1" applyBorder="1" applyAlignment="1" applyProtection="1">
      <alignment horizontal="left" vertical="center"/>
      <protection hidden="1"/>
    </xf>
    <xf numFmtId="0" fontId="0" fillId="21" borderId="84" xfId="0" applyFill="1" applyBorder="1" applyAlignment="1" applyProtection="1">
      <alignment horizontal="left"/>
      <protection hidden="1"/>
    </xf>
    <xf numFmtId="0" fontId="0" fillId="21" borderId="102" xfId="0" applyFill="1" applyBorder="1" applyAlignment="1" applyProtection="1">
      <alignment horizontal="left"/>
      <protection hidden="1"/>
    </xf>
    <xf numFmtId="0" fontId="4" fillId="24" borderId="72" xfId="0" applyFont="1" applyFill="1" applyBorder="1" applyAlignment="1" applyProtection="1">
      <alignment horizontal="left" vertical="center"/>
      <protection hidden="1"/>
    </xf>
    <xf numFmtId="0" fontId="4" fillId="24" borderId="64" xfId="0" applyFont="1" applyFill="1" applyBorder="1" applyAlignment="1" applyProtection="1">
      <alignment horizontal="left" vertical="center"/>
      <protection hidden="1"/>
    </xf>
    <xf numFmtId="0" fontId="0" fillId="21" borderId="64" xfId="0" applyFill="1" applyBorder="1" applyAlignment="1" applyProtection="1">
      <alignment horizontal="left"/>
      <protection hidden="1"/>
    </xf>
    <xf numFmtId="0" fontId="0" fillId="21" borderId="103" xfId="0" applyFill="1" applyBorder="1" applyAlignment="1" applyProtection="1">
      <alignment horizontal="left"/>
      <protection hidden="1"/>
    </xf>
    <xf numFmtId="0" fontId="4" fillId="24" borderId="79" xfId="0" applyFont="1" applyFill="1" applyBorder="1" applyAlignment="1" applyProtection="1">
      <alignment horizontal="left" vertical="center"/>
      <protection hidden="1"/>
    </xf>
    <xf numFmtId="0" fontId="4" fillId="24" borderId="78" xfId="0" applyFont="1" applyFill="1" applyBorder="1" applyAlignment="1" applyProtection="1">
      <alignment horizontal="left" vertical="center"/>
      <protection hidden="1"/>
    </xf>
    <xf numFmtId="0" fontId="0" fillId="21" borderId="78" xfId="0" applyFill="1" applyBorder="1" applyAlignment="1" applyProtection="1">
      <alignment horizontal="left"/>
      <protection hidden="1"/>
    </xf>
    <xf numFmtId="0" fontId="0" fillId="21" borderId="104" xfId="0" applyFill="1" applyBorder="1" applyAlignment="1" applyProtection="1">
      <alignment horizontal="left"/>
      <protection hidden="1"/>
    </xf>
    <xf numFmtId="0" fontId="1" fillId="0" borderId="105" xfId="0" applyFont="1" applyBorder="1" applyAlignment="1" applyProtection="1">
      <alignment horizontal="center" vertical="center"/>
      <protection hidden="1"/>
    </xf>
    <xf numFmtId="0" fontId="1" fillId="0" borderId="106" xfId="0" applyFont="1" applyBorder="1" applyAlignment="1" applyProtection="1">
      <alignment horizontal="center" vertical="center"/>
      <protection hidden="1"/>
    </xf>
    <xf numFmtId="0" fontId="1" fillId="0" borderId="107" xfId="0" applyFont="1" applyBorder="1" applyAlignment="1" applyProtection="1">
      <alignment horizontal="center" vertical="center"/>
      <protection hidden="1"/>
    </xf>
    <xf numFmtId="0" fontId="1" fillId="0" borderId="108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hidden="1"/>
    </xf>
    <xf numFmtId="0" fontId="1" fillId="0" borderId="109" xfId="0" applyFont="1" applyBorder="1" applyAlignment="1" applyProtection="1">
      <alignment horizontal="center" vertical="center"/>
      <protection hidden="1"/>
    </xf>
    <xf numFmtId="0" fontId="20" fillId="23" borderId="110" xfId="0" applyFont="1" applyFill="1" applyBorder="1" applyAlignment="1" applyProtection="1">
      <alignment horizontal="center" vertical="center"/>
      <protection hidden="1"/>
    </xf>
    <xf numFmtId="0" fontId="20" fillId="23" borderId="111" xfId="0" applyFont="1" applyFill="1" applyBorder="1" applyAlignment="1" applyProtection="1">
      <alignment horizontal="center" vertical="center"/>
      <protection hidden="1"/>
    </xf>
    <xf numFmtId="0" fontId="20" fillId="23" borderId="112" xfId="0" applyFont="1" applyFill="1" applyBorder="1" applyAlignment="1" applyProtection="1">
      <alignment horizontal="center" vertical="center"/>
      <protection hidden="1"/>
    </xf>
  </cellXfs>
  <cellStyles count="2">
    <cellStyle name="Hipervínculo" xfId="1" builtinId="8"/>
    <cellStyle name="Normal" xfId="0" builtinId="0"/>
  </cellStyles>
  <dxfs count="66"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4" tint="0.79998168889431442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2" tint="-9.9948118533890809E-2"/>
      </font>
    </dxf>
    <dxf>
      <font>
        <color rgb="FFFFE5E5"/>
      </font>
    </dxf>
    <dxf>
      <font>
        <color theme="4" tint="0.79998168889431442"/>
      </font>
    </dxf>
    <dxf>
      <fill>
        <patternFill>
          <bgColor rgb="FFFFABAB"/>
        </patternFill>
      </fill>
    </dxf>
    <dxf>
      <fill>
        <patternFill>
          <bgColor rgb="FF9CE8B0"/>
        </patternFill>
      </fill>
    </dxf>
    <dxf>
      <font>
        <color theme="0"/>
      </font>
    </dxf>
    <dxf>
      <font>
        <color theme="0"/>
      </font>
    </dxf>
    <dxf>
      <font>
        <color theme="9" tint="0.59996337778862885"/>
      </font>
    </dxf>
    <dxf>
      <font>
        <color theme="9" tint="0.59996337778862885"/>
      </font>
    </dxf>
    <dxf>
      <font>
        <color theme="0"/>
      </font>
    </dxf>
    <dxf>
      <font>
        <color rgb="FFDDF6FF"/>
      </font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theme="9" tint="0.79998168889431442"/>
      </font>
    </dxf>
    <dxf>
      <font>
        <color theme="4" tint="0.79998168889431442"/>
      </font>
    </dxf>
    <dxf>
      <font>
        <color theme="9" tint="0.79998168889431442"/>
      </font>
    </dxf>
    <dxf>
      <font>
        <color theme="5" tint="0.79998168889431442"/>
      </font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</dxf>
    <dxf>
      <font>
        <color theme="9" tint="0.59996337778862885"/>
      </font>
    </dxf>
    <dxf>
      <font>
        <color theme="9" tint="0.59996337778862885"/>
      </font>
    </dxf>
    <dxf>
      <font>
        <color theme="0"/>
      </font>
    </dxf>
    <dxf>
      <font>
        <color rgb="FFFFE285"/>
      </font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theme="9" tint="0.79998168889431442"/>
      </font>
    </dxf>
    <dxf>
      <font>
        <color theme="4" tint="0.79998168889431442"/>
      </font>
    </dxf>
    <dxf>
      <font>
        <color theme="9" tint="0.79998168889431442"/>
      </font>
    </dxf>
    <dxf>
      <font>
        <color theme="5" tint="0.79998168889431442"/>
      </font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</dxf>
    <dxf>
      <font>
        <color theme="9" tint="0.59996337778862885"/>
      </font>
    </dxf>
    <dxf>
      <font>
        <color theme="9" tint="0.59996337778862885"/>
      </font>
    </dxf>
    <dxf>
      <font>
        <color theme="0"/>
      </font>
    </dxf>
    <dxf>
      <font>
        <color theme="9" tint="0.39994506668294322"/>
      </font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theme="9" tint="0.79998168889431442"/>
      </font>
    </dxf>
    <dxf>
      <font>
        <color theme="4" tint="0.79998168889431442"/>
      </font>
    </dxf>
    <dxf>
      <font>
        <color theme="9" tint="0.79998168889431442"/>
      </font>
    </dxf>
    <dxf>
      <font>
        <color theme="5" tint="0.79998168889431442"/>
      </font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1"/>
      </font>
    </dxf>
    <dxf>
      <font>
        <color theme="0"/>
      </font>
    </dxf>
    <dxf>
      <font>
        <strike val="0"/>
        <color theme="0"/>
      </font>
    </dxf>
    <dxf>
      <font>
        <color theme="9" tint="0.39994506668294322"/>
      </font>
      <fill>
        <patternFill>
          <bgColor theme="9" tint="0.39994506668294322"/>
        </patternFill>
      </fill>
    </dxf>
    <dxf>
      <font>
        <strike val="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color theme="0"/>
      </font>
    </dxf>
    <dxf>
      <font>
        <color theme="4" tint="0.79998168889431442"/>
      </font>
    </dxf>
    <dxf>
      <font>
        <color rgb="FFD7E5F5"/>
      </font>
    </dxf>
    <dxf>
      <font>
        <color theme="0" tint="-4.9989318521683403E-2"/>
      </font>
    </dxf>
  </dxfs>
  <tableStyles count="0" defaultTableStyle="TableStyleMedium2" defaultPivotStyle="PivotStyleLight16"/>
  <colors>
    <mruColors>
      <color rgb="FFF9FEBE"/>
      <color rgb="FFDDF6FF"/>
      <color rgb="FF85DFFF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 sz="1050" baseline="0">
                <a:solidFill>
                  <a:srgbClr val="C00000"/>
                </a:solidFill>
                <a:latin typeface="Arial Black" panose="020B0A04020102020204" pitchFamily="34" charset="0"/>
              </a:rPr>
              <a:t>GRÁFICO ANUAL</a:t>
            </a:r>
            <a:endParaRPr lang="es-BO" sz="1050">
              <a:solidFill>
                <a:srgbClr val="C00000"/>
              </a:solidFill>
              <a:latin typeface="Arial Black" panose="020B0A04020102020204" pitchFamily="34" charset="0"/>
            </a:endParaRPr>
          </a:p>
        </c:rich>
      </c:tx>
      <c:layout>
        <c:manualLayout>
          <c:xMode val="edge"/>
          <c:yMode val="edge"/>
          <c:x val="0.19602301635372502"/>
          <c:y val="8.41905679154221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7101507164143262"/>
          <c:w val="1"/>
          <c:h val="0.5952468728712264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DB-4E3C-BF41-E9D794F61D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DB-4E3C-BF41-E9D794F61D6C}"/>
              </c:ext>
            </c:extLst>
          </c:dPt>
          <c:dLbls>
            <c:dLbl>
              <c:idx val="0"/>
              <c:layout>
                <c:manualLayout>
                  <c:x val="2.7216395153403024E-2"/>
                  <c:y val="0.54420699481349721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B62FE31-26CC-432F-80D1-E56E9445F849}" type="CATEGORYNAME">
                      <a:rPr lang="en-US" sz="800">
                        <a:solidFill>
                          <a:srgbClr val="002060"/>
                        </a:solidFill>
                      </a:rPr>
                      <a:pPr>
                        <a:defRPr/>
                      </a:pPr>
                      <a:t>[NOMBRE DE CATEGORÍA]</a:t>
                    </a:fld>
                    <a:r>
                      <a:rPr lang="en-US" baseline="0">
                        <a:solidFill>
                          <a:srgbClr val="002060"/>
                        </a:solidFill>
                      </a:rPr>
                      <a:t>; </a:t>
                    </a:r>
                    <a:fld id="{EB2F8E81-9835-471D-AC29-8AC110C84E1D}" type="PERCENTAGE">
                      <a:rPr lang="en-US" baseline="0">
                        <a:solidFill>
                          <a:srgbClr val="002060"/>
                        </a:solidFill>
                      </a:rPr>
                      <a:pPr>
                        <a:defRPr/>
                      </a:pPr>
                      <a:t>[PORCENTAJE]</a:t>
                    </a:fld>
                    <a:endParaRPr lang="en-US" baseline="0">
                      <a:solidFill>
                        <a:srgbClr val="002060"/>
                      </a:solidFill>
                    </a:endParaRP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4819220674338785"/>
                      <c:h val="0.2411136893285059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BDB-4E3C-BF41-E9D794F61D6C}"/>
                </c:ext>
              </c:extLst>
            </c:dLbl>
            <c:dLbl>
              <c:idx val="1"/>
              <c:layout>
                <c:manualLayout>
                  <c:x val="0"/>
                  <c:y val="0.11524904176020651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96AA06-00EB-4B3D-A630-6139CCBA1EBA}" type="CATEGORYNAME">
                      <a:rPr lang="en-US" sz="800">
                        <a:solidFill>
                          <a:srgbClr val="C00000"/>
                        </a:solidFill>
                      </a:rPr>
                      <a:pPr>
                        <a:defRPr/>
                      </a:pPr>
                      <a:t>[NOMBRE DE CATEGORÍA]</a:t>
                    </a:fld>
                    <a:r>
                      <a:rPr lang="en-US" baseline="0">
                        <a:solidFill>
                          <a:srgbClr val="C00000"/>
                        </a:solidFill>
                      </a:rPr>
                      <a:t>; </a:t>
                    </a:r>
                    <a:fld id="{7DB18293-17C6-4537-946E-D0E552F4FC0B}" type="PERCENTAGE">
                      <a:rPr lang="en-US" baseline="0">
                        <a:solidFill>
                          <a:srgbClr val="C00000"/>
                        </a:solidFill>
                      </a:rPr>
                      <a:pPr>
                        <a:defRPr/>
                      </a:pPr>
                      <a:t>[PORCENTAJE]</a:t>
                    </a:fld>
                    <a:endParaRPr lang="en-US" baseline="0">
                      <a:solidFill>
                        <a:srgbClr val="C00000"/>
                      </a:solidFill>
                    </a:endParaRP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894092783856566"/>
                      <c:h val="0.2860745852870031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BDB-4E3C-BF41-E9D794F61D6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ESTADISTICAS!$G$29:$G$30</c:f>
              <c:strCache>
                <c:ptCount val="2"/>
                <c:pt idx="0">
                  <c:v>APROBADOS</c:v>
                </c:pt>
                <c:pt idx="1">
                  <c:v>REPROBADOS</c:v>
                </c:pt>
              </c:strCache>
            </c:strRef>
          </c:cat>
          <c:val>
            <c:numRef>
              <c:f>ESTADISTICAS!$H$29:$H$30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DB-4E3C-BF41-E9D794F61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RATULA!A1"/><Relationship Id="rId13" Type="http://schemas.openxmlformats.org/officeDocument/2006/relationships/image" Target="../media/image6.jpeg"/><Relationship Id="rId18" Type="http://schemas.openxmlformats.org/officeDocument/2006/relationships/hyperlink" Target="#'3&#176;TRIM'!A1"/><Relationship Id="rId3" Type="http://schemas.openxmlformats.org/officeDocument/2006/relationships/hyperlink" Target="#FILIACION!A1"/><Relationship Id="rId7" Type="http://schemas.microsoft.com/office/2007/relationships/hdphoto" Target="../media/hdphoto1.wdp"/><Relationship Id="rId12" Type="http://schemas.openxmlformats.org/officeDocument/2006/relationships/hyperlink" Target="#CENTRALIZADOR!A1"/><Relationship Id="rId17" Type="http://schemas.openxmlformats.org/officeDocument/2006/relationships/hyperlink" Target="#'2&#176;TRIM'!A1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9.png"/><Relationship Id="rId1" Type="http://schemas.openxmlformats.org/officeDocument/2006/relationships/hyperlink" Target="https://www.minedu.gob.bo/" TargetMode="External"/><Relationship Id="rId6" Type="http://schemas.openxmlformats.org/officeDocument/2006/relationships/image" Target="../media/image3.png"/><Relationship Id="rId11" Type="http://schemas.openxmlformats.org/officeDocument/2006/relationships/image" Target="../media/image5.jpeg"/><Relationship Id="rId5" Type="http://schemas.openxmlformats.org/officeDocument/2006/relationships/hyperlink" Target="#ASISTENCIA!A1"/><Relationship Id="rId15" Type="http://schemas.openxmlformats.org/officeDocument/2006/relationships/hyperlink" Target="#'1&#176;TRIM'!A1"/><Relationship Id="rId10" Type="http://schemas.openxmlformats.org/officeDocument/2006/relationships/hyperlink" Target="#ESTADISTICAS!A1"/><Relationship Id="rId19" Type="http://schemas.openxmlformats.org/officeDocument/2006/relationships/hyperlink" Target="https://regular4001.minedu.gob.bo/login/" TargetMode="External"/><Relationship Id="rId4" Type="http://schemas.openxmlformats.org/officeDocument/2006/relationships/image" Target="../media/image2.jpeg"/><Relationship Id="rId9" Type="http://schemas.openxmlformats.org/officeDocument/2006/relationships/image" Target="../media/image4.pn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hyperlink" Target="#MENU!A1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hyperlink" Target="#MENU!A1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0</xdr:row>
      <xdr:rowOff>133350</xdr:rowOff>
    </xdr:from>
    <xdr:to>
      <xdr:col>30</xdr:col>
      <xdr:colOff>171450</xdr:colOff>
      <xdr:row>11</xdr:row>
      <xdr:rowOff>111125</xdr:rowOff>
    </xdr:to>
    <xdr:sp macro="" textlink="">
      <xdr:nvSpPr>
        <xdr:cNvPr id="2" name="Rectángulo redondead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90725" y="133350"/>
          <a:ext cx="4371975" cy="1549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002060"/>
          </a:solidFill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>
              <a:solidFill>
                <a:srgbClr val="FF0000"/>
              </a:solidFill>
              <a:latin typeface="Arial Black" panose="020B0A04020102020204" pitchFamily="34" charset="0"/>
            </a:rPr>
            <a:t>REGISTRO PEDAGÓGICO </a:t>
          </a:r>
        </a:p>
        <a:p>
          <a:pPr algn="ctr"/>
          <a:r>
            <a:rPr lang="es-ES" sz="1800" b="1" baseline="0">
              <a:solidFill>
                <a:srgbClr val="FF0000"/>
              </a:solidFill>
              <a:latin typeface="Arial Black" panose="020B0A04020102020204" pitchFamily="34" charset="0"/>
            </a:rPr>
            <a:t>2021</a:t>
          </a:r>
        </a:p>
        <a:p>
          <a:pPr algn="ctr"/>
          <a:r>
            <a:rPr lang="es-ES" sz="1400" b="1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UNIDAD</a:t>
          </a:r>
          <a:r>
            <a:rPr lang="es-ES" sz="1400" b="1" baseline="0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 EDUCATIVA </a:t>
          </a:r>
        </a:p>
        <a:p>
          <a:pPr algn="ctr"/>
          <a:r>
            <a:rPr lang="es-ES" sz="1400" b="1" baseline="0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"SANTA ROSA 2</a:t>
          </a:r>
          <a:r>
            <a:rPr lang="es-ES" sz="1400" b="1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"</a:t>
          </a:r>
        </a:p>
        <a:p>
          <a:pPr algn="ctr"/>
          <a:r>
            <a:rPr lang="es-ES" sz="1400" b="1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NIVEL SECUNDARIO</a:t>
          </a:r>
        </a:p>
      </xdr:txBody>
    </xdr:sp>
    <xdr:clientData/>
  </xdr:twoCellAnchor>
  <xdr:twoCellAnchor editAs="oneCell">
    <xdr:from>
      <xdr:col>1</xdr:col>
      <xdr:colOff>79375</xdr:colOff>
      <xdr:row>1</xdr:row>
      <xdr:rowOff>38101</xdr:rowOff>
    </xdr:from>
    <xdr:to>
      <xdr:col>8</xdr:col>
      <xdr:colOff>79375</xdr:colOff>
      <xdr:row>11</xdr:row>
      <xdr:rowOff>7870</xdr:rowOff>
    </xdr:to>
    <xdr:pic>
      <xdr:nvPicPr>
        <xdr:cNvPr id="5" name="Imagen 4" descr="Ministerio de Educación - Oficial - YouTub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80976"/>
          <a:ext cx="1444625" cy="1398519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154213</xdr:colOff>
      <xdr:row>23</xdr:row>
      <xdr:rowOff>68036</xdr:rowOff>
    </xdr:from>
    <xdr:to>
      <xdr:col>6</xdr:col>
      <xdr:colOff>102340</xdr:colOff>
      <xdr:row>29</xdr:row>
      <xdr:rowOff>122465</xdr:rowOff>
    </xdr:to>
    <xdr:pic>
      <xdr:nvPicPr>
        <xdr:cNvPr id="6" name="Imagen 5" descr="Resultado de imagen para LISTA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427" y="3837215"/>
          <a:ext cx="764556" cy="9525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24947</xdr:colOff>
      <xdr:row>23</xdr:row>
      <xdr:rowOff>108857</xdr:rowOff>
    </xdr:from>
    <xdr:to>
      <xdr:col>13</xdr:col>
      <xdr:colOff>46113</xdr:colOff>
      <xdr:row>29</xdr:row>
      <xdr:rowOff>136072</xdr:rowOff>
    </xdr:to>
    <xdr:pic>
      <xdr:nvPicPr>
        <xdr:cNvPr id="7" name="Imagen 6" descr="Resultado de imagen para LISTA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3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911" y="3878036"/>
          <a:ext cx="837595" cy="925286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16</xdr:col>
      <xdr:colOff>95250</xdr:colOff>
      <xdr:row>23</xdr:row>
      <xdr:rowOff>133802</xdr:rowOff>
    </xdr:from>
    <xdr:to>
      <xdr:col>20</xdr:col>
      <xdr:colOff>68035</xdr:colOff>
      <xdr:row>29</xdr:row>
      <xdr:rowOff>136070</xdr:rowOff>
    </xdr:to>
    <xdr:pic>
      <xdr:nvPicPr>
        <xdr:cNvPr id="8" name="17 Imagen" descr="C:\Users\ALUMNA\Desktop\Screenshot_2018-03-08-10-05-53.p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964" y="3902981"/>
          <a:ext cx="789214" cy="90033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23</xdr:col>
      <xdr:colOff>79376</xdr:colOff>
      <xdr:row>23</xdr:row>
      <xdr:rowOff>133803</xdr:rowOff>
    </xdr:from>
    <xdr:to>
      <xdr:col>27</xdr:col>
      <xdr:colOff>190500</xdr:colOff>
      <xdr:row>30</xdr:row>
      <xdr:rowOff>27214</xdr:rowOff>
    </xdr:to>
    <xdr:pic>
      <xdr:nvPicPr>
        <xdr:cNvPr id="9" name="Imagen 8" descr="Resultado de imagen para ESTADISTICA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3840" y="3902982"/>
          <a:ext cx="927553" cy="941161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20411</xdr:colOff>
      <xdr:row>23</xdr:row>
      <xdr:rowOff>113392</xdr:rowOff>
    </xdr:from>
    <xdr:to>
      <xdr:col>35</xdr:col>
      <xdr:colOff>123778</xdr:colOff>
      <xdr:row>30</xdr:row>
      <xdr:rowOff>40821</xdr:rowOff>
    </xdr:to>
    <xdr:pic>
      <xdr:nvPicPr>
        <xdr:cNvPr id="10" name="Imagen 9" descr="Resultado de imagen para REUNI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7732" y="3882571"/>
          <a:ext cx="919796" cy="97517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31</xdr:col>
      <xdr:colOff>54428</xdr:colOff>
      <xdr:row>1</xdr:row>
      <xdr:rowOff>40822</xdr:rowOff>
    </xdr:from>
    <xdr:ext cx="1455965" cy="1333500"/>
    <xdr:pic>
      <xdr:nvPicPr>
        <xdr:cNvPr id="12" name="image2.png" descr="images_01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381749" y="190501"/>
          <a:ext cx="1455965" cy="13335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81644</xdr:colOff>
      <xdr:row>33</xdr:row>
      <xdr:rowOff>54429</xdr:rowOff>
    </xdr:from>
    <xdr:to>
      <xdr:col>10</xdr:col>
      <xdr:colOff>122465</xdr:colOff>
      <xdr:row>39</xdr:row>
      <xdr:rowOff>105612</xdr:rowOff>
    </xdr:to>
    <xdr:pic>
      <xdr:nvPicPr>
        <xdr:cNvPr id="13" name="Imagen 12" descr="Resultado de imagen para CALIFICACIONE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7" y="5320393"/>
          <a:ext cx="857249" cy="9492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111580</xdr:colOff>
      <xdr:row>33</xdr:row>
      <xdr:rowOff>43543</xdr:rowOff>
    </xdr:from>
    <xdr:to>
      <xdr:col>19</xdr:col>
      <xdr:colOff>152400</xdr:colOff>
      <xdr:row>39</xdr:row>
      <xdr:rowOff>94726</xdr:rowOff>
    </xdr:to>
    <xdr:pic>
      <xdr:nvPicPr>
        <xdr:cNvPr id="14" name="Imagen 13" descr="Resultado de imagen para CALIFICACIONE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187" y="5309507"/>
          <a:ext cx="857249" cy="9492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195944</xdr:colOff>
      <xdr:row>33</xdr:row>
      <xdr:rowOff>32658</xdr:rowOff>
    </xdr:from>
    <xdr:to>
      <xdr:col>29</xdr:col>
      <xdr:colOff>32657</xdr:colOff>
      <xdr:row>39</xdr:row>
      <xdr:rowOff>83841</xdr:rowOff>
    </xdr:to>
    <xdr:pic>
      <xdr:nvPicPr>
        <xdr:cNvPr id="15" name="Imagen 14" descr="Resultado de imagen para CALIFICACION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4515" y="5298622"/>
          <a:ext cx="857249" cy="9492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166688</xdr:colOff>
      <xdr:row>13</xdr:row>
      <xdr:rowOff>71438</xdr:rowOff>
    </xdr:from>
    <xdr:to>
      <xdr:col>38</xdr:col>
      <xdr:colOff>26194</xdr:colOff>
      <xdr:row>20</xdr:row>
      <xdr:rowOff>2382</xdr:rowOff>
    </xdr:to>
    <xdr:pic>
      <xdr:nvPicPr>
        <xdr:cNvPr id="16" name="Imagen 15" descr="C:\Users\PC-15\Pictures\LOGOSR2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1282" y="1928813"/>
          <a:ext cx="1276350" cy="1276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2" name="AutoShape 4" descr="Resultado de imagen para ministerio de educacio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4766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180186</xdr:colOff>
      <xdr:row>0</xdr:row>
      <xdr:rowOff>59532</xdr:rowOff>
    </xdr:from>
    <xdr:ext cx="6912662" cy="1386230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35030" y="59532"/>
          <a:ext cx="6912662" cy="1386230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es-ES" sz="4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Cooper Black" panose="0208090404030B020404" pitchFamily="18" charset="0"/>
            </a:rPr>
            <a:t>CUADERNO PEDAGÓGICO</a:t>
          </a:r>
        </a:p>
        <a:p>
          <a:pPr algn="ctr"/>
          <a:r>
            <a:rPr lang="es-ES" sz="6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00206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Cooper Black" panose="0208090404030B020404" pitchFamily="18" charset="0"/>
            </a:rPr>
            <a:t>2021</a:t>
          </a:r>
        </a:p>
      </xdr:txBody>
    </xdr:sp>
    <xdr:clientData/>
  </xdr:oneCellAnchor>
  <xdr:oneCellAnchor>
    <xdr:from>
      <xdr:col>3</xdr:col>
      <xdr:colOff>13789</xdr:colOff>
      <xdr:row>19</xdr:row>
      <xdr:rowOff>161268</xdr:rowOff>
    </xdr:from>
    <xdr:ext cx="6670929" cy="1021690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18664" y="3780768"/>
          <a:ext cx="6670929" cy="10216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6600">
                <a:solidFill>
                  <a:schemeClr val="accent6">
                    <a:lumMod val="50000"/>
                  </a:schemeClr>
                </a:solidFill>
                <a:prstDash val="solid"/>
              </a:ln>
              <a:solidFill>
                <a:schemeClr val="accent6">
                  <a:lumMod val="50000"/>
                </a:schemeClr>
              </a:solidFill>
              <a:effectLst>
                <a:outerShdw blurRad="50800" dist="38100" algn="l" rotWithShape="0">
                  <a:schemeClr val="accent6">
                    <a:lumMod val="50000"/>
                    <a:alpha val="40000"/>
                  </a:schemeClr>
                </a:outerShdw>
              </a:effectLst>
              <a:latin typeface="Broadway" panose="04040905080B02020502" pitchFamily="82" charset="0"/>
            </a:rPr>
            <a:t>NIVEL </a:t>
          </a:r>
          <a:r>
            <a:rPr lang="es-ES" sz="3200" b="1" cap="none" spc="100" baseline="0">
              <a:ln w="6600">
                <a:solidFill>
                  <a:schemeClr val="accent6">
                    <a:lumMod val="50000"/>
                  </a:schemeClr>
                </a:solidFill>
                <a:prstDash val="solid"/>
              </a:ln>
              <a:solidFill>
                <a:schemeClr val="accent6">
                  <a:lumMod val="50000"/>
                </a:schemeClr>
              </a:solidFill>
              <a:effectLst>
                <a:outerShdw blurRad="50800" dist="38100" algn="l" rotWithShape="0">
                  <a:schemeClr val="accent6">
                    <a:lumMod val="50000"/>
                    <a:alpha val="40000"/>
                  </a:schemeClr>
                </a:outerShdw>
              </a:effectLst>
              <a:latin typeface="Broadway" panose="04040905080B02020502" pitchFamily="82" charset="0"/>
            </a:rPr>
            <a:t>SECUNDARIO</a:t>
          </a:r>
        </a:p>
        <a:p>
          <a:pPr algn="ctr"/>
          <a:r>
            <a:rPr lang="es-ES" sz="3200" b="1" cap="none" spc="100" baseline="0">
              <a:ln w="6600">
                <a:solidFill>
                  <a:schemeClr val="accent6">
                    <a:lumMod val="50000"/>
                  </a:schemeClr>
                </a:solidFill>
                <a:prstDash val="solid"/>
              </a:ln>
              <a:solidFill>
                <a:schemeClr val="accent6">
                  <a:lumMod val="50000"/>
                </a:schemeClr>
              </a:solidFill>
              <a:effectLst>
                <a:outerShdw blurRad="50800" dist="38100" algn="l" rotWithShape="0">
                  <a:schemeClr val="accent6">
                    <a:lumMod val="50000"/>
                    <a:alpha val="40000"/>
                  </a:schemeClr>
                </a:outerShdw>
              </a:effectLst>
              <a:latin typeface="Broadway" panose="04040905080B02020502" pitchFamily="82" charset="0"/>
            </a:rPr>
            <a:t>COMUNITARIO PRODUCTIVO</a:t>
          </a:r>
        </a:p>
      </xdr:txBody>
    </xdr:sp>
    <xdr:clientData/>
  </xdr:oneCellAnchor>
  <xdr:twoCellAnchor editAs="oneCell">
    <xdr:from>
      <xdr:col>6</xdr:col>
      <xdr:colOff>428624</xdr:colOff>
      <xdr:row>8</xdr:row>
      <xdr:rowOff>59530</xdr:rowOff>
    </xdr:from>
    <xdr:to>
      <xdr:col>9</xdr:col>
      <xdr:colOff>476249</xdr:colOff>
      <xdr:row>19</xdr:row>
      <xdr:rowOff>11905</xdr:rowOff>
    </xdr:to>
    <xdr:pic>
      <xdr:nvPicPr>
        <xdr:cNvPr id="8" name="Imagen 7" descr="C:\Users\PC-15\Pictures\LOGOSR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5155" y="1583530"/>
          <a:ext cx="2333625" cy="2047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511969</xdr:colOff>
      <xdr:row>3</xdr:row>
      <xdr:rowOff>35719</xdr:rowOff>
    </xdr:from>
    <xdr:to>
      <xdr:col>12</xdr:col>
      <xdr:colOff>500063</xdr:colOff>
      <xdr:row>7</xdr:row>
      <xdr:rowOff>150067</xdr:rowOff>
    </xdr:to>
    <xdr:pic>
      <xdr:nvPicPr>
        <xdr:cNvPr id="5" name="Image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0" y="607219"/>
          <a:ext cx="750094" cy="876348"/>
        </a:xfrm>
        <a:prstGeom prst="rect">
          <a:avLst/>
        </a:prstGeom>
      </xdr:spPr>
    </xdr:pic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0</xdr:row>
      <xdr:rowOff>28575</xdr:rowOff>
    </xdr:from>
    <xdr:to>
      <xdr:col>14</xdr:col>
      <xdr:colOff>247650</xdr:colOff>
      <xdr:row>3</xdr:row>
      <xdr:rowOff>154852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8575"/>
          <a:ext cx="523875" cy="612052"/>
        </a:xfrm>
        <a:prstGeom prst="rect">
          <a:avLst/>
        </a:prstGeom>
      </xdr:spPr>
    </xdr:pic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147205</xdr:colOff>
      <xdr:row>0</xdr:row>
      <xdr:rowOff>1</xdr:rowOff>
    </xdr:from>
    <xdr:to>
      <xdr:col>61</xdr:col>
      <xdr:colOff>172449</xdr:colOff>
      <xdr:row>2</xdr:row>
      <xdr:rowOff>147205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7432" y="1"/>
          <a:ext cx="596744" cy="493568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129886</xdr:colOff>
      <xdr:row>0</xdr:row>
      <xdr:rowOff>17318</xdr:rowOff>
    </xdr:from>
    <xdr:to>
      <xdr:col>9</xdr:col>
      <xdr:colOff>103909</xdr:colOff>
      <xdr:row>2</xdr:row>
      <xdr:rowOff>138545</xdr:rowOff>
    </xdr:to>
    <xdr:pic>
      <xdr:nvPicPr>
        <xdr:cNvPr id="4" name="Imagen 3" descr="C:\Users\PC-15\Pictures\LOGOSR2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659" y="17318"/>
          <a:ext cx="701386" cy="4675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104775</xdr:colOff>
      <xdr:row>0</xdr:row>
      <xdr:rowOff>28575</xdr:rowOff>
    </xdr:from>
    <xdr:to>
      <xdr:col>23</xdr:col>
      <xdr:colOff>104775</xdr:colOff>
      <xdr:row>1</xdr:row>
      <xdr:rowOff>200025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28575"/>
          <a:ext cx="714375" cy="485775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1847850</xdr:colOff>
      <xdr:row>0</xdr:row>
      <xdr:rowOff>57150</xdr:rowOff>
    </xdr:from>
    <xdr:to>
      <xdr:col>2</xdr:col>
      <xdr:colOff>123825</xdr:colOff>
      <xdr:row>1</xdr:row>
      <xdr:rowOff>133350</xdr:rowOff>
    </xdr:to>
    <xdr:pic>
      <xdr:nvPicPr>
        <xdr:cNvPr id="3" name="Imagen 2" descr="C:\Users\PC-15\Pictures\LOGOSR2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57150"/>
          <a:ext cx="6286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142875</xdr:colOff>
      <xdr:row>0</xdr:row>
      <xdr:rowOff>0</xdr:rowOff>
    </xdr:from>
    <xdr:to>
      <xdr:col>22</xdr:col>
      <xdr:colOff>247650</xdr:colOff>
      <xdr:row>1</xdr:row>
      <xdr:rowOff>190500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9950" y="0"/>
          <a:ext cx="552450" cy="504825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1800225</xdr:colOff>
      <xdr:row>0</xdr:row>
      <xdr:rowOff>66675</xdr:rowOff>
    </xdr:from>
    <xdr:to>
      <xdr:col>2</xdr:col>
      <xdr:colOff>66675</xdr:colOff>
      <xdr:row>1</xdr:row>
      <xdr:rowOff>142875</xdr:rowOff>
    </xdr:to>
    <xdr:pic>
      <xdr:nvPicPr>
        <xdr:cNvPr id="4" name="Imagen 3" descr="C:\Users\PC-15\Pictures\LOGOSR2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66675"/>
          <a:ext cx="6286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104775</xdr:colOff>
      <xdr:row>0</xdr:row>
      <xdr:rowOff>19050</xdr:rowOff>
    </xdr:from>
    <xdr:to>
      <xdr:col>23</xdr:col>
      <xdr:colOff>66675</xdr:colOff>
      <xdr:row>1</xdr:row>
      <xdr:rowOff>180975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19050"/>
          <a:ext cx="676275" cy="47625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1809750</xdr:colOff>
      <xdr:row>0</xdr:row>
      <xdr:rowOff>76200</xdr:rowOff>
    </xdr:from>
    <xdr:to>
      <xdr:col>2</xdr:col>
      <xdr:colOff>76200</xdr:colOff>
      <xdr:row>1</xdr:row>
      <xdr:rowOff>152400</xdr:rowOff>
    </xdr:to>
    <xdr:pic>
      <xdr:nvPicPr>
        <xdr:cNvPr id="4" name="Imagen 3" descr="C:\Users\PC-15\Pictures\LOGOSR2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76200"/>
          <a:ext cx="6286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0</xdr:row>
      <xdr:rowOff>238125</xdr:rowOff>
    </xdr:from>
    <xdr:to>
      <xdr:col>17</xdr:col>
      <xdr:colOff>9525</xdr:colOff>
      <xdr:row>7</xdr:row>
      <xdr:rowOff>57150</xdr:rowOff>
    </xdr:to>
    <xdr:pic>
      <xdr:nvPicPr>
        <xdr:cNvPr id="4" name="Imagen 3" descr="C:\Users\PC-15\Pictures\LOGOSR2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38125"/>
          <a:ext cx="1276350" cy="1276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31</xdr:row>
      <xdr:rowOff>47623</xdr:rowOff>
    </xdr:from>
    <xdr:to>
      <xdr:col>8</xdr:col>
      <xdr:colOff>571500</xdr:colOff>
      <xdr:row>40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38100</xdr:colOff>
      <xdr:row>0</xdr:row>
      <xdr:rowOff>228600</xdr:rowOff>
    </xdr:from>
    <xdr:to>
      <xdr:col>9</xdr:col>
      <xdr:colOff>190500</xdr:colOff>
      <xdr:row>5</xdr:row>
      <xdr:rowOff>28575</xdr:rowOff>
    </xdr:to>
    <xdr:pic>
      <xdr:nvPicPr>
        <xdr:cNvPr id="5" name="Imagen 4" descr="C:\Users\PC-15\Pictures\LOGOSR2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28600"/>
          <a:ext cx="762000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GUEL\2021\SANTA%20ROSA\REGISTRO%202021\ASISTENCIA%202021%20PROF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GUEL\2021\CARMEN%20GUZM&#193;N%20DE%20MIER\REGISTRO%202021\1_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-A"/>
      <sheetName val="PRIM-B"/>
      <sheetName val="SEG-A"/>
      <sheetName val="SEG-B"/>
      <sheetName val="TER-A"/>
      <sheetName val="TER-B"/>
      <sheetName val="CUART-A"/>
      <sheetName val="CUART-B"/>
      <sheetName val="QUIN-A"/>
      <sheetName val="QUIN-B"/>
      <sheetName val="SEXT-A"/>
      <sheetName val="SEXT-B"/>
      <sheetName val="Hoja4"/>
      <sheetName val="PROF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A5">
            <v>1</v>
          </cell>
        </row>
      </sheetData>
      <sheetData sheetId="8"/>
      <sheetData sheetId="9"/>
      <sheetData sheetId="10">
        <row r="5">
          <cell r="A5">
            <v>1</v>
          </cell>
          <cell r="B5" t="str">
            <v xml:space="preserve">APAZA </v>
          </cell>
          <cell r="C5" t="str">
            <v>CALLE</v>
          </cell>
          <cell r="D5" t="str">
            <v>CRISTINA</v>
          </cell>
        </row>
        <row r="6">
          <cell r="A6">
            <v>2</v>
          </cell>
          <cell r="B6" t="str">
            <v>AYALA</v>
          </cell>
          <cell r="C6" t="str">
            <v>CALLE</v>
          </cell>
          <cell r="D6" t="str">
            <v>HEIDY</v>
          </cell>
        </row>
        <row r="7">
          <cell r="A7">
            <v>3</v>
          </cell>
          <cell r="B7" t="str">
            <v>BARRA</v>
          </cell>
          <cell r="C7" t="str">
            <v>CHUI</v>
          </cell>
          <cell r="D7" t="str">
            <v>VANESA</v>
          </cell>
        </row>
        <row r="8">
          <cell r="A8">
            <v>4</v>
          </cell>
          <cell r="B8" t="str">
            <v xml:space="preserve">BARRIOS </v>
          </cell>
          <cell r="C8" t="str">
            <v>PILLCO</v>
          </cell>
          <cell r="D8" t="str">
            <v>ABDUL</v>
          </cell>
        </row>
        <row r="9">
          <cell r="A9">
            <v>5</v>
          </cell>
          <cell r="B9" t="str">
            <v>CACERES</v>
          </cell>
          <cell r="C9" t="str">
            <v>AUCA</v>
          </cell>
          <cell r="D9" t="str">
            <v>EDSON</v>
          </cell>
        </row>
        <row r="10">
          <cell r="A10">
            <v>6</v>
          </cell>
          <cell r="B10" t="str">
            <v>CAMACHO</v>
          </cell>
          <cell r="C10" t="str">
            <v>MARAÑON</v>
          </cell>
          <cell r="D10" t="str">
            <v>PAMELA JAQUELIN</v>
          </cell>
        </row>
        <row r="11">
          <cell r="A11">
            <v>7</v>
          </cell>
          <cell r="B11" t="str">
            <v>CANAVIRI</v>
          </cell>
          <cell r="C11" t="str">
            <v>TICOLLANO</v>
          </cell>
          <cell r="D11" t="str">
            <v>NOEMI</v>
          </cell>
        </row>
        <row r="12">
          <cell r="A12">
            <v>8</v>
          </cell>
          <cell r="B12" t="str">
            <v>CRUZ</v>
          </cell>
          <cell r="C12" t="str">
            <v>APAZA</v>
          </cell>
          <cell r="D12" t="str">
            <v>JHOSELIN</v>
          </cell>
        </row>
        <row r="13">
          <cell r="A13">
            <v>9</v>
          </cell>
          <cell r="B13" t="str">
            <v>FLORES</v>
          </cell>
          <cell r="C13" t="str">
            <v>CARICARI</v>
          </cell>
          <cell r="D13" t="str">
            <v>WILLAMS</v>
          </cell>
        </row>
        <row r="14">
          <cell r="A14">
            <v>10</v>
          </cell>
          <cell r="B14" t="str">
            <v>GABRIEL</v>
          </cell>
          <cell r="C14" t="str">
            <v>TOACA</v>
          </cell>
          <cell r="D14" t="str">
            <v>ABRAHAM</v>
          </cell>
        </row>
        <row r="15">
          <cell r="A15">
            <v>11</v>
          </cell>
          <cell r="B15" t="str">
            <v>GUTIERREZ</v>
          </cell>
          <cell r="C15" t="str">
            <v>CHOQUE</v>
          </cell>
          <cell r="D15" t="str">
            <v>ALEX</v>
          </cell>
        </row>
        <row r="16">
          <cell r="A16">
            <v>12</v>
          </cell>
          <cell r="B16" t="str">
            <v>HUANCA</v>
          </cell>
          <cell r="C16" t="str">
            <v>FERNANDEZ</v>
          </cell>
          <cell r="D16" t="str">
            <v>TANIA</v>
          </cell>
        </row>
        <row r="17">
          <cell r="A17">
            <v>13</v>
          </cell>
          <cell r="B17" t="str">
            <v>LUJAN</v>
          </cell>
          <cell r="C17" t="str">
            <v>VELASCO</v>
          </cell>
          <cell r="D17" t="str">
            <v>ABRIL NATHALIA</v>
          </cell>
        </row>
        <row r="18">
          <cell r="A18">
            <v>14</v>
          </cell>
          <cell r="B18" t="str">
            <v>MITMA</v>
          </cell>
          <cell r="C18" t="str">
            <v>BERNABE</v>
          </cell>
          <cell r="D18" t="str">
            <v>BRAYAN GARY</v>
          </cell>
        </row>
        <row r="19">
          <cell r="A19">
            <v>15</v>
          </cell>
          <cell r="B19" t="str">
            <v>NINA</v>
          </cell>
          <cell r="C19" t="str">
            <v>POMA</v>
          </cell>
          <cell r="D19" t="str">
            <v>RILVER</v>
          </cell>
        </row>
        <row r="20">
          <cell r="A20">
            <v>16</v>
          </cell>
          <cell r="B20" t="str">
            <v>PEREZ</v>
          </cell>
          <cell r="C20" t="str">
            <v>HIDALGO</v>
          </cell>
          <cell r="D20" t="str">
            <v>FRANKLIN</v>
          </cell>
        </row>
        <row r="21">
          <cell r="A21">
            <v>17</v>
          </cell>
          <cell r="B21" t="str">
            <v>QUISPE</v>
          </cell>
          <cell r="C21" t="str">
            <v>MAMANI</v>
          </cell>
          <cell r="D21" t="str">
            <v>PAOLA JANDIRA</v>
          </cell>
        </row>
        <row r="22">
          <cell r="A22">
            <v>18</v>
          </cell>
          <cell r="B22" t="str">
            <v>SALVATIERRA</v>
          </cell>
          <cell r="C22" t="str">
            <v>ESCOBAR</v>
          </cell>
          <cell r="D22" t="str">
            <v>ALEJANDRINA</v>
          </cell>
        </row>
        <row r="23">
          <cell r="A23">
            <v>19</v>
          </cell>
          <cell r="B23" t="str">
            <v>TAQUI</v>
          </cell>
          <cell r="C23" t="str">
            <v>JARA</v>
          </cell>
          <cell r="D23" t="str">
            <v>DAVID</v>
          </cell>
        </row>
        <row r="24">
          <cell r="A24">
            <v>20</v>
          </cell>
          <cell r="B24" t="str">
            <v>TOACA</v>
          </cell>
          <cell r="C24" t="str">
            <v>GOYTIA</v>
          </cell>
          <cell r="D24" t="str">
            <v>JHOSELIN</v>
          </cell>
        </row>
        <row r="25">
          <cell r="A25">
            <v>21</v>
          </cell>
          <cell r="B25" t="str">
            <v>VILLCA</v>
          </cell>
          <cell r="C25" t="str">
            <v>MAMANI</v>
          </cell>
          <cell r="D25" t="str">
            <v>LIZETH KAREN</v>
          </cell>
        </row>
        <row r="26">
          <cell r="A26">
            <v>22</v>
          </cell>
          <cell r="B26" t="str">
            <v xml:space="preserve">ZARATE </v>
          </cell>
          <cell r="C26" t="str">
            <v>ESCOBAR</v>
          </cell>
          <cell r="D26" t="str">
            <v>MARIA FERNANDA</v>
          </cell>
        </row>
        <row r="27">
          <cell r="A27">
            <v>23</v>
          </cell>
          <cell r="B27" t="str">
            <v>ZEGARRA</v>
          </cell>
          <cell r="C27" t="str">
            <v>VILLCA</v>
          </cell>
          <cell r="D27" t="str">
            <v>GISSEL GABRIELA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FILIACION"/>
      <sheetName val="CARATULA"/>
      <sheetName val="ASISTENCIA"/>
      <sheetName val="1° TRIM"/>
      <sheetName val="2° TRIM"/>
      <sheetName val="3° TRIM"/>
      <sheetName val="ESTADISTICAS"/>
      <sheetName val="CENTRALIZADOR"/>
    </sheetNames>
    <sheetDataSet>
      <sheetData sheetId="0">
        <row r="29">
          <cell r="F29" t="str">
            <v>1° "A" SECUNDARIA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ular4001.minedu.gob.bo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M211"/>
  <sheetViews>
    <sheetView showRowColHeaders="0" zoomScale="68" zoomScaleNormal="68" workbookViewId="0">
      <selection activeCell="O19" sqref="O19:AC19"/>
    </sheetView>
  </sheetViews>
  <sheetFormatPr baseColWidth="10" defaultColWidth="0" defaultRowHeight="15" zeroHeight="1" x14ac:dyDescent="0.25"/>
  <cols>
    <col min="1" max="39" width="3" style="10" customWidth="1"/>
    <col min="40" max="16384" width="11.42578125" style="10" hidden="1"/>
  </cols>
  <sheetData>
    <row r="1" spans="1:39" ht="11.25" customHeight="1" x14ac:dyDescent="0.25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</row>
    <row r="2" spans="1:39" ht="11.25" customHeight="1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</row>
    <row r="3" spans="1:39" ht="11.25" customHeight="1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</row>
    <row r="4" spans="1:39" ht="11.25" customHeight="1" x14ac:dyDescent="0.25">
      <c r="A4" s="149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</row>
    <row r="5" spans="1:39" ht="11.25" customHeight="1" x14ac:dyDescent="0.25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</row>
    <row r="6" spans="1:39" ht="11.25" customHeight="1" x14ac:dyDescent="0.25">
      <c r="A6" s="149"/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</row>
    <row r="7" spans="1:39" ht="11.25" customHeight="1" x14ac:dyDescent="0.25">
      <c r="A7" s="149"/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</row>
    <row r="8" spans="1:39" ht="11.25" customHeight="1" x14ac:dyDescent="0.25">
      <c r="A8" s="149"/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</row>
    <row r="9" spans="1:39" ht="11.25" customHeight="1" x14ac:dyDescent="0.25">
      <c r="A9" s="149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</row>
    <row r="10" spans="1:39" ht="11.25" customHeight="1" x14ac:dyDescent="0.25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</row>
    <row r="11" spans="1:39" ht="11.25" customHeight="1" x14ac:dyDescent="0.25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</row>
    <row r="12" spans="1:39" ht="11.25" customHeight="1" x14ac:dyDescent="0.25">
      <c r="A12" s="149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</row>
    <row r="13" spans="1:39" ht="11.25" customHeight="1" thickBot="1" x14ac:dyDescent="0.3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</row>
    <row r="14" spans="1:39" ht="6.75" customHeight="1" x14ac:dyDescent="0.25">
      <c r="A14" s="149"/>
      <c r="B14" s="149"/>
      <c r="C14" s="149"/>
      <c r="D14" s="149"/>
      <c r="E14" s="149"/>
      <c r="F14" s="149"/>
      <c r="G14" s="149"/>
      <c r="H14" s="150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2"/>
      <c r="AF14" s="149"/>
      <c r="AG14" s="149"/>
      <c r="AH14" s="149"/>
      <c r="AI14" s="149"/>
      <c r="AJ14" s="149"/>
      <c r="AK14" s="149"/>
      <c r="AL14" s="149"/>
      <c r="AM14" s="149"/>
    </row>
    <row r="15" spans="1:39" ht="18" customHeight="1" x14ac:dyDescent="0.4">
      <c r="A15" s="149"/>
      <c r="B15" s="149"/>
      <c r="C15" s="149"/>
      <c r="D15" s="149"/>
      <c r="E15" s="149"/>
      <c r="F15" s="149"/>
      <c r="G15" s="149"/>
      <c r="H15" s="153"/>
      <c r="I15" s="171" t="s">
        <v>0</v>
      </c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54"/>
      <c r="AF15" s="149"/>
      <c r="AG15" s="149"/>
      <c r="AH15" s="149"/>
      <c r="AI15" s="149"/>
      <c r="AJ15" s="149"/>
      <c r="AK15" s="149"/>
      <c r="AL15" s="149"/>
      <c r="AM15" s="149"/>
    </row>
    <row r="16" spans="1:39" ht="6.75" customHeight="1" thickBot="1" x14ac:dyDescent="0.3">
      <c r="A16" s="149"/>
      <c r="B16" s="149"/>
      <c r="C16" s="149"/>
      <c r="D16" s="149"/>
      <c r="E16" s="149"/>
      <c r="F16" s="149"/>
      <c r="G16" s="149"/>
      <c r="H16" s="153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55"/>
      <c r="AE16" s="154"/>
      <c r="AF16" s="149"/>
      <c r="AG16" s="149"/>
      <c r="AH16" s="149"/>
      <c r="AI16" s="149"/>
      <c r="AJ16" s="149"/>
      <c r="AK16" s="149"/>
      <c r="AL16" s="149"/>
      <c r="AM16" s="149"/>
    </row>
    <row r="17" spans="1:39" ht="18.75" customHeight="1" thickTop="1" thickBot="1" x14ac:dyDescent="0.3">
      <c r="A17" s="149"/>
      <c r="B17" s="149"/>
      <c r="C17" s="149"/>
      <c r="D17" s="149"/>
      <c r="E17" s="149"/>
      <c r="F17" s="149"/>
      <c r="G17" s="149"/>
      <c r="H17" s="153"/>
      <c r="I17" s="172" t="s">
        <v>2</v>
      </c>
      <c r="J17" s="172"/>
      <c r="K17" s="172"/>
      <c r="L17" s="172"/>
      <c r="M17" s="172"/>
      <c r="N17" s="172"/>
      <c r="O17" s="173" t="s">
        <v>94</v>
      </c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5"/>
      <c r="AD17" s="155"/>
      <c r="AE17" s="154"/>
      <c r="AF17" s="149"/>
      <c r="AG17" s="149"/>
      <c r="AH17" s="149"/>
      <c r="AI17" s="149"/>
      <c r="AJ17" s="149"/>
      <c r="AK17" s="149"/>
      <c r="AL17" s="149"/>
      <c r="AM17" s="149"/>
    </row>
    <row r="18" spans="1:39" ht="18.75" customHeight="1" thickTop="1" thickBot="1" x14ac:dyDescent="0.3">
      <c r="A18" s="149"/>
      <c r="B18" s="149"/>
      <c r="C18" s="149"/>
      <c r="D18" s="149"/>
      <c r="E18" s="149"/>
      <c r="F18" s="149"/>
      <c r="G18" s="149"/>
      <c r="H18" s="153"/>
      <c r="I18" s="172" t="s">
        <v>1</v>
      </c>
      <c r="J18" s="172"/>
      <c r="K18" s="172"/>
      <c r="L18" s="172"/>
      <c r="M18" s="172"/>
      <c r="N18" s="172"/>
      <c r="O18" s="176" t="s">
        <v>96</v>
      </c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8"/>
      <c r="AD18" s="155"/>
      <c r="AE18" s="154"/>
      <c r="AF18" s="149"/>
      <c r="AG18" s="149"/>
      <c r="AH18" s="149"/>
      <c r="AI18" s="149"/>
      <c r="AJ18" s="149"/>
      <c r="AK18" s="149"/>
      <c r="AL18" s="149"/>
      <c r="AM18" s="149"/>
    </row>
    <row r="19" spans="1:39" ht="18.75" customHeight="1" thickTop="1" thickBot="1" x14ac:dyDescent="0.3">
      <c r="A19" s="149"/>
      <c r="B19" s="149"/>
      <c r="C19" s="149"/>
      <c r="D19" s="149"/>
      <c r="E19" s="149"/>
      <c r="F19" s="149"/>
      <c r="G19" s="149"/>
      <c r="H19" s="153"/>
      <c r="I19" s="172" t="s">
        <v>4</v>
      </c>
      <c r="J19" s="172"/>
      <c r="K19" s="172"/>
      <c r="L19" s="172"/>
      <c r="M19" s="172"/>
      <c r="N19" s="172"/>
      <c r="O19" s="176" t="s">
        <v>106</v>
      </c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8"/>
      <c r="AD19" s="155"/>
      <c r="AE19" s="154"/>
      <c r="AF19" s="149"/>
      <c r="AG19" s="149"/>
      <c r="AH19" s="149"/>
      <c r="AI19" s="149"/>
      <c r="AJ19" s="149"/>
      <c r="AK19" s="149"/>
      <c r="AL19" s="149"/>
      <c r="AM19" s="149"/>
    </row>
    <row r="20" spans="1:39" ht="18.75" customHeight="1" thickTop="1" thickBot="1" x14ac:dyDescent="0.3">
      <c r="A20" s="149"/>
      <c r="B20" s="149"/>
      <c r="C20" s="149"/>
      <c r="D20" s="149"/>
      <c r="E20" s="149"/>
      <c r="F20" s="149"/>
      <c r="G20" s="149"/>
      <c r="H20" s="153"/>
      <c r="I20" s="172" t="s">
        <v>3</v>
      </c>
      <c r="J20" s="172"/>
      <c r="K20" s="172"/>
      <c r="L20" s="172"/>
      <c r="M20" s="172"/>
      <c r="N20" s="172"/>
      <c r="O20" s="176" t="s">
        <v>97</v>
      </c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8"/>
      <c r="AD20" s="155"/>
      <c r="AE20" s="154"/>
      <c r="AF20" s="149"/>
      <c r="AG20" s="149"/>
      <c r="AH20" s="149"/>
      <c r="AI20" s="149"/>
      <c r="AJ20" s="149"/>
      <c r="AK20" s="149"/>
      <c r="AL20" s="149"/>
      <c r="AM20" s="149"/>
    </row>
    <row r="21" spans="1:39" ht="18.75" customHeight="1" thickTop="1" thickBot="1" x14ac:dyDescent="0.3">
      <c r="A21" s="149"/>
      <c r="B21" s="149"/>
      <c r="C21" s="149"/>
      <c r="D21" s="149"/>
      <c r="E21" s="149"/>
      <c r="F21" s="149"/>
      <c r="G21" s="149"/>
      <c r="H21" s="153"/>
      <c r="I21" s="156" t="s">
        <v>11</v>
      </c>
      <c r="J21" s="156"/>
      <c r="K21" s="156"/>
      <c r="L21" s="156"/>
      <c r="M21" s="156"/>
      <c r="N21" s="156"/>
      <c r="O21" s="173" t="s">
        <v>95</v>
      </c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5"/>
      <c r="AD21" s="155"/>
      <c r="AE21" s="154"/>
      <c r="AF21" s="149"/>
      <c r="AG21" s="189" t="s">
        <v>91</v>
      </c>
      <c r="AH21" s="190"/>
      <c r="AI21" s="190"/>
      <c r="AJ21" s="190"/>
      <c r="AK21" s="190"/>
      <c r="AL21" s="191"/>
      <c r="AM21" s="149"/>
    </row>
    <row r="22" spans="1:39" ht="11.25" customHeight="1" thickTop="1" thickBot="1" x14ac:dyDescent="0.3">
      <c r="A22" s="149"/>
      <c r="B22" s="149"/>
      <c r="C22" s="149"/>
      <c r="D22" s="149"/>
      <c r="E22" s="149"/>
      <c r="F22" s="149"/>
      <c r="G22" s="149"/>
      <c r="H22" s="157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9"/>
      <c r="AF22" s="149"/>
      <c r="AG22" s="149"/>
      <c r="AH22" s="149"/>
      <c r="AI22" s="149"/>
      <c r="AJ22" s="149"/>
      <c r="AK22" s="149"/>
      <c r="AL22" s="149"/>
      <c r="AM22" s="149"/>
    </row>
    <row r="23" spans="1:39" ht="11.25" customHeight="1" x14ac:dyDescent="0.25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</row>
    <row r="24" spans="1:39" ht="11.25" customHeight="1" x14ac:dyDescent="0.25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</row>
    <row r="25" spans="1:39" ht="11.25" customHeight="1" x14ac:dyDescent="0.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</row>
    <row r="26" spans="1:39" ht="11.25" customHeight="1" x14ac:dyDescent="0.25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</row>
    <row r="27" spans="1:39" ht="11.25" customHeight="1" x14ac:dyDescent="0.25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</row>
    <row r="28" spans="1:39" ht="11.25" customHeight="1" x14ac:dyDescent="0.25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</row>
    <row r="29" spans="1:39" ht="11.25" customHeight="1" x14ac:dyDescent="0.25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</row>
    <row r="30" spans="1:39" ht="11.25" customHeight="1" x14ac:dyDescent="0.25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</row>
    <row r="31" spans="1:39" ht="10.5" customHeight="1" thickBot="1" x14ac:dyDescent="0.3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</row>
    <row r="32" spans="1:39" ht="14.25" customHeight="1" thickBot="1" x14ac:dyDescent="0.3">
      <c r="A32" s="149"/>
      <c r="B32" s="149"/>
      <c r="C32" s="182" t="s">
        <v>5</v>
      </c>
      <c r="D32" s="183"/>
      <c r="E32" s="183"/>
      <c r="F32" s="183"/>
      <c r="G32" s="184"/>
      <c r="H32" s="149"/>
      <c r="I32" s="185" t="s">
        <v>6</v>
      </c>
      <c r="J32" s="186"/>
      <c r="K32" s="186"/>
      <c r="L32" s="186"/>
      <c r="M32" s="186"/>
      <c r="N32" s="187"/>
      <c r="O32" s="149"/>
      <c r="P32" s="149"/>
      <c r="Q32" s="195" t="s">
        <v>7</v>
      </c>
      <c r="R32" s="196"/>
      <c r="S32" s="196"/>
      <c r="T32" s="196"/>
      <c r="U32" s="197"/>
      <c r="V32" s="149"/>
      <c r="W32" s="149"/>
      <c r="X32" s="198" t="s">
        <v>8</v>
      </c>
      <c r="Y32" s="199"/>
      <c r="Z32" s="199"/>
      <c r="AA32" s="199"/>
      <c r="AB32" s="200"/>
      <c r="AC32" s="149"/>
      <c r="AD32" s="149"/>
      <c r="AE32" s="192" t="s">
        <v>9</v>
      </c>
      <c r="AF32" s="193"/>
      <c r="AG32" s="193"/>
      <c r="AH32" s="193"/>
      <c r="AI32" s="193"/>
      <c r="AJ32" s="193"/>
      <c r="AK32" s="194"/>
      <c r="AL32" s="149"/>
      <c r="AM32" s="149"/>
    </row>
    <row r="33" spans="1:39" ht="11.25" customHeight="1" x14ac:dyDescent="0.25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</row>
    <row r="34" spans="1:39" ht="11.25" customHeight="1" x14ac:dyDescent="0.25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</row>
    <row r="35" spans="1:39" ht="11.25" customHeight="1" x14ac:dyDescent="0.2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</row>
    <row r="36" spans="1:39" ht="11.25" customHeight="1" x14ac:dyDescent="0.25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</row>
    <row r="37" spans="1:39" ht="11.25" customHeight="1" x14ac:dyDescent="0.25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</row>
    <row r="38" spans="1:39" ht="11.25" customHeight="1" x14ac:dyDescent="0.25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</row>
    <row r="39" spans="1:39" ht="11.25" customHeight="1" x14ac:dyDescent="0.25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49"/>
      <c r="AM39" s="149"/>
    </row>
    <row r="40" spans="1:39" ht="15.75" customHeight="1" thickBot="1" x14ac:dyDescent="0.3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</row>
    <row r="41" spans="1:39" ht="17.25" customHeight="1" thickBot="1" x14ac:dyDescent="0.3">
      <c r="A41" s="149"/>
      <c r="B41" s="149"/>
      <c r="C41" s="149"/>
      <c r="D41" s="149"/>
      <c r="E41" s="149"/>
      <c r="F41" s="149"/>
      <c r="G41" s="179" t="s">
        <v>29</v>
      </c>
      <c r="H41" s="180"/>
      <c r="I41" s="180"/>
      <c r="J41" s="180"/>
      <c r="K41" s="181"/>
      <c r="L41" s="149"/>
      <c r="M41" s="149"/>
      <c r="N41" s="149"/>
      <c r="O41" s="149"/>
      <c r="P41" s="182" t="s">
        <v>30</v>
      </c>
      <c r="Q41" s="183"/>
      <c r="R41" s="183"/>
      <c r="S41" s="183"/>
      <c r="T41" s="184"/>
      <c r="U41" s="149"/>
      <c r="V41" s="149"/>
      <c r="W41" s="149"/>
      <c r="X41" s="149"/>
      <c r="Y41" s="185" t="s">
        <v>31</v>
      </c>
      <c r="Z41" s="186"/>
      <c r="AA41" s="186"/>
      <c r="AB41" s="186"/>
      <c r="AC41" s="186"/>
      <c r="AD41" s="187"/>
      <c r="AE41" s="149"/>
      <c r="AF41" s="149"/>
      <c r="AG41" s="149"/>
      <c r="AH41" s="149"/>
      <c r="AI41" s="149"/>
      <c r="AJ41" s="149"/>
      <c r="AK41" s="149"/>
      <c r="AL41" s="149"/>
      <c r="AM41" s="149"/>
    </row>
    <row r="42" spans="1:39" ht="11.25" customHeight="1" x14ac:dyDescent="0.25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</row>
    <row r="43" spans="1:39" ht="11.25" customHeight="1" x14ac:dyDescent="0.25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</row>
    <row r="44" spans="1:39" ht="11.25" customHeight="1" x14ac:dyDescent="0.25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</row>
    <row r="45" spans="1:39" ht="11.25" customHeight="1" x14ac:dyDescent="0.2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</row>
    <row r="46" spans="1:39" ht="11.25" hidden="1" customHeight="1" x14ac:dyDescent="0.25"/>
    <row r="47" spans="1:39" ht="11.25" hidden="1" customHeight="1" x14ac:dyDescent="0.25"/>
    <row r="48" spans="1:39" ht="11.25" hidden="1" customHeight="1" x14ac:dyDescent="0.25"/>
    <row r="49" ht="11.25" hidden="1" customHeight="1" x14ac:dyDescent="0.25"/>
    <row r="50" ht="11.25" hidden="1" customHeight="1" x14ac:dyDescent="0.25"/>
    <row r="51" ht="11.25" hidden="1" customHeight="1" x14ac:dyDescent="0.25"/>
    <row r="52" ht="11.25" hidden="1" customHeight="1" x14ac:dyDescent="0.25"/>
    <row r="53" ht="11.25" hidden="1" customHeight="1" x14ac:dyDescent="0.25"/>
    <row r="54" ht="11.25" hidden="1" customHeight="1" x14ac:dyDescent="0.25"/>
    <row r="55" ht="11.25" hidden="1" customHeight="1" x14ac:dyDescent="0.25"/>
    <row r="56" ht="11.25" hidden="1" customHeight="1" x14ac:dyDescent="0.25"/>
    <row r="57" ht="11.25" hidden="1" customHeight="1" x14ac:dyDescent="0.25"/>
    <row r="58" ht="11.25" hidden="1" customHeight="1" x14ac:dyDescent="0.25"/>
    <row r="59" ht="11.25" hidden="1" customHeight="1" x14ac:dyDescent="0.25"/>
    <row r="60" ht="11.25" hidden="1" customHeight="1" x14ac:dyDescent="0.25"/>
    <row r="61" ht="11.25" hidden="1" customHeight="1" x14ac:dyDescent="0.25"/>
    <row r="62" ht="11.25" hidden="1" customHeight="1" x14ac:dyDescent="0.25"/>
    <row r="63" ht="11.25" hidden="1" customHeight="1" x14ac:dyDescent="0.25"/>
    <row r="64" ht="11.25" hidden="1" customHeight="1" x14ac:dyDescent="0.25"/>
    <row r="65" ht="11.25" hidden="1" customHeight="1" x14ac:dyDescent="0.25"/>
    <row r="66" ht="11.25" hidden="1" customHeight="1" x14ac:dyDescent="0.25"/>
    <row r="67" ht="11.25" hidden="1" customHeight="1" x14ac:dyDescent="0.25"/>
    <row r="68" ht="11.25" hidden="1" customHeight="1" x14ac:dyDescent="0.25"/>
    <row r="69" ht="11.25" hidden="1" customHeight="1" x14ac:dyDescent="0.25"/>
    <row r="70" ht="11.25" hidden="1" customHeight="1" x14ac:dyDescent="0.25"/>
    <row r="71" ht="11.25" hidden="1" customHeight="1" x14ac:dyDescent="0.25"/>
    <row r="72" ht="11.25" hidden="1" customHeight="1" x14ac:dyDescent="0.25"/>
    <row r="73" ht="11.25" hidden="1" customHeight="1" x14ac:dyDescent="0.25"/>
    <row r="74" ht="11.25" hidden="1" customHeight="1" x14ac:dyDescent="0.25"/>
    <row r="75" ht="11.25" hidden="1" customHeight="1" x14ac:dyDescent="0.25"/>
    <row r="76" ht="11.25" hidden="1" customHeight="1" x14ac:dyDescent="0.25"/>
    <row r="77" ht="11.25" hidden="1" customHeight="1" x14ac:dyDescent="0.25"/>
    <row r="78" ht="11.25" hidden="1" customHeight="1" x14ac:dyDescent="0.25"/>
    <row r="79" ht="11.25" hidden="1" customHeight="1" x14ac:dyDescent="0.25"/>
    <row r="80" ht="11.25" hidden="1" customHeight="1" x14ac:dyDescent="0.25"/>
    <row r="81" ht="11.25" hidden="1" customHeight="1" x14ac:dyDescent="0.25"/>
    <row r="82" ht="11.25" hidden="1" customHeight="1" x14ac:dyDescent="0.25"/>
    <row r="83" ht="11.25" hidden="1" customHeight="1" x14ac:dyDescent="0.25"/>
    <row r="84" ht="11.25" hidden="1" customHeight="1" x14ac:dyDescent="0.25"/>
    <row r="85" ht="11.25" hidden="1" customHeight="1" x14ac:dyDescent="0.25"/>
    <row r="86" ht="11.25" hidden="1" customHeight="1" x14ac:dyDescent="0.25"/>
    <row r="87" ht="11.25" hidden="1" customHeight="1" x14ac:dyDescent="0.25"/>
    <row r="88" ht="11.25" hidden="1" customHeight="1" x14ac:dyDescent="0.25"/>
    <row r="89" ht="11.25" hidden="1" customHeight="1" x14ac:dyDescent="0.25"/>
    <row r="90" ht="11.25" hidden="1" customHeight="1" x14ac:dyDescent="0.25"/>
    <row r="91" ht="11.25" hidden="1" customHeight="1" x14ac:dyDescent="0.25"/>
    <row r="92" ht="11.25" hidden="1" customHeight="1" x14ac:dyDescent="0.25"/>
    <row r="93" ht="11.25" hidden="1" customHeight="1" x14ac:dyDescent="0.25"/>
    <row r="94" ht="11.25" hidden="1" customHeight="1" x14ac:dyDescent="0.25"/>
    <row r="95" ht="11.25" hidden="1" customHeight="1" x14ac:dyDescent="0.25"/>
    <row r="96" ht="11.25" hidden="1" customHeight="1" x14ac:dyDescent="0.25"/>
    <row r="97" ht="11.25" hidden="1" customHeight="1" x14ac:dyDescent="0.25"/>
    <row r="98" ht="11.25" hidden="1" customHeight="1" x14ac:dyDescent="0.25"/>
    <row r="99" ht="11.25" hidden="1" customHeight="1" x14ac:dyDescent="0.25"/>
    <row r="100" ht="11.25" hidden="1" customHeight="1" x14ac:dyDescent="0.25"/>
    <row r="101" ht="11.25" hidden="1" customHeight="1" x14ac:dyDescent="0.25"/>
    <row r="102" ht="11.25" hidden="1" customHeight="1" x14ac:dyDescent="0.25"/>
    <row r="103" ht="11.25" hidden="1" customHeight="1" x14ac:dyDescent="0.25"/>
    <row r="104" ht="11.25" hidden="1" customHeight="1" x14ac:dyDescent="0.25"/>
    <row r="105" ht="11.25" hidden="1" customHeight="1" x14ac:dyDescent="0.25"/>
    <row r="106" ht="11.25" hidden="1" customHeight="1" x14ac:dyDescent="0.25"/>
    <row r="107" ht="11.25" hidden="1" customHeight="1" x14ac:dyDescent="0.25"/>
    <row r="108" ht="11.25" hidden="1" customHeight="1" x14ac:dyDescent="0.25"/>
    <row r="109" ht="11.25" hidden="1" customHeight="1" x14ac:dyDescent="0.25"/>
    <row r="110" ht="11.25" hidden="1" customHeight="1" x14ac:dyDescent="0.25"/>
    <row r="111" ht="11.25" hidden="1" customHeight="1" x14ac:dyDescent="0.25"/>
    <row r="112" ht="11.25" hidden="1" customHeight="1" x14ac:dyDescent="0.25"/>
    <row r="113" ht="11.25" hidden="1" customHeight="1" x14ac:dyDescent="0.25"/>
    <row r="114" ht="11.25" hidden="1" customHeight="1" x14ac:dyDescent="0.25"/>
    <row r="115" ht="11.25" hidden="1" customHeight="1" x14ac:dyDescent="0.25"/>
    <row r="116" ht="11.25" hidden="1" customHeight="1" x14ac:dyDescent="0.25"/>
    <row r="117" ht="11.25" hidden="1" customHeight="1" x14ac:dyDescent="0.25"/>
    <row r="118" ht="11.25" hidden="1" customHeight="1" x14ac:dyDescent="0.25"/>
    <row r="119" ht="11.25" hidden="1" customHeight="1" x14ac:dyDescent="0.25"/>
    <row r="120" ht="11.25" hidden="1" customHeight="1" x14ac:dyDescent="0.25"/>
    <row r="121" ht="11.25" hidden="1" customHeight="1" x14ac:dyDescent="0.25"/>
    <row r="122" ht="11.25" hidden="1" customHeight="1" x14ac:dyDescent="0.25"/>
    <row r="123" ht="11.25" hidden="1" customHeight="1" x14ac:dyDescent="0.25"/>
    <row r="124" ht="11.25" hidden="1" customHeight="1" x14ac:dyDescent="0.25"/>
    <row r="125" ht="11.25" hidden="1" customHeight="1" x14ac:dyDescent="0.25"/>
    <row r="126" ht="11.25" hidden="1" customHeight="1" x14ac:dyDescent="0.25"/>
    <row r="127" ht="11.25" hidden="1" customHeight="1" x14ac:dyDescent="0.25"/>
    <row r="128" ht="11.25" hidden="1" customHeight="1" x14ac:dyDescent="0.25"/>
    <row r="129" ht="11.25" hidden="1" customHeight="1" x14ac:dyDescent="0.25"/>
    <row r="130" ht="11.25" hidden="1" customHeight="1" x14ac:dyDescent="0.25"/>
    <row r="131" ht="11.25" hidden="1" customHeight="1" x14ac:dyDescent="0.25"/>
    <row r="132" ht="11.25" hidden="1" customHeight="1" x14ac:dyDescent="0.25"/>
    <row r="133" ht="11.25" hidden="1" customHeight="1" x14ac:dyDescent="0.25"/>
    <row r="134" ht="11.25" hidden="1" customHeight="1" x14ac:dyDescent="0.25"/>
    <row r="135" ht="11.25" hidden="1" customHeight="1" x14ac:dyDescent="0.25"/>
    <row r="136" ht="11.25" hidden="1" customHeight="1" x14ac:dyDescent="0.25"/>
    <row r="137" ht="11.25" hidden="1" customHeight="1" x14ac:dyDescent="0.25"/>
    <row r="138" ht="11.25" hidden="1" customHeight="1" x14ac:dyDescent="0.25"/>
    <row r="139" ht="11.25" hidden="1" customHeight="1" x14ac:dyDescent="0.25"/>
    <row r="140" ht="11.25" hidden="1" customHeight="1" x14ac:dyDescent="0.25"/>
    <row r="141" ht="11.25" hidden="1" customHeight="1" x14ac:dyDescent="0.25"/>
    <row r="142" ht="11.25" hidden="1" customHeight="1" x14ac:dyDescent="0.25"/>
    <row r="143" ht="11.25" hidden="1" customHeight="1" x14ac:dyDescent="0.25"/>
    <row r="144" ht="11.25" hidden="1" customHeight="1" x14ac:dyDescent="0.25"/>
    <row r="145" ht="11.25" hidden="1" customHeight="1" x14ac:dyDescent="0.25"/>
    <row r="146" ht="11.25" hidden="1" customHeight="1" x14ac:dyDescent="0.25"/>
    <row r="147" ht="11.25" hidden="1" customHeight="1" x14ac:dyDescent="0.25"/>
    <row r="148" ht="11.25" hidden="1" customHeight="1" x14ac:dyDescent="0.25"/>
    <row r="149" ht="11.25" hidden="1" customHeight="1" x14ac:dyDescent="0.25"/>
    <row r="150" ht="11.25" hidden="1" customHeight="1" x14ac:dyDescent="0.25"/>
    <row r="151" ht="11.25" hidden="1" customHeight="1" x14ac:dyDescent="0.25"/>
    <row r="152" ht="11.25" hidden="1" customHeight="1" x14ac:dyDescent="0.25"/>
    <row r="153" ht="11.25" hidden="1" customHeight="1" x14ac:dyDescent="0.25"/>
    <row r="154" ht="11.25" hidden="1" customHeight="1" x14ac:dyDescent="0.25"/>
    <row r="155" ht="11.25" hidden="1" customHeight="1" x14ac:dyDescent="0.25"/>
    <row r="156" ht="11.25" hidden="1" customHeight="1" x14ac:dyDescent="0.25"/>
    <row r="157" ht="11.25" hidden="1" customHeight="1" x14ac:dyDescent="0.25"/>
    <row r="158" ht="11.25" hidden="1" customHeight="1" x14ac:dyDescent="0.25"/>
    <row r="159" ht="11.25" hidden="1" customHeight="1" x14ac:dyDescent="0.25"/>
    <row r="160" ht="11.25" hidden="1" customHeight="1" x14ac:dyDescent="0.25"/>
    <row r="161" ht="11.25" hidden="1" customHeight="1" x14ac:dyDescent="0.25"/>
    <row r="162" ht="11.25" hidden="1" customHeight="1" x14ac:dyDescent="0.25"/>
    <row r="163" ht="11.25" hidden="1" customHeight="1" x14ac:dyDescent="0.25"/>
    <row r="164" ht="11.25" hidden="1" customHeight="1" x14ac:dyDescent="0.25"/>
    <row r="165" ht="11.25" hidden="1" customHeight="1" x14ac:dyDescent="0.25"/>
    <row r="166" ht="11.25" hidden="1" customHeight="1" x14ac:dyDescent="0.25"/>
    <row r="167" ht="11.25" hidden="1" customHeight="1" x14ac:dyDescent="0.25"/>
    <row r="168" ht="11.25" hidden="1" customHeight="1" x14ac:dyDescent="0.25"/>
    <row r="169" ht="11.25" hidden="1" customHeight="1" x14ac:dyDescent="0.25"/>
    <row r="170" ht="11.25" hidden="1" customHeight="1" x14ac:dyDescent="0.25"/>
    <row r="171" ht="11.25" hidden="1" customHeight="1" x14ac:dyDescent="0.25"/>
    <row r="172" ht="11.25" hidden="1" customHeight="1" x14ac:dyDescent="0.25"/>
    <row r="173" ht="11.25" hidden="1" customHeight="1" x14ac:dyDescent="0.25"/>
    <row r="174" ht="11.25" hidden="1" customHeight="1" x14ac:dyDescent="0.25"/>
    <row r="175" ht="11.25" hidden="1" customHeight="1" x14ac:dyDescent="0.25"/>
    <row r="176" ht="11.25" hidden="1" customHeight="1" x14ac:dyDescent="0.25"/>
    <row r="177" ht="11.25" hidden="1" customHeight="1" x14ac:dyDescent="0.25"/>
    <row r="178" ht="11.25" hidden="1" customHeight="1" x14ac:dyDescent="0.25"/>
    <row r="179" ht="11.25" hidden="1" customHeight="1" x14ac:dyDescent="0.25"/>
    <row r="180" ht="11.25" hidden="1" customHeight="1" x14ac:dyDescent="0.25"/>
    <row r="181" ht="11.25" hidden="1" customHeight="1" x14ac:dyDescent="0.25"/>
    <row r="182" ht="11.25" hidden="1" customHeight="1" x14ac:dyDescent="0.25"/>
    <row r="183" ht="11.25" hidden="1" customHeight="1" x14ac:dyDescent="0.25"/>
    <row r="184" ht="11.25" hidden="1" customHeight="1" x14ac:dyDescent="0.25"/>
    <row r="185" ht="11.25" hidden="1" customHeight="1" x14ac:dyDescent="0.25"/>
    <row r="186" ht="11.25" hidden="1" customHeight="1" x14ac:dyDescent="0.25"/>
    <row r="187" ht="11.25" hidden="1" customHeight="1" x14ac:dyDescent="0.25"/>
    <row r="188" ht="11.25" hidden="1" customHeight="1" x14ac:dyDescent="0.25"/>
    <row r="189" ht="11.25" hidden="1" customHeight="1" x14ac:dyDescent="0.25"/>
    <row r="190" ht="11.25" hidden="1" customHeight="1" x14ac:dyDescent="0.25"/>
    <row r="191" ht="11.25" hidden="1" customHeight="1" x14ac:dyDescent="0.25"/>
    <row r="192" ht="11.25" hidden="1" customHeight="1" x14ac:dyDescent="0.25"/>
    <row r="193" ht="11.25" hidden="1" customHeight="1" x14ac:dyDescent="0.25"/>
    <row r="194" ht="11.25" hidden="1" customHeight="1" x14ac:dyDescent="0.25"/>
    <row r="195" ht="11.25" hidden="1" customHeight="1" x14ac:dyDescent="0.25"/>
    <row r="196" ht="11.25" hidden="1" customHeight="1" x14ac:dyDescent="0.25"/>
    <row r="197" ht="11.25" hidden="1" customHeight="1" x14ac:dyDescent="0.25"/>
    <row r="198" ht="11.25" hidden="1" customHeight="1" x14ac:dyDescent="0.25"/>
    <row r="199" ht="11.25" hidden="1" customHeight="1" x14ac:dyDescent="0.25"/>
    <row r="200" ht="11.25" hidden="1" customHeight="1" x14ac:dyDescent="0.25"/>
    <row r="201" ht="11.25" hidden="1" customHeight="1" x14ac:dyDescent="0.25"/>
    <row r="202" ht="11.25" hidden="1" customHeight="1" x14ac:dyDescent="0.25"/>
    <row r="203" ht="11.25" hidden="1" customHeight="1" x14ac:dyDescent="0.25"/>
    <row r="204" ht="11.25" hidden="1" customHeight="1" x14ac:dyDescent="0.25"/>
    <row r="205" ht="11.25" hidden="1" customHeight="1" x14ac:dyDescent="0.25"/>
    <row r="206" ht="11.25" hidden="1" customHeight="1" x14ac:dyDescent="0.25"/>
    <row r="207" ht="11.25" hidden="1" customHeight="1" x14ac:dyDescent="0.25"/>
    <row r="208" ht="11.25" hidden="1" customHeight="1" x14ac:dyDescent="0.25"/>
    <row r="209" ht="11.25" hidden="1" customHeight="1" x14ac:dyDescent="0.25"/>
    <row r="210" ht="11.25" hidden="1" customHeight="1" x14ac:dyDescent="0.25"/>
    <row r="211" ht="11.25" hidden="1" customHeight="1" x14ac:dyDescent="0.25"/>
  </sheetData>
  <sheetProtection algorithmName="SHA-512" hashValue="G742/GuG88RRombi+H08kOIb36GkrXvqxQnU8NFRPLFBNpohfr0b0iMqw/XrioweZBCLcS1mv9WQ3zgY3CiNqg==" saltValue="9ifeIFbmoucIoywbzyoQxA==" spinCount="100000" sheet="1" objects="1" scenarios="1"/>
  <mergeCells count="20">
    <mergeCell ref="AG21:AL21"/>
    <mergeCell ref="AE32:AK32"/>
    <mergeCell ref="C32:G32"/>
    <mergeCell ref="I32:N32"/>
    <mergeCell ref="Q32:U32"/>
    <mergeCell ref="X32:AB32"/>
    <mergeCell ref="G41:K41"/>
    <mergeCell ref="P41:T41"/>
    <mergeCell ref="Y41:AD41"/>
    <mergeCell ref="I16:AC16"/>
    <mergeCell ref="O21:AC21"/>
    <mergeCell ref="I15:AD15"/>
    <mergeCell ref="I17:N17"/>
    <mergeCell ref="I18:N18"/>
    <mergeCell ref="I19:N19"/>
    <mergeCell ref="I20:N20"/>
    <mergeCell ref="O17:AC17"/>
    <mergeCell ref="O18:AC18"/>
    <mergeCell ref="O19:AC19"/>
    <mergeCell ref="O20:AC20"/>
  </mergeCells>
  <hyperlinks>
    <hyperlink ref="G41:K41" location="'1°TRIM'!A1" display="1° TRIMESTRE" xr:uid="{00000000-0004-0000-0000-000000000000}"/>
    <hyperlink ref="P41:T41" location="'2°TRIM'!A1" display="2° TRIMESTRE" xr:uid="{00000000-0004-0000-0000-000001000000}"/>
    <hyperlink ref="Y41:AD41" location="'3°TRIM'!A1" display="3° TRIMESTRE" xr:uid="{00000000-0004-0000-0000-000002000000}"/>
    <hyperlink ref="Q32:U32" location="CARATULA!A1" display="CARATULA" xr:uid="{00000000-0004-0000-0000-000003000000}"/>
    <hyperlink ref="AE32:AK32" location="CENTRALIZADOR!A1" display="CENTRALIZADOR" xr:uid="{00000000-0004-0000-0000-000004000000}"/>
    <hyperlink ref="I32:N32" location="ASISTENCIA!A1" display="ASISTENCIA" xr:uid="{00000000-0004-0000-0000-000005000000}"/>
    <hyperlink ref="C32:G32" location="FILIACION!A1" display="FILIACIÓN" xr:uid="{00000000-0004-0000-0000-000006000000}"/>
    <hyperlink ref="X32:AB32" location="ESTADISTICAS!A1" display="ESTADISTICAS" xr:uid="{00000000-0004-0000-0000-000007000000}"/>
    <hyperlink ref="AG21:AL21" r:id="rId1" display="AULA VIRTUAL" xr:uid="{00000000-0004-0000-0000-000008000000}"/>
  </hyperlinks>
  <pageMargins left="1.0236220472440944" right="0.62992125984251968" top="0.55118110236220474" bottom="0.55118110236220474" header="0.31496062992125984" footer="0.31496062992125984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N33"/>
  <sheetViews>
    <sheetView showRowColHeaders="0" view="pageBreakPreview" zoomScale="80" zoomScaleNormal="80" zoomScaleSheetLayoutView="80" workbookViewId="0"/>
  </sheetViews>
  <sheetFormatPr baseColWidth="10" defaultColWidth="0" defaultRowHeight="15" customHeight="1" zeroHeight="1" x14ac:dyDescent="0.25"/>
  <cols>
    <col min="1" max="1" width="5.140625" style="1" customWidth="1"/>
    <col min="2" max="2" width="4.5703125" style="1" customWidth="1"/>
    <col min="3" max="3" width="3.7109375" style="2" customWidth="1"/>
    <col min="4" max="4" width="4.42578125" style="1" customWidth="1"/>
    <col min="5" max="12" width="11.42578125" style="1" customWidth="1"/>
    <col min="13" max="13" width="11.42578125" style="2" customWidth="1"/>
    <col min="14" max="16384" width="11.42578125" style="1" hidden="1"/>
  </cols>
  <sheetData>
    <row r="1" spans="1:14" x14ac:dyDescent="0.25">
      <c r="A1" s="2"/>
      <c r="B1" s="2"/>
      <c r="D1" s="2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25">
      <c r="A2" s="2"/>
      <c r="B2" s="2"/>
      <c r="D2" s="2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2"/>
      <c r="B3" s="2"/>
      <c r="D3" s="2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pans="1:14" x14ac:dyDescent="0.25">
      <c r="A4" s="2"/>
      <c r="B4" s="2"/>
      <c r="D4" s="2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x14ac:dyDescent="0.25">
      <c r="A5" s="2"/>
      <c r="B5" s="2"/>
      <c r="D5" s="2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x14ac:dyDescent="0.25">
      <c r="A6" s="2"/>
      <c r="B6" s="2"/>
      <c r="D6" s="2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x14ac:dyDescent="0.25">
      <c r="A7" s="2"/>
      <c r="B7" s="2"/>
      <c r="D7" s="2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25">
      <c r="A8" s="2"/>
      <c r="B8" s="2"/>
      <c r="D8" s="2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1:14" x14ac:dyDescent="0.25">
      <c r="A9" s="2"/>
      <c r="B9" s="2"/>
      <c r="D9" s="2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14" x14ac:dyDescent="0.25">
      <c r="A10" s="2"/>
      <c r="B10" s="2"/>
      <c r="D10" s="2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1:14" x14ac:dyDescent="0.25">
      <c r="A11" s="2"/>
      <c r="B11" s="2"/>
      <c r="D11" s="2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1:14" x14ac:dyDescent="0.25">
      <c r="A12" s="2"/>
      <c r="B12" s="2"/>
      <c r="D12" s="2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3" spans="1:14" x14ac:dyDescent="0.25">
      <c r="A13" s="2"/>
      <c r="B13" s="2"/>
      <c r="D13" s="2"/>
      <c r="E13" s="60"/>
      <c r="F13" s="60"/>
      <c r="G13" s="60"/>
      <c r="H13" s="60"/>
      <c r="I13" s="60"/>
      <c r="J13" s="60"/>
      <c r="K13" s="60"/>
      <c r="L13" s="60"/>
      <c r="M13" s="60"/>
      <c r="N13" s="60"/>
    </row>
    <row r="14" spans="1:14" x14ac:dyDescent="0.25">
      <c r="A14" s="2"/>
      <c r="B14" s="2"/>
      <c r="D14" s="2"/>
      <c r="E14" s="60"/>
      <c r="F14" s="60"/>
      <c r="G14" s="60"/>
      <c r="H14" s="60"/>
      <c r="I14" s="60"/>
      <c r="J14" s="60"/>
      <c r="K14" s="60"/>
      <c r="L14" s="60"/>
      <c r="M14" s="60"/>
      <c r="N14" s="60"/>
    </row>
    <row r="15" spans="1:14" x14ac:dyDescent="0.25">
      <c r="A15" s="2"/>
      <c r="B15" s="2"/>
      <c r="D15" s="2"/>
      <c r="E15" s="60"/>
      <c r="F15" s="60"/>
      <c r="G15" s="60"/>
      <c r="H15" s="60"/>
      <c r="I15" s="60"/>
      <c r="J15" s="60"/>
      <c r="K15" s="60"/>
      <c r="L15" s="60"/>
      <c r="M15" s="60"/>
      <c r="N15" s="60"/>
    </row>
    <row r="16" spans="1:14" x14ac:dyDescent="0.25">
      <c r="A16" s="2"/>
      <c r="B16" s="2"/>
      <c r="D16" s="2"/>
      <c r="E16" s="60"/>
      <c r="F16" s="60"/>
      <c r="G16" s="60"/>
      <c r="H16" s="60"/>
      <c r="I16" s="60"/>
      <c r="J16" s="60"/>
      <c r="K16" s="60"/>
      <c r="L16" s="60"/>
      <c r="M16" s="60"/>
      <c r="N16" s="60"/>
    </row>
    <row r="17" spans="1:14" x14ac:dyDescent="0.25">
      <c r="A17" s="2"/>
      <c r="B17" s="2"/>
      <c r="D17" s="2"/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1:14" x14ac:dyDescent="0.25">
      <c r="A18" s="2"/>
      <c r="B18" s="2"/>
      <c r="D18" s="2"/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1:14" x14ac:dyDescent="0.25">
      <c r="A19" s="2"/>
      <c r="B19" s="2"/>
      <c r="D19" s="2"/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1:14" x14ac:dyDescent="0.25">
      <c r="A20" s="2"/>
      <c r="B20" s="2"/>
      <c r="D20" s="2"/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1:14" x14ac:dyDescent="0.25">
      <c r="A21" s="2"/>
      <c r="B21" s="2"/>
      <c r="D21" s="2"/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1:14" x14ac:dyDescent="0.25">
      <c r="A22" s="2"/>
      <c r="B22" s="2"/>
      <c r="D22" s="2"/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3" spans="1:14" x14ac:dyDescent="0.25">
      <c r="A23" s="2"/>
      <c r="B23" s="2"/>
      <c r="D23" s="2"/>
      <c r="E23" s="60"/>
      <c r="F23" s="60"/>
      <c r="G23" s="60"/>
      <c r="H23" s="60"/>
      <c r="I23" s="60"/>
      <c r="J23" s="60"/>
      <c r="K23" s="60"/>
      <c r="L23" s="60"/>
      <c r="M23" s="60"/>
      <c r="N23" s="60"/>
    </row>
    <row r="24" spans="1:14" x14ac:dyDescent="0.25">
      <c r="A24" s="2"/>
      <c r="B24" s="2"/>
      <c r="D24" s="2"/>
      <c r="E24" s="60"/>
      <c r="F24" s="60"/>
      <c r="G24" s="60"/>
      <c r="H24" s="60"/>
      <c r="I24" s="60"/>
      <c r="J24" s="60"/>
      <c r="K24" s="60"/>
      <c r="L24" s="60"/>
      <c r="M24" s="60"/>
      <c r="N24" s="60"/>
    </row>
    <row r="25" spans="1:14" x14ac:dyDescent="0.25">
      <c r="A25" s="2"/>
      <c r="B25" s="2"/>
      <c r="D25" s="2"/>
      <c r="E25" s="60"/>
      <c r="F25" s="60"/>
      <c r="G25" s="60"/>
      <c r="H25" s="60"/>
      <c r="I25" s="60"/>
      <c r="J25" s="60"/>
      <c r="K25" s="60"/>
      <c r="L25" s="60"/>
      <c r="M25" s="60"/>
      <c r="N25" s="60"/>
    </row>
    <row r="26" spans="1:14" ht="15.75" thickBot="1" x14ac:dyDescent="0.3">
      <c r="A26" s="2"/>
      <c r="B26" s="2"/>
      <c r="D26" s="2"/>
      <c r="E26" s="60"/>
      <c r="F26" s="60"/>
      <c r="G26" s="60"/>
      <c r="H26" s="60"/>
      <c r="I26" s="60"/>
      <c r="J26" s="60"/>
      <c r="K26" s="60"/>
      <c r="L26" s="60"/>
      <c r="M26" s="60"/>
      <c r="N26" s="60"/>
    </row>
    <row r="27" spans="1:14" ht="19.5" customHeight="1" thickTop="1" x14ac:dyDescent="0.25">
      <c r="A27" s="2"/>
      <c r="B27" s="2"/>
      <c r="D27" s="2"/>
      <c r="E27" s="209" t="s">
        <v>66</v>
      </c>
      <c r="F27" s="210"/>
      <c r="G27" s="210"/>
      <c r="H27" s="211" t="s">
        <v>92</v>
      </c>
      <c r="I27" s="211"/>
      <c r="J27" s="211"/>
      <c r="K27" s="211"/>
      <c r="L27" s="212"/>
      <c r="M27" s="10"/>
    </row>
    <row r="28" spans="1:14" ht="19.5" customHeight="1" x14ac:dyDescent="0.25">
      <c r="A28" s="2"/>
      <c r="B28" s="2"/>
      <c r="D28" s="2"/>
      <c r="E28" s="201" t="s">
        <v>67</v>
      </c>
      <c r="F28" s="202"/>
      <c r="G28" s="202"/>
      <c r="H28" s="203" t="str">
        <f>MENU!O19</f>
        <v>CIENCIA, TECNOLOGIAY PRODUCCION</v>
      </c>
      <c r="I28" s="203"/>
      <c r="J28" s="203"/>
      <c r="K28" s="203"/>
      <c r="L28" s="204"/>
      <c r="M28" s="60"/>
    </row>
    <row r="29" spans="1:14" ht="19.5" customHeight="1" x14ac:dyDescent="0.25">
      <c r="A29" s="2"/>
      <c r="B29" s="2"/>
      <c r="D29" s="2"/>
      <c r="E29" s="201" t="s">
        <v>68</v>
      </c>
      <c r="F29" s="202"/>
      <c r="G29" s="202"/>
      <c r="H29" s="203" t="str">
        <f>MENU!O20</f>
        <v>MATEMATICA</v>
      </c>
      <c r="I29" s="203"/>
      <c r="J29" s="203"/>
      <c r="K29" s="203"/>
      <c r="L29" s="204"/>
      <c r="M29" s="60"/>
    </row>
    <row r="30" spans="1:14" ht="19.5" customHeight="1" x14ac:dyDescent="0.25">
      <c r="A30" s="2"/>
      <c r="B30" s="2"/>
      <c r="D30" s="2"/>
      <c r="E30" s="201" t="s">
        <v>69</v>
      </c>
      <c r="F30" s="202"/>
      <c r="G30" s="202"/>
      <c r="H30" s="203" t="str">
        <f>MENU!O21</f>
        <v>SEXTO "A"</v>
      </c>
      <c r="I30" s="203"/>
      <c r="J30" s="203"/>
      <c r="K30" s="203"/>
      <c r="L30" s="204"/>
      <c r="M30" s="60"/>
    </row>
    <row r="31" spans="1:14" ht="19.5" customHeight="1" thickBot="1" x14ac:dyDescent="0.3">
      <c r="A31" s="2"/>
      <c r="B31" s="2"/>
      <c r="D31" s="2"/>
      <c r="E31" s="205" t="s">
        <v>70</v>
      </c>
      <c r="F31" s="206"/>
      <c r="G31" s="206"/>
      <c r="H31" s="207" t="str">
        <f>MENU!O18</f>
        <v>PADDY SYDNEY MAMANI MAMANI</v>
      </c>
      <c r="I31" s="207"/>
      <c r="J31" s="207"/>
      <c r="K31" s="207"/>
      <c r="L31" s="208"/>
      <c r="M31" s="60"/>
    </row>
    <row r="32" spans="1:14" s="2" customFormat="1" ht="15.75" thickTop="1" x14ac:dyDescent="0.25">
      <c r="E32" s="60"/>
      <c r="F32" s="60"/>
      <c r="G32" s="60"/>
      <c r="H32" s="60"/>
      <c r="I32" s="60"/>
      <c r="J32" s="60"/>
      <c r="K32" s="60"/>
      <c r="L32" s="60"/>
      <c r="M32" s="60"/>
      <c r="N32" s="60"/>
    </row>
    <row r="33" spans="5:14" s="2" customFormat="1" hidden="1" x14ac:dyDescent="0.25">
      <c r="E33" s="60"/>
      <c r="F33" s="60"/>
      <c r="G33" s="60"/>
      <c r="H33" s="60"/>
      <c r="I33" s="60"/>
      <c r="J33" s="60"/>
      <c r="K33" s="60"/>
      <c r="L33" s="60"/>
      <c r="M33" s="60"/>
      <c r="N33" s="60"/>
    </row>
  </sheetData>
  <sheetProtection algorithmName="SHA-512" hashValue="CXOC2i+XdbviPY/UxuSOUHEr52o4InkiLW0puDjugRbkF4FascqMk8cYzM1oPcmDfp0mnW35tOGaFzNvlLygkA==" saltValue="EKB9L3imvr5ZPZMEa7jrMg==" spinCount="100000" sheet="1" objects="1" scenarios="1"/>
  <mergeCells count="10">
    <mergeCell ref="E30:G30"/>
    <mergeCell ref="H30:L30"/>
    <mergeCell ref="E31:G31"/>
    <mergeCell ref="H31:L31"/>
    <mergeCell ref="E27:G27"/>
    <mergeCell ref="H27:L27"/>
    <mergeCell ref="E28:G28"/>
    <mergeCell ref="H28:L28"/>
    <mergeCell ref="E29:G29"/>
    <mergeCell ref="H29:L29"/>
  </mergeCells>
  <conditionalFormatting sqref="H28:L31">
    <cfRule type="cellIs" dxfId="65" priority="1" operator="equal">
      <formula>0</formula>
    </cfRule>
  </conditionalFormatting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P41"/>
  <sheetViews>
    <sheetView showRowColHeaders="0"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30" sqref="A30:D40"/>
    </sheetView>
  </sheetViews>
  <sheetFormatPr baseColWidth="10" defaultColWidth="0" defaultRowHeight="15" zeroHeight="1" x14ac:dyDescent="0.25"/>
  <cols>
    <col min="1" max="1" width="2.85546875" style="1" customWidth="1"/>
    <col min="2" max="2" width="11.7109375" style="1" customWidth="1"/>
    <col min="3" max="3" width="12.7109375" style="1" customWidth="1"/>
    <col min="4" max="4" width="17.85546875" style="1" customWidth="1"/>
    <col min="5" max="5" width="7.28515625" style="1" customWidth="1"/>
    <col min="6" max="6" width="10.140625" style="1" customWidth="1"/>
    <col min="7" max="8" width="2.85546875" style="1" customWidth="1"/>
    <col min="9" max="9" width="9" style="1" customWidth="1"/>
    <col min="10" max="10" width="17.140625" style="1" customWidth="1"/>
    <col min="11" max="11" width="9.42578125" style="1" customWidth="1"/>
    <col min="12" max="14" width="6" style="1" customWidth="1"/>
    <col min="15" max="15" width="6.140625" style="1" customWidth="1"/>
    <col min="16" max="16" width="4" style="1" customWidth="1"/>
    <col min="17" max="16384" width="11.42578125" style="1" hidden="1"/>
  </cols>
  <sheetData>
    <row r="1" spans="1:15" ht="12.75" customHeight="1" thickTop="1" x14ac:dyDescent="0.25">
      <c r="A1" s="228" t="s">
        <v>10</v>
      </c>
      <c r="B1" s="229"/>
      <c r="C1" s="229"/>
      <c r="D1" s="220" t="s">
        <v>92</v>
      </c>
      <c r="E1" s="220"/>
      <c r="F1" s="221"/>
      <c r="G1" s="226" t="s">
        <v>48</v>
      </c>
      <c r="H1" s="226"/>
      <c r="I1" s="226"/>
      <c r="J1" s="226"/>
      <c r="K1" s="226"/>
      <c r="L1" s="226"/>
      <c r="M1" s="226"/>
      <c r="N1" s="226"/>
      <c r="O1" s="226"/>
    </row>
    <row r="2" spans="1:15" ht="12.75" customHeight="1" x14ac:dyDescent="0.25">
      <c r="A2" s="230" t="s">
        <v>11</v>
      </c>
      <c r="B2" s="231"/>
      <c r="C2" s="231"/>
      <c r="D2" s="222" t="str">
        <f>MENU!O21</f>
        <v>SEXTO "A"</v>
      </c>
      <c r="E2" s="222"/>
      <c r="F2" s="223"/>
      <c r="G2" s="226"/>
      <c r="H2" s="226"/>
      <c r="I2" s="226"/>
      <c r="J2" s="226"/>
      <c r="K2" s="226"/>
      <c r="L2" s="226"/>
      <c r="M2" s="226"/>
      <c r="N2" s="226"/>
      <c r="O2" s="226"/>
    </row>
    <row r="3" spans="1:15" ht="12.75" customHeight="1" x14ac:dyDescent="0.25">
      <c r="A3" s="230" t="s">
        <v>1</v>
      </c>
      <c r="B3" s="231"/>
      <c r="C3" s="231"/>
      <c r="D3" s="222" t="str">
        <f>MENU!O18</f>
        <v>PADDY SYDNEY MAMANI MAMANI</v>
      </c>
      <c r="E3" s="222"/>
      <c r="F3" s="223"/>
      <c r="G3" s="226"/>
      <c r="H3" s="226"/>
      <c r="I3" s="226"/>
      <c r="J3" s="226"/>
      <c r="K3" s="226"/>
      <c r="L3" s="226"/>
      <c r="M3" s="226"/>
      <c r="N3" s="226"/>
      <c r="O3" s="226"/>
    </row>
    <row r="4" spans="1:15" ht="12.75" customHeight="1" thickBot="1" x14ac:dyDescent="0.3">
      <c r="A4" s="232" t="s">
        <v>47</v>
      </c>
      <c r="B4" s="233"/>
      <c r="C4" s="233"/>
      <c r="D4" s="224" t="str">
        <f>MENU!O20</f>
        <v>MATEMATICA</v>
      </c>
      <c r="E4" s="224"/>
      <c r="F4" s="225"/>
      <c r="G4" s="227"/>
      <c r="H4" s="227"/>
      <c r="I4" s="227"/>
      <c r="J4" s="227"/>
      <c r="K4" s="227"/>
      <c r="L4" s="227"/>
      <c r="M4" s="227"/>
      <c r="N4" s="227"/>
      <c r="O4" s="227"/>
    </row>
    <row r="5" spans="1:15" ht="15.75" thickTop="1" x14ac:dyDescent="0.25">
      <c r="A5" s="216" t="s">
        <v>14</v>
      </c>
      <c r="B5" s="214" t="s">
        <v>46</v>
      </c>
      <c r="C5" s="214" t="s">
        <v>45</v>
      </c>
      <c r="D5" s="214" t="s">
        <v>44</v>
      </c>
      <c r="E5" s="216" t="s">
        <v>43</v>
      </c>
      <c r="F5" s="216"/>
      <c r="G5" s="217" t="s">
        <v>42</v>
      </c>
      <c r="H5" s="217" t="s">
        <v>41</v>
      </c>
      <c r="I5" s="215" t="s">
        <v>40</v>
      </c>
      <c r="J5" s="218" t="s">
        <v>39</v>
      </c>
      <c r="K5" s="219" t="s">
        <v>38</v>
      </c>
      <c r="L5" s="215" t="s">
        <v>37</v>
      </c>
      <c r="M5" s="215"/>
      <c r="N5" s="215"/>
      <c r="O5" s="215"/>
    </row>
    <row r="6" spans="1:15" x14ac:dyDescent="0.25">
      <c r="A6" s="234"/>
      <c r="B6" s="215"/>
      <c r="C6" s="215"/>
      <c r="D6" s="215"/>
      <c r="E6" s="160" t="s">
        <v>36</v>
      </c>
      <c r="F6" s="160" t="s">
        <v>35</v>
      </c>
      <c r="G6" s="217"/>
      <c r="H6" s="217"/>
      <c r="I6" s="215"/>
      <c r="J6" s="218"/>
      <c r="K6" s="219"/>
      <c r="L6" s="215"/>
      <c r="M6" s="215"/>
      <c r="N6" s="215"/>
      <c r="O6" s="215"/>
    </row>
    <row r="7" spans="1:15" ht="13.5" customHeight="1" x14ac:dyDescent="0.25">
      <c r="A7" s="8">
        <f>'[1]SEXT-A'!A5</f>
        <v>1</v>
      </c>
      <c r="B7" s="8" t="str">
        <f>'[1]SEXT-A'!B5</f>
        <v xml:space="preserve">APAZA </v>
      </c>
      <c r="C7" s="8" t="str">
        <f>'[1]SEXT-A'!C5</f>
        <v>CALLE</v>
      </c>
      <c r="D7" s="8" t="str">
        <f>'[1]SEXT-A'!D5</f>
        <v>CRISTINA</v>
      </c>
      <c r="E7" s="6"/>
      <c r="F7" s="9"/>
      <c r="G7" s="7" t="str">
        <f t="shared" ref="G7:G39" ca="1" si="0">IF(F7="","",INT(TODAY()-F7)/365)</f>
        <v/>
      </c>
      <c r="H7" s="6"/>
      <c r="I7" s="5"/>
      <c r="J7" s="5"/>
      <c r="K7" s="4"/>
      <c r="L7" s="213"/>
      <c r="M7" s="213"/>
      <c r="N7" s="213"/>
      <c r="O7" s="213"/>
    </row>
    <row r="8" spans="1:15" ht="13.5" customHeight="1" x14ac:dyDescent="0.25">
      <c r="A8" s="8">
        <f>'[1]SEXT-A'!A6</f>
        <v>2</v>
      </c>
      <c r="B8" s="8" t="str">
        <f>'[1]SEXT-A'!B6</f>
        <v>AYALA</v>
      </c>
      <c r="C8" s="8" t="str">
        <f>'[1]SEXT-A'!C6</f>
        <v>CALLE</v>
      </c>
      <c r="D8" s="8" t="str">
        <f>'[1]SEXT-A'!D6</f>
        <v>HEIDY</v>
      </c>
      <c r="E8" s="6"/>
      <c r="F8" s="9"/>
      <c r="G8" s="7" t="str">
        <f t="shared" ca="1" si="0"/>
        <v/>
      </c>
      <c r="H8" s="6"/>
      <c r="I8" s="5"/>
      <c r="J8" s="5"/>
      <c r="K8" s="4"/>
      <c r="L8" s="213"/>
      <c r="M8" s="213"/>
      <c r="N8" s="213"/>
      <c r="O8" s="213"/>
    </row>
    <row r="9" spans="1:15" ht="13.5" customHeight="1" x14ac:dyDescent="0.25">
      <c r="A9" s="8">
        <f>'[1]SEXT-A'!A7</f>
        <v>3</v>
      </c>
      <c r="B9" s="8" t="str">
        <f>'[1]SEXT-A'!B7</f>
        <v>BARRA</v>
      </c>
      <c r="C9" s="8" t="str">
        <f>'[1]SEXT-A'!C7</f>
        <v>CHUI</v>
      </c>
      <c r="D9" s="8" t="str">
        <f>'[1]SEXT-A'!D7</f>
        <v>VANESA</v>
      </c>
      <c r="E9" s="6"/>
      <c r="F9" s="6"/>
      <c r="G9" s="7" t="str">
        <f t="shared" ca="1" si="0"/>
        <v/>
      </c>
      <c r="H9" s="6"/>
      <c r="I9" s="5"/>
      <c r="J9" s="5"/>
      <c r="K9" s="4"/>
      <c r="L9" s="213"/>
      <c r="M9" s="213"/>
      <c r="N9" s="213"/>
      <c r="O9" s="213"/>
    </row>
    <row r="10" spans="1:15" ht="13.5" customHeight="1" x14ac:dyDescent="0.25">
      <c r="A10" s="8">
        <f>'[1]SEXT-A'!A8</f>
        <v>4</v>
      </c>
      <c r="B10" s="8" t="str">
        <f>'[1]SEXT-A'!B8</f>
        <v xml:space="preserve">BARRIOS </v>
      </c>
      <c r="C10" s="8" t="str">
        <f>'[1]SEXT-A'!C8</f>
        <v>PILLCO</v>
      </c>
      <c r="D10" s="8" t="str">
        <f>'[1]SEXT-A'!D8</f>
        <v>ABDUL</v>
      </c>
      <c r="E10" s="6"/>
      <c r="F10" s="6"/>
      <c r="G10" s="7" t="str">
        <f t="shared" ca="1" si="0"/>
        <v/>
      </c>
      <c r="H10" s="6"/>
      <c r="I10" s="5"/>
      <c r="J10" s="5"/>
      <c r="K10" s="4"/>
      <c r="L10" s="213"/>
      <c r="M10" s="213"/>
      <c r="N10" s="213"/>
      <c r="O10" s="213"/>
    </row>
    <row r="11" spans="1:15" ht="13.5" customHeight="1" x14ac:dyDescent="0.25">
      <c r="A11" s="8">
        <f>'[1]SEXT-A'!A9</f>
        <v>5</v>
      </c>
      <c r="B11" s="8" t="str">
        <f>'[1]SEXT-A'!B9</f>
        <v>CACERES</v>
      </c>
      <c r="C11" s="8" t="str">
        <f>'[1]SEXT-A'!C9</f>
        <v>AUCA</v>
      </c>
      <c r="D11" s="8" t="str">
        <f>'[1]SEXT-A'!D9</f>
        <v>EDSON</v>
      </c>
      <c r="E11" s="6"/>
      <c r="F11" s="6"/>
      <c r="G11" s="7" t="str">
        <f t="shared" ca="1" si="0"/>
        <v/>
      </c>
      <c r="H11" s="6"/>
      <c r="I11" s="5"/>
      <c r="J11" s="5"/>
      <c r="K11" s="4"/>
      <c r="L11" s="213"/>
      <c r="M11" s="213"/>
      <c r="N11" s="213"/>
      <c r="O11" s="213"/>
    </row>
    <row r="12" spans="1:15" ht="13.5" customHeight="1" x14ac:dyDescent="0.25">
      <c r="A12" s="8">
        <f>'[1]SEXT-A'!A10</f>
        <v>6</v>
      </c>
      <c r="B12" s="8" t="str">
        <f>'[1]SEXT-A'!B10</f>
        <v>CAMACHO</v>
      </c>
      <c r="C12" s="8" t="str">
        <f>'[1]SEXT-A'!C10</f>
        <v>MARAÑON</v>
      </c>
      <c r="D12" s="8" t="str">
        <f>'[1]SEXT-A'!D10</f>
        <v>PAMELA JAQUELIN</v>
      </c>
      <c r="E12" s="6"/>
      <c r="F12" s="6"/>
      <c r="G12" s="7" t="str">
        <f t="shared" ca="1" si="0"/>
        <v/>
      </c>
      <c r="H12" s="6"/>
      <c r="I12" s="5"/>
      <c r="J12" s="5"/>
      <c r="K12" s="4"/>
      <c r="L12" s="213"/>
      <c r="M12" s="213"/>
      <c r="N12" s="213"/>
      <c r="O12" s="213"/>
    </row>
    <row r="13" spans="1:15" ht="13.5" customHeight="1" x14ac:dyDescent="0.25">
      <c r="A13" s="8">
        <f>'[1]SEXT-A'!A11</f>
        <v>7</v>
      </c>
      <c r="B13" s="8" t="str">
        <f>'[1]SEXT-A'!B11</f>
        <v>CANAVIRI</v>
      </c>
      <c r="C13" s="8" t="str">
        <f>'[1]SEXT-A'!C11</f>
        <v>TICOLLANO</v>
      </c>
      <c r="D13" s="8" t="str">
        <f>'[1]SEXT-A'!D11</f>
        <v>NOEMI</v>
      </c>
      <c r="E13" s="6"/>
      <c r="F13" s="6"/>
      <c r="G13" s="7" t="str">
        <f t="shared" ca="1" si="0"/>
        <v/>
      </c>
      <c r="H13" s="6"/>
      <c r="I13" s="5"/>
      <c r="J13" s="5"/>
      <c r="K13" s="4"/>
      <c r="L13" s="213"/>
      <c r="M13" s="213"/>
      <c r="N13" s="213"/>
      <c r="O13" s="213"/>
    </row>
    <row r="14" spans="1:15" ht="13.5" customHeight="1" x14ac:dyDescent="0.25">
      <c r="A14" s="8">
        <f>'[1]SEXT-A'!A12</f>
        <v>8</v>
      </c>
      <c r="B14" s="8" t="str">
        <f>'[1]SEXT-A'!B12</f>
        <v>CRUZ</v>
      </c>
      <c r="C14" s="8" t="str">
        <f>'[1]SEXT-A'!C12</f>
        <v>APAZA</v>
      </c>
      <c r="D14" s="8" t="str">
        <f>'[1]SEXT-A'!D12</f>
        <v>JHOSELIN</v>
      </c>
      <c r="E14" s="6"/>
      <c r="F14" s="6"/>
      <c r="G14" s="7" t="str">
        <f t="shared" ca="1" si="0"/>
        <v/>
      </c>
      <c r="H14" s="6"/>
      <c r="I14" s="5"/>
      <c r="J14" s="5"/>
      <c r="K14" s="4"/>
      <c r="L14" s="213"/>
      <c r="M14" s="213"/>
      <c r="N14" s="213"/>
      <c r="O14" s="213"/>
    </row>
    <row r="15" spans="1:15" ht="13.5" customHeight="1" x14ac:dyDescent="0.25">
      <c r="A15" s="8">
        <f>'[1]SEXT-A'!A13</f>
        <v>9</v>
      </c>
      <c r="B15" s="8" t="str">
        <f>'[1]SEXT-A'!B13</f>
        <v>FLORES</v>
      </c>
      <c r="C15" s="8" t="str">
        <f>'[1]SEXT-A'!C13</f>
        <v>CARICARI</v>
      </c>
      <c r="D15" s="8" t="str">
        <f>'[1]SEXT-A'!D13</f>
        <v>WILLAMS</v>
      </c>
      <c r="E15" s="6"/>
      <c r="F15" s="6"/>
      <c r="G15" s="7" t="str">
        <f t="shared" ca="1" si="0"/>
        <v/>
      </c>
      <c r="H15" s="6"/>
      <c r="I15" s="5"/>
      <c r="J15" s="5"/>
      <c r="K15" s="4"/>
      <c r="L15" s="213"/>
      <c r="M15" s="213"/>
      <c r="N15" s="213"/>
      <c r="O15" s="213"/>
    </row>
    <row r="16" spans="1:15" ht="13.5" customHeight="1" x14ac:dyDescent="0.25">
      <c r="A16" s="8">
        <f>'[1]SEXT-A'!A14</f>
        <v>10</v>
      </c>
      <c r="B16" s="8" t="str">
        <f>'[1]SEXT-A'!B14</f>
        <v>GABRIEL</v>
      </c>
      <c r="C16" s="8" t="str">
        <f>'[1]SEXT-A'!C14</f>
        <v>TOACA</v>
      </c>
      <c r="D16" s="8" t="str">
        <f>'[1]SEXT-A'!D14</f>
        <v>ABRAHAM</v>
      </c>
      <c r="E16" s="6"/>
      <c r="F16" s="6"/>
      <c r="G16" s="7" t="str">
        <f t="shared" ca="1" si="0"/>
        <v/>
      </c>
      <c r="H16" s="6"/>
      <c r="I16" s="5"/>
      <c r="J16" s="5"/>
      <c r="K16" s="4"/>
      <c r="L16" s="213"/>
      <c r="M16" s="213"/>
      <c r="N16" s="213"/>
      <c r="O16" s="213"/>
    </row>
    <row r="17" spans="1:15" ht="13.5" customHeight="1" x14ac:dyDescent="0.25">
      <c r="A17" s="8">
        <f>'[1]SEXT-A'!A15</f>
        <v>11</v>
      </c>
      <c r="B17" s="8" t="str">
        <f>'[1]SEXT-A'!B15</f>
        <v>GUTIERREZ</v>
      </c>
      <c r="C17" s="8" t="str">
        <f>'[1]SEXT-A'!C15</f>
        <v>CHOQUE</v>
      </c>
      <c r="D17" s="8" t="str">
        <f>'[1]SEXT-A'!D15</f>
        <v>ALEX</v>
      </c>
      <c r="E17" s="6"/>
      <c r="F17" s="6"/>
      <c r="G17" s="7" t="str">
        <f t="shared" ca="1" si="0"/>
        <v/>
      </c>
      <c r="H17" s="6"/>
      <c r="I17" s="5"/>
      <c r="J17" s="5"/>
      <c r="K17" s="4"/>
      <c r="L17" s="213"/>
      <c r="M17" s="213"/>
      <c r="N17" s="213"/>
      <c r="O17" s="213"/>
    </row>
    <row r="18" spans="1:15" ht="13.5" customHeight="1" x14ac:dyDescent="0.25">
      <c r="A18" s="8">
        <f>'[1]SEXT-A'!A16</f>
        <v>12</v>
      </c>
      <c r="B18" s="8" t="str">
        <f>'[1]SEXT-A'!B16</f>
        <v>HUANCA</v>
      </c>
      <c r="C18" s="8" t="str">
        <f>'[1]SEXT-A'!C16</f>
        <v>FERNANDEZ</v>
      </c>
      <c r="D18" s="8" t="str">
        <f>'[1]SEXT-A'!D16</f>
        <v>TANIA</v>
      </c>
      <c r="E18" s="6"/>
      <c r="F18" s="6"/>
      <c r="G18" s="7" t="str">
        <f t="shared" ca="1" si="0"/>
        <v/>
      </c>
      <c r="H18" s="6"/>
      <c r="I18" s="5"/>
      <c r="J18" s="5"/>
      <c r="K18" s="4"/>
      <c r="L18" s="213"/>
      <c r="M18" s="213"/>
      <c r="N18" s="213"/>
      <c r="O18" s="213"/>
    </row>
    <row r="19" spans="1:15" ht="13.5" customHeight="1" x14ac:dyDescent="0.25">
      <c r="A19" s="8">
        <f>'[1]SEXT-A'!A17</f>
        <v>13</v>
      </c>
      <c r="B19" s="8" t="str">
        <f>'[1]SEXT-A'!B17</f>
        <v>LUJAN</v>
      </c>
      <c r="C19" s="8" t="str">
        <f>'[1]SEXT-A'!C17</f>
        <v>VELASCO</v>
      </c>
      <c r="D19" s="8" t="str">
        <f>'[1]SEXT-A'!D17</f>
        <v>ABRIL NATHALIA</v>
      </c>
      <c r="E19" s="6"/>
      <c r="F19" s="6"/>
      <c r="G19" s="7" t="str">
        <f t="shared" ca="1" si="0"/>
        <v/>
      </c>
      <c r="H19" s="6"/>
      <c r="I19" s="5"/>
      <c r="J19" s="5"/>
      <c r="K19" s="4"/>
      <c r="L19" s="213"/>
      <c r="M19" s="213"/>
      <c r="N19" s="213"/>
      <c r="O19" s="213"/>
    </row>
    <row r="20" spans="1:15" ht="13.5" customHeight="1" x14ac:dyDescent="0.25">
      <c r="A20" s="8">
        <f>'[1]SEXT-A'!A18</f>
        <v>14</v>
      </c>
      <c r="B20" s="8" t="str">
        <f>'[1]SEXT-A'!B18</f>
        <v>MITMA</v>
      </c>
      <c r="C20" s="8" t="str">
        <f>'[1]SEXT-A'!C18</f>
        <v>BERNABE</v>
      </c>
      <c r="D20" s="8" t="str">
        <f>'[1]SEXT-A'!D18</f>
        <v>BRAYAN GARY</v>
      </c>
      <c r="E20" s="6"/>
      <c r="F20" s="6"/>
      <c r="G20" s="7" t="str">
        <f t="shared" ca="1" si="0"/>
        <v/>
      </c>
      <c r="H20" s="6"/>
      <c r="I20" s="5"/>
      <c r="J20" s="5"/>
      <c r="K20" s="4"/>
      <c r="L20" s="213"/>
      <c r="M20" s="213"/>
      <c r="N20" s="213"/>
      <c r="O20" s="213"/>
    </row>
    <row r="21" spans="1:15" ht="13.5" customHeight="1" x14ac:dyDescent="0.25">
      <c r="A21" s="8">
        <f>'[1]SEXT-A'!A19</f>
        <v>15</v>
      </c>
      <c r="B21" s="8" t="str">
        <f>'[1]SEXT-A'!B19</f>
        <v>NINA</v>
      </c>
      <c r="C21" s="8" t="str">
        <f>'[1]SEXT-A'!C19</f>
        <v>POMA</v>
      </c>
      <c r="D21" s="8" t="str">
        <f>'[1]SEXT-A'!D19</f>
        <v>RILVER</v>
      </c>
      <c r="E21" s="6"/>
      <c r="F21" s="6"/>
      <c r="G21" s="7" t="str">
        <f t="shared" ca="1" si="0"/>
        <v/>
      </c>
      <c r="H21" s="6"/>
      <c r="I21" s="5"/>
      <c r="J21" s="5"/>
      <c r="K21" s="4"/>
      <c r="L21" s="213"/>
      <c r="M21" s="213"/>
      <c r="N21" s="213"/>
      <c r="O21" s="213"/>
    </row>
    <row r="22" spans="1:15" ht="13.5" customHeight="1" x14ac:dyDescent="0.25">
      <c r="A22" s="8">
        <f>'[1]SEXT-A'!A20</f>
        <v>16</v>
      </c>
      <c r="B22" s="8" t="str">
        <f>'[1]SEXT-A'!B20</f>
        <v>PEREZ</v>
      </c>
      <c r="C22" s="8" t="str">
        <f>'[1]SEXT-A'!C20</f>
        <v>HIDALGO</v>
      </c>
      <c r="D22" s="8" t="str">
        <f>'[1]SEXT-A'!D20</f>
        <v>FRANKLIN</v>
      </c>
      <c r="E22" s="6"/>
      <c r="F22" s="6"/>
      <c r="G22" s="7" t="str">
        <f t="shared" ca="1" si="0"/>
        <v/>
      </c>
      <c r="H22" s="6"/>
      <c r="I22" s="5"/>
      <c r="J22" s="5"/>
      <c r="K22" s="4"/>
      <c r="L22" s="213"/>
      <c r="M22" s="213"/>
      <c r="N22" s="213"/>
      <c r="O22" s="213"/>
    </row>
    <row r="23" spans="1:15" ht="13.5" customHeight="1" x14ac:dyDescent="0.25">
      <c r="A23" s="8">
        <f>'[1]SEXT-A'!A21</f>
        <v>17</v>
      </c>
      <c r="B23" s="8" t="str">
        <f>'[1]SEXT-A'!B21</f>
        <v>QUISPE</v>
      </c>
      <c r="C23" s="8" t="str">
        <f>'[1]SEXT-A'!C21</f>
        <v>MAMANI</v>
      </c>
      <c r="D23" s="8" t="str">
        <f>'[1]SEXT-A'!D21</f>
        <v>PAOLA JANDIRA</v>
      </c>
      <c r="E23" s="6"/>
      <c r="F23" s="6"/>
      <c r="G23" s="7" t="str">
        <f t="shared" ca="1" si="0"/>
        <v/>
      </c>
      <c r="H23" s="6"/>
      <c r="I23" s="5"/>
      <c r="J23" s="5"/>
      <c r="K23" s="4"/>
      <c r="L23" s="213"/>
      <c r="M23" s="213"/>
      <c r="N23" s="213"/>
      <c r="O23" s="213"/>
    </row>
    <row r="24" spans="1:15" ht="13.5" customHeight="1" x14ac:dyDescent="0.25">
      <c r="A24" s="8">
        <f>'[1]SEXT-A'!A22</f>
        <v>18</v>
      </c>
      <c r="B24" s="8" t="str">
        <f>'[1]SEXT-A'!B22</f>
        <v>SALVATIERRA</v>
      </c>
      <c r="C24" s="8" t="str">
        <f>'[1]SEXT-A'!C22</f>
        <v>ESCOBAR</v>
      </c>
      <c r="D24" s="8" t="str">
        <f>'[1]SEXT-A'!D22</f>
        <v>ALEJANDRINA</v>
      </c>
      <c r="E24" s="6"/>
      <c r="F24" s="6"/>
      <c r="G24" s="7" t="str">
        <f t="shared" ca="1" si="0"/>
        <v/>
      </c>
      <c r="H24" s="6"/>
      <c r="I24" s="5"/>
      <c r="J24" s="5"/>
      <c r="K24" s="4"/>
      <c r="L24" s="213"/>
      <c r="M24" s="213"/>
      <c r="N24" s="213"/>
      <c r="O24" s="213"/>
    </row>
    <row r="25" spans="1:15" ht="13.5" customHeight="1" x14ac:dyDescent="0.25">
      <c r="A25" s="8">
        <f>'[1]SEXT-A'!A23</f>
        <v>19</v>
      </c>
      <c r="B25" s="8" t="str">
        <f>'[1]SEXT-A'!B23</f>
        <v>TAQUI</v>
      </c>
      <c r="C25" s="8" t="str">
        <f>'[1]SEXT-A'!C23</f>
        <v>JARA</v>
      </c>
      <c r="D25" s="8" t="str">
        <f>'[1]SEXT-A'!D23</f>
        <v>DAVID</v>
      </c>
      <c r="E25" s="6"/>
      <c r="F25" s="6"/>
      <c r="G25" s="7" t="str">
        <f t="shared" ca="1" si="0"/>
        <v/>
      </c>
      <c r="H25" s="6"/>
      <c r="I25" s="5"/>
      <c r="J25" s="5"/>
      <c r="K25" s="4"/>
      <c r="L25" s="213"/>
      <c r="M25" s="213"/>
      <c r="N25" s="213"/>
      <c r="O25" s="213"/>
    </row>
    <row r="26" spans="1:15" ht="13.5" customHeight="1" x14ac:dyDescent="0.25">
      <c r="A26" s="8">
        <f>'[1]SEXT-A'!A24</f>
        <v>20</v>
      </c>
      <c r="B26" s="8" t="str">
        <f>'[1]SEXT-A'!B24</f>
        <v>TOACA</v>
      </c>
      <c r="C26" s="8" t="str">
        <f>'[1]SEXT-A'!C24</f>
        <v>GOYTIA</v>
      </c>
      <c r="D26" s="8" t="str">
        <f>'[1]SEXT-A'!D24</f>
        <v>JHOSELIN</v>
      </c>
      <c r="E26" s="6"/>
      <c r="F26" s="6"/>
      <c r="G26" s="7" t="str">
        <f t="shared" ca="1" si="0"/>
        <v/>
      </c>
      <c r="H26" s="6"/>
      <c r="I26" s="5"/>
      <c r="J26" s="5"/>
      <c r="K26" s="4"/>
      <c r="L26" s="213"/>
      <c r="M26" s="213"/>
      <c r="N26" s="213"/>
      <c r="O26" s="213"/>
    </row>
    <row r="27" spans="1:15" ht="13.5" customHeight="1" x14ac:dyDescent="0.25">
      <c r="A27" s="8">
        <f>'[1]SEXT-A'!A25</f>
        <v>21</v>
      </c>
      <c r="B27" s="8" t="str">
        <f>'[1]SEXT-A'!B25</f>
        <v>VILLCA</v>
      </c>
      <c r="C27" s="8" t="str">
        <f>'[1]SEXT-A'!C25</f>
        <v>MAMANI</v>
      </c>
      <c r="D27" s="8" t="str">
        <f>'[1]SEXT-A'!D25</f>
        <v>LIZETH KAREN</v>
      </c>
      <c r="E27" s="6"/>
      <c r="F27" s="6"/>
      <c r="G27" s="7" t="str">
        <f t="shared" ca="1" si="0"/>
        <v/>
      </c>
      <c r="H27" s="6"/>
      <c r="I27" s="5"/>
      <c r="J27" s="5"/>
      <c r="K27" s="4"/>
      <c r="L27" s="213"/>
      <c r="M27" s="213"/>
      <c r="N27" s="213"/>
      <c r="O27" s="213"/>
    </row>
    <row r="28" spans="1:15" ht="13.5" customHeight="1" x14ac:dyDescent="0.25">
      <c r="A28" s="8">
        <f>'[1]SEXT-A'!A26</f>
        <v>22</v>
      </c>
      <c r="B28" s="8" t="str">
        <f>'[1]SEXT-A'!B26</f>
        <v xml:space="preserve">ZARATE </v>
      </c>
      <c r="C28" s="8" t="str">
        <f>'[1]SEXT-A'!C26</f>
        <v>ESCOBAR</v>
      </c>
      <c r="D28" s="8" t="str">
        <f>'[1]SEXT-A'!D26</f>
        <v>MARIA FERNANDA</v>
      </c>
      <c r="E28" s="6"/>
      <c r="F28" s="6"/>
      <c r="G28" s="7" t="str">
        <f t="shared" ca="1" si="0"/>
        <v/>
      </c>
      <c r="H28" s="6"/>
      <c r="I28" s="5"/>
      <c r="J28" s="5"/>
      <c r="K28" s="4"/>
      <c r="L28" s="213"/>
      <c r="M28" s="213"/>
      <c r="N28" s="213"/>
      <c r="O28" s="213"/>
    </row>
    <row r="29" spans="1:15" ht="13.5" customHeight="1" x14ac:dyDescent="0.25">
      <c r="A29" s="8">
        <f>'[1]SEXT-A'!A27</f>
        <v>23</v>
      </c>
      <c r="B29" s="8" t="str">
        <f>'[1]SEXT-A'!B27</f>
        <v>ZEGARRA</v>
      </c>
      <c r="C29" s="8" t="str">
        <f>'[1]SEXT-A'!C27</f>
        <v>VILLCA</v>
      </c>
      <c r="D29" s="8" t="str">
        <f>'[1]SEXT-A'!D27</f>
        <v>GISSEL GABRIELA</v>
      </c>
      <c r="E29" s="6"/>
      <c r="F29" s="6"/>
      <c r="G29" s="7" t="str">
        <f t="shared" ca="1" si="0"/>
        <v/>
      </c>
      <c r="H29" s="6"/>
      <c r="I29" s="5"/>
      <c r="J29" s="5"/>
      <c r="K29" s="4"/>
      <c r="L29" s="213"/>
      <c r="M29" s="213"/>
      <c r="N29" s="213"/>
      <c r="O29" s="213"/>
    </row>
    <row r="30" spans="1:15" ht="13.5" customHeight="1" x14ac:dyDescent="0.25">
      <c r="A30" s="8"/>
      <c r="B30" s="8"/>
      <c r="C30" s="8"/>
      <c r="D30" s="8"/>
      <c r="E30" s="6"/>
      <c r="F30" s="6"/>
      <c r="G30" s="7" t="str">
        <f t="shared" ca="1" si="0"/>
        <v/>
      </c>
      <c r="H30" s="6"/>
      <c r="I30" s="5"/>
      <c r="J30" s="5"/>
      <c r="K30" s="4"/>
      <c r="L30" s="213"/>
      <c r="M30" s="213"/>
      <c r="N30" s="213"/>
      <c r="O30" s="213"/>
    </row>
    <row r="31" spans="1:15" ht="13.5" customHeight="1" x14ac:dyDescent="0.25">
      <c r="A31" s="8"/>
      <c r="B31" s="8"/>
      <c r="C31" s="8"/>
      <c r="D31" s="8"/>
      <c r="E31" s="6"/>
      <c r="F31" s="6"/>
      <c r="G31" s="7" t="str">
        <f t="shared" ca="1" si="0"/>
        <v/>
      </c>
      <c r="H31" s="6"/>
      <c r="I31" s="5"/>
      <c r="J31" s="5"/>
      <c r="K31" s="4"/>
      <c r="L31" s="213"/>
      <c r="M31" s="213"/>
      <c r="N31" s="213"/>
      <c r="O31" s="213"/>
    </row>
    <row r="32" spans="1:15" ht="13.5" customHeight="1" x14ac:dyDescent="0.25">
      <c r="A32" s="8"/>
      <c r="B32" s="8"/>
      <c r="C32" s="8"/>
      <c r="D32" s="8"/>
      <c r="E32" s="6"/>
      <c r="F32" s="6"/>
      <c r="G32" s="7" t="str">
        <f t="shared" ca="1" si="0"/>
        <v/>
      </c>
      <c r="H32" s="6"/>
      <c r="I32" s="5"/>
      <c r="J32" s="5"/>
      <c r="K32" s="4"/>
      <c r="L32" s="213"/>
      <c r="M32" s="213"/>
      <c r="N32" s="213"/>
      <c r="O32" s="213"/>
    </row>
    <row r="33" spans="1:15" ht="13.5" customHeight="1" x14ac:dyDescent="0.25">
      <c r="A33" s="8"/>
      <c r="B33" s="8"/>
      <c r="C33" s="8"/>
      <c r="D33" s="8"/>
      <c r="E33" s="6"/>
      <c r="F33" s="6"/>
      <c r="G33" s="7" t="str">
        <f t="shared" ca="1" si="0"/>
        <v/>
      </c>
      <c r="H33" s="6"/>
      <c r="I33" s="5"/>
      <c r="J33" s="5"/>
      <c r="K33" s="4"/>
      <c r="L33" s="213"/>
      <c r="M33" s="213"/>
      <c r="N33" s="213"/>
      <c r="O33" s="213"/>
    </row>
    <row r="34" spans="1:15" ht="13.5" customHeight="1" x14ac:dyDescent="0.25">
      <c r="A34" s="8"/>
      <c r="B34" s="8"/>
      <c r="C34" s="8"/>
      <c r="D34" s="8"/>
      <c r="E34" s="6"/>
      <c r="F34" s="6"/>
      <c r="G34" s="7" t="str">
        <f t="shared" ca="1" si="0"/>
        <v/>
      </c>
      <c r="H34" s="6"/>
      <c r="I34" s="5"/>
      <c r="J34" s="5"/>
      <c r="K34" s="4"/>
      <c r="L34" s="213"/>
      <c r="M34" s="213"/>
      <c r="N34" s="213"/>
      <c r="O34" s="213"/>
    </row>
    <row r="35" spans="1:15" ht="13.5" customHeight="1" x14ac:dyDescent="0.25">
      <c r="A35" s="8"/>
      <c r="B35" s="8"/>
      <c r="C35" s="8"/>
      <c r="D35" s="8"/>
      <c r="E35" s="6"/>
      <c r="F35" s="6"/>
      <c r="G35" s="7" t="str">
        <f t="shared" ca="1" si="0"/>
        <v/>
      </c>
      <c r="H35" s="6"/>
      <c r="I35" s="5"/>
      <c r="J35" s="5"/>
      <c r="K35" s="4"/>
      <c r="L35" s="213"/>
      <c r="M35" s="213"/>
      <c r="N35" s="213"/>
      <c r="O35" s="213"/>
    </row>
    <row r="36" spans="1:15" ht="13.5" customHeight="1" x14ac:dyDescent="0.25">
      <c r="A36" s="8"/>
      <c r="B36" s="8"/>
      <c r="C36" s="8"/>
      <c r="D36" s="8"/>
      <c r="E36" s="6"/>
      <c r="F36" s="6"/>
      <c r="G36" s="7" t="str">
        <f t="shared" ca="1" si="0"/>
        <v/>
      </c>
      <c r="H36" s="6"/>
      <c r="I36" s="5"/>
      <c r="J36" s="5"/>
      <c r="K36" s="4"/>
      <c r="L36" s="213"/>
      <c r="M36" s="213"/>
      <c r="N36" s="213"/>
      <c r="O36" s="213"/>
    </row>
    <row r="37" spans="1:15" ht="13.5" customHeight="1" x14ac:dyDescent="0.25">
      <c r="A37" s="8"/>
      <c r="B37" s="8"/>
      <c r="C37" s="8"/>
      <c r="D37" s="8"/>
      <c r="E37" s="6"/>
      <c r="F37" s="6"/>
      <c r="G37" s="7" t="str">
        <f t="shared" ca="1" si="0"/>
        <v/>
      </c>
      <c r="H37" s="6"/>
      <c r="I37" s="5"/>
      <c r="J37" s="5"/>
      <c r="K37" s="4"/>
      <c r="L37" s="213"/>
      <c r="M37" s="213"/>
      <c r="N37" s="213"/>
      <c r="O37" s="213"/>
    </row>
    <row r="38" spans="1:15" ht="13.5" customHeight="1" x14ac:dyDescent="0.25">
      <c r="A38" s="8"/>
      <c r="B38" s="8"/>
      <c r="C38" s="8"/>
      <c r="D38" s="8"/>
      <c r="E38" s="6"/>
      <c r="F38" s="6"/>
      <c r="G38" s="7" t="str">
        <f t="shared" ca="1" si="0"/>
        <v/>
      </c>
      <c r="H38" s="6"/>
      <c r="I38" s="5"/>
      <c r="J38" s="5"/>
      <c r="K38" s="4"/>
      <c r="L38" s="213"/>
      <c r="M38" s="213"/>
      <c r="N38" s="213"/>
      <c r="O38" s="213"/>
    </row>
    <row r="39" spans="1:15" ht="13.5" customHeight="1" x14ac:dyDescent="0.25">
      <c r="A39" s="8"/>
      <c r="B39" s="8"/>
      <c r="C39" s="8"/>
      <c r="D39" s="8"/>
      <c r="E39" s="6"/>
      <c r="F39" s="6"/>
      <c r="G39" s="7" t="str">
        <f t="shared" ca="1" si="0"/>
        <v/>
      </c>
      <c r="H39" s="6"/>
      <c r="I39" s="5"/>
      <c r="J39" s="5"/>
      <c r="K39" s="4"/>
      <c r="L39" s="213"/>
      <c r="M39" s="213"/>
      <c r="N39" s="213"/>
      <c r="O39" s="213"/>
    </row>
    <row r="40" spans="1:15" ht="13.5" customHeight="1" x14ac:dyDescent="0.25">
      <c r="A40" s="8"/>
      <c r="B40" s="8"/>
      <c r="C40" s="8"/>
      <c r="D40" s="8"/>
      <c r="E40" s="6"/>
      <c r="F40" s="6"/>
      <c r="G40" s="7" t="str">
        <f ca="1">IF(F40="","",INT(TODAY()-F40)/365)</f>
        <v/>
      </c>
      <c r="H40" s="6"/>
      <c r="I40" s="5"/>
      <c r="J40" s="5"/>
      <c r="K40" s="4"/>
      <c r="L40" s="213"/>
      <c r="M40" s="213"/>
      <c r="N40" s="213"/>
      <c r="O40" s="21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sheetProtection algorithmName="SHA-512" hashValue="8kFEJi5nvbatXr0YFDJLZxhUOlMt6L2Frwj6Xf+DnrpeYwwcP3CCg4FjGDVT0KAn/BCBaTe6e9wDTLdYxUpz/w==" saltValue="EnE67GIGVdOKtBjPyrXVuA==" spinCount="100000" sheet="1" objects="1" scenarios="1"/>
  <mergeCells count="54">
    <mergeCell ref="A1:C1"/>
    <mergeCell ref="A2:C2"/>
    <mergeCell ref="A3:C3"/>
    <mergeCell ref="A4:C4"/>
    <mergeCell ref="A5:A6"/>
    <mergeCell ref="B5:B6"/>
    <mergeCell ref="C5:C6"/>
    <mergeCell ref="D1:F1"/>
    <mergeCell ref="D2:F2"/>
    <mergeCell ref="D3:F3"/>
    <mergeCell ref="D4:F4"/>
    <mergeCell ref="G1:O4"/>
    <mergeCell ref="L8:O8"/>
    <mergeCell ref="L9:O9"/>
    <mergeCell ref="L10:O10"/>
    <mergeCell ref="L11:O11"/>
    <mergeCell ref="D5:D6"/>
    <mergeCell ref="E5:F5"/>
    <mergeCell ref="G5:G6"/>
    <mergeCell ref="H5:H6"/>
    <mergeCell ref="I5:I6"/>
    <mergeCell ref="J5:J6"/>
    <mergeCell ref="K5:K6"/>
    <mergeCell ref="L5:O6"/>
    <mergeCell ref="L7:O7"/>
    <mergeCell ref="L12:O12"/>
    <mergeCell ref="L13:O13"/>
    <mergeCell ref="L33:O33"/>
    <mergeCell ref="L27:O27"/>
    <mergeCell ref="L28:O28"/>
    <mergeCell ref="L29:O29"/>
    <mergeCell ref="L30:O30"/>
    <mergeCell ref="L31:O31"/>
    <mergeCell ref="L32:O32"/>
    <mergeCell ref="L26:O26"/>
    <mergeCell ref="L14:O14"/>
    <mergeCell ref="L25:O25"/>
    <mergeCell ref="L15:O15"/>
    <mergeCell ref="L16:O16"/>
    <mergeCell ref="L17:O17"/>
    <mergeCell ref="L18:O18"/>
    <mergeCell ref="L19:O19"/>
    <mergeCell ref="L40:O40"/>
    <mergeCell ref="L38:O38"/>
    <mergeCell ref="L39:O39"/>
    <mergeCell ref="L34:O34"/>
    <mergeCell ref="L35:O35"/>
    <mergeCell ref="L36:O36"/>
    <mergeCell ref="L37:O37"/>
    <mergeCell ref="L20:O20"/>
    <mergeCell ref="L21:O21"/>
    <mergeCell ref="L22:O22"/>
    <mergeCell ref="L23:O23"/>
    <mergeCell ref="L24:O24"/>
  </mergeCells>
  <conditionalFormatting sqref="D3:D4">
    <cfRule type="cellIs" dxfId="64" priority="4" operator="equal">
      <formula>0</formula>
    </cfRule>
  </conditionalFormatting>
  <conditionalFormatting sqref="D2:F4">
    <cfRule type="cellIs" dxfId="63" priority="2" operator="equal">
      <formula>0</formula>
    </cfRule>
  </conditionalFormatting>
  <conditionalFormatting sqref="A7:D40">
    <cfRule type="cellIs" dxfId="62" priority="1" operator="equal">
      <formula>0</formula>
    </cfRule>
  </conditionalFormatting>
  <printOptions horizontalCentered="1"/>
  <pageMargins left="0.39370078740157483" right="0.19685039370078741" top="0.55118110236220474" bottom="0.35433070866141736" header="0.31496062992125984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BL44"/>
  <sheetViews>
    <sheetView showRowColHeaders="0" zoomScale="110" zoomScaleNormal="110" zoomScaleSheetLayoutView="100" workbookViewId="0">
      <pane xSplit="10" ySplit="7" topLeftCell="K8" activePane="bottomRight" state="frozen"/>
      <selection pane="topRight" activeCell="K1" sqref="K1"/>
      <selection pane="bottomLeft" activeCell="A8" sqref="A8"/>
      <selection pane="bottomRight" activeCell="K8" sqref="K8"/>
    </sheetView>
  </sheetViews>
  <sheetFormatPr baseColWidth="10" defaultColWidth="0" defaultRowHeight="15" zeroHeight="1" x14ac:dyDescent="0.25"/>
  <cols>
    <col min="1" max="1" width="2.85546875" style="1" customWidth="1"/>
    <col min="2" max="10" width="3.5703125" style="1" customWidth="1"/>
    <col min="11" max="58" width="1.5703125" style="1" customWidth="1"/>
    <col min="59" max="63" width="2.85546875" style="1" customWidth="1"/>
    <col min="64" max="64" width="3" style="1" customWidth="1"/>
    <col min="65" max="16384" width="11.42578125" style="1" hidden="1"/>
  </cols>
  <sheetData>
    <row r="1" spans="1:63" ht="13.5" customHeight="1" x14ac:dyDescent="0.25">
      <c r="A1" s="276" t="s">
        <v>64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276"/>
      <c r="BC1" s="276"/>
      <c r="BD1" s="276"/>
      <c r="BE1" s="276"/>
      <c r="BF1" s="276"/>
      <c r="BG1" s="60"/>
      <c r="BH1" s="60"/>
      <c r="BI1" s="60"/>
      <c r="BJ1" s="60"/>
      <c r="BK1" s="60"/>
    </row>
    <row r="2" spans="1:63" ht="13.5" customHeight="1" thickBot="1" x14ac:dyDescent="0.3">
      <c r="A2" s="298" t="str">
        <f>MENU!O20</f>
        <v>MATEMATICA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8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66"/>
      <c r="BH2" s="66"/>
      <c r="BI2" s="66"/>
      <c r="BJ2" s="66"/>
      <c r="BK2" s="66"/>
    </row>
    <row r="3" spans="1:63" ht="13.5" customHeight="1" thickBo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 t="str">
        <f>MENU!O21</f>
        <v>SEXTO "A"</v>
      </c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9"/>
      <c r="AH3" s="244" t="s">
        <v>63</v>
      </c>
      <c r="AI3" s="245"/>
      <c r="AJ3" s="245"/>
      <c r="AK3" s="245"/>
      <c r="AL3" s="245"/>
      <c r="AM3" s="65" t="s">
        <v>62</v>
      </c>
      <c r="AN3" s="62"/>
      <c r="AO3" s="242" t="s">
        <v>6</v>
      </c>
      <c r="AP3" s="243"/>
      <c r="AQ3" s="243"/>
      <c r="AR3" s="243"/>
      <c r="AS3" s="64" t="s">
        <v>61</v>
      </c>
      <c r="AT3" s="62"/>
      <c r="AU3" s="240" t="s">
        <v>60</v>
      </c>
      <c r="AV3" s="241"/>
      <c r="AW3" s="241"/>
      <c r="AX3" s="241"/>
      <c r="AY3" s="241"/>
      <c r="AZ3" s="63" t="s">
        <v>59</v>
      </c>
      <c r="BA3" s="62"/>
      <c r="BB3" s="240" t="s">
        <v>58</v>
      </c>
      <c r="BC3" s="241"/>
      <c r="BD3" s="241"/>
      <c r="BE3" s="241"/>
      <c r="BF3" s="61" t="s">
        <v>57</v>
      </c>
      <c r="BG3" s="60"/>
      <c r="BH3" s="60"/>
      <c r="BI3" s="60"/>
      <c r="BJ3" s="60"/>
      <c r="BK3" s="60"/>
    </row>
    <row r="4" spans="1:63" ht="13.5" customHeight="1" thickBot="1" x14ac:dyDescent="0.3">
      <c r="A4" s="295" t="s">
        <v>14</v>
      </c>
      <c r="B4" s="286" t="s">
        <v>65</v>
      </c>
      <c r="C4" s="287"/>
      <c r="D4" s="287"/>
      <c r="E4" s="287"/>
      <c r="F4" s="287"/>
      <c r="G4" s="287"/>
      <c r="H4" s="287"/>
      <c r="I4" s="287"/>
      <c r="J4" s="288"/>
      <c r="K4" s="277" t="s">
        <v>29</v>
      </c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9" t="s">
        <v>30</v>
      </c>
      <c r="Z4" s="280"/>
      <c r="AA4" s="280"/>
      <c r="AB4" s="280"/>
      <c r="AC4" s="280"/>
      <c r="AD4" s="280"/>
      <c r="AE4" s="280"/>
      <c r="AF4" s="280"/>
      <c r="AG4" s="280"/>
      <c r="AH4" s="281"/>
      <c r="AI4" s="281"/>
      <c r="AJ4" s="281"/>
      <c r="AK4" s="281"/>
      <c r="AL4" s="281"/>
      <c r="AM4" s="281"/>
      <c r="AN4" s="280"/>
      <c r="AO4" s="281"/>
      <c r="AP4" s="282" t="s">
        <v>31</v>
      </c>
      <c r="AQ4" s="283"/>
      <c r="AR4" s="283"/>
      <c r="AS4" s="283"/>
      <c r="AT4" s="284"/>
      <c r="AU4" s="283"/>
      <c r="AV4" s="283"/>
      <c r="AW4" s="283"/>
      <c r="AX4" s="283"/>
      <c r="AY4" s="283"/>
      <c r="AZ4" s="283"/>
      <c r="BA4" s="284"/>
      <c r="BB4" s="283"/>
      <c r="BC4" s="283"/>
      <c r="BD4" s="283"/>
      <c r="BE4" s="283"/>
      <c r="BF4" s="285"/>
      <c r="BG4" s="252" t="s">
        <v>56</v>
      </c>
      <c r="BH4" s="261" t="s">
        <v>55</v>
      </c>
      <c r="BI4" s="264" t="s">
        <v>54</v>
      </c>
      <c r="BJ4" s="267" t="s">
        <v>53</v>
      </c>
      <c r="BK4" s="270" t="s">
        <v>52</v>
      </c>
    </row>
    <row r="5" spans="1:63" ht="15" customHeight="1" x14ac:dyDescent="0.25">
      <c r="A5" s="296"/>
      <c r="B5" s="289"/>
      <c r="C5" s="290"/>
      <c r="D5" s="290"/>
      <c r="E5" s="290"/>
      <c r="F5" s="290"/>
      <c r="G5" s="290"/>
      <c r="H5" s="290"/>
      <c r="I5" s="290"/>
      <c r="J5" s="291"/>
      <c r="K5" s="258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99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  <c r="AP5" s="258"/>
      <c r="AQ5" s="255"/>
      <c r="AR5" s="255"/>
      <c r="AS5" s="255"/>
      <c r="AT5" s="255"/>
      <c r="AU5" s="255"/>
      <c r="AV5" s="255"/>
      <c r="AW5" s="255"/>
      <c r="AX5" s="255"/>
      <c r="AY5" s="255"/>
      <c r="AZ5" s="255"/>
      <c r="BA5" s="255"/>
      <c r="BB5" s="255"/>
      <c r="BC5" s="255"/>
      <c r="BD5" s="255"/>
      <c r="BE5" s="255"/>
      <c r="BF5" s="273"/>
      <c r="BG5" s="253"/>
      <c r="BH5" s="262"/>
      <c r="BI5" s="265"/>
      <c r="BJ5" s="268"/>
      <c r="BK5" s="271"/>
    </row>
    <row r="6" spans="1:63" ht="12.75" customHeight="1" x14ac:dyDescent="0.25">
      <c r="A6" s="296"/>
      <c r="B6" s="289"/>
      <c r="C6" s="290"/>
      <c r="D6" s="290"/>
      <c r="E6" s="290"/>
      <c r="F6" s="290"/>
      <c r="G6" s="290"/>
      <c r="H6" s="290"/>
      <c r="I6" s="290"/>
      <c r="J6" s="291"/>
      <c r="K6" s="259"/>
      <c r="L6" s="256"/>
      <c r="M6" s="256"/>
      <c r="N6" s="256"/>
      <c r="O6" s="256"/>
      <c r="P6" s="256"/>
      <c r="Q6" s="256"/>
      <c r="R6" s="256"/>
      <c r="S6" s="256"/>
      <c r="T6" s="256"/>
      <c r="U6" s="256"/>
      <c r="V6" s="256"/>
      <c r="W6" s="256"/>
      <c r="X6" s="256"/>
      <c r="Y6" s="300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59"/>
      <c r="AQ6" s="256"/>
      <c r="AR6" s="256"/>
      <c r="AS6" s="256"/>
      <c r="AT6" s="256"/>
      <c r="AU6" s="256"/>
      <c r="AV6" s="256"/>
      <c r="AW6" s="256"/>
      <c r="AX6" s="256"/>
      <c r="AY6" s="256"/>
      <c r="AZ6" s="256"/>
      <c r="BA6" s="256"/>
      <c r="BB6" s="256"/>
      <c r="BC6" s="256"/>
      <c r="BD6" s="256"/>
      <c r="BE6" s="256"/>
      <c r="BF6" s="274"/>
      <c r="BG6" s="253"/>
      <c r="BH6" s="262"/>
      <c r="BI6" s="265"/>
      <c r="BJ6" s="268"/>
      <c r="BK6" s="271"/>
    </row>
    <row r="7" spans="1:63" ht="12.75" customHeight="1" thickBot="1" x14ac:dyDescent="0.3">
      <c r="A7" s="297"/>
      <c r="B7" s="292"/>
      <c r="C7" s="293"/>
      <c r="D7" s="293"/>
      <c r="E7" s="293"/>
      <c r="F7" s="293"/>
      <c r="G7" s="293"/>
      <c r="H7" s="293"/>
      <c r="I7" s="293"/>
      <c r="J7" s="294"/>
      <c r="K7" s="260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301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60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75"/>
      <c r="BG7" s="254"/>
      <c r="BH7" s="263"/>
      <c r="BI7" s="266"/>
      <c r="BJ7" s="269"/>
      <c r="BK7" s="272"/>
    </row>
    <row r="8" spans="1:63" ht="13.5" customHeight="1" thickBot="1" x14ac:dyDescent="0.3">
      <c r="A8" s="49">
        <f>IF(FILIACION!A7="","",FILIACION!A7)</f>
        <v>1</v>
      </c>
      <c r="B8" s="246" t="str">
        <f>CONCATENATE(FILIACION!B7," ",FILIACION!C7," ",FILIACION!D7)</f>
        <v>APAZA  CALLE CRISTINA</v>
      </c>
      <c r="C8" s="247"/>
      <c r="D8" s="247"/>
      <c r="E8" s="247"/>
      <c r="F8" s="247"/>
      <c r="G8" s="247"/>
      <c r="H8" s="247"/>
      <c r="I8" s="247"/>
      <c r="J8" s="248"/>
      <c r="K8" s="59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59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59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8"/>
      <c r="BG8" s="57">
        <f t="shared" ref="BG8:BG40" si="0">COUNTIF(K8:BF8,"=F")</f>
        <v>0</v>
      </c>
      <c r="BH8" s="43">
        <f t="shared" ref="BH8:BH40" si="1">COUNTIF(K8:BF8,"=P")</f>
        <v>0</v>
      </c>
      <c r="BI8" s="43">
        <f t="shared" ref="BI8:BI40" si="2">COUNTIF(K8:BF8,"=A")</f>
        <v>0</v>
      </c>
      <c r="BJ8" s="42">
        <f t="shared" ref="BJ8:BJ40" si="3">COUNTIF(K8:BF8,"=L")</f>
        <v>0</v>
      </c>
      <c r="BK8" s="67">
        <f t="shared" ref="BK8:BK40" si="4">SUM(BG8:BJ8)</f>
        <v>0</v>
      </c>
    </row>
    <row r="9" spans="1:63" ht="13.5" customHeight="1" thickBot="1" x14ac:dyDescent="0.3">
      <c r="A9" s="56">
        <f>IF(FILIACION!A8="","",FILIACION!A8)</f>
        <v>2</v>
      </c>
      <c r="B9" s="249" t="str">
        <f>CONCATENATE(FILIACION!B8," ",FILIACION!C8," ",FILIACION!D8)</f>
        <v>AYALA CALLE HEIDY</v>
      </c>
      <c r="C9" s="250"/>
      <c r="D9" s="250"/>
      <c r="E9" s="250"/>
      <c r="F9" s="250"/>
      <c r="G9" s="250"/>
      <c r="H9" s="250"/>
      <c r="I9" s="250"/>
      <c r="J9" s="251"/>
      <c r="K9" s="55"/>
      <c r="L9" s="54"/>
      <c r="M9" s="54"/>
      <c r="N9" s="51"/>
      <c r="O9" s="54"/>
      <c r="P9" s="54"/>
      <c r="Q9" s="54"/>
      <c r="R9" s="54"/>
      <c r="S9" s="54"/>
      <c r="T9" s="54"/>
      <c r="U9" s="51"/>
      <c r="V9" s="51"/>
      <c r="W9" s="51"/>
      <c r="X9" s="53"/>
      <c r="Y9" s="52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2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0"/>
      <c r="BG9" s="44">
        <f t="shared" si="0"/>
        <v>0</v>
      </c>
      <c r="BH9" s="43">
        <f t="shared" si="1"/>
        <v>0</v>
      </c>
      <c r="BI9" s="43">
        <f t="shared" si="2"/>
        <v>0</v>
      </c>
      <c r="BJ9" s="42">
        <f t="shared" si="3"/>
        <v>0</v>
      </c>
      <c r="BK9" s="67">
        <f t="shared" si="4"/>
        <v>0</v>
      </c>
    </row>
    <row r="10" spans="1:63" ht="13.5" customHeight="1" thickBot="1" x14ac:dyDescent="0.3">
      <c r="A10" s="49">
        <f>IF(FILIACION!A9="","",FILIACION!A9)</f>
        <v>3</v>
      </c>
      <c r="B10" s="246" t="str">
        <f>CONCATENATE(FILIACION!B9," ",FILIACION!C9," ",FILIACION!D9)</f>
        <v>BARRA CHUI VANESA</v>
      </c>
      <c r="C10" s="247"/>
      <c r="D10" s="247"/>
      <c r="E10" s="247"/>
      <c r="F10" s="247"/>
      <c r="G10" s="247"/>
      <c r="H10" s="247"/>
      <c r="I10" s="247"/>
      <c r="J10" s="248"/>
      <c r="K10" s="47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8"/>
      <c r="Y10" s="47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7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5"/>
      <c r="BG10" s="44">
        <f t="shared" si="0"/>
        <v>0</v>
      </c>
      <c r="BH10" s="43">
        <f t="shared" si="1"/>
        <v>0</v>
      </c>
      <c r="BI10" s="43">
        <f t="shared" si="2"/>
        <v>0</v>
      </c>
      <c r="BJ10" s="42">
        <f t="shared" si="3"/>
        <v>0</v>
      </c>
      <c r="BK10" s="67">
        <f t="shared" si="4"/>
        <v>0</v>
      </c>
    </row>
    <row r="11" spans="1:63" ht="13.5" customHeight="1" thickBot="1" x14ac:dyDescent="0.3">
      <c r="A11" s="49">
        <f>IF(FILIACION!A10="","",FILIACION!A10)</f>
        <v>4</v>
      </c>
      <c r="B11" s="249" t="str">
        <f>CONCATENATE(FILIACION!B10," ",FILIACION!C10," ",FILIACION!D10)</f>
        <v>BARRIOS  PILLCO ABDUL</v>
      </c>
      <c r="C11" s="250"/>
      <c r="D11" s="250"/>
      <c r="E11" s="250"/>
      <c r="F11" s="250"/>
      <c r="G11" s="250"/>
      <c r="H11" s="250"/>
      <c r="I11" s="250"/>
      <c r="J11" s="251"/>
      <c r="K11" s="55"/>
      <c r="L11" s="54"/>
      <c r="M11" s="54"/>
      <c r="N11" s="54"/>
      <c r="O11" s="54"/>
      <c r="P11" s="54"/>
      <c r="Q11" s="54"/>
      <c r="R11" s="54"/>
      <c r="S11" s="54"/>
      <c r="T11" s="54"/>
      <c r="U11" s="51"/>
      <c r="V11" s="51"/>
      <c r="W11" s="51"/>
      <c r="X11" s="53"/>
      <c r="Y11" s="52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2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0"/>
      <c r="BG11" s="44">
        <f t="shared" si="0"/>
        <v>0</v>
      </c>
      <c r="BH11" s="43">
        <f t="shared" si="1"/>
        <v>0</v>
      </c>
      <c r="BI11" s="43">
        <f t="shared" si="2"/>
        <v>0</v>
      </c>
      <c r="BJ11" s="42">
        <f t="shared" si="3"/>
        <v>0</v>
      </c>
      <c r="BK11" s="67">
        <f t="shared" si="4"/>
        <v>0</v>
      </c>
    </row>
    <row r="12" spans="1:63" ht="13.5" customHeight="1" thickBot="1" x14ac:dyDescent="0.3">
      <c r="A12" s="49">
        <f>IF(FILIACION!A11="","",FILIACION!A11)</f>
        <v>5</v>
      </c>
      <c r="B12" s="246" t="str">
        <f>CONCATENATE(FILIACION!B11," ",FILIACION!C11," ",FILIACION!D11)</f>
        <v>CACERES AUCA EDSON</v>
      </c>
      <c r="C12" s="247"/>
      <c r="D12" s="247"/>
      <c r="E12" s="247"/>
      <c r="F12" s="247"/>
      <c r="G12" s="247"/>
      <c r="H12" s="247"/>
      <c r="I12" s="247"/>
      <c r="J12" s="248"/>
      <c r="K12" s="47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8"/>
      <c r="Y12" s="47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7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5"/>
      <c r="BG12" s="44">
        <f t="shared" si="0"/>
        <v>0</v>
      </c>
      <c r="BH12" s="43">
        <f t="shared" si="1"/>
        <v>0</v>
      </c>
      <c r="BI12" s="43">
        <f t="shared" si="2"/>
        <v>0</v>
      </c>
      <c r="BJ12" s="42">
        <f t="shared" si="3"/>
        <v>0</v>
      </c>
      <c r="BK12" s="67">
        <f t="shared" si="4"/>
        <v>0</v>
      </c>
    </row>
    <row r="13" spans="1:63" ht="13.5" customHeight="1" thickBot="1" x14ac:dyDescent="0.3">
      <c r="A13" s="49">
        <f>IF(FILIACION!A12="","",FILIACION!A12)</f>
        <v>6</v>
      </c>
      <c r="B13" s="249" t="str">
        <f>CONCATENATE(FILIACION!B12," ",FILIACION!C12," ",FILIACION!D12)</f>
        <v>CAMACHO MARAÑON PAMELA JAQUELIN</v>
      </c>
      <c r="C13" s="250"/>
      <c r="D13" s="250"/>
      <c r="E13" s="250"/>
      <c r="F13" s="250"/>
      <c r="G13" s="250"/>
      <c r="H13" s="250"/>
      <c r="I13" s="250"/>
      <c r="J13" s="251"/>
      <c r="K13" s="55"/>
      <c r="L13" s="54"/>
      <c r="M13" s="54"/>
      <c r="N13" s="54"/>
      <c r="O13" s="54"/>
      <c r="P13" s="54"/>
      <c r="Q13" s="54"/>
      <c r="R13" s="54"/>
      <c r="S13" s="54"/>
      <c r="T13" s="54"/>
      <c r="U13" s="51"/>
      <c r="V13" s="51"/>
      <c r="W13" s="51"/>
      <c r="X13" s="53"/>
      <c r="Y13" s="52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2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0"/>
      <c r="BG13" s="44">
        <f t="shared" si="0"/>
        <v>0</v>
      </c>
      <c r="BH13" s="43">
        <f t="shared" si="1"/>
        <v>0</v>
      </c>
      <c r="BI13" s="43">
        <f t="shared" si="2"/>
        <v>0</v>
      </c>
      <c r="BJ13" s="42">
        <f t="shared" si="3"/>
        <v>0</v>
      </c>
      <c r="BK13" s="67">
        <f t="shared" si="4"/>
        <v>0</v>
      </c>
    </row>
    <row r="14" spans="1:63" ht="13.5" customHeight="1" thickBot="1" x14ac:dyDescent="0.3">
      <c r="A14" s="49">
        <f>IF(FILIACION!A13="","",FILIACION!A13)</f>
        <v>7</v>
      </c>
      <c r="B14" s="246" t="str">
        <f>CONCATENATE(FILIACION!B13," ",FILIACION!C13," ",FILIACION!D13)</f>
        <v>CANAVIRI TICOLLANO NOEMI</v>
      </c>
      <c r="C14" s="247"/>
      <c r="D14" s="247"/>
      <c r="E14" s="247"/>
      <c r="F14" s="247"/>
      <c r="G14" s="247"/>
      <c r="H14" s="247"/>
      <c r="I14" s="247"/>
      <c r="J14" s="248"/>
      <c r="K14" s="47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8"/>
      <c r="Y14" s="47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7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5"/>
      <c r="BG14" s="44">
        <f t="shared" si="0"/>
        <v>0</v>
      </c>
      <c r="BH14" s="43">
        <f t="shared" si="1"/>
        <v>0</v>
      </c>
      <c r="BI14" s="43">
        <f t="shared" si="2"/>
        <v>0</v>
      </c>
      <c r="BJ14" s="42">
        <f t="shared" si="3"/>
        <v>0</v>
      </c>
      <c r="BK14" s="67">
        <f t="shared" si="4"/>
        <v>0</v>
      </c>
    </row>
    <row r="15" spans="1:63" ht="13.5" customHeight="1" thickBot="1" x14ac:dyDescent="0.3">
      <c r="A15" s="49">
        <f>IF(FILIACION!A14="","",FILIACION!A14)</f>
        <v>8</v>
      </c>
      <c r="B15" s="249" t="str">
        <f>CONCATENATE(FILIACION!B14," ",FILIACION!C14," ",FILIACION!D14)</f>
        <v>CRUZ APAZA JHOSELIN</v>
      </c>
      <c r="C15" s="250"/>
      <c r="D15" s="250"/>
      <c r="E15" s="250"/>
      <c r="F15" s="250"/>
      <c r="G15" s="250"/>
      <c r="H15" s="250"/>
      <c r="I15" s="250"/>
      <c r="J15" s="251"/>
      <c r="K15" s="55"/>
      <c r="L15" s="54"/>
      <c r="M15" s="54"/>
      <c r="N15" s="54"/>
      <c r="O15" s="54"/>
      <c r="P15" s="54"/>
      <c r="Q15" s="54"/>
      <c r="R15" s="54"/>
      <c r="S15" s="54"/>
      <c r="T15" s="54"/>
      <c r="U15" s="51"/>
      <c r="V15" s="51"/>
      <c r="W15" s="51"/>
      <c r="X15" s="53"/>
      <c r="Y15" s="52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2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0"/>
      <c r="BG15" s="44">
        <f t="shared" si="0"/>
        <v>0</v>
      </c>
      <c r="BH15" s="43">
        <f t="shared" si="1"/>
        <v>0</v>
      </c>
      <c r="BI15" s="43">
        <f t="shared" si="2"/>
        <v>0</v>
      </c>
      <c r="BJ15" s="42">
        <f t="shared" si="3"/>
        <v>0</v>
      </c>
      <c r="BK15" s="67">
        <f t="shared" si="4"/>
        <v>0</v>
      </c>
    </row>
    <row r="16" spans="1:63" ht="13.5" customHeight="1" thickBot="1" x14ac:dyDescent="0.3">
      <c r="A16" s="49">
        <f>IF(FILIACION!A15="","",FILIACION!A15)</f>
        <v>9</v>
      </c>
      <c r="B16" s="246" t="str">
        <f>CONCATENATE(FILIACION!B15," ",FILIACION!C15," ",FILIACION!D15)</f>
        <v>FLORES CARICARI WILLAMS</v>
      </c>
      <c r="C16" s="247"/>
      <c r="D16" s="247"/>
      <c r="E16" s="247"/>
      <c r="F16" s="247"/>
      <c r="G16" s="247"/>
      <c r="H16" s="247"/>
      <c r="I16" s="247"/>
      <c r="J16" s="248"/>
      <c r="K16" s="47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8"/>
      <c r="Y16" s="47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7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5"/>
      <c r="BG16" s="44">
        <f t="shared" si="0"/>
        <v>0</v>
      </c>
      <c r="BH16" s="43">
        <f t="shared" si="1"/>
        <v>0</v>
      </c>
      <c r="BI16" s="43">
        <f t="shared" si="2"/>
        <v>0</v>
      </c>
      <c r="BJ16" s="42">
        <f t="shared" si="3"/>
        <v>0</v>
      </c>
      <c r="BK16" s="67">
        <f t="shared" si="4"/>
        <v>0</v>
      </c>
    </row>
    <row r="17" spans="1:63" ht="13.5" customHeight="1" thickBot="1" x14ac:dyDescent="0.3">
      <c r="A17" s="49">
        <f>IF(FILIACION!A16="","",FILIACION!A16)</f>
        <v>10</v>
      </c>
      <c r="B17" s="249" t="str">
        <f>CONCATENATE(FILIACION!B16," ",FILIACION!C16," ",FILIACION!D16)</f>
        <v>GABRIEL TOACA ABRAHAM</v>
      </c>
      <c r="C17" s="250"/>
      <c r="D17" s="250"/>
      <c r="E17" s="250"/>
      <c r="F17" s="250"/>
      <c r="G17" s="250"/>
      <c r="H17" s="250"/>
      <c r="I17" s="250"/>
      <c r="J17" s="251"/>
      <c r="K17" s="55"/>
      <c r="L17" s="54"/>
      <c r="M17" s="54"/>
      <c r="N17" s="54"/>
      <c r="O17" s="54"/>
      <c r="P17" s="54"/>
      <c r="Q17" s="54"/>
      <c r="R17" s="54"/>
      <c r="S17" s="54"/>
      <c r="T17" s="54"/>
      <c r="U17" s="51"/>
      <c r="V17" s="51"/>
      <c r="W17" s="51"/>
      <c r="X17" s="53"/>
      <c r="Y17" s="52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2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0"/>
      <c r="BG17" s="44">
        <f t="shared" si="0"/>
        <v>0</v>
      </c>
      <c r="BH17" s="43">
        <f t="shared" si="1"/>
        <v>0</v>
      </c>
      <c r="BI17" s="43">
        <f t="shared" si="2"/>
        <v>0</v>
      </c>
      <c r="BJ17" s="42">
        <f t="shared" si="3"/>
        <v>0</v>
      </c>
      <c r="BK17" s="67">
        <f t="shared" si="4"/>
        <v>0</v>
      </c>
    </row>
    <row r="18" spans="1:63" ht="13.5" customHeight="1" thickBot="1" x14ac:dyDescent="0.3">
      <c r="A18" s="49">
        <f>IF(FILIACION!A17="","",FILIACION!A17)</f>
        <v>11</v>
      </c>
      <c r="B18" s="246" t="str">
        <f>CONCATENATE(FILIACION!B17," ",FILIACION!C17," ",FILIACION!D17)</f>
        <v>GUTIERREZ CHOQUE ALEX</v>
      </c>
      <c r="C18" s="247"/>
      <c r="D18" s="247"/>
      <c r="E18" s="247"/>
      <c r="F18" s="247"/>
      <c r="G18" s="247"/>
      <c r="H18" s="247"/>
      <c r="I18" s="247"/>
      <c r="J18" s="248"/>
      <c r="K18" s="47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8"/>
      <c r="Y18" s="47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7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5"/>
      <c r="BG18" s="44">
        <f t="shared" si="0"/>
        <v>0</v>
      </c>
      <c r="BH18" s="43">
        <f t="shared" si="1"/>
        <v>0</v>
      </c>
      <c r="BI18" s="43">
        <f t="shared" si="2"/>
        <v>0</v>
      </c>
      <c r="BJ18" s="42">
        <f t="shared" si="3"/>
        <v>0</v>
      </c>
      <c r="BK18" s="67">
        <f t="shared" si="4"/>
        <v>0</v>
      </c>
    </row>
    <row r="19" spans="1:63" ht="13.5" customHeight="1" thickBot="1" x14ac:dyDescent="0.3">
      <c r="A19" s="49">
        <f>IF(FILIACION!A18="","",FILIACION!A18)</f>
        <v>12</v>
      </c>
      <c r="B19" s="249" t="str">
        <f>CONCATENATE(FILIACION!B18," ",FILIACION!C18," ",FILIACION!D18)</f>
        <v>HUANCA FERNANDEZ TANIA</v>
      </c>
      <c r="C19" s="250"/>
      <c r="D19" s="250"/>
      <c r="E19" s="250"/>
      <c r="F19" s="250"/>
      <c r="G19" s="250"/>
      <c r="H19" s="250"/>
      <c r="I19" s="250"/>
      <c r="J19" s="251"/>
      <c r="K19" s="55"/>
      <c r="L19" s="54"/>
      <c r="M19" s="54"/>
      <c r="N19" s="54"/>
      <c r="O19" s="54"/>
      <c r="P19" s="54"/>
      <c r="Q19" s="54"/>
      <c r="R19" s="54"/>
      <c r="S19" s="54"/>
      <c r="T19" s="54"/>
      <c r="U19" s="51"/>
      <c r="V19" s="51"/>
      <c r="W19" s="51"/>
      <c r="X19" s="53"/>
      <c r="Y19" s="52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2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0"/>
      <c r="BG19" s="44">
        <f t="shared" si="0"/>
        <v>0</v>
      </c>
      <c r="BH19" s="43">
        <f t="shared" si="1"/>
        <v>0</v>
      </c>
      <c r="BI19" s="43">
        <f t="shared" si="2"/>
        <v>0</v>
      </c>
      <c r="BJ19" s="42">
        <f t="shared" si="3"/>
        <v>0</v>
      </c>
      <c r="BK19" s="67">
        <f t="shared" si="4"/>
        <v>0</v>
      </c>
    </row>
    <row r="20" spans="1:63" ht="13.5" customHeight="1" thickBot="1" x14ac:dyDescent="0.3">
      <c r="A20" s="49">
        <f>IF(FILIACION!A19="","",FILIACION!A19)</f>
        <v>13</v>
      </c>
      <c r="B20" s="246" t="str">
        <f>CONCATENATE(FILIACION!B19," ",FILIACION!C19," ",FILIACION!D19)</f>
        <v>LUJAN VELASCO ABRIL NATHALIA</v>
      </c>
      <c r="C20" s="247"/>
      <c r="D20" s="247"/>
      <c r="E20" s="247"/>
      <c r="F20" s="247"/>
      <c r="G20" s="247"/>
      <c r="H20" s="247"/>
      <c r="I20" s="247"/>
      <c r="J20" s="248"/>
      <c r="K20" s="47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8"/>
      <c r="Y20" s="47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7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5"/>
      <c r="BG20" s="44">
        <f t="shared" si="0"/>
        <v>0</v>
      </c>
      <c r="BH20" s="43">
        <f t="shared" si="1"/>
        <v>0</v>
      </c>
      <c r="BI20" s="43">
        <f t="shared" si="2"/>
        <v>0</v>
      </c>
      <c r="BJ20" s="42">
        <f t="shared" si="3"/>
        <v>0</v>
      </c>
      <c r="BK20" s="67">
        <f t="shared" si="4"/>
        <v>0</v>
      </c>
    </row>
    <row r="21" spans="1:63" ht="13.5" customHeight="1" thickBot="1" x14ac:dyDescent="0.3">
      <c r="A21" s="49">
        <f>IF(FILIACION!A20="","",FILIACION!A20)</f>
        <v>14</v>
      </c>
      <c r="B21" s="249" t="str">
        <f>CONCATENATE(FILIACION!B20," ",FILIACION!C20," ",FILIACION!D20)</f>
        <v>MITMA BERNABE BRAYAN GARY</v>
      </c>
      <c r="C21" s="250"/>
      <c r="D21" s="250"/>
      <c r="E21" s="250"/>
      <c r="F21" s="250"/>
      <c r="G21" s="250"/>
      <c r="H21" s="250"/>
      <c r="I21" s="250"/>
      <c r="J21" s="251"/>
      <c r="K21" s="55"/>
      <c r="L21" s="54"/>
      <c r="M21" s="54"/>
      <c r="N21" s="54"/>
      <c r="O21" s="54"/>
      <c r="P21" s="54"/>
      <c r="Q21" s="54"/>
      <c r="R21" s="54"/>
      <c r="S21" s="54"/>
      <c r="T21" s="54"/>
      <c r="U21" s="51"/>
      <c r="V21" s="51"/>
      <c r="W21" s="51"/>
      <c r="X21" s="53"/>
      <c r="Y21" s="52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2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0"/>
      <c r="BG21" s="44">
        <f t="shared" si="0"/>
        <v>0</v>
      </c>
      <c r="BH21" s="43">
        <f t="shared" si="1"/>
        <v>0</v>
      </c>
      <c r="BI21" s="43">
        <f t="shared" si="2"/>
        <v>0</v>
      </c>
      <c r="BJ21" s="42">
        <f t="shared" si="3"/>
        <v>0</v>
      </c>
      <c r="BK21" s="67">
        <f t="shared" si="4"/>
        <v>0</v>
      </c>
    </row>
    <row r="22" spans="1:63" ht="13.5" customHeight="1" thickBot="1" x14ac:dyDescent="0.3">
      <c r="A22" s="49">
        <f>IF(FILIACION!A21="","",FILIACION!A21)</f>
        <v>15</v>
      </c>
      <c r="B22" s="246" t="str">
        <f>CONCATENATE(FILIACION!B21," ",FILIACION!C21," ",FILIACION!D21)</f>
        <v>NINA POMA RILVER</v>
      </c>
      <c r="C22" s="247"/>
      <c r="D22" s="247"/>
      <c r="E22" s="247"/>
      <c r="F22" s="247"/>
      <c r="G22" s="247"/>
      <c r="H22" s="247"/>
      <c r="I22" s="247"/>
      <c r="J22" s="248"/>
      <c r="K22" s="47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8"/>
      <c r="Y22" s="47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7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5"/>
      <c r="BG22" s="44">
        <f t="shared" si="0"/>
        <v>0</v>
      </c>
      <c r="BH22" s="43">
        <f t="shared" si="1"/>
        <v>0</v>
      </c>
      <c r="BI22" s="43">
        <f t="shared" si="2"/>
        <v>0</v>
      </c>
      <c r="BJ22" s="42">
        <f t="shared" si="3"/>
        <v>0</v>
      </c>
      <c r="BK22" s="67">
        <f t="shared" si="4"/>
        <v>0</v>
      </c>
    </row>
    <row r="23" spans="1:63" ht="13.5" customHeight="1" thickBot="1" x14ac:dyDescent="0.3">
      <c r="A23" s="49">
        <f>IF(FILIACION!A22="","",FILIACION!A22)</f>
        <v>16</v>
      </c>
      <c r="B23" s="249" t="str">
        <f>CONCATENATE(FILIACION!B22," ",FILIACION!C22," ",FILIACION!D22)</f>
        <v>PEREZ HIDALGO FRANKLIN</v>
      </c>
      <c r="C23" s="250"/>
      <c r="D23" s="250"/>
      <c r="E23" s="250"/>
      <c r="F23" s="250"/>
      <c r="G23" s="250"/>
      <c r="H23" s="250"/>
      <c r="I23" s="250"/>
      <c r="J23" s="251"/>
      <c r="K23" s="55"/>
      <c r="L23" s="54"/>
      <c r="M23" s="54"/>
      <c r="N23" s="54"/>
      <c r="O23" s="54"/>
      <c r="P23" s="54"/>
      <c r="Q23" s="54"/>
      <c r="R23" s="54"/>
      <c r="S23" s="54"/>
      <c r="T23" s="54"/>
      <c r="U23" s="51"/>
      <c r="V23" s="51"/>
      <c r="W23" s="51"/>
      <c r="X23" s="53"/>
      <c r="Y23" s="52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2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0"/>
      <c r="BG23" s="44">
        <f t="shared" si="0"/>
        <v>0</v>
      </c>
      <c r="BH23" s="43">
        <f t="shared" si="1"/>
        <v>0</v>
      </c>
      <c r="BI23" s="43">
        <f t="shared" si="2"/>
        <v>0</v>
      </c>
      <c r="BJ23" s="42">
        <f t="shared" si="3"/>
        <v>0</v>
      </c>
      <c r="BK23" s="67">
        <f t="shared" si="4"/>
        <v>0</v>
      </c>
    </row>
    <row r="24" spans="1:63" ht="13.5" customHeight="1" thickBot="1" x14ac:dyDescent="0.3">
      <c r="A24" s="49">
        <f>IF(FILIACION!A23="","",FILIACION!A23)</f>
        <v>17</v>
      </c>
      <c r="B24" s="246" t="str">
        <f>CONCATENATE(FILIACION!B23," ",FILIACION!C23," ",FILIACION!D23)</f>
        <v>QUISPE MAMANI PAOLA JANDIRA</v>
      </c>
      <c r="C24" s="247"/>
      <c r="D24" s="247"/>
      <c r="E24" s="247"/>
      <c r="F24" s="247"/>
      <c r="G24" s="247"/>
      <c r="H24" s="247"/>
      <c r="I24" s="247"/>
      <c r="J24" s="248"/>
      <c r="K24" s="47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8"/>
      <c r="Y24" s="47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7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5"/>
      <c r="BG24" s="44">
        <f t="shared" si="0"/>
        <v>0</v>
      </c>
      <c r="BH24" s="43">
        <f t="shared" si="1"/>
        <v>0</v>
      </c>
      <c r="BI24" s="43">
        <f t="shared" si="2"/>
        <v>0</v>
      </c>
      <c r="BJ24" s="42">
        <f t="shared" si="3"/>
        <v>0</v>
      </c>
      <c r="BK24" s="67">
        <f t="shared" si="4"/>
        <v>0</v>
      </c>
    </row>
    <row r="25" spans="1:63" ht="13.5" customHeight="1" thickBot="1" x14ac:dyDescent="0.3">
      <c r="A25" s="49">
        <f>IF(FILIACION!A24="","",FILIACION!A24)</f>
        <v>18</v>
      </c>
      <c r="B25" s="249" t="str">
        <f>CONCATENATE(FILIACION!B24," ",FILIACION!C24," ",FILIACION!D24)</f>
        <v>SALVATIERRA ESCOBAR ALEJANDRINA</v>
      </c>
      <c r="C25" s="250"/>
      <c r="D25" s="250"/>
      <c r="E25" s="250"/>
      <c r="F25" s="250"/>
      <c r="G25" s="250"/>
      <c r="H25" s="250"/>
      <c r="I25" s="250"/>
      <c r="J25" s="251"/>
      <c r="K25" s="55"/>
      <c r="L25" s="54"/>
      <c r="M25" s="54"/>
      <c r="N25" s="54"/>
      <c r="O25" s="54"/>
      <c r="P25" s="54"/>
      <c r="Q25" s="54"/>
      <c r="R25" s="54"/>
      <c r="S25" s="54"/>
      <c r="T25" s="54"/>
      <c r="U25" s="51"/>
      <c r="V25" s="51"/>
      <c r="W25" s="51"/>
      <c r="X25" s="53"/>
      <c r="Y25" s="52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2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0"/>
      <c r="BG25" s="44">
        <f t="shared" si="0"/>
        <v>0</v>
      </c>
      <c r="BH25" s="43">
        <f t="shared" si="1"/>
        <v>0</v>
      </c>
      <c r="BI25" s="43">
        <f t="shared" si="2"/>
        <v>0</v>
      </c>
      <c r="BJ25" s="42">
        <f t="shared" si="3"/>
        <v>0</v>
      </c>
      <c r="BK25" s="67">
        <f t="shared" si="4"/>
        <v>0</v>
      </c>
    </row>
    <row r="26" spans="1:63" ht="13.5" customHeight="1" thickBot="1" x14ac:dyDescent="0.3">
      <c r="A26" s="49">
        <f>IF(FILIACION!A25="","",FILIACION!A25)</f>
        <v>19</v>
      </c>
      <c r="B26" s="246" t="str">
        <f>CONCATENATE(FILIACION!B25," ",FILIACION!C25," ",FILIACION!D25)</f>
        <v>TAQUI JARA DAVID</v>
      </c>
      <c r="C26" s="247"/>
      <c r="D26" s="247"/>
      <c r="E26" s="247"/>
      <c r="F26" s="247"/>
      <c r="G26" s="247"/>
      <c r="H26" s="247"/>
      <c r="I26" s="247"/>
      <c r="J26" s="248"/>
      <c r="K26" s="47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8"/>
      <c r="Y26" s="47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7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5"/>
      <c r="BG26" s="44">
        <f t="shared" si="0"/>
        <v>0</v>
      </c>
      <c r="BH26" s="43">
        <f t="shared" si="1"/>
        <v>0</v>
      </c>
      <c r="BI26" s="43">
        <f t="shared" si="2"/>
        <v>0</v>
      </c>
      <c r="BJ26" s="42">
        <f t="shared" si="3"/>
        <v>0</v>
      </c>
      <c r="BK26" s="67">
        <f t="shared" si="4"/>
        <v>0</v>
      </c>
    </row>
    <row r="27" spans="1:63" ht="13.5" customHeight="1" thickBot="1" x14ac:dyDescent="0.3">
      <c r="A27" s="49">
        <f>IF(FILIACION!A26="","",FILIACION!A26)</f>
        <v>20</v>
      </c>
      <c r="B27" s="249" t="str">
        <f>CONCATENATE(FILIACION!B26," ",FILIACION!C26," ",FILIACION!D26)</f>
        <v>TOACA GOYTIA JHOSELIN</v>
      </c>
      <c r="C27" s="250"/>
      <c r="D27" s="250"/>
      <c r="E27" s="250"/>
      <c r="F27" s="250"/>
      <c r="G27" s="250"/>
      <c r="H27" s="250"/>
      <c r="I27" s="250"/>
      <c r="J27" s="251"/>
      <c r="K27" s="55"/>
      <c r="L27" s="54"/>
      <c r="M27" s="54"/>
      <c r="N27" s="54"/>
      <c r="O27" s="54"/>
      <c r="P27" s="54"/>
      <c r="Q27" s="54"/>
      <c r="R27" s="54"/>
      <c r="S27" s="54"/>
      <c r="T27" s="54"/>
      <c r="U27" s="51"/>
      <c r="V27" s="51"/>
      <c r="W27" s="51"/>
      <c r="X27" s="53"/>
      <c r="Y27" s="52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2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0"/>
      <c r="BG27" s="44">
        <f t="shared" si="0"/>
        <v>0</v>
      </c>
      <c r="BH27" s="43">
        <f t="shared" si="1"/>
        <v>0</v>
      </c>
      <c r="BI27" s="43">
        <f t="shared" si="2"/>
        <v>0</v>
      </c>
      <c r="BJ27" s="42">
        <f t="shared" si="3"/>
        <v>0</v>
      </c>
      <c r="BK27" s="67">
        <f t="shared" si="4"/>
        <v>0</v>
      </c>
    </row>
    <row r="28" spans="1:63" ht="13.5" customHeight="1" thickBot="1" x14ac:dyDescent="0.3">
      <c r="A28" s="49">
        <f>IF(FILIACION!A27="","",FILIACION!A27)</f>
        <v>21</v>
      </c>
      <c r="B28" s="246" t="str">
        <f>CONCATENATE(FILIACION!B27," ",FILIACION!C27," ",FILIACION!D27)</f>
        <v>VILLCA MAMANI LIZETH KAREN</v>
      </c>
      <c r="C28" s="247"/>
      <c r="D28" s="247"/>
      <c r="E28" s="247"/>
      <c r="F28" s="247"/>
      <c r="G28" s="247"/>
      <c r="H28" s="247"/>
      <c r="I28" s="247"/>
      <c r="J28" s="248"/>
      <c r="K28" s="47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8"/>
      <c r="Y28" s="47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7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5"/>
      <c r="BG28" s="44">
        <f t="shared" si="0"/>
        <v>0</v>
      </c>
      <c r="BH28" s="43">
        <f t="shared" si="1"/>
        <v>0</v>
      </c>
      <c r="BI28" s="43">
        <f t="shared" si="2"/>
        <v>0</v>
      </c>
      <c r="BJ28" s="42">
        <f t="shared" si="3"/>
        <v>0</v>
      </c>
      <c r="BK28" s="67">
        <f t="shared" si="4"/>
        <v>0</v>
      </c>
    </row>
    <row r="29" spans="1:63" ht="13.5" customHeight="1" thickBot="1" x14ac:dyDescent="0.3">
      <c r="A29" s="49">
        <f>IF(FILIACION!A28="","",FILIACION!A28)</f>
        <v>22</v>
      </c>
      <c r="B29" s="249" t="str">
        <f>CONCATENATE(FILIACION!B28," ",FILIACION!C28," ",FILIACION!D28)</f>
        <v>ZARATE  ESCOBAR MARIA FERNANDA</v>
      </c>
      <c r="C29" s="250"/>
      <c r="D29" s="250"/>
      <c r="E29" s="250"/>
      <c r="F29" s="250"/>
      <c r="G29" s="250"/>
      <c r="H29" s="250"/>
      <c r="I29" s="250"/>
      <c r="J29" s="251"/>
      <c r="K29" s="55"/>
      <c r="L29" s="54"/>
      <c r="M29" s="54"/>
      <c r="N29" s="54"/>
      <c r="O29" s="54"/>
      <c r="P29" s="54"/>
      <c r="Q29" s="54"/>
      <c r="R29" s="54"/>
      <c r="S29" s="54"/>
      <c r="T29" s="54"/>
      <c r="U29" s="51"/>
      <c r="V29" s="51"/>
      <c r="W29" s="51"/>
      <c r="X29" s="53"/>
      <c r="Y29" s="52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2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0"/>
      <c r="BG29" s="44">
        <f t="shared" si="0"/>
        <v>0</v>
      </c>
      <c r="BH29" s="43">
        <f t="shared" si="1"/>
        <v>0</v>
      </c>
      <c r="BI29" s="43">
        <f t="shared" si="2"/>
        <v>0</v>
      </c>
      <c r="BJ29" s="42">
        <f t="shared" si="3"/>
        <v>0</v>
      </c>
      <c r="BK29" s="67">
        <f t="shared" si="4"/>
        <v>0</v>
      </c>
    </row>
    <row r="30" spans="1:63" ht="13.5" customHeight="1" thickBot="1" x14ac:dyDescent="0.3">
      <c r="A30" s="49">
        <f>IF(FILIACION!A29="","",FILIACION!A29)</f>
        <v>23</v>
      </c>
      <c r="B30" s="246" t="str">
        <f>CONCATENATE(FILIACION!B29," ",FILIACION!C29," ",FILIACION!D29)</f>
        <v>ZEGARRA VILLCA GISSEL GABRIELA</v>
      </c>
      <c r="C30" s="247"/>
      <c r="D30" s="247"/>
      <c r="E30" s="247"/>
      <c r="F30" s="247"/>
      <c r="G30" s="247"/>
      <c r="H30" s="247"/>
      <c r="I30" s="247"/>
      <c r="J30" s="248"/>
      <c r="K30" s="47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8"/>
      <c r="Y30" s="47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7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5"/>
      <c r="BG30" s="44">
        <f t="shared" si="0"/>
        <v>0</v>
      </c>
      <c r="BH30" s="43">
        <f t="shared" si="1"/>
        <v>0</v>
      </c>
      <c r="BI30" s="43">
        <f t="shared" si="2"/>
        <v>0</v>
      </c>
      <c r="BJ30" s="42">
        <f t="shared" si="3"/>
        <v>0</v>
      </c>
      <c r="BK30" s="67">
        <f t="shared" si="4"/>
        <v>0</v>
      </c>
    </row>
    <row r="31" spans="1:63" ht="13.5" customHeight="1" thickBot="1" x14ac:dyDescent="0.3">
      <c r="A31" s="49" t="str">
        <f>IF(FILIACION!A30="","",FILIACION!A30)</f>
        <v/>
      </c>
      <c r="B31" s="249" t="str">
        <f>CONCATENATE(FILIACION!B30," ",FILIACION!C30," ",FILIACION!D30)</f>
        <v xml:space="preserve">  </v>
      </c>
      <c r="C31" s="250"/>
      <c r="D31" s="250"/>
      <c r="E31" s="250"/>
      <c r="F31" s="250"/>
      <c r="G31" s="250"/>
      <c r="H31" s="250"/>
      <c r="I31" s="250"/>
      <c r="J31" s="251"/>
      <c r="K31" s="55"/>
      <c r="L31" s="54"/>
      <c r="M31" s="54"/>
      <c r="N31" s="54"/>
      <c r="O31" s="54"/>
      <c r="P31" s="54"/>
      <c r="Q31" s="54"/>
      <c r="R31" s="54"/>
      <c r="S31" s="54"/>
      <c r="T31" s="54"/>
      <c r="U31" s="51"/>
      <c r="V31" s="51"/>
      <c r="W31" s="51"/>
      <c r="X31" s="53"/>
      <c r="Y31" s="52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2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0"/>
      <c r="BG31" s="44">
        <f t="shared" si="0"/>
        <v>0</v>
      </c>
      <c r="BH31" s="43">
        <f t="shared" si="1"/>
        <v>0</v>
      </c>
      <c r="BI31" s="43">
        <f t="shared" si="2"/>
        <v>0</v>
      </c>
      <c r="BJ31" s="42">
        <f t="shared" si="3"/>
        <v>0</v>
      </c>
      <c r="BK31" s="67">
        <f t="shared" si="4"/>
        <v>0</v>
      </c>
    </row>
    <row r="32" spans="1:63" ht="13.5" customHeight="1" thickBot="1" x14ac:dyDescent="0.3">
      <c r="A32" s="49" t="str">
        <f>IF(FILIACION!A31="","",FILIACION!A31)</f>
        <v/>
      </c>
      <c r="B32" s="246" t="str">
        <f>CONCATENATE(FILIACION!B31," ",FILIACION!C31," ",FILIACION!D31)</f>
        <v xml:space="preserve">  </v>
      </c>
      <c r="C32" s="247"/>
      <c r="D32" s="247"/>
      <c r="E32" s="247"/>
      <c r="F32" s="247"/>
      <c r="G32" s="247"/>
      <c r="H32" s="247"/>
      <c r="I32" s="247"/>
      <c r="J32" s="248"/>
      <c r="K32" s="47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8"/>
      <c r="Y32" s="47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7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5"/>
      <c r="BG32" s="44">
        <f t="shared" si="0"/>
        <v>0</v>
      </c>
      <c r="BH32" s="43">
        <f t="shared" si="1"/>
        <v>0</v>
      </c>
      <c r="BI32" s="43">
        <f t="shared" si="2"/>
        <v>0</v>
      </c>
      <c r="BJ32" s="42">
        <f t="shared" si="3"/>
        <v>0</v>
      </c>
      <c r="BK32" s="67">
        <f t="shared" si="4"/>
        <v>0</v>
      </c>
    </row>
    <row r="33" spans="1:63" ht="13.5" customHeight="1" thickBot="1" x14ac:dyDescent="0.3">
      <c r="A33" s="49" t="str">
        <f>IF(FILIACION!A32="","",FILIACION!A32)</f>
        <v/>
      </c>
      <c r="B33" s="249" t="str">
        <f>CONCATENATE(FILIACION!B32," ",FILIACION!C32," ",FILIACION!D32)</f>
        <v xml:space="preserve">  </v>
      </c>
      <c r="C33" s="250"/>
      <c r="D33" s="250"/>
      <c r="E33" s="250"/>
      <c r="F33" s="250"/>
      <c r="G33" s="250"/>
      <c r="H33" s="250"/>
      <c r="I33" s="250"/>
      <c r="J33" s="251"/>
      <c r="K33" s="55"/>
      <c r="L33" s="54"/>
      <c r="M33" s="54"/>
      <c r="N33" s="54"/>
      <c r="O33" s="54"/>
      <c r="P33" s="54"/>
      <c r="Q33" s="54"/>
      <c r="R33" s="54"/>
      <c r="S33" s="54"/>
      <c r="T33" s="54"/>
      <c r="U33" s="51"/>
      <c r="V33" s="51"/>
      <c r="W33" s="51"/>
      <c r="X33" s="53"/>
      <c r="Y33" s="52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2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0"/>
      <c r="BG33" s="44">
        <f t="shared" si="0"/>
        <v>0</v>
      </c>
      <c r="BH33" s="43">
        <f t="shared" si="1"/>
        <v>0</v>
      </c>
      <c r="BI33" s="43">
        <f t="shared" si="2"/>
        <v>0</v>
      </c>
      <c r="BJ33" s="42">
        <f t="shared" si="3"/>
        <v>0</v>
      </c>
      <c r="BK33" s="67">
        <f t="shared" si="4"/>
        <v>0</v>
      </c>
    </row>
    <row r="34" spans="1:63" ht="13.5" customHeight="1" thickBot="1" x14ac:dyDescent="0.3">
      <c r="A34" s="49" t="str">
        <f>IF(FILIACION!A33="","",FILIACION!A33)</f>
        <v/>
      </c>
      <c r="B34" s="246" t="str">
        <f>CONCATENATE(FILIACION!B33," ",FILIACION!C33," ",FILIACION!D33)</f>
        <v xml:space="preserve">  </v>
      </c>
      <c r="C34" s="247"/>
      <c r="D34" s="247"/>
      <c r="E34" s="247"/>
      <c r="F34" s="247"/>
      <c r="G34" s="247"/>
      <c r="H34" s="247"/>
      <c r="I34" s="247"/>
      <c r="J34" s="248"/>
      <c r="K34" s="47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8"/>
      <c r="Y34" s="47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7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5"/>
      <c r="BG34" s="44">
        <f t="shared" si="0"/>
        <v>0</v>
      </c>
      <c r="BH34" s="43">
        <f t="shared" si="1"/>
        <v>0</v>
      </c>
      <c r="BI34" s="43">
        <f t="shared" si="2"/>
        <v>0</v>
      </c>
      <c r="BJ34" s="42">
        <f t="shared" si="3"/>
        <v>0</v>
      </c>
      <c r="BK34" s="67">
        <f t="shared" si="4"/>
        <v>0</v>
      </c>
    </row>
    <row r="35" spans="1:63" ht="13.5" customHeight="1" thickBot="1" x14ac:dyDescent="0.3">
      <c r="A35" s="49" t="str">
        <f>IF(FILIACION!A34="","",FILIACION!A34)</f>
        <v/>
      </c>
      <c r="B35" s="249" t="str">
        <f>CONCATENATE(FILIACION!B34," ",FILIACION!C34," ",FILIACION!D34)</f>
        <v xml:space="preserve">  </v>
      </c>
      <c r="C35" s="250"/>
      <c r="D35" s="250"/>
      <c r="E35" s="250"/>
      <c r="F35" s="250"/>
      <c r="G35" s="250"/>
      <c r="H35" s="250"/>
      <c r="I35" s="250"/>
      <c r="J35" s="251"/>
      <c r="K35" s="55"/>
      <c r="L35" s="54"/>
      <c r="M35" s="54"/>
      <c r="N35" s="54"/>
      <c r="O35" s="54"/>
      <c r="P35" s="54"/>
      <c r="Q35" s="54"/>
      <c r="R35" s="54"/>
      <c r="S35" s="54"/>
      <c r="T35" s="54"/>
      <c r="U35" s="51"/>
      <c r="V35" s="51"/>
      <c r="W35" s="51"/>
      <c r="X35" s="53"/>
      <c r="Y35" s="52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2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0"/>
      <c r="BG35" s="44">
        <f t="shared" si="0"/>
        <v>0</v>
      </c>
      <c r="BH35" s="43">
        <f t="shared" si="1"/>
        <v>0</v>
      </c>
      <c r="BI35" s="43">
        <f t="shared" si="2"/>
        <v>0</v>
      </c>
      <c r="BJ35" s="42">
        <f t="shared" si="3"/>
        <v>0</v>
      </c>
      <c r="BK35" s="67">
        <f t="shared" si="4"/>
        <v>0</v>
      </c>
    </row>
    <row r="36" spans="1:63" ht="13.5" customHeight="1" thickBot="1" x14ac:dyDescent="0.3">
      <c r="A36" s="49" t="str">
        <f>IF(FILIACION!A35="","",FILIACION!A35)</f>
        <v/>
      </c>
      <c r="B36" s="246" t="str">
        <f>CONCATENATE(FILIACION!B35," ",FILIACION!C35," ",FILIACION!D35)</f>
        <v xml:space="preserve">  </v>
      </c>
      <c r="C36" s="247"/>
      <c r="D36" s="247"/>
      <c r="E36" s="247"/>
      <c r="F36" s="247"/>
      <c r="G36" s="247"/>
      <c r="H36" s="247"/>
      <c r="I36" s="247"/>
      <c r="J36" s="248"/>
      <c r="K36" s="47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8"/>
      <c r="Y36" s="47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7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5"/>
      <c r="BG36" s="44">
        <f t="shared" si="0"/>
        <v>0</v>
      </c>
      <c r="BH36" s="43">
        <f t="shared" si="1"/>
        <v>0</v>
      </c>
      <c r="BI36" s="43">
        <f t="shared" si="2"/>
        <v>0</v>
      </c>
      <c r="BJ36" s="42">
        <f t="shared" si="3"/>
        <v>0</v>
      </c>
      <c r="BK36" s="67">
        <f t="shared" si="4"/>
        <v>0</v>
      </c>
    </row>
    <row r="37" spans="1:63" ht="13.5" customHeight="1" thickBot="1" x14ac:dyDescent="0.3">
      <c r="A37" s="49" t="str">
        <f>IF(FILIACION!A36="","",FILIACION!A36)</f>
        <v/>
      </c>
      <c r="B37" s="249" t="str">
        <f>CONCATENATE(FILIACION!B36," ",FILIACION!C36," ",FILIACION!D36)</f>
        <v xml:space="preserve">  </v>
      </c>
      <c r="C37" s="250"/>
      <c r="D37" s="250"/>
      <c r="E37" s="250"/>
      <c r="F37" s="250"/>
      <c r="G37" s="250"/>
      <c r="H37" s="250"/>
      <c r="I37" s="250"/>
      <c r="J37" s="251"/>
      <c r="K37" s="55"/>
      <c r="L37" s="54"/>
      <c r="M37" s="54"/>
      <c r="N37" s="54"/>
      <c r="O37" s="54"/>
      <c r="P37" s="54"/>
      <c r="Q37" s="54"/>
      <c r="R37" s="54"/>
      <c r="S37" s="54"/>
      <c r="T37" s="54"/>
      <c r="U37" s="51"/>
      <c r="V37" s="51"/>
      <c r="W37" s="51"/>
      <c r="X37" s="53"/>
      <c r="Y37" s="52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2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0"/>
      <c r="BG37" s="44">
        <f t="shared" si="0"/>
        <v>0</v>
      </c>
      <c r="BH37" s="43">
        <f t="shared" si="1"/>
        <v>0</v>
      </c>
      <c r="BI37" s="43">
        <f t="shared" si="2"/>
        <v>0</v>
      </c>
      <c r="BJ37" s="42">
        <f t="shared" si="3"/>
        <v>0</v>
      </c>
      <c r="BK37" s="67">
        <f t="shared" si="4"/>
        <v>0</v>
      </c>
    </row>
    <row r="38" spans="1:63" ht="13.5" customHeight="1" thickBot="1" x14ac:dyDescent="0.3">
      <c r="A38" s="49" t="str">
        <f>IF(FILIACION!A37="","",FILIACION!A37)</f>
        <v/>
      </c>
      <c r="B38" s="246" t="str">
        <f>CONCATENATE(FILIACION!B37," ",FILIACION!C37," ",FILIACION!D37)</f>
        <v xml:space="preserve">  </v>
      </c>
      <c r="C38" s="247"/>
      <c r="D38" s="247"/>
      <c r="E38" s="247"/>
      <c r="F38" s="247"/>
      <c r="G38" s="247"/>
      <c r="H38" s="247"/>
      <c r="I38" s="247"/>
      <c r="J38" s="248"/>
      <c r="K38" s="47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8"/>
      <c r="Y38" s="47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7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5"/>
      <c r="BG38" s="44">
        <f t="shared" si="0"/>
        <v>0</v>
      </c>
      <c r="BH38" s="43">
        <f t="shared" si="1"/>
        <v>0</v>
      </c>
      <c r="BI38" s="43">
        <f t="shared" si="2"/>
        <v>0</v>
      </c>
      <c r="BJ38" s="42">
        <f t="shared" si="3"/>
        <v>0</v>
      </c>
      <c r="BK38" s="67">
        <f t="shared" si="4"/>
        <v>0</v>
      </c>
    </row>
    <row r="39" spans="1:63" ht="13.5" customHeight="1" thickBot="1" x14ac:dyDescent="0.3">
      <c r="A39" s="49" t="str">
        <f>IF(FILIACION!A38="","",FILIACION!A38)</f>
        <v/>
      </c>
      <c r="B39" s="249" t="str">
        <f>CONCATENATE(FILIACION!B38," ",FILIACION!C38," ",FILIACION!D38)</f>
        <v xml:space="preserve">  </v>
      </c>
      <c r="C39" s="250"/>
      <c r="D39" s="250"/>
      <c r="E39" s="250"/>
      <c r="F39" s="250"/>
      <c r="G39" s="250"/>
      <c r="H39" s="250"/>
      <c r="I39" s="250"/>
      <c r="J39" s="251"/>
      <c r="K39" s="55"/>
      <c r="L39" s="54"/>
      <c r="M39" s="54"/>
      <c r="N39" s="54"/>
      <c r="O39" s="54"/>
      <c r="P39" s="54"/>
      <c r="Q39" s="54"/>
      <c r="R39" s="54"/>
      <c r="S39" s="54"/>
      <c r="T39" s="54"/>
      <c r="U39" s="51"/>
      <c r="V39" s="51"/>
      <c r="W39" s="51"/>
      <c r="X39" s="53"/>
      <c r="Y39" s="52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2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0"/>
      <c r="BG39" s="44">
        <f t="shared" si="0"/>
        <v>0</v>
      </c>
      <c r="BH39" s="43">
        <f t="shared" si="1"/>
        <v>0</v>
      </c>
      <c r="BI39" s="43">
        <f t="shared" si="2"/>
        <v>0</v>
      </c>
      <c r="BJ39" s="42">
        <f t="shared" si="3"/>
        <v>0</v>
      </c>
      <c r="BK39" s="67">
        <f t="shared" si="4"/>
        <v>0</v>
      </c>
    </row>
    <row r="40" spans="1:63" ht="13.5" customHeight="1" thickBot="1" x14ac:dyDescent="0.3">
      <c r="A40" s="49" t="str">
        <f>IF(FILIACION!A39="","",FILIACION!A39)</f>
        <v/>
      </c>
      <c r="B40" s="246" t="str">
        <f>CONCATENATE(FILIACION!B39," ",FILIACION!C39," ",FILIACION!D39)</f>
        <v xml:space="preserve">  </v>
      </c>
      <c r="C40" s="247"/>
      <c r="D40" s="247"/>
      <c r="E40" s="247"/>
      <c r="F40" s="247"/>
      <c r="G40" s="247"/>
      <c r="H40" s="247"/>
      <c r="I40" s="247"/>
      <c r="J40" s="248"/>
      <c r="K40" s="47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8"/>
      <c r="Y40" s="47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7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5"/>
      <c r="BG40" s="44">
        <f t="shared" si="0"/>
        <v>0</v>
      </c>
      <c r="BH40" s="43">
        <f t="shared" si="1"/>
        <v>0</v>
      </c>
      <c r="BI40" s="43">
        <f t="shared" si="2"/>
        <v>0</v>
      </c>
      <c r="BJ40" s="42">
        <f t="shared" si="3"/>
        <v>0</v>
      </c>
      <c r="BK40" s="67">
        <f t="shared" si="4"/>
        <v>0</v>
      </c>
    </row>
    <row r="41" spans="1:63" ht="13.5" customHeight="1" x14ac:dyDescent="0.25">
      <c r="A41" s="49" t="str">
        <f>IF(FILIACION!A40="","",FILIACION!A40)</f>
        <v/>
      </c>
      <c r="B41" s="249" t="str">
        <f>CONCATENATE(FILIACION!B40," ",FILIACION!C40," ",FILIACION!D40)</f>
        <v xml:space="preserve">  </v>
      </c>
      <c r="C41" s="250"/>
      <c r="D41" s="250"/>
      <c r="E41" s="250"/>
      <c r="F41" s="250"/>
      <c r="G41" s="250"/>
      <c r="H41" s="250"/>
      <c r="I41" s="250"/>
      <c r="J41" s="251"/>
      <c r="K41" s="55"/>
      <c r="L41" s="54"/>
      <c r="M41" s="54"/>
      <c r="N41" s="54"/>
      <c r="O41" s="54"/>
      <c r="P41" s="54"/>
      <c r="Q41" s="54"/>
      <c r="R41" s="54"/>
      <c r="S41" s="54"/>
      <c r="T41" s="54"/>
      <c r="U41" s="51"/>
      <c r="V41" s="51"/>
      <c r="W41" s="51"/>
      <c r="X41" s="53"/>
      <c r="Y41" s="52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2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0"/>
      <c r="BG41" s="44">
        <f t="shared" ref="BG41" si="5">COUNTIF(K41:BF41,"=F")</f>
        <v>0</v>
      </c>
      <c r="BH41" s="43">
        <f t="shared" ref="BH41" si="6">COUNTIF(K41:BF41,"=P")</f>
        <v>0</v>
      </c>
      <c r="BI41" s="43">
        <f t="shared" ref="BI41" si="7">COUNTIF(K41:BF41,"=A")</f>
        <v>0</v>
      </c>
      <c r="BJ41" s="42">
        <f t="shared" ref="BJ41" si="8">COUNTIF(K41:BF41,"=L")</f>
        <v>0</v>
      </c>
      <c r="BK41" s="67">
        <f t="shared" ref="BK41" si="9">SUM(BG41:BJ41)</f>
        <v>0</v>
      </c>
    </row>
    <row r="42" spans="1:63" hidden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</row>
    <row r="44" spans="1:63" x14ac:dyDescent="0.25"/>
  </sheetData>
  <sheetProtection algorithmName="SHA-512" hashValue="V3NcT48dF0r06Nve+UyLSbKMmASICHdjCro8Qo1o/tbH7Dsez1qkNudBDZ7/fmAWyoSVWo9FxaF793Z9fA035w==" saltValue="09rdllQhOqIRuegr0sIPsQ==" spinCount="100000" sheet="1" objects="1" scenarios="1"/>
  <mergeCells count="100">
    <mergeCell ref="K5:K7"/>
    <mergeCell ref="L5:L7"/>
    <mergeCell ref="AX5:AX7"/>
    <mergeCell ref="AY5:AY7"/>
    <mergeCell ref="AI5:AI7"/>
    <mergeCell ref="AJ5:AJ7"/>
    <mergeCell ref="AK5:AK7"/>
    <mergeCell ref="U5:U7"/>
    <mergeCell ref="V5:V7"/>
    <mergeCell ref="AO5:AO7"/>
    <mergeCell ref="AC5:AC7"/>
    <mergeCell ref="AD5:AD7"/>
    <mergeCell ref="W5:W7"/>
    <mergeCell ref="Y5:Y7"/>
    <mergeCell ref="Z5:Z7"/>
    <mergeCell ref="AG5:AG7"/>
    <mergeCell ref="B21:J21"/>
    <mergeCell ref="A1:BF1"/>
    <mergeCell ref="K4:X4"/>
    <mergeCell ref="Y4:AO4"/>
    <mergeCell ref="AP4:BF4"/>
    <mergeCell ref="B4:J7"/>
    <mergeCell ref="A4:A7"/>
    <mergeCell ref="AT5:AT7"/>
    <mergeCell ref="AU5:AU7"/>
    <mergeCell ref="AV5:AV7"/>
    <mergeCell ref="AW5:AW7"/>
    <mergeCell ref="O5:O7"/>
    <mergeCell ref="P5:P7"/>
    <mergeCell ref="Q5:Q7"/>
    <mergeCell ref="R5:R7"/>
    <mergeCell ref="A2:BF2"/>
    <mergeCell ref="A3:N3"/>
    <mergeCell ref="B37:J37"/>
    <mergeCell ref="B38:J38"/>
    <mergeCell ref="B25:J25"/>
    <mergeCell ref="B26:J26"/>
    <mergeCell ref="B27:J27"/>
    <mergeCell ref="B28:J28"/>
    <mergeCell ref="M5:M7"/>
    <mergeCell ref="N5:N7"/>
    <mergeCell ref="B14:J14"/>
    <mergeCell ref="B15:J15"/>
    <mergeCell ref="B16:J16"/>
    <mergeCell ref="B17:J17"/>
    <mergeCell ref="B18:J18"/>
    <mergeCell ref="B29:J29"/>
    <mergeCell ref="B30:J30"/>
    <mergeCell ref="B39:J39"/>
    <mergeCell ref="B40:J40"/>
    <mergeCell ref="B41:J41"/>
    <mergeCell ref="B31:J31"/>
    <mergeCell ref="B32:J32"/>
    <mergeCell ref="B33:J33"/>
    <mergeCell ref="B34:J34"/>
    <mergeCell ref="B35:J35"/>
    <mergeCell ref="B36:J36"/>
    <mergeCell ref="BH4:BH7"/>
    <mergeCell ref="BI4:BI7"/>
    <mergeCell ref="BJ4:BJ7"/>
    <mergeCell ref="BK4:BK7"/>
    <mergeCell ref="AA5:AA7"/>
    <mergeCell ref="AB5:AB7"/>
    <mergeCell ref="AS5:AS7"/>
    <mergeCell ref="AE5:AE7"/>
    <mergeCell ref="AF5:AF7"/>
    <mergeCell ref="BE5:BE7"/>
    <mergeCell ref="BF5:BF7"/>
    <mergeCell ref="BB5:BB7"/>
    <mergeCell ref="BC5:BC7"/>
    <mergeCell ref="BD5:BD7"/>
    <mergeCell ref="AZ5:AZ7"/>
    <mergeCell ref="BA5:BA7"/>
    <mergeCell ref="B13:J13"/>
    <mergeCell ref="B22:J22"/>
    <mergeCell ref="B23:J23"/>
    <mergeCell ref="B24:J24"/>
    <mergeCell ref="BG4:BG7"/>
    <mergeCell ref="S5:S7"/>
    <mergeCell ref="T5:T7"/>
    <mergeCell ref="AP5:AP7"/>
    <mergeCell ref="X5:X7"/>
    <mergeCell ref="AL5:AL7"/>
    <mergeCell ref="AM5:AM7"/>
    <mergeCell ref="AN5:AN7"/>
    <mergeCell ref="AQ5:AQ7"/>
    <mergeCell ref="AR5:AR7"/>
    <mergeCell ref="B19:J19"/>
    <mergeCell ref="B20:J20"/>
    <mergeCell ref="B8:J8"/>
    <mergeCell ref="B9:J9"/>
    <mergeCell ref="B10:J10"/>
    <mergeCell ref="B11:J11"/>
    <mergeCell ref="B12:J12"/>
    <mergeCell ref="AH5:AH7"/>
    <mergeCell ref="O3:AG3"/>
    <mergeCell ref="BB3:BE3"/>
    <mergeCell ref="AU3:AY3"/>
    <mergeCell ref="AO3:AR3"/>
    <mergeCell ref="AH3:AL3"/>
  </mergeCells>
  <conditionalFormatting sqref="K8:BF41">
    <cfRule type="cellIs" dxfId="61" priority="6" operator="equal">
      <formula>"L"</formula>
    </cfRule>
    <cfRule type="cellIs" dxfId="60" priority="7" operator="equal">
      <formula>"A"</formula>
    </cfRule>
    <cfRule type="cellIs" dxfId="59" priority="8" operator="equal">
      <formula>"F"</formula>
    </cfRule>
  </conditionalFormatting>
  <conditionalFormatting sqref="BK8:BK41">
    <cfRule type="cellIs" dxfId="58" priority="4" operator="equal">
      <formula>0</formula>
    </cfRule>
  </conditionalFormatting>
  <conditionalFormatting sqref="BG8:BJ41">
    <cfRule type="cellIs" dxfId="57" priority="3" operator="equal">
      <formula>0</formula>
    </cfRule>
  </conditionalFormatting>
  <conditionalFormatting sqref="A2:BF3 A40:J41">
    <cfRule type="cellIs" dxfId="56" priority="2" operator="equal">
      <formula>0</formula>
    </cfRule>
  </conditionalFormatting>
  <printOptions horizontalCentered="1"/>
  <pageMargins left="0.39370078740157483" right="0.31496062992125984" top="0.35433070866141736" bottom="0.35433070866141736" header="0" footer="0"/>
  <pageSetup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436E9D2E-0A0B-4D43-A690-4D4A93DF256C}">
            <xm:f>NOT(ISERROR(SEARCH("0",BG8)))</xm:f>
            <xm:f>"0"</xm:f>
            <x14:dxf>
              <font>
                <color theme="1"/>
              </font>
            </x14:dxf>
          </x14:cfRule>
          <xm:sqref>BG8:BK41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A46"/>
  <sheetViews>
    <sheetView zoomScale="90" zoomScaleNormal="90" workbookViewId="0">
      <pane xSplit="2" ySplit="11" topLeftCell="C24" activePane="bottomRight" state="frozen"/>
      <selection pane="topRight" activeCell="C1" sqref="C1"/>
      <selection pane="bottomLeft" activeCell="A12" sqref="A12"/>
      <selection pane="bottomRight" activeCell="AA28" sqref="AA28"/>
    </sheetView>
  </sheetViews>
  <sheetFormatPr baseColWidth="10" defaultColWidth="0" defaultRowHeight="15" zeroHeight="1" x14ac:dyDescent="0.25"/>
  <cols>
    <col min="1" max="1" width="3.28515625" style="10" customWidth="1"/>
    <col min="2" max="2" width="35.28515625" style="10" customWidth="1"/>
    <col min="3" max="4" width="3.28515625" style="10" customWidth="1"/>
    <col min="5" max="5" width="3.5703125" style="10" customWidth="1"/>
    <col min="6" max="19" width="3.7109375" style="10" customWidth="1"/>
    <col min="20" max="22" width="3.42578125" style="10" customWidth="1"/>
    <col min="23" max="23" width="3.85546875" style="10" customWidth="1"/>
    <col min="24" max="25" width="2.42578125" style="10" customWidth="1"/>
    <col min="26" max="26" width="3.140625" style="10" customWidth="1"/>
    <col min="27" max="27" width="4.42578125" style="10" customWidth="1"/>
    <col min="28" max="16384" width="11.42578125" style="10" hidden="1"/>
  </cols>
  <sheetData>
    <row r="1" spans="1:27" ht="24.75" x14ac:dyDescent="0.5">
      <c r="A1" s="353" t="s">
        <v>49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</row>
    <row r="2" spans="1:27" ht="17.25" customHeight="1" thickBot="1" x14ac:dyDescent="0.45">
      <c r="A2" s="354" t="s">
        <v>93</v>
      </c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</row>
    <row r="3" spans="1:27" ht="16.5" customHeight="1" thickBot="1" x14ac:dyDescent="0.3">
      <c r="A3" s="355" t="s">
        <v>1</v>
      </c>
      <c r="B3" s="356"/>
      <c r="C3" s="370" t="s">
        <v>23</v>
      </c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2"/>
      <c r="X3" s="350" t="s">
        <v>26</v>
      </c>
      <c r="Y3" s="351"/>
      <c r="Z3" s="352"/>
      <c r="AA3" s="364" t="s">
        <v>20</v>
      </c>
    </row>
    <row r="4" spans="1:27" ht="16.5" customHeight="1" thickBot="1" x14ac:dyDescent="0.3">
      <c r="A4" s="302" t="str">
        <f>MENU!O18</f>
        <v>PADDY SYDNEY MAMANI MAMANI</v>
      </c>
      <c r="B4" s="303"/>
      <c r="C4" s="318" t="s">
        <v>24</v>
      </c>
      <c r="D4" s="319"/>
      <c r="E4" s="320"/>
      <c r="F4" s="338" t="s">
        <v>21</v>
      </c>
      <c r="G4" s="339"/>
      <c r="H4" s="339"/>
      <c r="I4" s="339"/>
      <c r="J4" s="339"/>
      <c r="K4" s="340"/>
      <c r="L4" s="367" t="s">
        <v>22</v>
      </c>
      <c r="M4" s="368"/>
      <c r="N4" s="368"/>
      <c r="O4" s="368"/>
      <c r="P4" s="368"/>
      <c r="Q4" s="368"/>
      <c r="R4" s="368"/>
      <c r="S4" s="369"/>
      <c r="T4" s="336" t="s">
        <v>25</v>
      </c>
      <c r="U4" s="337"/>
      <c r="V4" s="337"/>
      <c r="W4" s="341" t="s">
        <v>32</v>
      </c>
      <c r="X4" s="373" t="s">
        <v>18</v>
      </c>
      <c r="Y4" s="376" t="s">
        <v>19</v>
      </c>
      <c r="Z4" s="333" t="s">
        <v>34</v>
      </c>
      <c r="AA4" s="365"/>
    </row>
    <row r="5" spans="1:27" ht="17.25" customHeight="1" x14ac:dyDescent="0.25">
      <c r="A5" s="304" t="s">
        <v>12</v>
      </c>
      <c r="B5" s="305"/>
      <c r="C5" s="308" t="s">
        <v>98</v>
      </c>
      <c r="D5" s="311"/>
      <c r="E5" s="321" t="s">
        <v>27</v>
      </c>
      <c r="F5" s="324" t="s">
        <v>102</v>
      </c>
      <c r="G5" s="327" t="s">
        <v>101</v>
      </c>
      <c r="H5" s="327" t="s">
        <v>100</v>
      </c>
      <c r="I5" s="327" t="s">
        <v>99</v>
      </c>
      <c r="J5" s="330"/>
      <c r="K5" s="361" t="s">
        <v>16</v>
      </c>
      <c r="L5" s="324" t="s">
        <v>102</v>
      </c>
      <c r="M5" s="347" t="s">
        <v>103</v>
      </c>
      <c r="N5" s="347" t="s">
        <v>101</v>
      </c>
      <c r="O5" s="347" t="s">
        <v>100</v>
      </c>
      <c r="P5" s="347" t="s">
        <v>99</v>
      </c>
      <c r="Q5" s="327"/>
      <c r="R5" s="330"/>
      <c r="S5" s="321" t="s">
        <v>17</v>
      </c>
      <c r="T5" s="324" t="s">
        <v>104</v>
      </c>
      <c r="U5" s="330" t="s">
        <v>105</v>
      </c>
      <c r="V5" s="344" t="s">
        <v>28</v>
      </c>
      <c r="W5" s="342"/>
      <c r="X5" s="374"/>
      <c r="Y5" s="377"/>
      <c r="Z5" s="334"/>
      <c r="AA5" s="365"/>
    </row>
    <row r="6" spans="1:27" ht="17.25" customHeight="1" thickBot="1" x14ac:dyDescent="0.3">
      <c r="A6" s="359" t="str">
        <f>MENU!O20</f>
        <v>MATEMATICA</v>
      </c>
      <c r="B6" s="360"/>
      <c r="C6" s="309"/>
      <c r="D6" s="312"/>
      <c r="E6" s="322"/>
      <c r="F6" s="325"/>
      <c r="G6" s="328"/>
      <c r="H6" s="328"/>
      <c r="I6" s="328"/>
      <c r="J6" s="331"/>
      <c r="K6" s="362"/>
      <c r="L6" s="325"/>
      <c r="M6" s="348"/>
      <c r="N6" s="348"/>
      <c r="O6" s="348"/>
      <c r="P6" s="348"/>
      <c r="Q6" s="328"/>
      <c r="R6" s="331"/>
      <c r="S6" s="322"/>
      <c r="T6" s="325"/>
      <c r="U6" s="331"/>
      <c r="V6" s="345"/>
      <c r="W6" s="342"/>
      <c r="X6" s="374"/>
      <c r="Y6" s="377"/>
      <c r="Z6" s="334"/>
      <c r="AA6" s="365"/>
    </row>
    <row r="7" spans="1:27" ht="15.75" customHeight="1" x14ac:dyDescent="0.4">
      <c r="A7" s="357" t="s">
        <v>11</v>
      </c>
      <c r="B7" s="358"/>
      <c r="C7" s="309"/>
      <c r="D7" s="312"/>
      <c r="E7" s="322"/>
      <c r="F7" s="325"/>
      <c r="G7" s="328"/>
      <c r="H7" s="328"/>
      <c r="I7" s="328"/>
      <c r="J7" s="331"/>
      <c r="K7" s="362"/>
      <c r="L7" s="325"/>
      <c r="M7" s="348"/>
      <c r="N7" s="348"/>
      <c r="O7" s="348"/>
      <c r="P7" s="348"/>
      <c r="Q7" s="328"/>
      <c r="R7" s="331"/>
      <c r="S7" s="322"/>
      <c r="T7" s="325"/>
      <c r="U7" s="331"/>
      <c r="V7" s="345"/>
      <c r="W7" s="342"/>
      <c r="X7" s="374"/>
      <c r="Y7" s="377"/>
      <c r="Z7" s="334"/>
      <c r="AA7" s="365"/>
    </row>
    <row r="8" spans="1:27" ht="15.75" customHeight="1" thickBot="1" x14ac:dyDescent="0.3">
      <c r="A8" s="314" t="str">
        <f>MENU!O21</f>
        <v>SEXTO "A"</v>
      </c>
      <c r="B8" s="315"/>
      <c r="C8" s="309"/>
      <c r="D8" s="312"/>
      <c r="E8" s="322"/>
      <c r="F8" s="325"/>
      <c r="G8" s="328"/>
      <c r="H8" s="328"/>
      <c r="I8" s="328"/>
      <c r="J8" s="331"/>
      <c r="K8" s="362"/>
      <c r="L8" s="325"/>
      <c r="M8" s="348"/>
      <c r="N8" s="348"/>
      <c r="O8" s="348"/>
      <c r="P8" s="348"/>
      <c r="Q8" s="328"/>
      <c r="R8" s="331"/>
      <c r="S8" s="322"/>
      <c r="T8" s="325"/>
      <c r="U8" s="331"/>
      <c r="V8" s="345"/>
      <c r="W8" s="342"/>
      <c r="X8" s="374"/>
      <c r="Y8" s="377"/>
      <c r="Z8" s="334"/>
      <c r="AA8" s="365"/>
    </row>
    <row r="9" spans="1:27" ht="24" customHeight="1" thickBot="1" x14ac:dyDescent="0.3">
      <c r="A9" s="306" t="s">
        <v>33</v>
      </c>
      <c r="B9" s="307"/>
      <c r="C9" s="309"/>
      <c r="D9" s="312"/>
      <c r="E9" s="322"/>
      <c r="F9" s="325"/>
      <c r="G9" s="328"/>
      <c r="H9" s="328"/>
      <c r="I9" s="328"/>
      <c r="J9" s="331"/>
      <c r="K9" s="362"/>
      <c r="L9" s="325"/>
      <c r="M9" s="348"/>
      <c r="N9" s="348"/>
      <c r="O9" s="348"/>
      <c r="P9" s="348"/>
      <c r="Q9" s="328"/>
      <c r="R9" s="331"/>
      <c r="S9" s="322"/>
      <c r="T9" s="325"/>
      <c r="U9" s="331"/>
      <c r="V9" s="345"/>
      <c r="W9" s="342"/>
      <c r="X9" s="374"/>
      <c r="Y9" s="377"/>
      <c r="Z9" s="334"/>
      <c r="AA9" s="365"/>
    </row>
    <row r="10" spans="1:27" ht="21" customHeight="1" thickBot="1" x14ac:dyDescent="0.3">
      <c r="A10" s="316" t="s">
        <v>13</v>
      </c>
      <c r="B10" s="317"/>
      <c r="C10" s="309"/>
      <c r="D10" s="312"/>
      <c r="E10" s="322"/>
      <c r="F10" s="325"/>
      <c r="G10" s="328"/>
      <c r="H10" s="328"/>
      <c r="I10" s="328"/>
      <c r="J10" s="331"/>
      <c r="K10" s="362"/>
      <c r="L10" s="325"/>
      <c r="M10" s="348"/>
      <c r="N10" s="348"/>
      <c r="O10" s="348"/>
      <c r="P10" s="348"/>
      <c r="Q10" s="328"/>
      <c r="R10" s="331"/>
      <c r="S10" s="322"/>
      <c r="T10" s="325"/>
      <c r="U10" s="331"/>
      <c r="V10" s="345"/>
      <c r="W10" s="342"/>
      <c r="X10" s="374"/>
      <c r="Y10" s="377"/>
      <c r="Z10" s="334"/>
      <c r="AA10" s="365"/>
    </row>
    <row r="11" spans="1:27" ht="18.75" customHeight="1" thickBot="1" x14ac:dyDescent="0.3">
      <c r="A11" s="163" t="s">
        <v>14</v>
      </c>
      <c r="B11" s="162" t="s">
        <v>15</v>
      </c>
      <c r="C11" s="310"/>
      <c r="D11" s="313"/>
      <c r="E11" s="323"/>
      <c r="F11" s="326"/>
      <c r="G11" s="329"/>
      <c r="H11" s="329"/>
      <c r="I11" s="329"/>
      <c r="J11" s="332"/>
      <c r="K11" s="363"/>
      <c r="L11" s="326"/>
      <c r="M11" s="349"/>
      <c r="N11" s="349"/>
      <c r="O11" s="349"/>
      <c r="P11" s="349"/>
      <c r="Q11" s="329"/>
      <c r="R11" s="332"/>
      <c r="S11" s="323"/>
      <c r="T11" s="326"/>
      <c r="U11" s="332"/>
      <c r="V11" s="346"/>
      <c r="W11" s="343"/>
      <c r="X11" s="375"/>
      <c r="Y11" s="378"/>
      <c r="Z11" s="335"/>
      <c r="AA11" s="366"/>
    </row>
    <row r="12" spans="1:27" ht="19.5" customHeight="1" x14ac:dyDescent="0.25">
      <c r="A12" s="11">
        <f>FILIACION!A7</f>
        <v>1</v>
      </c>
      <c r="B12" s="12" t="str">
        <f>CONCATENATE(FILIACION!B7," ",FILIACION!C7," ",FILIACION!D7)</f>
        <v>APAZA  CALLE CRISTINA</v>
      </c>
      <c r="C12" s="27">
        <v>5</v>
      </c>
      <c r="D12" s="29"/>
      <c r="E12" s="13">
        <f>ROUND(AVERAGE(C12:D12),0)</f>
        <v>5</v>
      </c>
      <c r="F12" s="27">
        <v>9</v>
      </c>
      <c r="G12" s="28">
        <v>35</v>
      </c>
      <c r="H12" s="28">
        <v>25</v>
      </c>
      <c r="I12" s="28">
        <v>4</v>
      </c>
      <c r="J12" s="29"/>
      <c r="K12" s="14">
        <f>ROUND(AVERAGE(F12:J12),0)</f>
        <v>18</v>
      </c>
      <c r="L12" s="27">
        <v>20</v>
      </c>
      <c r="M12" s="28">
        <v>32</v>
      </c>
      <c r="N12" s="28">
        <v>35</v>
      </c>
      <c r="O12" s="28">
        <v>35</v>
      </c>
      <c r="P12" s="28">
        <v>35</v>
      </c>
      <c r="Q12" s="28"/>
      <c r="R12" s="29"/>
      <c r="S12" s="13">
        <f>ROUND(AVERAGE(L12:R12),0)</f>
        <v>31</v>
      </c>
      <c r="T12" s="27">
        <v>3</v>
      </c>
      <c r="U12" s="29">
        <v>1</v>
      </c>
      <c r="V12" s="14">
        <f>ROUND(AVERAGE(T12:U12),0)</f>
        <v>2</v>
      </c>
      <c r="W12" s="15">
        <f>SUM(E12,K12,S12,V12)</f>
        <v>56</v>
      </c>
      <c r="X12" s="27">
        <v>3</v>
      </c>
      <c r="Y12" s="29">
        <v>3</v>
      </c>
      <c r="Z12" s="13">
        <f>SUM(X12:Y12)</f>
        <v>6</v>
      </c>
      <c r="AA12" s="16">
        <f>SUM(W12,Z12)</f>
        <v>62</v>
      </c>
    </row>
    <row r="13" spans="1:27" ht="19.5" customHeight="1" x14ac:dyDescent="0.25">
      <c r="A13" s="11">
        <f>FILIACION!A8</f>
        <v>2</v>
      </c>
      <c r="B13" s="17" t="str">
        <f>CONCATENATE(FILIACION!B8," ",FILIACION!C8," ",FILIACION!D8)</f>
        <v>AYALA CALLE HEIDY</v>
      </c>
      <c r="C13" s="27">
        <v>2</v>
      </c>
      <c r="D13" s="29"/>
      <c r="E13" s="18">
        <f t="shared" ref="E13:E45" si="0">ROUND(AVERAGE(C13:D13),0)</f>
        <v>2</v>
      </c>
      <c r="F13" s="27">
        <v>5</v>
      </c>
      <c r="G13" s="28">
        <v>35</v>
      </c>
      <c r="H13" s="28">
        <v>35</v>
      </c>
      <c r="I13" s="31">
        <v>25</v>
      </c>
      <c r="J13" s="32"/>
      <c r="K13" s="19">
        <f t="shared" ref="K13:K45" si="1">ROUND(AVERAGE(F13:J13),0)</f>
        <v>25</v>
      </c>
      <c r="L13" s="27">
        <v>20</v>
      </c>
      <c r="M13" s="28">
        <v>27</v>
      </c>
      <c r="N13" s="28">
        <v>30</v>
      </c>
      <c r="O13" s="28">
        <v>28</v>
      </c>
      <c r="P13" s="31">
        <v>30</v>
      </c>
      <c r="Q13" s="31"/>
      <c r="R13" s="32"/>
      <c r="S13" s="18">
        <f t="shared" ref="S13:S45" si="2">ROUND(AVERAGE(L13:R13),0)</f>
        <v>27</v>
      </c>
      <c r="T13" s="27">
        <v>5</v>
      </c>
      <c r="U13" s="29">
        <v>5</v>
      </c>
      <c r="V13" s="19">
        <f t="shared" ref="V13:V45" si="3">ROUND(AVERAGE(T13:U13),0)</f>
        <v>5</v>
      </c>
      <c r="W13" s="20">
        <f t="shared" ref="W13:W45" si="4">SUM(E13,K13,S13,V13)</f>
        <v>59</v>
      </c>
      <c r="X13" s="27">
        <v>3</v>
      </c>
      <c r="Y13" s="29">
        <v>3</v>
      </c>
      <c r="Z13" s="18">
        <f t="shared" ref="Z13:Z45" si="5">SUM(X13:Y13)</f>
        <v>6</v>
      </c>
      <c r="AA13" s="21">
        <f t="shared" ref="AA13:AA45" si="6">SUM(W13,Z13)</f>
        <v>65</v>
      </c>
    </row>
    <row r="14" spans="1:27" ht="19.5" customHeight="1" x14ac:dyDescent="0.25">
      <c r="A14" s="11">
        <f>FILIACION!A9</f>
        <v>3</v>
      </c>
      <c r="B14" s="17" t="str">
        <f>CONCATENATE(FILIACION!B9," ",FILIACION!C9," ",FILIACION!D9)</f>
        <v>BARRA CHUI VANESA</v>
      </c>
      <c r="C14" s="27">
        <v>4</v>
      </c>
      <c r="D14" s="29"/>
      <c r="E14" s="18">
        <f t="shared" si="0"/>
        <v>4</v>
      </c>
      <c r="F14" s="27">
        <v>8</v>
      </c>
      <c r="G14" s="28">
        <v>5</v>
      </c>
      <c r="H14" s="28">
        <v>35</v>
      </c>
      <c r="I14" s="31">
        <v>8</v>
      </c>
      <c r="J14" s="32"/>
      <c r="K14" s="19">
        <f t="shared" si="1"/>
        <v>14</v>
      </c>
      <c r="L14" s="27">
        <v>20</v>
      </c>
      <c r="M14" s="28">
        <v>24</v>
      </c>
      <c r="N14" s="28">
        <v>35</v>
      </c>
      <c r="O14" s="28">
        <v>35</v>
      </c>
      <c r="P14" s="31">
        <v>24</v>
      </c>
      <c r="Q14" s="31"/>
      <c r="R14" s="32"/>
      <c r="S14" s="18">
        <f t="shared" si="2"/>
        <v>28</v>
      </c>
      <c r="T14" s="27">
        <v>5</v>
      </c>
      <c r="U14" s="29">
        <v>1</v>
      </c>
      <c r="V14" s="19">
        <f t="shared" si="3"/>
        <v>3</v>
      </c>
      <c r="W14" s="20">
        <f t="shared" si="4"/>
        <v>49</v>
      </c>
      <c r="X14" s="27">
        <v>3</v>
      </c>
      <c r="Y14" s="29">
        <v>3</v>
      </c>
      <c r="Z14" s="18">
        <f t="shared" si="5"/>
        <v>6</v>
      </c>
      <c r="AA14" s="21">
        <f t="shared" si="6"/>
        <v>55</v>
      </c>
    </row>
    <row r="15" spans="1:27" ht="19.5" customHeight="1" x14ac:dyDescent="0.25">
      <c r="A15" s="11">
        <f>FILIACION!A10</f>
        <v>4</v>
      </c>
      <c r="B15" s="17" t="str">
        <f>CONCATENATE(FILIACION!B10," ",FILIACION!C10," ",FILIACION!D10)</f>
        <v>BARRIOS  PILLCO ABDUL</v>
      </c>
      <c r="C15" s="27">
        <v>1</v>
      </c>
      <c r="D15" s="29"/>
      <c r="E15" s="18">
        <f t="shared" si="0"/>
        <v>1</v>
      </c>
      <c r="F15" s="27">
        <v>20</v>
      </c>
      <c r="G15" s="28">
        <v>20</v>
      </c>
      <c r="H15" s="28">
        <v>20</v>
      </c>
      <c r="I15" s="31">
        <v>10</v>
      </c>
      <c r="J15" s="32"/>
      <c r="K15" s="19">
        <f t="shared" si="1"/>
        <v>18</v>
      </c>
      <c r="L15" s="27">
        <v>5</v>
      </c>
      <c r="M15" s="28">
        <v>5</v>
      </c>
      <c r="N15" s="28">
        <v>5</v>
      </c>
      <c r="O15" s="28">
        <v>5</v>
      </c>
      <c r="P15" s="31">
        <v>5</v>
      </c>
      <c r="Q15" s="31"/>
      <c r="R15" s="32"/>
      <c r="S15" s="18">
        <f t="shared" si="2"/>
        <v>5</v>
      </c>
      <c r="T15" s="27">
        <v>1</v>
      </c>
      <c r="U15" s="29">
        <v>1</v>
      </c>
      <c r="V15" s="19">
        <f t="shared" si="3"/>
        <v>1</v>
      </c>
      <c r="W15" s="20">
        <f t="shared" si="4"/>
        <v>25</v>
      </c>
      <c r="X15" s="27">
        <v>5</v>
      </c>
      <c r="Y15" s="29">
        <v>5</v>
      </c>
      <c r="Z15" s="18">
        <f t="shared" si="5"/>
        <v>10</v>
      </c>
      <c r="AA15" s="21">
        <f t="shared" si="6"/>
        <v>35</v>
      </c>
    </row>
    <row r="16" spans="1:27" ht="19.5" customHeight="1" x14ac:dyDescent="0.25">
      <c r="A16" s="11">
        <f>FILIACION!A11</f>
        <v>5</v>
      </c>
      <c r="B16" s="17" t="str">
        <f>CONCATENATE(FILIACION!B11," ",FILIACION!C11," ",FILIACION!D11)</f>
        <v>CACERES AUCA EDSON</v>
      </c>
      <c r="C16" s="27">
        <v>3</v>
      </c>
      <c r="D16" s="29"/>
      <c r="E16" s="18">
        <f t="shared" si="0"/>
        <v>3</v>
      </c>
      <c r="F16" s="27">
        <v>9</v>
      </c>
      <c r="G16" s="28">
        <v>8</v>
      </c>
      <c r="H16" s="28">
        <v>10</v>
      </c>
      <c r="I16" s="31">
        <v>8</v>
      </c>
      <c r="J16" s="32"/>
      <c r="K16" s="19">
        <f t="shared" si="1"/>
        <v>9</v>
      </c>
      <c r="L16" s="27">
        <v>20</v>
      </c>
      <c r="M16" s="28">
        <v>20</v>
      </c>
      <c r="N16" s="28">
        <v>35</v>
      </c>
      <c r="O16" s="28">
        <v>15</v>
      </c>
      <c r="P16" s="31">
        <v>4</v>
      </c>
      <c r="Q16" s="31"/>
      <c r="R16" s="32"/>
      <c r="S16" s="18">
        <f t="shared" si="2"/>
        <v>19</v>
      </c>
      <c r="T16" s="27">
        <v>1</v>
      </c>
      <c r="U16" s="29">
        <v>1</v>
      </c>
      <c r="V16" s="19">
        <f t="shared" si="3"/>
        <v>1</v>
      </c>
      <c r="W16" s="20">
        <f t="shared" si="4"/>
        <v>32</v>
      </c>
      <c r="X16" s="27">
        <v>2</v>
      </c>
      <c r="Y16" s="29">
        <v>3</v>
      </c>
      <c r="Z16" s="18">
        <f t="shared" si="5"/>
        <v>5</v>
      </c>
      <c r="AA16" s="21">
        <f t="shared" si="6"/>
        <v>37</v>
      </c>
    </row>
    <row r="17" spans="1:27" ht="19.5" customHeight="1" x14ac:dyDescent="0.25">
      <c r="A17" s="11">
        <f>FILIACION!A12</f>
        <v>6</v>
      </c>
      <c r="B17" s="17" t="str">
        <f>CONCATENATE(FILIACION!B12," ",FILIACION!C12," ",FILIACION!D12)</f>
        <v>CAMACHO MARAÑON PAMELA JAQUELIN</v>
      </c>
      <c r="C17" s="27">
        <v>5</v>
      </c>
      <c r="D17" s="29"/>
      <c r="E17" s="18">
        <f t="shared" si="0"/>
        <v>5</v>
      </c>
      <c r="F17" s="27">
        <v>16</v>
      </c>
      <c r="G17" s="28">
        <v>4</v>
      </c>
      <c r="H17" s="28">
        <v>8</v>
      </c>
      <c r="I17" s="31">
        <v>35</v>
      </c>
      <c r="J17" s="32"/>
      <c r="K17" s="19">
        <f t="shared" si="1"/>
        <v>16</v>
      </c>
      <c r="L17" s="27">
        <v>20</v>
      </c>
      <c r="M17" s="28">
        <v>15</v>
      </c>
      <c r="N17" s="28">
        <v>30</v>
      </c>
      <c r="O17" s="28">
        <v>35</v>
      </c>
      <c r="P17" s="31">
        <v>35</v>
      </c>
      <c r="Q17" s="31"/>
      <c r="R17" s="32"/>
      <c r="S17" s="18">
        <f t="shared" si="2"/>
        <v>27</v>
      </c>
      <c r="T17" s="27">
        <v>1</v>
      </c>
      <c r="U17" s="29">
        <v>5</v>
      </c>
      <c r="V17" s="19">
        <f t="shared" si="3"/>
        <v>3</v>
      </c>
      <c r="W17" s="20">
        <f t="shared" si="4"/>
        <v>51</v>
      </c>
      <c r="X17" s="27">
        <v>2</v>
      </c>
      <c r="Y17" s="29">
        <v>3</v>
      </c>
      <c r="Z17" s="18">
        <f t="shared" si="5"/>
        <v>5</v>
      </c>
      <c r="AA17" s="21">
        <f t="shared" si="6"/>
        <v>56</v>
      </c>
    </row>
    <row r="18" spans="1:27" ht="19.5" customHeight="1" x14ac:dyDescent="0.25">
      <c r="A18" s="11">
        <f>FILIACION!A13</f>
        <v>7</v>
      </c>
      <c r="B18" s="17" t="str">
        <f>CONCATENATE(FILIACION!B13," ",FILIACION!C13," ",FILIACION!D13)</f>
        <v>CANAVIRI TICOLLANO NOEMI</v>
      </c>
      <c r="C18" s="27">
        <v>4</v>
      </c>
      <c r="D18" s="29"/>
      <c r="E18" s="18">
        <f t="shared" si="0"/>
        <v>4</v>
      </c>
      <c r="F18" s="27">
        <v>14</v>
      </c>
      <c r="G18" s="28">
        <v>15</v>
      </c>
      <c r="H18" s="28">
        <v>28</v>
      </c>
      <c r="I18" s="31">
        <v>35</v>
      </c>
      <c r="J18" s="32"/>
      <c r="K18" s="19">
        <f t="shared" si="1"/>
        <v>23</v>
      </c>
      <c r="L18" s="27">
        <v>20</v>
      </c>
      <c r="M18" s="28">
        <v>11</v>
      </c>
      <c r="N18" s="28">
        <v>35</v>
      </c>
      <c r="O18" s="28">
        <v>35</v>
      </c>
      <c r="P18" s="31">
        <v>35</v>
      </c>
      <c r="Q18" s="31"/>
      <c r="R18" s="32"/>
      <c r="S18" s="18">
        <f t="shared" si="2"/>
        <v>27</v>
      </c>
      <c r="T18" s="27">
        <v>5</v>
      </c>
      <c r="U18" s="29">
        <v>5</v>
      </c>
      <c r="V18" s="19">
        <f t="shared" si="3"/>
        <v>5</v>
      </c>
      <c r="W18" s="20">
        <f t="shared" si="4"/>
        <v>59</v>
      </c>
      <c r="X18" s="27">
        <v>3</v>
      </c>
      <c r="Y18" s="29">
        <v>3</v>
      </c>
      <c r="Z18" s="18">
        <f t="shared" si="5"/>
        <v>6</v>
      </c>
      <c r="AA18" s="21">
        <f t="shared" si="6"/>
        <v>65</v>
      </c>
    </row>
    <row r="19" spans="1:27" ht="19.5" customHeight="1" x14ac:dyDescent="0.25">
      <c r="A19" s="11">
        <f>FILIACION!A14</f>
        <v>8</v>
      </c>
      <c r="B19" s="17" t="str">
        <f>CONCATENATE(FILIACION!B14," ",FILIACION!C14," ",FILIACION!D14)</f>
        <v>CRUZ APAZA JHOSELIN</v>
      </c>
      <c r="C19" s="27">
        <v>2</v>
      </c>
      <c r="D19" s="29"/>
      <c r="E19" s="18">
        <f t="shared" si="0"/>
        <v>2</v>
      </c>
      <c r="F19" s="27">
        <v>9</v>
      </c>
      <c r="G19" s="28">
        <v>11</v>
      </c>
      <c r="H19" s="28">
        <v>12</v>
      </c>
      <c r="I19" s="31">
        <v>10</v>
      </c>
      <c r="J19" s="32"/>
      <c r="K19" s="19">
        <f t="shared" si="1"/>
        <v>11</v>
      </c>
      <c r="L19" s="27">
        <v>20</v>
      </c>
      <c r="M19" s="28">
        <v>10</v>
      </c>
      <c r="N19" s="28">
        <v>30</v>
      </c>
      <c r="O19" s="28">
        <v>20</v>
      </c>
      <c r="P19" s="31">
        <v>30</v>
      </c>
      <c r="Q19" s="31"/>
      <c r="R19" s="32"/>
      <c r="S19" s="18">
        <f t="shared" si="2"/>
        <v>22</v>
      </c>
      <c r="T19" s="27">
        <v>5</v>
      </c>
      <c r="U19" s="29">
        <v>1</v>
      </c>
      <c r="V19" s="19">
        <f t="shared" si="3"/>
        <v>3</v>
      </c>
      <c r="W19" s="20">
        <f t="shared" si="4"/>
        <v>38</v>
      </c>
      <c r="X19" s="27">
        <v>2</v>
      </c>
      <c r="Y19" s="29">
        <v>3</v>
      </c>
      <c r="Z19" s="18">
        <f t="shared" si="5"/>
        <v>5</v>
      </c>
      <c r="AA19" s="21">
        <f t="shared" si="6"/>
        <v>43</v>
      </c>
    </row>
    <row r="20" spans="1:27" ht="19.5" customHeight="1" x14ac:dyDescent="0.25">
      <c r="A20" s="11">
        <f>FILIACION!A15</f>
        <v>9</v>
      </c>
      <c r="B20" s="17" t="str">
        <f>CONCATENATE(FILIACION!B15," ",FILIACION!C15," ",FILIACION!D15)</f>
        <v>FLORES CARICARI WILLAMS</v>
      </c>
      <c r="C20" s="27">
        <v>4</v>
      </c>
      <c r="D20" s="29"/>
      <c r="E20" s="18">
        <f t="shared" si="0"/>
        <v>4</v>
      </c>
      <c r="F20" s="27">
        <v>3</v>
      </c>
      <c r="G20" s="28">
        <v>2</v>
      </c>
      <c r="H20" s="28">
        <v>5</v>
      </c>
      <c r="I20" s="31">
        <v>30</v>
      </c>
      <c r="J20" s="32"/>
      <c r="K20" s="19">
        <f t="shared" si="1"/>
        <v>10</v>
      </c>
      <c r="L20" s="27">
        <v>10</v>
      </c>
      <c r="M20" s="28">
        <v>10</v>
      </c>
      <c r="N20" s="28">
        <v>20</v>
      </c>
      <c r="O20" s="28">
        <v>20</v>
      </c>
      <c r="P20" s="31">
        <v>15</v>
      </c>
      <c r="Q20" s="31"/>
      <c r="R20" s="32"/>
      <c r="S20" s="18">
        <f t="shared" si="2"/>
        <v>15</v>
      </c>
      <c r="T20" s="27">
        <v>1</v>
      </c>
      <c r="U20" s="29">
        <v>1</v>
      </c>
      <c r="V20" s="19">
        <f t="shared" si="3"/>
        <v>1</v>
      </c>
      <c r="W20" s="20">
        <f t="shared" si="4"/>
        <v>30</v>
      </c>
      <c r="X20" s="27">
        <v>2</v>
      </c>
      <c r="Y20" s="29">
        <v>3</v>
      </c>
      <c r="Z20" s="18">
        <f t="shared" si="5"/>
        <v>5</v>
      </c>
      <c r="AA20" s="21">
        <f t="shared" si="6"/>
        <v>35</v>
      </c>
    </row>
    <row r="21" spans="1:27" ht="19.5" customHeight="1" x14ac:dyDescent="0.25">
      <c r="A21" s="11">
        <f>FILIACION!A16</f>
        <v>10</v>
      </c>
      <c r="B21" s="17" t="str">
        <f>CONCATENATE(FILIACION!B16," ",FILIACION!C16," ",FILIACION!D16)</f>
        <v>GABRIEL TOACA ABRAHAM</v>
      </c>
      <c r="C21" s="27">
        <v>5</v>
      </c>
      <c r="D21" s="29"/>
      <c r="E21" s="18">
        <f t="shared" si="0"/>
        <v>5</v>
      </c>
      <c r="F21" s="27">
        <v>11</v>
      </c>
      <c r="G21" s="28">
        <v>20</v>
      </c>
      <c r="H21" s="28">
        <v>1</v>
      </c>
      <c r="I21" s="31">
        <v>11</v>
      </c>
      <c r="J21" s="32"/>
      <c r="K21" s="19">
        <f t="shared" si="1"/>
        <v>11</v>
      </c>
      <c r="L21" s="27">
        <v>20</v>
      </c>
      <c r="M21" s="28">
        <v>30</v>
      </c>
      <c r="N21" s="28">
        <v>30</v>
      </c>
      <c r="O21" s="28">
        <v>35</v>
      </c>
      <c r="P21" s="31">
        <v>35</v>
      </c>
      <c r="Q21" s="31"/>
      <c r="R21" s="32"/>
      <c r="S21" s="18">
        <f t="shared" si="2"/>
        <v>30</v>
      </c>
      <c r="T21" s="27">
        <v>1</v>
      </c>
      <c r="U21" s="29">
        <v>1</v>
      </c>
      <c r="V21" s="19">
        <f t="shared" si="3"/>
        <v>1</v>
      </c>
      <c r="W21" s="20">
        <f t="shared" si="4"/>
        <v>47</v>
      </c>
      <c r="X21" s="27">
        <v>3</v>
      </c>
      <c r="Y21" s="29">
        <v>3</v>
      </c>
      <c r="Z21" s="18">
        <f t="shared" si="5"/>
        <v>6</v>
      </c>
      <c r="AA21" s="21">
        <f t="shared" si="6"/>
        <v>53</v>
      </c>
    </row>
    <row r="22" spans="1:27" ht="19.5" customHeight="1" x14ac:dyDescent="0.25">
      <c r="A22" s="11">
        <f>FILIACION!A17</f>
        <v>11</v>
      </c>
      <c r="B22" s="17" t="str">
        <f>CONCATENATE(FILIACION!B17," ",FILIACION!C17," ",FILIACION!D17)</f>
        <v>GUTIERREZ CHOQUE ALEX</v>
      </c>
      <c r="C22" s="27">
        <v>4</v>
      </c>
      <c r="D22" s="29"/>
      <c r="E22" s="18">
        <f t="shared" si="0"/>
        <v>4</v>
      </c>
      <c r="F22" s="27">
        <v>3</v>
      </c>
      <c r="G22" s="28">
        <v>5</v>
      </c>
      <c r="H22" s="28">
        <v>8</v>
      </c>
      <c r="I22" s="31">
        <v>1</v>
      </c>
      <c r="J22" s="32"/>
      <c r="K22" s="19">
        <f t="shared" si="1"/>
        <v>4</v>
      </c>
      <c r="L22" s="27">
        <v>20</v>
      </c>
      <c r="M22" s="28">
        <v>30</v>
      </c>
      <c r="N22" s="28">
        <v>35</v>
      </c>
      <c r="O22" s="28">
        <v>20</v>
      </c>
      <c r="P22" s="31">
        <v>8</v>
      </c>
      <c r="Q22" s="31"/>
      <c r="R22" s="32"/>
      <c r="S22" s="18">
        <f t="shared" si="2"/>
        <v>23</v>
      </c>
      <c r="T22" s="27">
        <v>1</v>
      </c>
      <c r="U22" s="29">
        <v>5</v>
      </c>
      <c r="V22" s="19">
        <f t="shared" si="3"/>
        <v>3</v>
      </c>
      <c r="W22" s="20">
        <f t="shared" si="4"/>
        <v>34</v>
      </c>
      <c r="X22" s="27">
        <v>3</v>
      </c>
      <c r="Y22" s="29">
        <v>2</v>
      </c>
      <c r="Z22" s="18">
        <f t="shared" si="5"/>
        <v>5</v>
      </c>
      <c r="AA22" s="21">
        <f t="shared" si="6"/>
        <v>39</v>
      </c>
    </row>
    <row r="23" spans="1:27" ht="19.5" customHeight="1" x14ac:dyDescent="0.25">
      <c r="A23" s="11">
        <f>FILIACION!A18</f>
        <v>12</v>
      </c>
      <c r="B23" s="17" t="str">
        <f>CONCATENATE(FILIACION!B18," ",FILIACION!C18," ",FILIACION!D18)</f>
        <v>HUANCA FERNANDEZ TANIA</v>
      </c>
      <c r="C23" s="27">
        <v>1</v>
      </c>
      <c r="D23" s="29"/>
      <c r="E23" s="18">
        <f t="shared" si="0"/>
        <v>1</v>
      </c>
      <c r="F23" s="27">
        <v>3</v>
      </c>
      <c r="G23" s="28">
        <v>3</v>
      </c>
      <c r="H23" s="28">
        <v>3</v>
      </c>
      <c r="I23" s="31">
        <v>3</v>
      </c>
      <c r="J23" s="32"/>
      <c r="K23" s="19">
        <f t="shared" si="1"/>
        <v>3</v>
      </c>
      <c r="L23" s="27">
        <v>35</v>
      </c>
      <c r="M23" s="28">
        <v>35</v>
      </c>
      <c r="N23" s="28">
        <v>35</v>
      </c>
      <c r="O23" s="28">
        <v>35</v>
      </c>
      <c r="P23" s="31">
        <v>10</v>
      </c>
      <c r="Q23" s="31"/>
      <c r="R23" s="32"/>
      <c r="S23" s="18">
        <f t="shared" si="2"/>
        <v>30</v>
      </c>
      <c r="T23" s="27">
        <v>1</v>
      </c>
      <c r="U23" s="29">
        <v>5</v>
      </c>
      <c r="V23" s="19">
        <f t="shared" si="3"/>
        <v>3</v>
      </c>
      <c r="W23" s="20">
        <f t="shared" si="4"/>
        <v>37</v>
      </c>
      <c r="X23" s="27">
        <v>2</v>
      </c>
      <c r="Y23" s="29">
        <v>3</v>
      </c>
      <c r="Z23" s="18">
        <f t="shared" si="5"/>
        <v>5</v>
      </c>
      <c r="AA23" s="21">
        <f t="shared" si="6"/>
        <v>42</v>
      </c>
    </row>
    <row r="24" spans="1:27" ht="19.5" customHeight="1" x14ac:dyDescent="0.25">
      <c r="A24" s="11">
        <f>FILIACION!A19</f>
        <v>13</v>
      </c>
      <c r="B24" s="17" t="str">
        <f>CONCATENATE(FILIACION!B19," ",FILIACION!C19," ",FILIACION!D19)</f>
        <v>LUJAN VELASCO ABRIL NATHALIA</v>
      </c>
      <c r="C24" s="27">
        <v>3</v>
      </c>
      <c r="D24" s="29"/>
      <c r="E24" s="18">
        <f t="shared" si="0"/>
        <v>3</v>
      </c>
      <c r="F24" s="27">
        <v>7</v>
      </c>
      <c r="G24" s="28">
        <v>10</v>
      </c>
      <c r="H24" s="28">
        <v>5</v>
      </c>
      <c r="I24" s="31">
        <v>7</v>
      </c>
      <c r="J24" s="32"/>
      <c r="K24" s="19">
        <f t="shared" si="1"/>
        <v>7</v>
      </c>
      <c r="L24" s="27">
        <v>35</v>
      </c>
      <c r="M24" s="28">
        <v>30</v>
      </c>
      <c r="N24" s="28">
        <v>30</v>
      </c>
      <c r="O24" s="28">
        <v>30</v>
      </c>
      <c r="P24" s="31">
        <v>12</v>
      </c>
      <c r="Q24" s="31"/>
      <c r="R24" s="32"/>
      <c r="S24" s="18">
        <f t="shared" si="2"/>
        <v>27</v>
      </c>
      <c r="T24" s="27">
        <v>1</v>
      </c>
      <c r="U24" s="29">
        <v>1</v>
      </c>
      <c r="V24" s="19">
        <f t="shared" si="3"/>
        <v>1</v>
      </c>
      <c r="W24" s="20">
        <f t="shared" si="4"/>
        <v>38</v>
      </c>
      <c r="X24" s="27">
        <v>3</v>
      </c>
      <c r="Y24" s="29">
        <v>3</v>
      </c>
      <c r="Z24" s="18">
        <f t="shared" si="5"/>
        <v>6</v>
      </c>
      <c r="AA24" s="21">
        <f t="shared" si="6"/>
        <v>44</v>
      </c>
    </row>
    <row r="25" spans="1:27" ht="19.5" customHeight="1" x14ac:dyDescent="0.25">
      <c r="A25" s="11">
        <f>FILIACION!A20</f>
        <v>14</v>
      </c>
      <c r="B25" s="17" t="str">
        <f>CONCATENATE(FILIACION!B20," ",FILIACION!C20," ",FILIACION!D20)</f>
        <v>MITMA BERNABE BRAYAN GARY</v>
      </c>
      <c r="C25" s="27">
        <v>2</v>
      </c>
      <c r="D25" s="29"/>
      <c r="E25" s="18">
        <f t="shared" si="0"/>
        <v>2</v>
      </c>
      <c r="F25" s="27">
        <v>4</v>
      </c>
      <c r="G25" s="28">
        <v>4</v>
      </c>
      <c r="H25" s="28">
        <v>4</v>
      </c>
      <c r="I25" s="31">
        <v>4</v>
      </c>
      <c r="J25" s="32"/>
      <c r="K25" s="19">
        <f t="shared" si="1"/>
        <v>4</v>
      </c>
      <c r="L25" s="27">
        <v>30</v>
      </c>
      <c r="M25" s="28">
        <v>25</v>
      </c>
      <c r="N25" s="28">
        <v>20</v>
      </c>
      <c r="O25" s="28">
        <v>1</v>
      </c>
      <c r="P25" s="31">
        <v>30</v>
      </c>
      <c r="Q25" s="31"/>
      <c r="R25" s="32"/>
      <c r="S25" s="18">
        <f t="shared" si="2"/>
        <v>21</v>
      </c>
      <c r="T25" s="27">
        <v>1</v>
      </c>
      <c r="U25" s="29">
        <v>5</v>
      </c>
      <c r="V25" s="19">
        <f t="shared" si="3"/>
        <v>3</v>
      </c>
      <c r="W25" s="20">
        <f t="shared" si="4"/>
        <v>30</v>
      </c>
      <c r="X25" s="27">
        <v>2</v>
      </c>
      <c r="Y25" s="29">
        <v>3</v>
      </c>
      <c r="Z25" s="18">
        <f t="shared" si="5"/>
        <v>5</v>
      </c>
      <c r="AA25" s="21">
        <f t="shared" si="6"/>
        <v>35</v>
      </c>
    </row>
    <row r="26" spans="1:27" ht="19.5" customHeight="1" x14ac:dyDescent="0.25">
      <c r="A26" s="11">
        <f>FILIACION!A21</f>
        <v>15</v>
      </c>
      <c r="B26" s="17" t="str">
        <f>CONCATENATE(FILIACION!B21," ",FILIACION!C21," ",FILIACION!D21)</f>
        <v>NINA POMA RILVER</v>
      </c>
      <c r="C26" s="27">
        <v>2</v>
      </c>
      <c r="D26" s="29"/>
      <c r="E26" s="18">
        <f t="shared" si="0"/>
        <v>2</v>
      </c>
      <c r="F26" s="27">
        <v>2</v>
      </c>
      <c r="G26" s="28">
        <v>2</v>
      </c>
      <c r="H26" s="28">
        <v>2</v>
      </c>
      <c r="I26" s="31">
        <v>2</v>
      </c>
      <c r="J26" s="32"/>
      <c r="K26" s="19">
        <f t="shared" si="1"/>
        <v>2</v>
      </c>
      <c r="L26" s="27">
        <v>7</v>
      </c>
      <c r="M26" s="28">
        <v>30</v>
      </c>
      <c r="N26" s="28">
        <v>35</v>
      </c>
      <c r="O26" s="28">
        <v>20</v>
      </c>
      <c r="P26" s="31">
        <v>25</v>
      </c>
      <c r="Q26" s="31"/>
      <c r="R26" s="32"/>
      <c r="S26" s="18">
        <f t="shared" si="2"/>
        <v>23</v>
      </c>
      <c r="T26" s="27">
        <v>5</v>
      </c>
      <c r="U26" s="29">
        <v>1</v>
      </c>
      <c r="V26" s="19">
        <f t="shared" si="3"/>
        <v>3</v>
      </c>
      <c r="W26" s="20">
        <f t="shared" si="4"/>
        <v>30</v>
      </c>
      <c r="X26" s="27">
        <v>2</v>
      </c>
      <c r="Y26" s="29">
        <v>3</v>
      </c>
      <c r="Z26" s="18">
        <f t="shared" si="5"/>
        <v>5</v>
      </c>
      <c r="AA26" s="21">
        <f t="shared" si="6"/>
        <v>35</v>
      </c>
    </row>
    <row r="27" spans="1:27" ht="19.5" customHeight="1" x14ac:dyDescent="0.25">
      <c r="A27" s="11">
        <f>FILIACION!A22</f>
        <v>16</v>
      </c>
      <c r="B27" s="17" t="str">
        <f>CONCATENATE(FILIACION!B22," ",FILIACION!C22," ",FILIACION!D22)</f>
        <v>PEREZ HIDALGO FRANKLIN</v>
      </c>
      <c r="C27" s="27">
        <v>5</v>
      </c>
      <c r="D27" s="29"/>
      <c r="E27" s="18">
        <f t="shared" si="0"/>
        <v>5</v>
      </c>
      <c r="F27" s="27">
        <v>16</v>
      </c>
      <c r="G27" s="28">
        <v>20</v>
      </c>
      <c r="H27" s="28">
        <v>18</v>
      </c>
      <c r="I27" s="31">
        <v>11</v>
      </c>
      <c r="J27" s="32"/>
      <c r="K27" s="19">
        <f t="shared" si="1"/>
        <v>16</v>
      </c>
      <c r="L27" s="27">
        <v>5</v>
      </c>
      <c r="M27" s="28">
        <v>35</v>
      </c>
      <c r="N27" s="28">
        <v>35</v>
      </c>
      <c r="O27" s="28">
        <v>35</v>
      </c>
      <c r="P27" s="31">
        <v>25</v>
      </c>
      <c r="Q27" s="31"/>
      <c r="R27" s="32"/>
      <c r="S27" s="18">
        <f t="shared" si="2"/>
        <v>27</v>
      </c>
      <c r="T27" s="27">
        <v>5</v>
      </c>
      <c r="U27" s="29">
        <v>5</v>
      </c>
      <c r="V27" s="19">
        <f t="shared" si="3"/>
        <v>5</v>
      </c>
      <c r="W27" s="20">
        <f t="shared" si="4"/>
        <v>53</v>
      </c>
      <c r="X27" s="27">
        <v>3</v>
      </c>
      <c r="Y27" s="29">
        <v>4</v>
      </c>
      <c r="Z27" s="18">
        <f t="shared" si="5"/>
        <v>7</v>
      </c>
      <c r="AA27" s="21">
        <f t="shared" si="6"/>
        <v>60</v>
      </c>
    </row>
    <row r="28" spans="1:27" ht="19.5" customHeight="1" x14ac:dyDescent="0.25">
      <c r="A28" s="11">
        <f>FILIACION!A23</f>
        <v>17</v>
      </c>
      <c r="B28" s="17" t="str">
        <f>CONCATENATE(FILIACION!B23," ",FILIACION!C23," ",FILIACION!D23)</f>
        <v>QUISPE MAMANI PAOLA JANDIRA</v>
      </c>
      <c r="C28" s="27">
        <v>2</v>
      </c>
      <c r="D28" s="29"/>
      <c r="E28" s="18">
        <f t="shared" si="0"/>
        <v>2</v>
      </c>
      <c r="F28" s="27">
        <v>14</v>
      </c>
      <c r="G28" s="28">
        <v>12</v>
      </c>
      <c r="H28" s="28">
        <v>20</v>
      </c>
      <c r="I28" s="31">
        <v>11</v>
      </c>
      <c r="J28" s="32"/>
      <c r="K28" s="19">
        <f t="shared" si="1"/>
        <v>14</v>
      </c>
      <c r="L28" s="27">
        <v>35</v>
      </c>
      <c r="M28" s="28">
        <v>35</v>
      </c>
      <c r="N28" s="28">
        <v>35</v>
      </c>
      <c r="O28" s="28">
        <v>35</v>
      </c>
      <c r="P28" s="31">
        <v>10</v>
      </c>
      <c r="Q28" s="31"/>
      <c r="R28" s="32"/>
      <c r="S28" s="18">
        <f t="shared" si="2"/>
        <v>30</v>
      </c>
      <c r="T28" s="27">
        <v>1</v>
      </c>
      <c r="U28" s="29">
        <v>1</v>
      </c>
      <c r="V28" s="19">
        <f t="shared" si="3"/>
        <v>1</v>
      </c>
      <c r="W28" s="20">
        <f t="shared" si="4"/>
        <v>47</v>
      </c>
      <c r="X28" s="27">
        <v>3</v>
      </c>
      <c r="Y28" s="29">
        <v>3</v>
      </c>
      <c r="Z28" s="18">
        <f t="shared" si="5"/>
        <v>6</v>
      </c>
      <c r="AA28" s="21">
        <f t="shared" si="6"/>
        <v>53</v>
      </c>
    </row>
    <row r="29" spans="1:27" ht="19.5" customHeight="1" x14ac:dyDescent="0.25">
      <c r="A29" s="11">
        <f>FILIACION!A24</f>
        <v>18</v>
      </c>
      <c r="B29" s="17" t="str">
        <f>CONCATENATE(FILIACION!B24," ",FILIACION!C24," ",FILIACION!D24)</f>
        <v>SALVATIERRA ESCOBAR ALEJANDRINA</v>
      </c>
      <c r="C29" s="27">
        <v>5</v>
      </c>
      <c r="D29" s="29"/>
      <c r="E29" s="18">
        <f t="shared" si="0"/>
        <v>5</v>
      </c>
      <c r="F29" s="27">
        <v>14</v>
      </c>
      <c r="G29" s="28">
        <v>30</v>
      </c>
      <c r="H29" s="28">
        <v>30</v>
      </c>
      <c r="I29" s="31">
        <v>35</v>
      </c>
      <c r="J29" s="32"/>
      <c r="K29" s="19">
        <f t="shared" si="1"/>
        <v>27</v>
      </c>
      <c r="L29" s="27">
        <v>35</v>
      </c>
      <c r="M29" s="28">
        <v>35</v>
      </c>
      <c r="N29" s="28">
        <v>35</v>
      </c>
      <c r="O29" s="28">
        <v>35</v>
      </c>
      <c r="P29" s="31">
        <v>35</v>
      </c>
      <c r="Q29" s="31"/>
      <c r="R29" s="32"/>
      <c r="S29" s="18">
        <f t="shared" si="2"/>
        <v>35</v>
      </c>
      <c r="T29" s="27">
        <v>5</v>
      </c>
      <c r="U29" s="29">
        <v>5</v>
      </c>
      <c r="V29" s="19">
        <f t="shared" si="3"/>
        <v>5</v>
      </c>
      <c r="W29" s="20">
        <f t="shared" si="4"/>
        <v>72</v>
      </c>
      <c r="X29" s="27">
        <v>3</v>
      </c>
      <c r="Y29" s="29">
        <v>3</v>
      </c>
      <c r="Z29" s="18">
        <f t="shared" si="5"/>
        <v>6</v>
      </c>
      <c r="AA29" s="21">
        <f t="shared" si="6"/>
        <v>78</v>
      </c>
    </row>
    <row r="30" spans="1:27" ht="19.5" customHeight="1" x14ac:dyDescent="0.25">
      <c r="A30" s="11">
        <f>FILIACION!A25</f>
        <v>19</v>
      </c>
      <c r="B30" s="17" t="str">
        <f>CONCATENATE(FILIACION!B25," ",FILIACION!C25," ",FILIACION!D25)</f>
        <v>TAQUI JARA DAVID</v>
      </c>
      <c r="C30" s="27">
        <v>1</v>
      </c>
      <c r="D30" s="29"/>
      <c r="E30" s="18">
        <f t="shared" si="0"/>
        <v>1</v>
      </c>
      <c r="F30" s="27">
        <v>10</v>
      </c>
      <c r="G30" s="28">
        <v>8</v>
      </c>
      <c r="H30" s="28">
        <v>14</v>
      </c>
      <c r="I30" s="31">
        <v>7</v>
      </c>
      <c r="J30" s="32"/>
      <c r="K30" s="19">
        <f t="shared" si="1"/>
        <v>10</v>
      </c>
      <c r="L30" s="27">
        <v>35</v>
      </c>
      <c r="M30" s="28">
        <v>35</v>
      </c>
      <c r="N30" s="28">
        <v>35</v>
      </c>
      <c r="O30" s="28">
        <v>7</v>
      </c>
      <c r="P30" s="31">
        <v>3</v>
      </c>
      <c r="Q30" s="31"/>
      <c r="R30" s="32"/>
      <c r="S30" s="18">
        <f t="shared" si="2"/>
        <v>23</v>
      </c>
      <c r="T30" s="27">
        <v>1</v>
      </c>
      <c r="U30" s="29">
        <v>5</v>
      </c>
      <c r="V30" s="19">
        <f t="shared" si="3"/>
        <v>3</v>
      </c>
      <c r="W30" s="20">
        <f t="shared" si="4"/>
        <v>37</v>
      </c>
      <c r="X30" s="27">
        <v>4</v>
      </c>
      <c r="Y30" s="29">
        <v>4</v>
      </c>
      <c r="Z30" s="18">
        <f t="shared" si="5"/>
        <v>8</v>
      </c>
      <c r="AA30" s="21">
        <f t="shared" si="6"/>
        <v>45</v>
      </c>
    </row>
    <row r="31" spans="1:27" ht="19.5" customHeight="1" x14ac:dyDescent="0.25">
      <c r="A31" s="11">
        <f>FILIACION!A26</f>
        <v>20</v>
      </c>
      <c r="B31" s="17" t="str">
        <f>CONCATENATE(FILIACION!B26," ",FILIACION!C26," ",FILIACION!D26)</f>
        <v>TOACA GOYTIA JHOSELIN</v>
      </c>
      <c r="C31" s="27">
        <v>5</v>
      </c>
      <c r="D31" s="29"/>
      <c r="E31" s="18">
        <f t="shared" si="0"/>
        <v>5</v>
      </c>
      <c r="F31" s="27">
        <v>3</v>
      </c>
      <c r="G31" s="28">
        <v>3</v>
      </c>
      <c r="H31" s="28">
        <v>3</v>
      </c>
      <c r="I31" s="31">
        <v>3</v>
      </c>
      <c r="J31" s="32"/>
      <c r="K31" s="19">
        <f t="shared" si="1"/>
        <v>3</v>
      </c>
      <c r="L31" s="27">
        <v>35</v>
      </c>
      <c r="M31" s="28">
        <v>35</v>
      </c>
      <c r="N31" s="28">
        <v>35</v>
      </c>
      <c r="O31" s="28">
        <v>20</v>
      </c>
      <c r="P31" s="31">
        <v>10</v>
      </c>
      <c r="Q31" s="31"/>
      <c r="R31" s="32"/>
      <c r="S31" s="18">
        <f t="shared" si="2"/>
        <v>27</v>
      </c>
      <c r="T31" s="27">
        <v>1</v>
      </c>
      <c r="U31" s="29">
        <v>5</v>
      </c>
      <c r="V31" s="19">
        <f t="shared" si="3"/>
        <v>3</v>
      </c>
      <c r="W31" s="20">
        <f t="shared" si="4"/>
        <v>38</v>
      </c>
      <c r="X31" s="27">
        <v>3</v>
      </c>
      <c r="Y31" s="29">
        <v>3</v>
      </c>
      <c r="Z31" s="18">
        <f t="shared" si="5"/>
        <v>6</v>
      </c>
      <c r="AA31" s="21">
        <f t="shared" si="6"/>
        <v>44</v>
      </c>
    </row>
    <row r="32" spans="1:27" ht="19.5" customHeight="1" x14ac:dyDescent="0.25">
      <c r="A32" s="11">
        <f>FILIACION!A27</f>
        <v>21</v>
      </c>
      <c r="B32" s="17" t="str">
        <f>CONCATENATE(FILIACION!B27," ",FILIACION!C27," ",FILIACION!D27)</f>
        <v>VILLCA MAMANI LIZETH KAREN</v>
      </c>
      <c r="C32" s="27">
        <v>4</v>
      </c>
      <c r="D32" s="29"/>
      <c r="E32" s="18">
        <f t="shared" si="0"/>
        <v>4</v>
      </c>
      <c r="F32" s="27">
        <v>14</v>
      </c>
      <c r="G32" s="28">
        <v>35</v>
      </c>
      <c r="H32" s="28">
        <v>25</v>
      </c>
      <c r="I32" s="31">
        <v>35</v>
      </c>
      <c r="J32" s="32"/>
      <c r="K32" s="19">
        <f t="shared" si="1"/>
        <v>27</v>
      </c>
      <c r="L32" s="27">
        <v>21</v>
      </c>
      <c r="M32" s="28">
        <v>30</v>
      </c>
      <c r="N32" s="28">
        <v>35</v>
      </c>
      <c r="O32" s="28">
        <v>21</v>
      </c>
      <c r="P32" s="31">
        <v>35</v>
      </c>
      <c r="Q32" s="31"/>
      <c r="R32" s="32"/>
      <c r="S32" s="18">
        <f t="shared" si="2"/>
        <v>28</v>
      </c>
      <c r="T32" s="27">
        <v>1</v>
      </c>
      <c r="U32" s="29">
        <v>5</v>
      </c>
      <c r="V32" s="19">
        <f t="shared" si="3"/>
        <v>3</v>
      </c>
      <c r="W32" s="20">
        <f t="shared" si="4"/>
        <v>62</v>
      </c>
      <c r="X32" s="27">
        <v>4</v>
      </c>
      <c r="Y32" s="29">
        <v>4</v>
      </c>
      <c r="Z32" s="18">
        <f t="shared" si="5"/>
        <v>8</v>
      </c>
      <c r="AA32" s="21">
        <f t="shared" si="6"/>
        <v>70</v>
      </c>
    </row>
    <row r="33" spans="1:27" ht="19.5" customHeight="1" x14ac:dyDescent="0.25">
      <c r="A33" s="11">
        <f>FILIACION!A28</f>
        <v>22</v>
      </c>
      <c r="B33" s="17" t="str">
        <f>CONCATENATE(FILIACION!B28," ",FILIACION!C28," ",FILIACION!D28)</f>
        <v>ZARATE  ESCOBAR MARIA FERNANDA</v>
      </c>
      <c r="C33" s="27">
        <v>5</v>
      </c>
      <c r="D33" s="29"/>
      <c r="E33" s="18">
        <f t="shared" si="0"/>
        <v>5</v>
      </c>
      <c r="F33" s="27">
        <v>35</v>
      </c>
      <c r="G33" s="28">
        <v>15</v>
      </c>
      <c r="H33" s="28">
        <v>35</v>
      </c>
      <c r="I33" s="31">
        <v>35</v>
      </c>
      <c r="J33" s="32"/>
      <c r="K33" s="19">
        <f t="shared" si="1"/>
        <v>30</v>
      </c>
      <c r="L33" s="27">
        <v>35</v>
      </c>
      <c r="M33" s="28">
        <v>32</v>
      </c>
      <c r="N33" s="28">
        <v>35</v>
      </c>
      <c r="O33" s="28">
        <v>35</v>
      </c>
      <c r="P33" s="31">
        <v>35</v>
      </c>
      <c r="Q33" s="31"/>
      <c r="R33" s="32"/>
      <c r="S33" s="18">
        <f t="shared" si="2"/>
        <v>34</v>
      </c>
      <c r="T33" s="27">
        <v>5</v>
      </c>
      <c r="U33" s="29">
        <v>5</v>
      </c>
      <c r="V33" s="19">
        <f t="shared" si="3"/>
        <v>5</v>
      </c>
      <c r="W33" s="20">
        <f t="shared" si="4"/>
        <v>74</v>
      </c>
      <c r="X33" s="27">
        <v>3</v>
      </c>
      <c r="Y33" s="29">
        <v>3</v>
      </c>
      <c r="Z33" s="18">
        <f t="shared" si="5"/>
        <v>6</v>
      </c>
      <c r="AA33" s="21">
        <f t="shared" si="6"/>
        <v>80</v>
      </c>
    </row>
    <row r="34" spans="1:27" ht="19.5" customHeight="1" x14ac:dyDescent="0.25">
      <c r="A34" s="11">
        <f>FILIACION!A29</f>
        <v>23</v>
      </c>
      <c r="B34" s="17" t="str">
        <f>CONCATENATE(FILIACION!B29," ",FILIACION!C29," ",FILIACION!D29)</f>
        <v>ZEGARRA VILLCA GISSEL GABRIELA</v>
      </c>
      <c r="C34" s="27">
        <v>3</v>
      </c>
      <c r="D34" s="29"/>
      <c r="E34" s="18">
        <f t="shared" si="0"/>
        <v>3</v>
      </c>
      <c r="F34" s="27">
        <v>1</v>
      </c>
      <c r="G34" s="28">
        <v>1</v>
      </c>
      <c r="H34" s="28">
        <v>20</v>
      </c>
      <c r="I34" s="31">
        <v>35</v>
      </c>
      <c r="J34" s="32"/>
      <c r="K34" s="19">
        <f t="shared" si="1"/>
        <v>14</v>
      </c>
      <c r="L34" s="27">
        <v>30</v>
      </c>
      <c r="M34" s="28">
        <v>15</v>
      </c>
      <c r="N34" s="28">
        <v>5</v>
      </c>
      <c r="O34" s="28">
        <v>5</v>
      </c>
      <c r="P34" s="31">
        <v>5</v>
      </c>
      <c r="Q34" s="31"/>
      <c r="R34" s="32"/>
      <c r="S34" s="18">
        <f t="shared" si="2"/>
        <v>12</v>
      </c>
      <c r="T34" s="27">
        <v>1</v>
      </c>
      <c r="U34" s="29">
        <v>1</v>
      </c>
      <c r="V34" s="19">
        <f t="shared" si="3"/>
        <v>1</v>
      </c>
      <c r="W34" s="20">
        <f t="shared" si="4"/>
        <v>30</v>
      </c>
      <c r="X34" s="27">
        <v>2</v>
      </c>
      <c r="Y34" s="29">
        <v>3</v>
      </c>
      <c r="Z34" s="18">
        <f t="shared" si="5"/>
        <v>5</v>
      </c>
      <c r="AA34" s="21">
        <f t="shared" si="6"/>
        <v>35</v>
      </c>
    </row>
    <row r="35" spans="1:27" ht="19.5" customHeight="1" x14ac:dyDescent="0.25">
      <c r="A35" s="11">
        <f>FILIACION!A30</f>
        <v>0</v>
      </c>
      <c r="B35" s="17" t="str">
        <f>CONCATENATE(FILIACION!B30," ",FILIACION!C30," ",FILIACION!D30)</f>
        <v xml:space="preserve">  </v>
      </c>
      <c r="C35" s="27"/>
      <c r="D35" s="29"/>
      <c r="E35" s="18" t="e">
        <f t="shared" si="0"/>
        <v>#DIV/0!</v>
      </c>
      <c r="F35" s="27"/>
      <c r="G35" s="28"/>
      <c r="H35" s="28"/>
      <c r="I35" s="31"/>
      <c r="J35" s="32"/>
      <c r="K35" s="19" t="e">
        <f t="shared" si="1"/>
        <v>#DIV/0!</v>
      </c>
      <c r="L35" s="27"/>
      <c r="M35" s="28"/>
      <c r="N35" s="28"/>
      <c r="O35" s="28"/>
      <c r="P35" s="31"/>
      <c r="Q35" s="31"/>
      <c r="R35" s="32"/>
      <c r="S35" s="18" t="e">
        <f t="shared" si="2"/>
        <v>#DIV/0!</v>
      </c>
      <c r="T35" s="27"/>
      <c r="U35" s="29"/>
      <c r="V35" s="19" t="e">
        <f t="shared" si="3"/>
        <v>#DIV/0!</v>
      </c>
      <c r="W35" s="20" t="e">
        <f t="shared" si="4"/>
        <v>#DIV/0!</v>
      </c>
      <c r="X35" s="27"/>
      <c r="Y35" s="29"/>
      <c r="Z35" s="18">
        <f t="shared" si="5"/>
        <v>0</v>
      </c>
      <c r="AA35" s="21" t="e">
        <f t="shared" si="6"/>
        <v>#DIV/0!</v>
      </c>
    </row>
    <row r="36" spans="1:27" ht="19.5" customHeight="1" x14ac:dyDescent="0.25">
      <c r="A36" s="11">
        <f>FILIACION!A31</f>
        <v>0</v>
      </c>
      <c r="B36" s="17" t="str">
        <f>CONCATENATE(FILIACION!B31," ",FILIACION!C31," ",FILIACION!D31)</f>
        <v xml:space="preserve">  </v>
      </c>
      <c r="C36" s="27"/>
      <c r="D36" s="29"/>
      <c r="E36" s="18" t="e">
        <f t="shared" si="0"/>
        <v>#DIV/0!</v>
      </c>
      <c r="F36" s="27"/>
      <c r="G36" s="28"/>
      <c r="H36" s="28"/>
      <c r="I36" s="31"/>
      <c r="J36" s="32"/>
      <c r="K36" s="19" t="e">
        <f t="shared" si="1"/>
        <v>#DIV/0!</v>
      </c>
      <c r="L36" s="27"/>
      <c r="M36" s="28"/>
      <c r="N36" s="28"/>
      <c r="O36" s="28"/>
      <c r="P36" s="31"/>
      <c r="Q36" s="31"/>
      <c r="R36" s="32"/>
      <c r="S36" s="18" t="e">
        <f t="shared" si="2"/>
        <v>#DIV/0!</v>
      </c>
      <c r="T36" s="27"/>
      <c r="U36" s="29"/>
      <c r="V36" s="19" t="e">
        <f t="shared" si="3"/>
        <v>#DIV/0!</v>
      </c>
      <c r="W36" s="20" t="e">
        <f t="shared" si="4"/>
        <v>#DIV/0!</v>
      </c>
      <c r="X36" s="27"/>
      <c r="Y36" s="29"/>
      <c r="Z36" s="18">
        <f t="shared" si="5"/>
        <v>0</v>
      </c>
      <c r="AA36" s="21" t="e">
        <f t="shared" si="6"/>
        <v>#DIV/0!</v>
      </c>
    </row>
    <row r="37" spans="1:27" ht="19.5" customHeight="1" x14ac:dyDescent="0.25">
      <c r="A37" s="11">
        <f>FILIACION!A32</f>
        <v>0</v>
      </c>
      <c r="B37" s="17" t="str">
        <f>CONCATENATE(FILIACION!B32," ",FILIACION!C32," ",FILIACION!D32)</f>
        <v xml:space="preserve">  </v>
      </c>
      <c r="C37" s="27"/>
      <c r="D37" s="29"/>
      <c r="E37" s="18" t="e">
        <f t="shared" si="0"/>
        <v>#DIV/0!</v>
      </c>
      <c r="F37" s="27"/>
      <c r="G37" s="28"/>
      <c r="H37" s="28"/>
      <c r="I37" s="31"/>
      <c r="J37" s="32"/>
      <c r="K37" s="19" t="e">
        <f t="shared" si="1"/>
        <v>#DIV/0!</v>
      </c>
      <c r="L37" s="27"/>
      <c r="M37" s="28"/>
      <c r="N37" s="28"/>
      <c r="O37" s="28"/>
      <c r="P37" s="31"/>
      <c r="Q37" s="31"/>
      <c r="R37" s="32"/>
      <c r="S37" s="18" t="e">
        <f t="shared" si="2"/>
        <v>#DIV/0!</v>
      </c>
      <c r="T37" s="27"/>
      <c r="U37" s="29"/>
      <c r="V37" s="19" t="e">
        <f t="shared" si="3"/>
        <v>#DIV/0!</v>
      </c>
      <c r="W37" s="20" t="e">
        <f t="shared" si="4"/>
        <v>#DIV/0!</v>
      </c>
      <c r="X37" s="27"/>
      <c r="Y37" s="29"/>
      <c r="Z37" s="18">
        <f t="shared" si="5"/>
        <v>0</v>
      </c>
      <c r="AA37" s="21" t="e">
        <f t="shared" si="6"/>
        <v>#DIV/0!</v>
      </c>
    </row>
    <row r="38" spans="1:27" ht="19.5" customHeight="1" x14ac:dyDescent="0.25">
      <c r="A38" s="11">
        <f>FILIACION!A33</f>
        <v>0</v>
      </c>
      <c r="B38" s="17" t="str">
        <f>CONCATENATE(FILIACION!B33," ",FILIACION!C33," ",FILIACION!D33)</f>
        <v xml:space="preserve">  </v>
      </c>
      <c r="C38" s="27"/>
      <c r="D38" s="29"/>
      <c r="E38" s="18" t="e">
        <f t="shared" si="0"/>
        <v>#DIV/0!</v>
      </c>
      <c r="F38" s="27"/>
      <c r="G38" s="28"/>
      <c r="H38" s="28"/>
      <c r="I38" s="31"/>
      <c r="J38" s="32"/>
      <c r="K38" s="19" t="e">
        <f t="shared" si="1"/>
        <v>#DIV/0!</v>
      </c>
      <c r="L38" s="27"/>
      <c r="M38" s="28"/>
      <c r="N38" s="28"/>
      <c r="O38" s="28"/>
      <c r="P38" s="31"/>
      <c r="Q38" s="31"/>
      <c r="R38" s="32"/>
      <c r="S38" s="18" t="e">
        <f t="shared" si="2"/>
        <v>#DIV/0!</v>
      </c>
      <c r="T38" s="27"/>
      <c r="U38" s="29"/>
      <c r="V38" s="19" t="e">
        <f t="shared" si="3"/>
        <v>#DIV/0!</v>
      </c>
      <c r="W38" s="20" t="e">
        <f t="shared" si="4"/>
        <v>#DIV/0!</v>
      </c>
      <c r="X38" s="27"/>
      <c r="Y38" s="29"/>
      <c r="Z38" s="18">
        <f t="shared" si="5"/>
        <v>0</v>
      </c>
      <c r="AA38" s="21" t="e">
        <f t="shared" si="6"/>
        <v>#DIV/0!</v>
      </c>
    </row>
    <row r="39" spans="1:27" ht="19.5" customHeight="1" x14ac:dyDescent="0.25">
      <c r="A39" s="11">
        <f>FILIACION!A34</f>
        <v>0</v>
      </c>
      <c r="B39" s="17" t="str">
        <f>CONCATENATE(FILIACION!B34," ",FILIACION!C34," ",FILIACION!D34)</f>
        <v xml:space="preserve">  </v>
      </c>
      <c r="C39" s="27"/>
      <c r="D39" s="29"/>
      <c r="E39" s="18" t="e">
        <f t="shared" si="0"/>
        <v>#DIV/0!</v>
      </c>
      <c r="F39" s="27"/>
      <c r="G39" s="28"/>
      <c r="H39" s="28"/>
      <c r="I39" s="31"/>
      <c r="J39" s="32"/>
      <c r="K39" s="19" t="e">
        <f t="shared" si="1"/>
        <v>#DIV/0!</v>
      </c>
      <c r="L39" s="27"/>
      <c r="M39" s="28"/>
      <c r="N39" s="28"/>
      <c r="O39" s="28"/>
      <c r="P39" s="31"/>
      <c r="Q39" s="31"/>
      <c r="R39" s="32"/>
      <c r="S39" s="18" t="e">
        <f t="shared" si="2"/>
        <v>#DIV/0!</v>
      </c>
      <c r="T39" s="27"/>
      <c r="U39" s="29"/>
      <c r="V39" s="19" t="e">
        <f t="shared" si="3"/>
        <v>#DIV/0!</v>
      </c>
      <c r="W39" s="20" t="e">
        <f t="shared" si="4"/>
        <v>#DIV/0!</v>
      </c>
      <c r="X39" s="27"/>
      <c r="Y39" s="29"/>
      <c r="Z39" s="18">
        <f t="shared" si="5"/>
        <v>0</v>
      </c>
      <c r="AA39" s="21" t="e">
        <f t="shared" si="6"/>
        <v>#DIV/0!</v>
      </c>
    </row>
    <row r="40" spans="1:27" ht="19.5" customHeight="1" x14ac:dyDescent="0.25">
      <c r="A40" s="11">
        <f>FILIACION!A35</f>
        <v>0</v>
      </c>
      <c r="B40" s="17" t="str">
        <f>CONCATENATE(FILIACION!B35," ",FILIACION!C35," ",FILIACION!D35)</f>
        <v xml:space="preserve">  </v>
      </c>
      <c r="C40" s="27"/>
      <c r="D40" s="29"/>
      <c r="E40" s="18" t="e">
        <f t="shared" si="0"/>
        <v>#DIV/0!</v>
      </c>
      <c r="F40" s="27"/>
      <c r="G40" s="28"/>
      <c r="H40" s="28"/>
      <c r="I40" s="31"/>
      <c r="J40" s="32"/>
      <c r="K40" s="19" t="e">
        <f t="shared" si="1"/>
        <v>#DIV/0!</v>
      </c>
      <c r="L40" s="27"/>
      <c r="M40" s="28"/>
      <c r="N40" s="28"/>
      <c r="O40" s="28"/>
      <c r="P40" s="31"/>
      <c r="Q40" s="31"/>
      <c r="R40" s="32"/>
      <c r="S40" s="18" t="e">
        <f t="shared" si="2"/>
        <v>#DIV/0!</v>
      </c>
      <c r="T40" s="27"/>
      <c r="U40" s="29"/>
      <c r="V40" s="19" t="e">
        <f t="shared" si="3"/>
        <v>#DIV/0!</v>
      </c>
      <c r="W40" s="20" t="e">
        <f t="shared" si="4"/>
        <v>#DIV/0!</v>
      </c>
      <c r="X40" s="27"/>
      <c r="Y40" s="29"/>
      <c r="Z40" s="18">
        <f t="shared" si="5"/>
        <v>0</v>
      </c>
      <c r="AA40" s="21" t="e">
        <f t="shared" si="6"/>
        <v>#DIV/0!</v>
      </c>
    </row>
    <row r="41" spans="1:27" ht="19.5" customHeight="1" x14ac:dyDescent="0.25">
      <c r="A41" s="11">
        <f>FILIACION!A36</f>
        <v>0</v>
      </c>
      <c r="B41" s="17" t="str">
        <f>CONCATENATE(FILIACION!B36," ",FILIACION!C36," ",FILIACION!D36)</f>
        <v xml:space="preserve">  </v>
      </c>
      <c r="C41" s="27"/>
      <c r="D41" s="29"/>
      <c r="E41" s="18" t="e">
        <f t="shared" si="0"/>
        <v>#DIV/0!</v>
      </c>
      <c r="F41" s="27"/>
      <c r="G41" s="28"/>
      <c r="H41" s="28"/>
      <c r="I41" s="31"/>
      <c r="J41" s="32"/>
      <c r="K41" s="19" t="e">
        <f t="shared" si="1"/>
        <v>#DIV/0!</v>
      </c>
      <c r="L41" s="27"/>
      <c r="M41" s="28"/>
      <c r="N41" s="28"/>
      <c r="O41" s="28"/>
      <c r="P41" s="31"/>
      <c r="Q41" s="31"/>
      <c r="R41" s="32"/>
      <c r="S41" s="18" t="e">
        <f t="shared" si="2"/>
        <v>#DIV/0!</v>
      </c>
      <c r="T41" s="27"/>
      <c r="U41" s="29"/>
      <c r="V41" s="19" t="e">
        <f t="shared" si="3"/>
        <v>#DIV/0!</v>
      </c>
      <c r="W41" s="20" t="e">
        <f t="shared" si="4"/>
        <v>#DIV/0!</v>
      </c>
      <c r="X41" s="27"/>
      <c r="Y41" s="29"/>
      <c r="Z41" s="18">
        <f t="shared" si="5"/>
        <v>0</v>
      </c>
      <c r="AA41" s="21" t="e">
        <f t="shared" si="6"/>
        <v>#DIV/0!</v>
      </c>
    </row>
    <row r="42" spans="1:27" ht="19.5" customHeight="1" x14ac:dyDescent="0.25">
      <c r="A42" s="11">
        <f>FILIACION!A37</f>
        <v>0</v>
      </c>
      <c r="B42" s="17" t="str">
        <f>CONCATENATE(FILIACION!B37," ",FILIACION!C37," ",FILIACION!D37)</f>
        <v xml:space="preserve">  </v>
      </c>
      <c r="C42" s="27"/>
      <c r="D42" s="29"/>
      <c r="E42" s="18" t="e">
        <f t="shared" si="0"/>
        <v>#DIV/0!</v>
      </c>
      <c r="F42" s="27"/>
      <c r="G42" s="28"/>
      <c r="H42" s="28"/>
      <c r="I42" s="31"/>
      <c r="J42" s="32"/>
      <c r="K42" s="19" t="e">
        <f t="shared" si="1"/>
        <v>#DIV/0!</v>
      </c>
      <c r="L42" s="27"/>
      <c r="M42" s="28"/>
      <c r="N42" s="28"/>
      <c r="O42" s="28"/>
      <c r="P42" s="31"/>
      <c r="Q42" s="31"/>
      <c r="R42" s="32"/>
      <c r="S42" s="18" t="e">
        <f t="shared" si="2"/>
        <v>#DIV/0!</v>
      </c>
      <c r="T42" s="27"/>
      <c r="U42" s="29"/>
      <c r="V42" s="19" t="e">
        <f t="shared" si="3"/>
        <v>#DIV/0!</v>
      </c>
      <c r="W42" s="20" t="e">
        <f t="shared" si="4"/>
        <v>#DIV/0!</v>
      </c>
      <c r="X42" s="27"/>
      <c r="Y42" s="29"/>
      <c r="Z42" s="18">
        <f t="shared" si="5"/>
        <v>0</v>
      </c>
      <c r="AA42" s="21" t="e">
        <f t="shared" si="6"/>
        <v>#DIV/0!</v>
      </c>
    </row>
    <row r="43" spans="1:27" ht="19.5" customHeight="1" x14ac:dyDescent="0.25">
      <c r="A43" s="11">
        <f>FILIACION!A38</f>
        <v>0</v>
      </c>
      <c r="B43" s="17" t="str">
        <f>CONCATENATE(FILIACION!B38," ",FILIACION!C38," ",FILIACION!D38)</f>
        <v xml:space="preserve">  </v>
      </c>
      <c r="C43" s="27"/>
      <c r="D43" s="29"/>
      <c r="E43" s="18" t="e">
        <f t="shared" si="0"/>
        <v>#DIV/0!</v>
      </c>
      <c r="F43" s="27"/>
      <c r="G43" s="28"/>
      <c r="H43" s="28"/>
      <c r="I43" s="31"/>
      <c r="J43" s="32"/>
      <c r="K43" s="19" t="e">
        <f t="shared" si="1"/>
        <v>#DIV/0!</v>
      </c>
      <c r="L43" s="27"/>
      <c r="M43" s="28"/>
      <c r="N43" s="28"/>
      <c r="O43" s="28"/>
      <c r="P43" s="31"/>
      <c r="Q43" s="31"/>
      <c r="R43" s="32"/>
      <c r="S43" s="18" t="e">
        <f t="shared" si="2"/>
        <v>#DIV/0!</v>
      </c>
      <c r="T43" s="27"/>
      <c r="U43" s="29"/>
      <c r="V43" s="19" t="e">
        <f t="shared" si="3"/>
        <v>#DIV/0!</v>
      </c>
      <c r="W43" s="20" t="e">
        <f t="shared" si="4"/>
        <v>#DIV/0!</v>
      </c>
      <c r="X43" s="27"/>
      <c r="Y43" s="29"/>
      <c r="Z43" s="18">
        <f t="shared" si="5"/>
        <v>0</v>
      </c>
      <c r="AA43" s="21" t="e">
        <f t="shared" si="6"/>
        <v>#DIV/0!</v>
      </c>
    </row>
    <row r="44" spans="1:27" ht="19.5" customHeight="1" x14ac:dyDescent="0.25">
      <c r="A44" s="11">
        <f>FILIACION!A39</f>
        <v>0</v>
      </c>
      <c r="B44" s="17" t="str">
        <f>CONCATENATE(FILIACION!B39," ",FILIACION!C39," ",FILIACION!D39)</f>
        <v xml:space="preserve">  </v>
      </c>
      <c r="C44" s="27"/>
      <c r="D44" s="29"/>
      <c r="E44" s="18" t="e">
        <f t="shared" si="0"/>
        <v>#DIV/0!</v>
      </c>
      <c r="F44" s="27"/>
      <c r="G44" s="28"/>
      <c r="H44" s="28"/>
      <c r="I44" s="31"/>
      <c r="J44" s="32"/>
      <c r="K44" s="19" t="e">
        <f t="shared" si="1"/>
        <v>#DIV/0!</v>
      </c>
      <c r="L44" s="27"/>
      <c r="M44" s="28"/>
      <c r="N44" s="28"/>
      <c r="O44" s="28"/>
      <c r="P44" s="31"/>
      <c r="Q44" s="31"/>
      <c r="R44" s="32"/>
      <c r="S44" s="18" t="e">
        <f t="shared" si="2"/>
        <v>#DIV/0!</v>
      </c>
      <c r="T44" s="27"/>
      <c r="U44" s="29"/>
      <c r="V44" s="19" t="e">
        <f t="shared" si="3"/>
        <v>#DIV/0!</v>
      </c>
      <c r="W44" s="20" t="e">
        <f t="shared" si="4"/>
        <v>#DIV/0!</v>
      </c>
      <c r="X44" s="27"/>
      <c r="Y44" s="29"/>
      <c r="Z44" s="18">
        <f t="shared" si="5"/>
        <v>0</v>
      </c>
      <c r="AA44" s="21" t="e">
        <f t="shared" si="6"/>
        <v>#DIV/0!</v>
      </c>
    </row>
    <row r="45" spans="1:27" ht="19.5" customHeight="1" thickBot="1" x14ac:dyDescent="0.3">
      <c r="A45" s="161">
        <f>FILIACION!A40</f>
        <v>0</v>
      </c>
      <c r="B45" s="22" t="str">
        <f>CONCATENATE(FILIACION!B40," ",FILIACION!C40," ",FILIACION!D40)</f>
        <v xml:space="preserve">  </v>
      </c>
      <c r="C45" s="33"/>
      <c r="D45" s="35"/>
      <c r="E45" s="23" t="e">
        <f t="shared" si="0"/>
        <v>#DIV/0!</v>
      </c>
      <c r="F45" s="33"/>
      <c r="G45" s="34"/>
      <c r="H45" s="34"/>
      <c r="I45" s="34"/>
      <c r="J45" s="35"/>
      <c r="K45" s="24" t="e">
        <f t="shared" si="1"/>
        <v>#DIV/0!</v>
      </c>
      <c r="L45" s="33"/>
      <c r="M45" s="34"/>
      <c r="N45" s="34"/>
      <c r="O45" s="34"/>
      <c r="P45" s="34"/>
      <c r="Q45" s="34"/>
      <c r="R45" s="35"/>
      <c r="S45" s="23" t="e">
        <f t="shared" si="2"/>
        <v>#DIV/0!</v>
      </c>
      <c r="T45" s="33"/>
      <c r="U45" s="35"/>
      <c r="V45" s="24" t="e">
        <f t="shared" si="3"/>
        <v>#DIV/0!</v>
      </c>
      <c r="W45" s="25" t="e">
        <f t="shared" si="4"/>
        <v>#DIV/0!</v>
      </c>
      <c r="X45" s="33"/>
      <c r="Y45" s="35"/>
      <c r="Z45" s="23">
        <f t="shared" si="5"/>
        <v>0</v>
      </c>
      <c r="AA45" s="26" t="e">
        <f t="shared" si="6"/>
        <v>#DIV/0!</v>
      </c>
    </row>
    <row r="46" spans="1:27" x14ac:dyDescent="0.25"/>
  </sheetData>
  <sheetProtection algorithmName="SHA-512" hashValue="xK716zd6TrW59NLcCxFW38BX3EDUgY8QoXWQ1XHV0dVICWtmzl6rx7X38eihmYTYMe4bUd72yKLUyqQ2rJVbTg==" saltValue="Lbao1OjBk7T6VLjL5n/pXQ==" spinCount="100000" sheet="1" objects="1" scenarios="1"/>
  <mergeCells count="41">
    <mergeCell ref="X3:Z3"/>
    <mergeCell ref="R5:R11"/>
    <mergeCell ref="S5:S11"/>
    <mergeCell ref="A1:AA1"/>
    <mergeCell ref="A2:AA2"/>
    <mergeCell ref="A3:B3"/>
    <mergeCell ref="A7:B7"/>
    <mergeCell ref="A6:B6"/>
    <mergeCell ref="K5:K11"/>
    <mergeCell ref="L5:L11"/>
    <mergeCell ref="M5:M11"/>
    <mergeCell ref="AA3:AA11"/>
    <mergeCell ref="L4:S4"/>
    <mergeCell ref="C3:W3"/>
    <mergeCell ref="X4:X11"/>
    <mergeCell ref="Y4:Y11"/>
    <mergeCell ref="F5:F11"/>
    <mergeCell ref="I5:I11"/>
    <mergeCell ref="J5:J11"/>
    <mergeCell ref="G5:G11"/>
    <mergeCell ref="Z4:Z11"/>
    <mergeCell ref="T5:T11"/>
    <mergeCell ref="T4:V4"/>
    <mergeCell ref="F4:K4"/>
    <mergeCell ref="W4:W11"/>
    <mergeCell ref="V5:V11"/>
    <mergeCell ref="H5:H11"/>
    <mergeCell ref="O5:O11"/>
    <mergeCell ref="U5:U11"/>
    <mergeCell ref="N5:N11"/>
    <mergeCell ref="P5:P11"/>
    <mergeCell ref="Q5:Q11"/>
    <mergeCell ref="A4:B4"/>
    <mergeCell ref="A5:B5"/>
    <mergeCell ref="A9:B9"/>
    <mergeCell ref="C5:C11"/>
    <mergeCell ref="D5:D11"/>
    <mergeCell ref="A8:B8"/>
    <mergeCell ref="A10:B10"/>
    <mergeCell ref="C4:E4"/>
    <mergeCell ref="E5:E11"/>
  </mergeCells>
  <conditionalFormatting sqref="E12:E45">
    <cfRule type="containsErrors" dxfId="54" priority="15">
      <formula>ISERROR(E12)</formula>
    </cfRule>
  </conditionalFormatting>
  <conditionalFormatting sqref="K12:K45 V12:V45">
    <cfRule type="containsErrors" dxfId="53" priority="12">
      <formula>ISERROR(K12)</formula>
    </cfRule>
  </conditionalFormatting>
  <conditionalFormatting sqref="S12:S45">
    <cfRule type="containsErrors" dxfId="52" priority="11">
      <formula>ISERROR(S12)</formula>
    </cfRule>
  </conditionalFormatting>
  <conditionalFormatting sqref="W12:W45">
    <cfRule type="containsErrors" dxfId="51" priority="16">
      <formula>ISERROR(W12)</formula>
    </cfRule>
  </conditionalFormatting>
  <conditionalFormatting sqref="Z12:Z45">
    <cfRule type="cellIs" dxfId="50" priority="8" operator="equal">
      <formula>0</formula>
    </cfRule>
  </conditionalFormatting>
  <conditionalFormatting sqref="AA12:AA45">
    <cfRule type="cellIs" dxfId="49" priority="5" operator="equal">
      <formula>50</formula>
    </cfRule>
    <cfRule type="cellIs" dxfId="48" priority="6" operator="between">
      <formula>1</formula>
      <formula>49</formula>
    </cfRule>
    <cfRule type="containsErrors" dxfId="47" priority="17">
      <formula>ISERROR(AA12)</formula>
    </cfRule>
  </conditionalFormatting>
  <conditionalFormatting sqref="A12:A45">
    <cfRule type="cellIs" dxfId="46" priority="4" operator="equal">
      <formula>0</formula>
    </cfRule>
  </conditionalFormatting>
  <conditionalFormatting sqref="A3:B4">
    <cfRule type="cellIs" dxfId="45" priority="3" operator="equal">
      <formula>0</formula>
    </cfRule>
  </conditionalFormatting>
  <conditionalFormatting sqref="A7:B8">
    <cfRule type="cellIs" dxfId="44" priority="2" operator="equal">
      <formula>0</formula>
    </cfRule>
  </conditionalFormatting>
  <conditionalFormatting sqref="A5:B6">
    <cfRule type="cellIs" dxfId="43" priority="1" operator="equal">
      <formula>0</formula>
    </cfRule>
  </conditionalFormatting>
  <dataValidations count="5">
    <dataValidation type="whole" allowBlank="1" showInputMessage="1" showErrorMessage="1" error="SOLO PUEDE CALIFICAR HASTA 10 PTS EN ESTA DIMENSIÓN" sqref="C12:D45" xr:uid="{00000000-0002-0000-0400-000000000000}">
      <formula1>1</formula1>
      <formula2>10</formula2>
    </dataValidation>
    <dataValidation type="whole" allowBlank="1" showInputMessage="1" showErrorMessage="1" error="DEBE CALIFICAR ESTA DIMENSIÓN CON VALORES ENTRE 1 A 45 PTS_x000a_" sqref="F12:J45" xr:uid="{00000000-0002-0000-0400-000001000000}">
      <formula1>1</formula1>
      <formula2>35</formula2>
    </dataValidation>
    <dataValidation type="whole" allowBlank="1" showInputMessage="1" showErrorMessage="1" error="DE CALIFICAR ESTA DIMENSIÓN CON VALORES DE 1 A 35 PTS." sqref="L12:R45" xr:uid="{00000000-0002-0000-0400-000002000000}">
      <formula1>1</formula1>
      <formula2>35</formula2>
    </dataValidation>
    <dataValidation type="whole" allowBlank="1" showInputMessage="1" showErrorMessage="1" error="DEBE INTRODUCIR VALORES ENTRE 1 A 10 PTS. EN ESTA DIMENSIÓN." sqref="T12:U45" xr:uid="{00000000-0002-0000-0400-000003000000}">
      <formula1>1</formula1>
      <formula2>10</formula2>
    </dataValidation>
    <dataValidation type="whole" allowBlank="1" showInputMessage="1" showErrorMessage="1" sqref="X12:Y45" xr:uid="{00000000-0002-0000-0400-000004000000}">
      <formula1>1</formula1>
      <formula2>5</formula2>
    </dataValidation>
  </dataValidations>
  <printOptions horizontalCentered="1"/>
  <pageMargins left="0.39370078740157483" right="0.39370078740157483" top="0.35433070866141736" bottom="0.35433070866141736" header="0.31496062992125984" footer="0.31496062992125984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A47"/>
  <sheetViews>
    <sheetView tabSelected="1" zoomScale="120" zoomScaleNormal="12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T28" sqref="T28"/>
    </sheetView>
  </sheetViews>
  <sheetFormatPr baseColWidth="10" defaultColWidth="0" defaultRowHeight="15" zeroHeight="1" x14ac:dyDescent="0.25"/>
  <cols>
    <col min="1" max="1" width="3.28515625" style="10" customWidth="1"/>
    <col min="2" max="2" width="35.42578125" style="10" customWidth="1"/>
    <col min="3" max="4" width="3.140625" style="10" customWidth="1"/>
    <col min="5" max="5" width="3.5703125" style="10" customWidth="1"/>
    <col min="6" max="19" width="3.7109375" style="10" customWidth="1"/>
    <col min="20" max="21" width="3.28515625" style="10" customWidth="1"/>
    <col min="22" max="22" width="3.42578125" style="10" customWidth="1"/>
    <col min="23" max="23" width="3.85546875" style="10" customWidth="1"/>
    <col min="24" max="25" width="2.5703125" style="10" customWidth="1"/>
    <col min="26" max="26" width="3.140625" style="10" customWidth="1"/>
    <col min="27" max="27" width="4.42578125" style="10" customWidth="1"/>
    <col min="28" max="16384" width="11.42578125" style="10" hidden="1"/>
  </cols>
  <sheetData>
    <row r="1" spans="1:27" ht="24.75" x14ac:dyDescent="0.5">
      <c r="A1" s="353" t="s">
        <v>49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</row>
    <row r="2" spans="1:27" ht="17.25" customHeight="1" thickBot="1" x14ac:dyDescent="0.45">
      <c r="A2" s="354" t="s">
        <v>93</v>
      </c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</row>
    <row r="3" spans="1:27" ht="16.5" customHeight="1" thickBot="1" x14ac:dyDescent="0.3">
      <c r="A3" s="355" t="s">
        <v>1</v>
      </c>
      <c r="B3" s="356"/>
      <c r="C3" s="370" t="s">
        <v>23</v>
      </c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2"/>
      <c r="X3" s="350" t="s">
        <v>26</v>
      </c>
      <c r="Y3" s="351"/>
      <c r="Z3" s="352"/>
      <c r="AA3" s="381" t="s">
        <v>20</v>
      </c>
    </row>
    <row r="4" spans="1:27" ht="17.25" customHeight="1" thickBot="1" x14ac:dyDescent="0.3">
      <c r="A4" s="302" t="str">
        <f>MENU!O18</f>
        <v>PADDY SYDNEY MAMANI MAMANI</v>
      </c>
      <c r="B4" s="303"/>
      <c r="C4" s="318" t="s">
        <v>24</v>
      </c>
      <c r="D4" s="319"/>
      <c r="E4" s="320"/>
      <c r="F4" s="338" t="s">
        <v>21</v>
      </c>
      <c r="G4" s="339"/>
      <c r="H4" s="339"/>
      <c r="I4" s="339"/>
      <c r="J4" s="339"/>
      <c r="K4" s="340"/>
      <c r="L4" s="367" t="s">
        <v>22</v>
      </c>
      <c r="M4" s="368"/>
      <c r="N4" s="368"/>
      <c r="O4" s="368"/>
      <c r="P4" s="368"/>
      <c r="Q4" s="368"/>
      <c r="R4" s="368"/>
      <c r="S4" s="369"/>
      <c r="T4" s="336" t="s">
        <v>25</v>
      </c>
      <c r="U4" s="337"/>
      <c r="V4" s="337"/>
      <c r="W4" s="341" t="s">
        <v>32</v>
      </c>
      <c r="X4" s="373" t="s">
        <v>18</v>
      </c>
      <c r="Y4" s="376" t="s">
        <v>19</v>
      </c>
      <c r="Z4" s="333" t="s">
        <v>34</v>
      </c>
      <c r="AA4" s="382"/>
    </row>
    <row r="5" spans="1:27" ht="16.5" customHeight="1" x14ac:dyDescent="0.25">
      <c r="A5" s="304" t="s">
        <v>12</v>
      </c>
      <c r="B5" s="305"/>
      <c r="C5" s="308" t="s">
        <v>107</v>
      </c>
      <c r="D5" s="311"/>
      <c r="E5" s="321" t="s">
        <v>27</v>
      </c>
      <c r="F5" s="324" t="s">
        <v>109</v>
      </c>
      <c r="G5" s="327" t="s">
        <v>110</v>
      </c>
      <c r="H5" s="327"/>
      <c r="I5" s="327"/>
      <c r="J5" s="330"/>
      <c r="K5" s="361" t="s">
        <v>16</v>
      </c>
      <c r="L5" s="324" t="s">
        <v>108</v>
      </c>
      <c r="M5" s="327"/>
      <c r="N5" s="327"/>
      <c r="O5" s="327"/>
      <c r="P5" s="327"/>
      <c r="Q5" s="327"/>
      <c r="R5" s="330"/>
      <c r="S5" s="321" t="s">
        <v>17</v>
      </c>
      <c r="T5" s="324" t="s">
        <v>111</v>
      </c>
      <c r="U5" s="330"/>
      <c r="V5" s="344" t="s">
        <v>28</v>
      </c>
      <c r="W5" s="342"/>
      <c r="X5" s="374"/>
      <c r="Y5" s="377"/>
      <c r="Z5" s="334"/>
      <c r="AA5" s="382"/>
    </row>
    <row r="6" spans="1:27" ht="17.25" customHeight="1" thickBot="1" x14ac:dyDescent="0.3">
      <c r="A6" s="359" t="str">
        <f>MENU!O20</f>
        <v>MATEMATICA</v>
      </c>
      <c r="B6" s="360"/>
      <c r="C6" s="309"/>
      <c r="D6" s="312"/>
      <c r="E6" s="322"/>
      <c r="F6" s="325"/>
      <c r="G6" s="328"/>
      <c r="H6" s="328"/>
      <c r="I6" s="328"/>
      <c r="J6" s="331"/>
      <c r="K6" s="362"/>
      <c r="L6" s="325"/>
      <c r="M6" s="328"/>
      <c r="N6" s="328"/>
      <c r="O6" s="328"/>
      <c r="P6" s="328"/>
      <c r="Q6" s="328"/>
      <c r="R6" s="331"/>
      <c r="S6" s="322"/>
      <c r="T6" s="325"/>
      <c r="U6" s="331"/>
      <c r="V6" s="345"/>
      <c r="W6" s="342"/>
      <c r="X6" s="374"/>
      <c r="Y6" s="377"/>
      <c r="Z6" s="334"/>
      <c r="AA6" s="382"/>
    </row>
    <row r="7" spans="1:27" ht="16.5" customHeight="1" x14ac:dyDescent="0.4">
      <c r="A7" s="357" t="s">
        <v>11</v>
      </c>
      <c r="B7" s="358"/>
      <c r="C7" s="309"/>
      <c r="D7" s="312"/>
      <c r="E7" s="322"/>
      <c r="F7" s="325"/>
      <c r="G7" s="328"/>
      <c r="H7" s="328"/>
      <c r="I7" s="328"/>
      <c r="J7" s="331"/>
      <c r="K7" s="362"/>
      <c r="L7" s="325"/>
      <c r="M7" s="328"/>
      <c r="N7" s="328"/>
      <c r="O7" s="328"/>
      <c r="P7" s="328"/>
      <c r="Q7" s="328"/>
      <c r="R7" s="331"/>
      <c r="S7" s="322"/>
      <c r="T7" s="325"/>
      <c r="U7" s="331"/>
      <c r="V7" s="345"/>
      <c r="W7" s="342"/>
      <c r="X7" s="374"/>
      <c r="Y7" s="377"/>
      <c r="Z7" s="334"/>
      <c r="AA7" s="382"/>
    </row>
    <row r="8" spans="1:27" ht="16.5" customHeight="1" thickBot="1" x14ac:dyDescent="0.3">
      <c r="A8" s="314" t="str">
        <f>MENU!O21</f>
        <v>SEXTO "A"</v>
      </c>
      <c r="B8" s="315"/>
      <c r="C8" s="309"/>
      <c r="D8" s="312"/>
      <c r="E8" s="322"/>
      <c r="F8" s="325"/>
      <c r="G8" s="328"/>
      <c r="H8" s="328"/>
      <c r="I8" s="328"/>
      <c r="J8" s="331"/>
      <c r="K8" s="362"/>
      <c r="L8" s="325"/>
      <c r="M8" s="328"/>
      <c r="N8" s="328"/>
      <c r="O8" s="328"/>
      <c r="P8" s="328"/>
      <c r="Q8" s="328"/>
      <c r="R8" s="331"/>
      <c r="S8" s="322"/>
      <c r="T8" s="325"/>
      <c r="U8" s="331"/>
      <c r="V8" s="345"/>
      <c r="W8" s="342"/>
      <c r="X8" s="374"/>
      <c r="Y8" s="377"/>
      <c r="Z8" s="334"/>
      <c r="AA8" s="382"/>
    </row>
    <row r="9" spans="1:27" ht="24" customHeight="1" thickBot="1" x14ac:dyDescent="0.3">
      <c r="A9" s="306" t="s">
        <v>33</v>
      </c>
      <c r="B9" s="307"/>
      <c r="C9" s="309"/>
      <c r="D9" s="312"/>
      <c r="E9" s="322"/>
      <c r="F9" s="325"/>
      <c r="G9" s="328"/>
      <c r="H9" s="328"/>
      <c r="I9" s="328"/>
      <c r="J9" s="331"/>
      <c r="K9" s="362"/>
      <c r="L9" s="325"/>
      <c r="M9" s="328"/>
      <c r="N9" s="328"/>
      <c r="O9" s="328"/>
      <c r="P9" s="328"/>
      <c r="Q9" s="328"/>
      <c r="R9" s="331"/>
      <c r="S9" s="322"/>
      <c r="T9" s="325"/>
      <c r="U9" s="331"/>
      <c r="V9" s="345"/>
      <c r="W9" s="342"/>
      <c r="X9" s="374"/>
      <c r="Y9" s="377"/>
      <c r="Z9" s="334"/>
      <c r="AA9" s="382"/>
    </row>
    <row r="10" spans="1:27" ht="20.25" customHeight="1" thickBot="1" x14ac:dyDescent="0.3">
      <c r="A10" s="379" t="s">
        <v>50</v>
      </c>
      <c r="B10" s="380"/>
      <c r="C10" s="309"/>
      <c r="D10" s="312"/>
      <c r="E10" s="322"/>
      <c r="F10" s="325"/>
      <c r="G10" s="328"/>
      <c r="H10" s="328"/>
      <c r="I10" s="328"/>
      <c r="J10" s="331"/>
      <c r="K10" s="362"/>
      <c r="L10" s="325"/>
      <c r="M10" s="328"/>
      <c r="N10" s="328"/>
      <c r="O10" s="328"/>
      <c r="P10" s="328"/>
      <c r="Q10" s="328"/>
      <c r="R10" s="331"/>
      <c r="S10" s="322"/>
      <c r="T10" s="325"/>
      <c r="U10" s="331"/>
      <c r="V10" s="345"/>
      <c r="W10" s="342"/>
      <c r="X10" s="374"/>
      <c r="Y10" s="377"/>
      <c r="Z10" s="334"/>
      <c r="AA10" s="382"/>
    </row>
    <row r="11" spans="1:27" ht="17.25" customHeight="1" thickBot="1" x14ac:dyDescent="0.3">
      <c r="A11" s="165" t="s">
        <v>14</v>
      </c>
      <c r="B11" s="164" t="s">
        <v>15</v>
      </c>
      <c r="C11" s="310"/>
      <c r="D11" s="313"/>
      <c r="E11" s="323"/>
      <c r="F11" s="326"/>
      <c r="G11" s="329"/>
      <c r="H11" s="329"/>
      <c r="I11" s="329"/>
      <c r="J11" s="332"/>
      <c r="K11" s="363"/>
      <c r="L11" s="326"/>
      <c r="M11" s="329"/>
      <c r="N11" s="329"/>
      <c r="O11" s="329"/>
      <c r="P11" s="329"/>
      <c r="Q11" s="329"/>
      <c r="R11" s="332"/>
      <c r="S11" s="323"/>
      <c r="T11" s="326"/>
      <c r="U11" s="332"/>
      <c r="V11" s="346"/>
      <c r="W11" s="343"/>
      <c r="X11" s="375"/>
      <c r="Y11" s="378"/>
      <c r="Z11" s="335"/>
      <c r="AA11" s="383"/>
    </row>
    <row r="12" spans="1:27" ht="18.75" customHeight="1" x14ac:dyDescent="0.25">
      <c r="A12" s="11">
        <f>FILIACION!A7</f>
        <v>1</v>
      </c>
      <c r="B12" s="12" t="str">
        <f>CONCATENATE(FILIACION!B7," ",FILIACION!C7," ",FILIACION!D7)</f>
        <v>APAZA  CALLE CRISTINA</v>
      </c>
      <c r="C12" s="27">
        <v>10</v>
      </c>
      <c r="D12" s="29"/>
      <c r="E12" s="13">
        <f>ROUND(AVERAGE(C12:D12),0)</f>
        <v>10</v>
      </c>
      <c r="F12" s="27">
        <v>20</v>
      </c>
      <c r="G12" s="28">
        <v>20</v>
      </c>
      <c r="H12" s="28"/>
      <c r="I12" s="28"/>
      <c r="J12" s="29"/>
      <c r="K12" s="14">
        <f>ROUND(AVERAGE(F12:J12),0)</f>
        <v>20</v>
      </c>
      <c r="L12" s="27">
        <v>18</v>
      </c>
      <c r="M12" s="28"/>
      <c r="N12" s="28"/>
      <c r="O12" s="28"/>
      <c r="P12" s="28"/>
      <c r="Q12" s="28"/>
      <c r="R12" s="29"/>
      <c r="S12" s="13">
        <f>ROUND(AVERAGE(L12:R12),0)</f>
        <v>18</v>
      </c>
      <c r="T12" s="27">
        <v>4</v>
      </c>
      <c r="U12" s="29"/>
      <c r="V12" s="14">
        <f>ROUND(AVERAGE(T12:U12),0)</f>
        <v>4</v>
      </c>
      <c r="W12" s="15">
        <f>SUM(E12,K12,S12,V12)</f>
        <v>52</v>
      </c>
      <c r="X12" s="27">
        <v>5</v>
      </c>
      <c r="Y12" s="29">
        <v>5</v>
      </c>
      <c r="Z12" s="13">
        <f>SUM(X12:Y12)</f>
        <v>10</v>
      </c>
      <c r="AA12" s="36">
        <f>SUM(W12,Z12)</f>
        <v>62</v>
      </c>
    </row>
    <row r="13" spans="1:27" ht="18.75" customHeight="1" x14ac:dyDescent="0.25">
      <c r="A13" s="11">
        <f>FILIACION!A8</f>
        <v>2</v>
      </c>
      <c r="B13" s="17" t="str">
        <f>CONCATENATE(FILIACION!B8," ",FILIACION!C8," ",FILIACION!D8)</f>
        <v>AYALA CALLE HEIDY</v>
      </c>
      <c r="C13" s="27">
        <v>8</v>
      </c>
      <c r="D13" s="29"/>
      <c r="E13" s="18">
        <f t="shared" ref="E13:E45" si="0">ROUND(AVERAGE(C13:D13),0)</f>
        <v>8</v>
      </c>
      <c r="F13" s="27">
        <v>18</v>
      </c>
      <c r="G13" s="28">
        <v>18</v>
      </c>
      <c r="H13" s="28"/>
      <c r="I13" s="28"/>
      <c r="J13" s="32"/>
      <c r="K13" s="19">
        <f t="shared" ref="K13:K45" si="1">ROUND(AVERAGE(F13:J13),0)</f>
        <v>18</v>
      </c>
      <c r="L13" s="27">
        <v>11</v>
      </c>
      <c r="M13" s="28"/>
      <c r="N13" s="28"/>
      <c r="O13" s="28"/>
      <c r="P13" s="31"/>
      <c r="Q13" s="31"/>
      <c r="R13" s="32"/>
      <c r="S13" s="18">
        <f t="shared" ref="S13:S45" si="2">ROUND(AVERAGE(L13:R13),0)</f>
        <v>11</v>
      </c>
      <c r="T13" s="27">
        <v>4</v>
      </c>
      <c r="U13" s="29"/>
      <c r="V13" s="19">
        <f t="shared" ref="V13:V45" si="3">ROUND(AVERAGE(T13:U13),0)</f>
        <v>4</v>
      </c>
      <c r="W13" s="20">
        <f t="shared" ref="W13:W45" si="4">SUM(E13,K13,S13,V13)</f>
        <v>41</v>
      </c>
      <c r="X13" s="27">
        <v>5</v>
      </c>
      <c r="Y13" s="29">
        <v>5</v>
      </c>
      <c r="Z13" s="18">
        <f t="shared" ref="Z13:Z45" si="5">SUM(X13:Y13)</f>
        <v>10</v>
      </c>
      <c r="AA13" s="37">
        <f t="shared" ref="AA13:AA45" si="6">SUM(W13,Z13)</f>
        <v>51</v>
      </c>
    </row>
    <row r="14" spans="1:27" ht="18.75" customHeight="1" x14ac:dyDescent="0.25">
      <c r="A14" s="11">
        <f>FILIACION!A9</f>
        <v>3</v>
      </c>
      <c r="B14" s="17" t="str">
        <f>CONCATENATE(FILIACION!B9," ",FILIACION!C9," ",FILIACION!D9)</f>
        <v>BARRA CHUI VANESA</v>
      </c>
      <c r="C14" s="27">
        <v>6</v>
      </c>
      <c r="D14" s="29"/>
      <c r="E14" s="18">
        <f t="shared" si="0"/>
        <v>6</v>
      </c>
      <c r="F14" s="27">
        <v>8</v>
      </c>
      <c r="G14" s="28">
        <v>8</v>
      </c>
      <c r="H14" s="28"/>
      <c r="I14" s="28"/>
      <c r="J14" s="32"/>
      <c r="K14" s="19">
        <f t="shared" si="1"/>
        <v>8</v>
      </c>
      <c r="L14" s="27">
        <v>20</v>
      </c>
      <c r="M14" s="28"/>
      <c r="N14" s="28"/>
      <c r="O14" s="28"/>
      <c r="P14" s="31"/>
      <c r="Q14" s="31"/>
      <c r="R14" s="32"/>
      <c r="S14" s="18">
        <f t="shared" si="2"/>
        <v>20</v>
      </c>
      <c r="T14" s="27">
        <v>7</v>
      </c>
      <c r="U14" s="29"/>
      <c r="V14" s="19">
        <f t="shared" si="3"/>
        <v>7</v>
      </c>
      <c r="W14" s="20">
        <f t="shared" si="4"/>
        <v>41</v>
      </c>
      <c r="X14" s="27">
        <v>5</v>
      </c>
      <c r="Y14" s="29">
        <v>5</v>
      </c>
      <c r="Z14" s="18">
        <f t="shared" si="5"/>
        <v>10</v>
      </c>
      <c r="AA14" s="37">
        <f t="shared" si="6"/>
        <v>51</v>
      </c>
    </row>
    <row r="15" spans="1:27" ht="18.75" customHeight="1" x14ac:dyDescent="0.25">
      <c r="A15" s="11">
        <f>FILIACION!A10</f>
        <v>4</v>
      </c>
      <c r="B15" s="17" t="str">
        <f>CONCATENATE(FILIACION!B10," ",FILIACION!C10," ",FILIACION!D10)</f>
        <v>BARRIOS  PILLCO ABDUL</v>
      </c>
      <c r="C15" s="27"/>
      <c r="D15" s="29"/>
      <c r="E15" s="18" t="e">
        <f t="shared" si="0"/>
        <v>#DIV/0!</v>
      </c>
      <c r="F15" s="27"/>
      <c r="G15" s="28"/>
      <c r="H15" s="28"/>
      <c r="I15" s="28"/>
      <c r="J15" s="32"/>
      <c r="K15" s="19" t="e">
        <f t="shared" si="1"/>
        <v>#DIV/0!</v>
      </c>
      <c r="L15" s="27"/>
      <c r="M15" s="28"/>
      <c r="N15" s="28"/>
      <c r="O15" s="28"/>
      <c r="P15" s="31"/>
      <c r="Q15" s="31"/>
      <c r="R15" s="32"/>
      <c r="S15" s="18" t="e">
        <f t="shared" si="2"/>
        <v>#DIV/0!</v>
      </c>
      <c r="T15" s="27"/>
      <c r="U15" s="29"/>
      <c r="V15" s="19" t="e">
        <f t="shared" si="3"/>
        <v>#DIV/0!</v>
      </c>
      <c r="W15" s="20" t="e">
        <f t="shared" si="4"/>
        <v>#DIV/0!</v>
      </c>
      <c r="X15" s="27"/>
      <c r="Y15" s="29"/>
      <c r="Z15" s="18">
        <f t="shared" si="5"/>
        <v>0</v>
      </c>
      <c r="AA15" s="37" t="e">
        <f t="shared" si="6"/>
        <v>#DIV/0!</v>
      </c>
    </row>
    <row r="16" spans="1:27" ht="18.75" customHeight="1" x14ac:dyDescent="0.25">
      <c r="A16" s="11">
        <f>FILIACION!A11</f>
        <v>5</v>
      </c>
      <c r="B16" s="17" t="str">
        <f>CONCATENATE(FILIACION!B11," ",FILIACION!C11," ",FILIACION!D11)</f>
        <v>CACERES AUCA EDSON</v>
      </c>
      <c r="C16" s="27">
        <v>9</v>
      </c>
      <c r="D16" s="29"/>
      <c r="E16" s="18">
        <f t="shared" si="0"/>
        <v>9</v>
      </c>
      <c r="F16" s="27">
        <v>14</v>
      </c>
      <c r="G16" s="28">
        <v>14</v>
      </c>
      <c r="H16" s="28"/>
      <c r="I16" s="28"/>
      <c r="J16" s="32"/>
      <c r="K16" s="19">
        <f t="shared" si="1"/>
        <v>14</v>
      </c>
      <c r="L16" s="27">
        <v>13</v>
      </c>
      <c r="M16" s="28"/>
      <c r="N16" s="28"/>
      <c r="O16" s="28"/>
      <c r="P16" s="31"/>
      <c r="Q16" s="31"/>
      <c r="R16" s="32"/>
      <c r="S16" s="18">
        <f t="shared" si="2"/>
        <v>13</v>
      </c>
      <c r="T16" s="27">
        <v>7</v>
      </c>
      <c r="U16" s="29"/>
      <c r="V16" s="19">
        <f t="shared" si="3"/>
        <v>7</v>
      </c>
      <c r="W16" s="20">
        <f t="shared" si="4"/>
        <v>43</v>
      </c>
      <c r="X16" s="27">
        <v>5</v>
      </c>
      <c r="Y16" s="29">
        <v>5</v>
      </c>
      <c r="Z16" s="18">
        <f t="shared" si="5"/>
        <v>10</v>
      </c>
      <c r="AA16" s="37">
        <f t="shared" si="6"/>
        <v>53</v>
      </c>
    </row>
    <row r="17" spans="1:27" ht="18.75" customHeight="1" x14ac:dyDescent="0.25">
      <c r="A17" s="11">
        <f>FILIACION!A12</f>
        <v>6</v>
      </c>
      <c r="B17" s="17" t="str">
        <f>CONCATENATE(FILIACION!B12," ",FILIACION!C12," ",FILIACION!D12)</f>
        <v>CAMACHO MARAÑON PAMELA JAQUELIN</v>
      </c>
      <c r="C17" s="27">
        <v>6</v>
      </c>
      <c r="D17" s="29"/>
      <c r="E17" s="18">
        <f t="shared" si="0"/>
        <v>6</v>
      </c>
      <c r="F17" s="27">
        <v>23</v>
      </c>
      <c r="G17" s="28">
        <v>23</v>
      </c>
      <c r="H17" s="28"/>
      <c r="I17" s="28"/>
      <c r="J17" s="32"/>
      <c r="K17" s="19">
        <f t="shared" si="1"/>
        <v>23</v>
      </c>
      <c r="L17" s="27">
        <v>20</v>
      </c>
      <c r="M17" s="28"/>
      <c r="N17" s="28"/>
      <c r="O17" s="28"/>
      <c r="P17" s="31"/>
      <c r="Q17" s="31"/>
      <c r="R17" s="32"/>
      <c r="S17" s="18">
        <f t="shared" si="2"/>
        <v>20</v>
      </c>
      <c r="T17" s="27">
        <v>5</v>
      </c>
      <c r="U17" s="29"/>
      <c r="V17" s="19">
        <f t="shared" si="3"/>
        <v>5</v>
      </c>
      <c r="W17" s="20">
        <f t="shared" si="4"/>
        <v>54</v>
      </c>
      <c r="X17" s="27">
        <v>5</v>
      </c>
      <c r="Y17" s="29">
        <v>5</v>
      </c>
      <c r="Z17" s="18">
        <f t="shared" si="5"/>
        <v>10</v>
      </c>
      <c r="AA17" s="37">
        <f t="shared" si="6"/>
        <v>64</v>
      </c>
    </row>
    <row r="18" spans="1:27" ht="18.75" customHeight="1" x14ac:dyDescent="0.25">
      <c r="A18" s="11">
        <f>FILIACION!A13</f>
        <v>7</v>
      </c>
      <c r="B18" s="17" t="str">
        <f>CONCATENATE(FILIACION!B13," ",FILIACION!C13," ",FILIACION!D13)</f>
        <v>CANAVIRI TICOLLANO NOEMI</v>
      </c>
      <c r="C18" s="27">
        <v>10</v>
      </c>
      <c r="D18" s="29"/>
      <c r="E18" s="18">
        <f t="shared" si="0"/>
        <v>10</v>
      </c>
      <c r="F18" s="27">
        <v>21</v>
      </c>
      <c r="G18" s="28">
        <v>21</v>
      </c>
      <c r="H18" s="28"/>
      <c r="I18" s="28"/>
      <c r="J18" s="32"/>
      <c r="K18" s="19">
        <f t="shared" si="1"/>
        <v>21</v>
      </c>
      <c r="L18" s="27">
        <v>25</v>
      </c>
      <c r="M18" s="28"/>
      <c r="N18" s="28"/>
      <c r="O18" s="28"/>
      <c r="P18" s="31"/>
      <c r="Q18" s="31"/>
      <c r="R18" s="32"/>
      <c r="S18" s="18">
        <f t="shared" si="2"/>
        <v>25</v>
      </c>
      <c r="T18" s="27">
        <v>7</v>
      </c>
      <c r="U18" s="29"/>
      <c r="V18" s="19">
        <f t="shared" si="3"/>
        <v>7</v>
      </c>
      <c r="W18" s="20">
        <f t="shared" si="4"/>
        <v>63</v>
      </c>
      <c r="X18" s="27">
        <v>5</v>
      </c>
      <c r="Y18" s="29">
        <v>5</v>
      </c>
      <c r="Z18" s="18">
        <f t="shared" si="5"/>
        <v>10</v>
      </c>
      <c r="AA18" s="37">
        <f t="shared" si="6"/>
        <v>73</v>
      </c>
    </row>
    <row r="19" spans="1:27" ht="18.75" customHeight="1" x14ac:dyDescent="0.25">
      <c r="A19" s="11">
        <f>FILIACION!A14</f>
        <v>8</v>
      </c>
      <c r="B19" s="17" t="str">
        <f>CONCATENATE(FILIACION!B14," ",FILIACION!C14," ",FILIACION!D14)</f>
        <v>CRUZ APAZA JHOSELIN</v>
      </c>
      <c r="C19" s="27">
        <v>3</v>
      </c>
      <c r="D19" s="29"/>
      <c r="E19" s="18">
        <f t="shared" si="0"/>
        <v>3</v>
      </c>
      <c r="F19" s="27">
        <v>4</v>
      </c>
      <c r="G19" s="28">
        <v>4</v>
      </c>
      <c r="H19" s="28"/>
      <c r="I19" s="28"/>
      <c r="J19" s="32"/>
      <c r="K19" s="19">
        <f t="shared" si="1"/>
        <v>4</v>
      </c>
      <c r="L19" s="27">
        <v>15</v>
      </c>
      <c r="M19" s="28"/>
      <c r="N19" s="28"/>
      <c r="O19" s="28"/>
      <c r="P19" s="31"/>
      <c r="Q19" s="31"/>
      <c r="R19" s="32"/>
      <c r="S19" s="18">
        <f t="shared" si="2"/>
        <v>15</v>
      </c>
      <c r="T19" s="27">
        <v>3</v>
      </c>
      <c r="U19" s="29"/>
      <c r="V19" s="19">
        <f t="shared" si="3"/>
        <v>3</v>
      </c>
      <c r="W19" s="20">
        <f t="shared" si="4"/>
        <v>25</v>
      </c>
      <c r="X19" s="27">
        <v>5</v>
      </c>
      <c r="Y19" s="29">
        <v>5</v>
      </c>
      <c r="Z19" s="18">
        <f t="shared" si="5"/>
        <v>10</v>
      </c>
      <c r="AA19" s="37">
        <f t="shared" si="6"/>
        <v>35</v>
      </c>
    </row>
    <row r="20" spans="1:27" ht="18.75" customHeight="1" x14ac:dyDescent="0.25">
      <c r="A20" s="11">
        <f>FILIACION!A15</f>
        <v>9</v>
      </c>
      <c r="B20" s="17" t="str">
        <f>CONCATENATE(FILIACION!B15," ",FILIACION!C15," ",FILIACION!D15)</f>
        <v>FLORES CARICARI WILLAMS</v>
      </c>
      <c r="C20" s="27">
        <v>9</v>
      </c>
      <c r="D20" s="29"/>
      <c r="E20" s="18">
        <f t="shared" si="0"/>
        <v>9</v>
      </c>
      <c r="F20" s="27">
        <v>21</v>
      </c>
      <c r="G20" s="28">
        <v>21</v>
      </c>
      <c r="H20" s="28"/>
      <c r="I20" s="28"/>
      <c r="J20" s="32"/>
      <c r="K20" s="19">
        <f t="shared" si="1"/>
        <v>21</v>
      </c>
      <c r="L20" s="27">
        <v>18</v>
      </c>
      <c r="M20" s="28"/>
      <c r="N20" s="28"/>
      <c r="O20" s="28"/>
      <c r="P20" s="31"/>
      <c r="Q20" s="31"/>
      <c r="R20" s="32"/>
      <c r="S20" s="18">
        <f t="shared" si="2"/>
        <v>18</v>
      </c>
      <c r="T20" s="27">
        <v>6</v>
      </c>
      <c r="U20" s="29"/>
      <c r="V20" s="19">
        <f t="shared" si="3"/>
        <v>6</v>
      </c>
      <c r="W20" s="20">
        <f t="shared" si="4"/>
        <v>54</v>
      </c>
      <c r="X20" s="27">
        <v>5</v>
      </c>
      <c r="Y20" s="29">
        <v>5</v>
      </c>
      <c r="Z20" s="18">
        <f t="shared" si="5"/>
        <v>10</v>
      </c>
      <c r="AA20" s="37">
        <f t="shared" si="6"/>
        <v>64</v>
      </c>
    </row>
    <row r="21" spans="1:27" ht="18.75" customHeight="1" x14ac:dyDescent="0.25">
      <c r="A21" s="11">
        <f>FILIACION!A16</f>
        <v>10</v>
      </c>
      <c r="B21" s="17" t="str">
        <f>CONCATENATE(FILIACION!B16," ",FILIACION!C16," ",FILIACION!D16)</f>
        <v>GABRIEL TOACA ABRAHAM</v>
      </c>
      <c r="C21" s="27">
        <v>4</v>
      </c>
      <c r="D21" s="29"/>
      <c r="E21" s="18">
        <f t="shared" si="0"/>
        <v>4</v>
      </c>
      <c r="F21" s="27">
        <v>20</v>
      </c>
      <c r="G21" s="28">
        <v>20</v>
      </c>
      <c r="H21" s="28"/>
      <c r="I21" s="28"/>
      <c r="J21" s="32"/>
      <c r="K21" s="19">
        <f t="shared" si="1"/>
        <v>20</v>
      </c>
      <c r="L21" s="27">
        <v>6</v>
      </c>
      <c r="M21" s="28"/>
      <c r="N21" s="28"/>
      <c r="O21" s="28"/>
      <c r="P21" s="31"/>
      <c r="Q21" s="31"/>
      <c r="R21" s="32"/>
      <c r="S21" s="18">
        <f t="shared" si="2"/>
        <v>6</v>
      </c>
      <c r="T21" s="27">
        <v>4</v>
      </c>
      <c r="U21" s="29"/>
      <c r="V21" s="19">
        <f t="shared" si="3"/>
        <v>4</v>
      </c>
      <c r="W21" s="20">
        <f t="shared" si="4"/>
        <v>34</v>
      </c>
      <c r="X21" s="27">
        <v>5</v>
      </c>
      <c r="Y21" s="29">
        <v>5</v>
      </c>
      <c r="Z21" s="18">
        <f t="shared" si="5"/>
        <v>10</v>
      </c>
      <c r="AA21" s="37">
        <f t="shared" si="6"/>
        <v>44</v>
      </c>
    </row>
    <row r="22" spans="1:27" ht="18.75" customHeight="1" x14ac:dyDescent="0.25">
      <c r="A22" s="11">
        <f>FILIACION!A17</f>
        <v>11</v>
      </c>
      <c r="B22" s="17" t="str">
        <f>CONCATENATE(FILIACION!B17," ",FILIACION!C17," ",FILIACION!D17)</f>
        <v>GUTIERREZ CHOQUE ALEX</v>
      </c>
      <c r="C22" s="27">
        <v>2</v>
      </c>
      <c r="D22" s="29"/>
      <c r="E22" s="18">
        <f t="shared" si="0"/>
        <v>2</v>
      </c>
      <c r="F22" s="27">
        <v>13</v>
      </c>
      <c r="G22" s="28">
        <v>13</v>
      </c>
      <c r="H22" s="28"/>
      <c r="I22" s="28"/>
      <c r="J22" s="32"/>
      <c r="K22" s="19">
        <f t="shared" si="1"/>
        <v>13</v>
      </c>
      <c r="L22" s="27">
        <v>4</v>
      </c>
      <c r="M22" s="28"/>
      <c r="N22" s="28"/>
      <c r="O22" s="28"/>
      <c r="P22" s="31"/>
      <c r="Q22" s="31"/>
      <c r="R22" s="32"/>
      <c r="S22" s="18">
        <f t="shared" si="2"/>
        <v>4</v>
      </c>
      <c r="T22" s="27">
        <v>6</v>
      </c>
      <c r="U22" s="29"/>
      <c r="V22" s="19">
        <f t="shared" si="3"/>
        <v>6</v>
      </c>
      <c r="W22" s="20">
        <f t="shared" si="4"/>
        <v>25</v>
      </c>
      <c r="X22" s="27">
        <v>5</v>
      </c>
      <c r="Y22" s="29">
        <v>5</v>
      </c>
      <c r="Z22" s="18">
        <f t="shared" si="5"/>
        <v>10</v>
      </c>
      <c r="AA22" s="37">
        <f t="shared" si="6"/>
        <v>35</v>
      </c>
    </row>
    <row r="23" spans="1:27" ht="18.75" customHeight="1" x14ac:dyDescent="0.25">
      <c r="A23" s="11">
        <f>FILIACION!A18</f>
        <v>12</v>
      </c>
      <c r="B23" s="17" t="str">
        <f>CONCATENATE(FILIACION!B18," ",FILIACION!C18," ",FILIACION!D18)</f>
        <v>HUANCA FERNANDEZ TANIA</v>
      </c>
      <c r="C23" s="27">
        <v>4</v>
      </c>
      <c r="D23" s="29"/>
      <c r="E23" s="18">
        <f t="shared" si="0"/>
        <v>4</v>
      </c>
      <c r="F23" s="27">
        <v>11</v>
      </c>
      <c r="G23" s="28">
        <v>11</v>
      </c>
      <c r="H23" s="28"/>
      <c r="I23" s="28"/>
      <c r="J23" s="32"/>
      <c r="K23" s="19">
        <f t="shared" si="1"/>
        <v>11</v>
      </c>
      <c r="L23" s="27">
        <v>23</v>
      </c>
      <c r="M23" s="28"/>
      <c r="N23" s="28"/>
      <c r="O23" s="28"/>
      <c r="P23" s="31"/>
      <c r="Q23" s="31"/>
      <c r="R23" s="32"/>
      <c r="S23" s="18">
        <f t="shared" si="2"/>
        <v>23</v>
      </c>
      <c r="T23" s="27">
        <v>3</v>
      </c>
      <c r="U23" s="29"/>
      <c r="V23" s="19">
        <f t="shared" si="3"/>
        <v>3</v>
      </c>
      <c r="W23" s="20">
        <f t="shared" si="4"/>
        <v>41</v>
      </c>
      <c r="X23" s="27">
        <v>5</v>
      </c>
      <c r="Y23" s="29">
        <v>5</v>
      </c>
      <c r="Z23" s="18">
        <f t="shared" si="5"/>
        <v>10</v>
      </c>
      <c r="AA23" s="37">
        <f t="shared" si="6"/>
        <v>51</v>
      </c>
    </row>
    <row r="24" spans="1:27" ht="18.75" customHeight="1" x14ac:dyDescent="0.25">
      <c r="A24" s="11">
        <f>FILIACION!A19</f>
        <v>13</v>
      </c>
      <c r="B24" s="17" t="str">
        <f>CONCATENATE(FILIACION!B19," ",FILIACION!C19," ",FILIACION!D19)</f>
        <v>LUJAN VELASCO ABRIL NATHALIA</v>
      </c>
      <c r="C24" s="27">
        <v>4</v>
      </c>
      <c r="D24" s="29"/>
      <c r="E24" s="18">
        <f t="shared" si="0"/>
        <v>4</v>
      </c>
      <c r="F24" s="27">
        <v>16</v>
      </c>
      <c r="G24" s="28">
        <v>16</v>
      </c>
      <c r="H24" s="28"/>
      <c r="I24" s="28"/>
      <c r="J24" s="32"/>
      <c r="K24" s="19">
        <f t="shared" si="1"/>
        <v>16</v>
      </c>
      <c r="L24" s="27">
        <v>1</v>
      </c>
      <c r="M24" s="28"/>
      <c r="N24" s="28"/>
      <c r="O24" s="28"/>
      <c r="P24" s="31"/>
      <c r="Q24" s="31"/>
      <c r="R24" s="32"/>
      <c r="S24" s="18">
        <f t="shared" si="2"/>
        <v>1</v>
      </c>
      <c r="T24" s="27">
        <v>4</v>
      </c>
      <c r="U24" s="29"/>
      <c r="V24" s="19">
        <f t="shared" si="3"/>
        <v>4</v>
      </c>
      <c r="W24" s="20">
        <f t="shared" si="4"/>
        <v>25</v>
      </c>
      <c r="X24" s="27">
        <v>5</v>
      </c>
      <c r="Y24" s="29">
        <v>5</v>
      </c>
      <c r="Z24" s="18">
        <f t="shared" si="5"/>
        <v>10</v>
      </c>
      <c r="AA24" s="37">
        <f t="shared" si="6"/>
        <v>35</v>
      </c>
    </row>
    <row r="25" spans="1:27" ht="18.75" customHeight="1" x14ac:dyDescent="0.25">
      <c r="A25" s="11">
        <f>FILIACION!A20</f>
        <v>14</v>
      </c>
      <c r="B25" s="17" t="str">
        <f>CONCATENATE(FILIACION!B20," ",FILIACION!C20," ",FILIACION!D20)</f>
        <v>MITMA BERNABE BRAYAN GARY</v>
      </c>
      <c r="C25" s="27">
        <v>7</v>
      </c>
      <c r="D25" s="29"/>
      <c r="E25" s="18">
        <f t="shared" si="0"/>
        <v>7</v>
      </c>
      <c r="F25" s="27">
        <v>19</v>
      </c>
      <c r="G25" s="28">
        <v>19</v>
      </c>
      <c r="H25" s="28"/>
      <c r="I25" s="28"/>
      <c r="J25" s="32"/>
      <c r="K25" s="19">
        <f t="shared" si="1"/>
        <v>19</v>
      </c>
      <c r="L25" s="27">
        <v>16</v>
      </c>
      <c r="M25" s="28"/>
      <c r="N25" s="28"/>
      <c r="O25" s="28"/>
      <c r="P25" s="31"/>
      <c r="Q25" s="31"/>
      <c r="R25" s="32"/>
      <c r="S25" s="18">
        <f t="shared" si="2"/>
        <v>16</v>
      </c>
      <c r="T25" s="27">
        <v>6</v>
      </c>
      <c r="U25" s="29"/>
      <c r="V25" s="19">
        <f t="shared" si="3"/>
        <v>6</v>
      </c>
      <c r="W25" s="20">
        <f t="shared" si="4"/>
        <v>48</v>
      </c>
      <c r="X25" s="27">
        <v>5</v>
      </c>
      <c r="Y25" s="29">
        <v>5</v>
      </c>
      <c r="Z25" s="18">
        <f t="shared" si="5"/>
        <v>10</v>
      </c>
      <c r="AA25" s="37">
        <f t="shared" si="6"/>
        <v>58</v>
      </c>
    </row>
    <row r="26" spans="1:27" ht="18.75" customHeight="1" x14ac:dyDescent="0.25">
      <c r="A26" s="11">
        <f>FILIACION!A21</f>
        <v>15</v>
      </c>
      <c r="B26" s="17" t="str">
        <f>CONCATENATE(FILIACION!B21," ",FILIACION!C21," ",FILIACION!D21)</f>
        <v>NINA POMA RILVER</v>
      </c>
      <c r="C26" s="27">
        <v>5</v>
      </c>
      <c r="D26" s="29"/>
      <c r="E26" s="18">
        <f t="shared" si="0"/>
        <v>5</v>
      </c>
      <c r="F26" s="27">
        <v>12</v>
      </c>
      <c r="G26" s="28">
        <v>12</v>
      </c>
      <c r="H26" s="28"/>
      <c r="I26" s="28"/>
      <c r="J26" s="32"/>
      <c r="K26" s="19">
        <f t="shared" si="1"/>
        <v>12</v>
      </c>
      <c r="L26" s="27">
        <v>6</v>
      </c>
      <c r="M26" s="28"/>
      <c r="N26" s="28"/>
      <c r="O26" s="28"/>
      <c r="P26" s="31"/>
      <c r="Q26" s="31"/>
      <c r="R26" s="32"/>
      <c r="S26" s="18">
        <f t="shared" si="2"/>
        <v>6</v>
      </c>
      <c r="T26" s="27">
        <v>7</v>
      </c>
      <c r="U26" s="29"/>
      <c r="V26" s="19">
        <f t="shared" si="3"/>
        <v>7</v>
      </c>
      <c r="W26" s="20">
        <f t="shared" si="4"/>
        <v>30</v>
      </c>
      <c r="X26" s="27">
        <v>5</v>
      </c>
      <c r="Y26" s="29">
        <v>5</v>
      </c>
      <c r="Z26" s="18">
        <f t="shared" si="5"/>
        <v>10</v>
      </c>
      <c r="AA26" s="37">
        <f t="shared" si="6"/>
        <v>40</v>
      </c>
    </row>
    <row r="27" spans="1:27" ht="18.75" customHeight="1" x14ac:dyDescent="0.25">
      <c r="A27" s="11">
        <f>FILIACION!A22</f>
        <v>16</v>
      </c>
      <c r="B27" s="17" t="str">
        <f>CONCATENATE(FILIACION!B22," ",FILIACION!C22," ",FILIACION!D22)</f>
        <v>PEREZ HIDALGO FRANKLIN</v>
      </c>
      <c r="C27" s="27">
        <v>5</v>
      </c>
      <c r="D27" s="29"/>
      <c r="E27" s="18">
        <f t="shared" si="0"/>
        <v>5</v>
      </c>
      <c r="F27" s="27">
        <v>15</v>
      </c>
      <c r="G27" s="28">
        <v>15</v>
      </c>
      <c r="H27" s="28"/>
      <c r="I27" s="28"/>
      <c r="J27" s="32"/>
      <c r="K27" s="19">
        <f t="shared" si="1"/>
        <v>15</v>
      </c>
      <c r="L27" s="27">
        <v>6</v>
      </c>
      <c r="M27" s="28"/>
      <c r="N27" s="28"/>
      <c r="O27" s="28"/>
      <c r="P27" s="31"/>
      <c r="Q27" s="31"/>
      <c r="R27" s="32"/>
      <c r="S27" s="18">
        <f t="shared" si="2"/>
        <v>6</v>
      </c>
      <c r="T27" s="27">
        <v>2</v>
      </c>
      <c r="U27" s="29"/>
      <c r="V27" s="19">
        <f t="shared" si="3"/>
        <v>2</v>
      </c>
      <c r="W27" s="20">
        <f t="shared" si="4"/>
        <v>28</v>
      </c>
      <c r="X27" s="27">
        <v>5</v>
      </c>
      <c r="Y27" s="29">
        <v>5</v>
      </c>
      <c r="Z27" s="18">
        <f t="shared" si="5"/>
        <v>10</v>
      </c>
      <c r="AA27" s="37">
        <f t="shared" si="6"/>
        <v>38</v>
      </c>
    </row>
    <row r="28" spans="1:27" ht="18.75" customHeight="1" x14ac:dyDescent="0.25">
      <c r="A28" s="11">
        <f>FILIACION!A23</f>
        <v>17</v>
      </c>
      <c r="B28" s="17" t="str">
        <f>CONCATENATE(FILIACION!B23," ",FILIACION!C23," ",FILIACION!D23)</f>
        <v>QUISPE MAMANI PAOLA JANDIRA</v>
      </c>
      <c r="C28" s="27">
        <v>3</v>
      </c>
      <c r="D28" s="29"/>
      <c r="E28" s="18">
        <f t="shared" si="0"/>
        <v>3</v>
      </c>
      <c r="F28" s="27">
        <v>1</v>
      </c>
      <c r="G28" s="28">
        <v>1</v>
      </c>
      <c r="H28" s="28"/>
      <c r="I28" s="28"/>
      <c r="J28" s="32"/>
      <c r="K28" s="19">
        <f t="shared" si="1"/>
        <v>1</v>
      </c>
      <c r="L28" s="27">
        <v>10</v>
      </c>
      <c r="M28" s="28"/>
      <c r="N28" s="28"/>
      <c r="O28" s="28"/>
      <c r="P28" s="31"/>
      <c r="Q28" s="31"/>
      <c r="R28" s="32"/>
      <c r="S28" s="18">
        <f t="shared" si="2"/>
        <v>10</v>
      </c>
      <c r="T28" s="27">
        <v>10</v>
      </c>
      <c r="U28" s="29"/>
      <c r="V28" s="19">
        <f t="shared" si="3"/>
        <v>10</v>
      </c>
      <c r="W28" s="20">
        <f t="shared" si="4"/>
        <v>24</v>
      </c>
      <c r="X28" s="27">
        <v>5</v>
      </c>
      <c r="Y28" s="29">
        <v>5</v>
      </c>
      <c r="Z28" s="18">
        <f t="shared" si="5"/>
        <v>10</v>
      </c>
      <c r="AA28" s="37">
        <f t="shared" si="6"/>
        <v>34</v>
      </c>
    </row>
    <row r="29" spans="1:27" ht="18.75" customHeight="1" x14ac:dyDescent="0.25">
      <c r="A29" s="11">
        <f>FILIACION!A24</f>
        <v>18</v>
      </c>
      <c r="B29" s="17" t="str">
        <f>CONCATENATE(FILIACION!B24," ",FILIACION!C24," ",FILIACION!D24)</f>
        <v>SALVATIERRA ESCOBAR ALEJANDRINA</v>
      </c>
      <c r="C29" s="27">
        <v>10</v>
      </c>
      <c r="D29" s="29"/>
      <c r="E29" s="18">
        <f t="shared" si="0"/>
        <v>10</v>
      </c>
      <c r="F29" s="27">
        <v>25</v>
      </c>
      <c r="G29" s="28">
        <v>25</v>
      </c>
      <c r="H29" s="28"/>
      <c r="I29" s="28"/>
      <c r="J29" s="32"/>
      <c r="K29" s="19">
        <f t="shared" si="1"/>
        <v>25</v>
      </c>
      <c r="L29" s="27">
        <v>34</v>
      </c>
      <c r="M29" s="28"/>
      <c r="N29" s="28"/>
      <c r="O29" s="28"/>
      <c r="P29" s="31"/>
      <c r="Q29" s="31"/>
      <c r="R29" s="32"/>
      <c r="S29" s="18">
        <f t="shared" si="2"/>
        <v>34</v>
      </c>
      <c r="T29" s="27">
        <v>7</v>
      </c>
      <c r="U29" s="29"/>
      <c r="V29" s="19">
        <f t="shared" si="3"/>
        <v>7</v>
      </c>
      <c r="W29" s="20">
        <f t="shared" si="4"/>
        <v>76</v>
      </c>
      <c r="X29" s="27">
        <v>5</v>
      </c>
      <c r="Y29" s="29">
        <v>5</v>
      </c>
      <c r="Z29" s="18">
        <f t="shared" si="5"/>
        <v>10</v>
      </c>
      <c r="AA29" s="37">
        <f t="shared" si="6"/>
        <v>86</v>
      </c>
    </row>
    <row r="30" spans="1:27" ht="18.75" customHeight="1" x14ac:dyDescent="0.25">
      <c r="A30" s="11">
        <f>FILIACION!A25</f>
        <v>19</v>
      </c>
      <c r="B30" s="17" t="str">
        <f>CONCATENATE(FILIACION!B25," ",FILIACION!C25," ",FILIACION!D25)</f>
        <v>TAQUI JARA DAVID</v>
      </c>
      <c r="C30" s="27">
        <v>5</v>
      </c>
      <c r="D30" s="29"/>
      <c r="E30" s="18">
        <f t="shared" si="0"/>
        <v>5</v>
      </c>
      <c r="F30" s="27">
        <v>19</v>
      </c>
      <c r="G30" s="28">
        <v>19</v>
      </c>
      <c r="H30" s="28"/>
      <c r="I30" s="28"/>
      <c r="J30" s="32"/>
      <c r="K30" s="19">
        <f t="shared" si="1"/>
        <v>19</v>
      </c>
      <c r="L30" s="27">
        <v>13</v>
      </c>
      <c r="M30" s="28"/>
      <c r="N30" s="28"/>
      <c r="O30" s="28"/>
      <c r="P30" s="31"/>
      <c r="Q30" s="31"/>
      <c r="R30" s="32"/>
      <c r="S30" s="18">
        <f t="shared" si="2"/>
        <v>13</v>
      </c>
      <c r="T30" s="27">
        <v>4</v>
      </c>
      <c r="U30" s="29"/>
      <c r="V30" s="19">
        <f t="shared" si="3"/>
        <v>4</v>
      </c>
      <c r="W30" s="20">
        <f t="shared" si="4"/>
        <v>41</v>
      </c>
      <c r="X30" s="27">
        <v>5</v>
      </c>
      <c r="Y30" s="29">
        <v>5</v>
      </c>
      <c r="Z30" s="18">
        <f t="shared" si="5"/>
        <v>10</v>
      </c>
      <c r="AA30" s="37">
        <f t="shared" si="6"/>
        <v>51</v>
      </c>
    </row>
    <row r="31" spans="1:27" ht="18.75" customHeight="1" x14ac:dyDescent="0.25">
      <c r="A31" s="11">
        <f>FILIACION!A26</f>
        <v>20</v>
      </c>
      <c r="B31" s="17" t="str">
        <f>CONCATENATE(FILIACION!B26," ",FILIACION!C26," ",FILIACION!D26)</f>
        <v>TOACA GOYTIA JHOSELIN</v>
      </c>
      <c r="C31" s="27">
        <v>7</v>
      </c>
      <c r="D31" s="29"/>
      <c r="E31" s="18">
        <f t="shared" si="0"/>
        <v>7</v>
      </c>
      <c r="F31" s="27">
        <v>16</v>
      </c>
      <c r="G31" s="28">
        <v>16</v>
      </c>
      <c r="H31" s="28"/>
      <c r="I31" s="28"/>
      <c r="J31" s="32"/>
      <c r="K31" s="19">
        <f t="shared" si="1"/>
        <v>16</v>
      </c>
      <c r="L31" s="27">
        <v>17</v>
      </c>
      <c r="M31" s="28"/>
      <c r="N31" s="28"/>
      <c r="O31" s="28"/>
      <c r="P31" s="31"/>
      <c r="Q31" s="31"/>
      <c r="R31" s="32"/>
      <c r="S31" s="18">
        <f t="shared" si="2"/>
        <v>17</v>
      </c>
      <c r="T31" s="27">
        <v>3</v>
      </c>
      <c r="U31" s="29"/>
      <c r="V31" s="19">
        <f t="shared" si="3"/>
        <v>3</v>
      </c>
      <c r="W31" s="20">
        <f t="shared" si="4"/>
        <v>43</v>
      </c>
      <c r="X31" s="27">
        <v>5</v>
      </c>
      <c r="Y31" s="29">
        <v>5</v>
      </c>
      <c r="Z31" s="18">
        <f t="shared" si="5"/>
        <v>10</v>
      </c>
      <c r="AA31" s="37">
        <f t="shared" si="6"/>
        <v>53</v>
      </c>
    </row>
    <row r="32" spans="1:27" ht="18.75" customHeight="1" x14ac:dyDescent="0.25">
      <c r="A32" s="11">
        <f>FILIACION!A27</f>
        <v>21</v>
      </c>
      <c r="B32" s="17" t="str">
        <f>CONCATENATE(FILIACION!B27," ",FILIACION!C27," ",FILIACION!D27)</f>
        <v>VILLCA MAMANI LIZETH KAREN</v>
      </c>
      <c r="C32" s="27">
        <v>10</v>
      </c>
      <c r="D32" s="29"/>
      <c r="E32" s="18">
        <f t="shared" si="0"/>
        <v>10</v>
      </c>
      <c r="F32" s="27">
        <v>25</v>
      </c>
      <c r="G32" s="28">
        <v>25</v>
      </c>
      <c r="H32" s="28"/>
      <c r="I32" s="28"/>
      <c r="J32" s="32"/>
      <c r="K32" s="19">
        <f t="shared" si="1"/>
        <v>25</v>
      </c>
      <c r="L32" s="27">
        <v>28</v>
      </c>
      <c r="M32" s="28"/>
      <c r="N32" s="28"/>
      <c r="O32" s="28"/>
      <c r="P32" s="31"/>
      <c r="Q32" s="31"/>
      <c r="R32" s="32"/>
      <c r="S32" s="18">
        <f t="shared" si="2"/>
        <v>28</v>
      </c>
      <c r="T32" s="27">
        <v>4</v>
      </c>
      <c r="U32" s="29"/>
      <c r="V32" s="19">
        <f t="shared" si="3"/>
        <v>4</v>
      </c>
      <c r="W32" s="20">
        <f t="shared" si="4"/>
        <v>67</v>
      </c>
      <c r="X32" s="27">
        <v>5</v>
      </c>
      <c r="Y32" s="29">
        <v>5</v>
      </c>
      <c r="Z32" s="18">
        <f t="shared" si="5"/>
        <v>10</v>
      </c>
      <c r="AA32" s="37">
        <f t="shared" si="6"/>
        <v>77</v>
      </c>
    </row>
    <row r="33" spans="1:27" ht="18.75" customHeight="1" x14ac:dyDescent="0.25">
      <c r="A33" s="11">
        <f>FILIACION!A28</f>
        <v>22</v>
      </c>
      <c r="B33" s="17" t="str">
        <f>CONCATENATE(FILIACION!B28," ",FILIACION!C28," ",FILIACION!D28)</f>
        <v>ZARATE  ESCOBAR MARIA FERNANDA</v>
      </c>
      <c r="C33" s="27">
        <v>10</v>
      </c>
      <c r="D33" s="29"/>
      <c r="E33" s="18">
        <f t="shared" si="0"/>
        <v>10</v>
      </c>
      <c r="F33" s="27">
        <v>23</v>
      </c>
      <c r="G33" s="28">
        <v>23</v>
      </c>
      <c r="H33" s="28"/>
      <c r="I33" s="28"/>
      <c r="J33" s="32"/>
      <c r="K33" s="19">
        <f t="shared" si="1"/>
        <v>23</v>
      </c>
      <c r="L33" s="27">
        <v>26</v>
      </c>
      <c r="M33" s="28"/>
      <c r="N33" s="28"/>
      <c r="O33" s="28"/>
      <c r="P33" s="31"/>
      <c r="Q33" s="31"/>
      <c r="R33" s="32"/>
      <c r="S33" s="18">
        <f t="shared" si="2"/>
        <v>26</v>
      </c>
      <c r="T33" s="27">
        <v>6</v>
      </c>
      <c r="U33" s="29"/>
      <c r="V33" s="19">
        <f t="shared" si="3"/>
        <v>6</v>
      </c>
      <c r="W33" s="20">
        <f t="shared" si="4"/>
        <v>65</v>
      </c>
      <c r="X33" s="27">
        <v>5</v>
      </c>
      <c r="Y33" s="29">
        <v>5</v>
      </c>
      <c r="Z33" s="18">
        <f t="shared" si="5"/>
        <v>10</v>
      </c>
      <c r="AA33" s="37">
        <f t="shared" si="6"/>
        <v>75</v>
      </c>
    </row>
    <row r="34" spans="1:27" ht="18.75" customHeight="1" x14ac:dyDescent="0.25">
      <c r="A34" s="11">
        <f>FILIACION!A29</f>
        <v>23</v>
      </c>
      <c r="B34" s="17" t="str">
        <f>CONCATENATE(FILIACION!B29," ",FILIACION!C29," ",FILIACION!D29)</f>
        <v>ZEGARRA VILLCA GISSEL GABRIELA</v>
      </c>
      <c r="C34" s="27">
        <v>7</v>
      </c>
      <c r="D34" s="29"/>
      <c r="E34" s="18">
        <f t="shared" si="0"/>
        <v>7</v>
      </c>
      <c r="F34" s="27">
        <v>15</v>
      </c>
      <c r="G34" s="28">
        <v>15</v>
      </c>
      <c r="H34" s="28"/>
      <c r="I34" s="28"/>
      <c r="J34" s="32"/>
      <c r="K34" s="19">
        <f t="shared" si="1"/>
        <v>15</v>
      </c>
      <c r="L34" s="27">
        <v>9</v>
      </c>
      <c r="M34" s="28"/>
      <c r="N34" s="28"/>
      <c r="O34" s="28"/>
      <c r="P34" s="31"/>
      <c r="Q34" s="31"/>
      <c r="R34" s="32"/>
      <c r="S34" s="18">
        <f t="shared" si="2"/>
        <v>9</v>
      </c>
      <c r="T34" s="27">
        <v>10</v>
      </c>
      <c r="U34" s="29"/>
      <c r="V34" s="19">
        <f t="shared" si="3"/>
        <v>10</v>
      </c>
      <c r="W34" s="20">
        <f t="shared" si="4"/>
        <v>41</v>
      </c>
      <c r="X34" s="27">
        <v>5</v>
      </c>
      <c r="Y34" s="29">
        <v>5</v>
      </c>
      <c r="Z34" s="18">
        <f t="shared" si="5"/>
        <v>10</v>
      </c>
      <c r="AA34" s="37">
        <f t="shared" si="6"/>
        <v>51</v>
      </c>
    </row>
    <row r="35" spans="1:27" ht="18.75" customHeight="1" x14ac:dyDescent="0.25">
      <c r="A35" s="11">
        <f>FILIACION!A30</f>
        <v>0</v>
      </c>
      <c r="B35" s="17" t="str">
        <f>CONCATENATE(FILIACION!B30," ",FILIACION!C30," ",FILIACION!D30)</f>
        <v xml:space="preserve">  </v>
      </c>
      <c r="C35" s="27"/>
      <c r="D35" s="29"/>
      <c r="E35" s="18" t="e">
        <f t="shared" si="0"/>
        <v>#DIV/0!</v>
      </c>
      <c r="F35" s="27"/>
      <c r="G35" s="28"/>
      <c r="H35" s="28"/>
      <c r="I35" s="28"/>
      <c r="J35" s="32"/>
      <c r="K35" s="19" t="e">
        <f t="shared" si="1"/>
        <v>#DIV/0!</v>
      </c>
      <c r="L35" s="27"/>
      <c r="M35" s="28"/>
      <c r="N35" s="28"/>
      <c r="O35" s="28"/>
      <c r="P35" s="31"/>
      <c r="Q35" s="31"/>
      <c r="R35" s="32"/>
      <c r="S35" s="18" t="e">
        <f t="shared" si="2"/>
        <v>#DIV/0!</v>
      </c>
      <c r="T35" s="27"/>
      <c r="U35" s="29"/>
      <c r="V35" s="19" t="e">
        <f t="shared" si="3"/>
        <v>#DIV/0!</v>
      </c>
      <c r="W35" s="20" t="e">
        <f t="shared" si="4"/>
        <v>#DIV/0!</v>
      </c>
      <c r="X35" s="27"/>
      <c r="Y35" s="29"/>
      <c r="Z35" s="18">
        <f t="shared" si="5"/>
        <v>0</v>
      </c>
      <c r="AA35" s="37" t="e">
        <f t="shared" si="6"/>
        <v>#DIV/0!</v>
      </c>
    </row>
    <row r="36" spans="1:27" ht="18.75" customHeight="1" x14ac:dyDescent="0.25">
      <c r="A36" s="11">
        <f>FILIACION!A31</f>
        <v>0</v>
      </c>
      <c r="B36" s="17" t="str">
        <f>CONCATENATE(FILIACION!B31," ",FILIACION!C31," ",FILIACION!D31)</f>
        <v xml:space="preserve">  </v>
      </c>
      <c r="C36" s="27"/>
      <c r="D36" s="29"/>
      <c r="E36" s="18" t="e">
        <f t="shared" si="0"/>
        <v>#DIV/0!</v>
      </c>
      <c r="F36" s="27"/>
      <c r="G36" s="28"/>
      <c r="H36" s="28"/>
      <c r="I36" s="28"/>
      <c r="J36" s="32"/>
      <c r="K36" s="19" t="e">
        <f t="shared" si="1"/>
        <v>#DIV/0!</v>
      </c>
      <c r="L36" s="27"/>
      <c r="M36" s="28"/>
      <c r="N36" s="28"/>
      <c r="O36" s="28"/>
      <c r="P36" s="31"/>
      <c r="Q36" s="31"/>
      <c r="R36" s="32"/>
      <c r="S36" s="18" t="e">
        <f t="shared" si="2"/>
        <v>#DIV/0!</v>
      </c>
      <c r="T36" s="27"/>
      <c r="U36" s="29"/>
      <c r="V36" s="19" t="e">
        <f t="shared" si="3"/>
        <v>#DIV/0!</v>
      </c>
      <c r="W36" s="20" t="e">
        <f t="shared" si="4"/>
        <v>#DIV/0!</v>
      </c>
      <c r="X36" s="27"/>
      <c r="Y36" s="29"/>
      <c r="Z36" s="18">
        <f t="shared" si="5"/>
        <v>0</v>
      </c>
      <c r="AA36" s="37" t="e">
        <f t="shared" si="6"/>
        <v>#DIV/0!</v>
      </c>
    </row>
    <row r="37" spans="1:27" ht="18.75" customHeight="1" x14ac:dyDescent="0.25">
      <c r="A37" s="11">
        <f>FILIACION!A32</f>
        <v>0</v>
      </c>
      <c r="B37" s="17" t="str">
        <f>CONCATENATE(FILIACION!B32," ",FILIACION!C32," ",FILIACION!D32)</f>
        <v xml:space="preserve">  </v>
      </c>
      <c r="C37" s="27"/>
      <c r="D37" s="29"/>
      <c r="E37" s="18" t="e">
        <f t="shared" si="0"/>
        <v>#DIV/0!</v>
      </c>
      <c r="F37" s="27"/>
      <c r="G37" s="28"/>
      <c r="H37" s="28"/>
      <c r="I37" s="28"/>
      <c r="J37" s="32"/>
      <c r="K37" s="19" t="e">
        <f t="shared" si="1"/>
        <v>#DIV/0!</v>
      </c>
      <c r="L37" s="27"/>
      <c r="M37" s="28"/>
      <c r="N37" s="28"/>
      <c r="O37" s="28"/>
      <c r="P37" s="31"/>
      <c r="Q37" s="31"/>
      <c r="R37" s="32"/>
      <c r="S37" s="18" t="e">
        <f t="shared" si="2"/>
        <v>#DIV/0!</v>
      </c>
      <c r="T37" s="27"/>
      <c r="U37" s="29"/>
      <c r="V37" s="19" t="e">
        <f t="shared" si="3"/>
        <v>#DIV/0!</v>
      </c>
      <c r="W37" s="20" t="e">
        <f t="shared" si="4"/>
        <v>#DIV/0!</v>
      </c>
      <c r="X37" s="27"/>
      <c r="Y37" s="29"/>
      <c r="Z37" s="18">
        <f t="shared" si="5"/>
        <v>0</v>
      </c>
      <c r="AA37" s="37" t="e">
        <f t="shared" si="6"/>
        <v>#DIV/0!</v>
      </c>
    </row>
    <row r="38" spans="1:27" ht="18.75" customHeight="1" x14ac:dyDescent="0.25">
      <c r="A38" s="11">
        <f>FILIACION!A33</f>
        <v>0</v>
      </c>
      <c r="B38" s="17" t="str">
        <f>CONCATENATE(FILIACION!B33," ",FILIACION!C33," ",FILIACION!D33)</f>
        <v xml:space="preserve">  </v>
      </c>
      <c r="C38" s="27"/>
      <c r="D38" s="29"/>
      <c r="E38" s="18" t="e">
        <f t="shared" si="0"/>
        <v>#DIV/0!</v>
      </c>
      <c r="F38" s="27"/>
      <c r="G38" s="28"/>
      <c r="H38" s="28"/>
      <c r="I38" s="28"/>
      <c r="J38" s="32"/>
      <c r="K38" s="19" t="e">
        <f t="shared" si="1"/>
        <v>#DIV/0!</v>
      </c>
      <c r="L38" s="27"/>
      <c r="M38" s="28"/>
      <c r="N38" s="28"/>
      <c r="O38" s="28"/>
      <c r="P38" s="31"/>
      <c r="Q38" s="31"/>
      <c r="R38" s="32"/>
      <c r="S38" s="18" t="e">
        <f t="shared" si="2"/>
        <v>#DIV/0!</v>
      </c>
      <c r="T38" s="27"/>
      <c r="U38" s="29"/>
      <c r="V38" s="19" t="e">
        <f t="shared" si="3"/>
        <v>#DIV/0!</v>
      </c>
      <c r="W38" s="20" t="e">
        <f t="shared" si="4"/>
        <v>#DIV/0!</v>
      </c>
      <c r="X38" s="27"/>
      <c r="Y38" s="29"/>
      <c r="Z38" s="18">
        <f t="shared" si="5"/>
        <v>0</v>
      </c>
      <c r="AA38" s="37" t="e">
        <f t="shared" si="6"/>
        <v>#DIV/0!</v>
      </c>
    </row>
    <row r="39" spans="1:27" ht="18.75" customHeight="1" x14ac:dyDescent="0.25">
      <c r="A39" s="11">
        <f>FILIACION!A34</f>
        <v>0</v>
      </c>
      <c r="B39" s="17" t="str">
        <f>CONCATENATE(FILIACION!B34," ",FILIACION!C34," ",FILIACION!D34)</f>
        <v xml:space="preserve">  </v>
      </c>
      <c r="C39" s="27"/>
      <c r="D39" s="29"/>
      <c r="E39" s="18" t="e">
        <f t="shared" si="0"/>
        <v>#DIV/0!</v>
      </c>
      <c r="F39" s="27"/>
      <c r="G39" s="28"/>
      <c r="H39" s="28"/>
      <c r="I39" s="28"/>
      <c r="J39" s="32"/>
      <c r="K39" s="19" t="e">
        <f t="shared" si="1"/>
        <v>#DIV/0!</v>
      </c>
      <c r="L39" s="27"/>
      <c r="M39" s="28"/>
      <c r="N39" s="28"/>
      <c r="O39" s="28"/>
      <c r="P39" s="31"/>
      <c r="Q39" s="31"/>
      <c r="R39" s="32"/>
      <c r="S39" s="18" t="e">
        <f t="shared" si="2"/>
        <v>#DIV/0!</v>
      </c>
      <c r="T39" s="27"/>
      <c r="U39" s="29"/>
      <c r="V39" s="19" t="e">
        <f t="shared" si="3"/>
        <v>#DIV/0!</v>
      </c>
      <c r="W39" s="20" t="e">
        <f t="shared" si="4"/>
        <v>#DIV/0!</v>
      </c>
      <c r="X39" s="27"/>
      <c r="Y39" s="29"/>
      <c r="Z39" s="18">
        <f t="shared" si="5"/>
        <v>0</v>
      </c>
      <c r="AA39" s="37" t="e">
        <f t="shared" si="6"/>
        <v>#DIV/0!</v>
      </c>
    </row>
    <row r="40" spans="1:27" ht="18.75" customHeight="1" x14ac:dyDescent="0.25">
      <c r="A40" s="11">
        <f>FILIACION!A35</f>
        <v>0</v>
      </c>
      <c r="B40" s="17" t="str">
        <f>CONCATENATE(FILIACION!B35," ",FILIACION!C35," ",FILIACION!D35)</f>
        <v xml:space="preserve">  </v>
      </c>
      <c r="C40" s="27"/>
      <c r="D40" s="29"/>
      <c r="E40" s="18" t="e">
        <f t="shared" si="0"/>
        <v>#DIV/0!</v>
      </c>
      <c r="F40" s="27"/>
      <c r="G40" s="28"/>
      <c r="H40" s="28"/>
      <c r="I40" s="28"/>
      <c r="J40" s="32"/>
      <c r="K40" s="19" t="e">
        <f t="shared" si="1"/>
        <v>#DIV/0!</v>
      </c>
      <c r="L40" s="27"/>
      <c r="M40" s="28"/>
      <c r="N40" s="28"/>
      <c r="O40" s="28"/>
      <c r="P40" s="31"/>
      <c r="Q40" s="31"/>
      <c r="R40" s="32"/>
      <c r="S40" s="18" t="e">
        <f t="shared" si="2"/>
        <v>#DIV/0!</v>
      </c>
      <c r="T40" s="27"/>
      <c r="U40" s="29"/>
      <c r="V40" s="19" t="e">
        <f t="shared" si="3"/>
        <v>#DIV/0!</v>
      </c>
      <c r="W40" s="20" t="e">
        <f t="shared" si="4"/>
        <v>#DIV/0!</v>
      </c>
      <c r="X40" s="27"/>
      <c r="Y40" s="29"/>
      <c r="Z40" s="18">
        <f t="shared" si="5"/>
        <v>0</v>
      </c>
      <c r="AA40" s="37" t="e">
        <f t="shared" si="6"/>
        <v>#DIV/0!</v>
      </c>
    </row>
    <row r="41" spans="1:27" ht="18.75" customHeight="1" x14ac:dyDescent="0.25">
      <c r="A41" s="11">
        <f>FILIACION!A36</f>
        <v>0</v>
      </c>
      <c r="B41" s="17" t="str">
        <f>CONCATENATE(FILIACION!B36," ",FILIACION!C36," ",FILIACION!D36)</f>
        <v xml:space="preserve">  </v>
      </c>
      <c r="C41" s="27"/>
      <c r="D41" s="29"/>
      <c r="E41" s="18" t="e">
        <f t="shared" si="0"/>
        <v>#DIV/0!</v>
      </c>
      <c r="F41" s="27"/>
      <c r="G41" s="28"/>
      <c r="H41" s="28"/>
      <c r="I41" s="28"/>
      <c r="J41" s="32"/>
      <c r="K41" s="19" t="e">
        <f t="shared" si="1"/>
        <v>#DIV/0!</v>
      </c>
      <c r="L41" s="27"/>
      <c r="M41" s="28"/>
      <c r="N41" s="28"/>
      <c r="O41" s="28"/>
      <c r="P41" s="31"/>
      <c r="Q41" s="31"/>
      <c r="R41" s="32"/>
      <c r="S41" s="18" t="e">
        <f t="shared" si="2"/>
        <v>#DIV/0!</v>
      </c>
      <c r="T41" s="27"/>
      <c r="U41" s="29"/>
      <c r="V41" s="19" t="e">
        <f t="shared" si="3"/>
        <v>#DIV/0!</v>
      </c>
      <c r="W41" s="20" t="e">
        <f t="shared" si="4"/>
        <v>#DIV/0!</v>
      </c>
      <c r="X41" s="27"/>
      <c r="Y41" s="29"/>
      <c r="Z41" s="18">
        <f t="shared" si="5"/>
        <v>0</v>
      </c>
      <c r="AA41" s="37" t="e">
        <f t="shared" si="6"/>
        <v>#DIV/0!</v>
      </c>
    </row>
    <row r="42" spans="1:27" ht="18.75" customHeight="1" x14ac:dyDescent="0.25">
      <c r="A42" s="11">
        <f>FILIACION!A37</f>
        <v>0</v>
      </c>
      <c r="B42" s="17" t="str">
        <f>CONCATENATE(FILIACION!B37," ",FILIACION!C37," ",FILIACION!D37)</f>
        <v xml:space="preserve">  </v>
      </c>
      <c r="C42" s="27"/>
      <c r="D42" s="29"/>
      <c r="E42" s="18" t="e">
        <f t="shared" si="0"/>
        <v>#DIV/0!</v>
      </c>
      <c r="F42" s="27"/>
      <c r="G42" s="28"/>
      <c r="H42" s="28"/>
      <c r="I42" s="28"/>
      <c r="J42" s="32"/>
      <c r="K42" s="19" t="e">
        <f t="shared" si="1"/>
        <v>#DIV/0!</v>
      </c>
      <c r="L42" s="27"/>
      <c r="M42" s="28"/>
      <c r="N42" s="28"/>
      <c r="O42" s="28"/>
      <c r="P42" s="31"/>
      <c r="Q42" s="31"/>
      <c r="R42" s="32"/>
      <c r="S42" s="18" t="e">
        <f t="shared" si="2"/>
        <v>#DIV/0!</v>
      </c>
      <c r="T42" s="27"/>
      <c r="U42" s="29"/>
      <c r="V42" s="19" t="e">
        <f t="shared" si="3"/>
        <v>#DIV/0!</v>
      </c>
      <c r="W42" s="20" t="e">
        <f t="shared" si="4"/>
        <v>#DIV/0!</v>
      </c>
      <c r="X42" s="27"/>
      <c r="Y42" s="29"/>
      <c r="Z42" s="18">
        <f t="shared" si="5"/>
        <v>0</v>
      </c>
      <c r="AA42" s="37" t="e">
        <f t="shared" si="6"/>
        <v>#DIV/0!</v>
      </c>
    </row>
    <row r="43" spans="1:27" ht="18.75" customHeight="1" x14ac:dyDescent="0.25">
      <c r="A43" s="11">
        <f>FILIACION!A38</f>
        <v>0</v>
      </c>
      <c r="B43" s="17" t="str">
        <f>CONCATENATE(FILIACION!B38," ",FILIACION!C38," ",FILIACION!D38)</f>
        <v xml:space="preserve">  </v>
      </c>
      <c r="C43" s="27"/>
      <c r="D43" s="29"/>
      <c r="E43" s="18" t="e">
        <f t="shared" si="0"/>
        <v>#DIV/0!</v>
      </c>
      <c r="F43" s="27"/>
      <c r="G43" s="28"/>
      <c r="H43" s="28"/>
      <c r="I43" s="28"/>
      <c r="J43" s="32"/>
      <c r="K43" s="19" t="e">
        <f t="shared" si="1"/>
        <v>#DIV/0!</v>
      </c>
      <c r="L43" s="27"/>
      <c r="M43" s="28"/>
      <c r="N43" s="28"/>
      <c r="O43" s="28"/>
      <c r="P43" s="31"/>
      <c r="Q43" s="31"/>
      <c r="R43" s="32"/>
      <c r="S43" s="18" t="e">
        <f t="shared" si="2"/>
        <v>#DIV/0!</v>
      </c>
      <c r="T43" s="27"/>
      <c r="U43" s="29"/>
      <c r="V43" s="19" t="e">
        <f t="shared" si="3"/>
        <v>#DIV/0!</v>
      </c>
      <c r="W43" s="20" t="e">
        <f t="shared" si="4"/>
        <v>#DIV/0!</v>
      </c>
      <c r="X43" s="27"/>
      <c r="Y43" s="29"/>
      <c r="Z43" s="18">
        <f t="shared" si="5"/>
        <v>0</v>
      </c>
      <c r="AA43" s="37" t="e">
        <f t="shared" si="6"/>
        <v>#DIV/0!</v>
      </c>
    </row>
    <row r="44" spans="1:27" ht="18.75" customHeight="1" x14ac:dyDescent="0.25">
      <c r="A44" s="11">
        <f>FILIACION!A39</f>
        <v>0</v>
      </c>
      <c r="B44" s="17" t="str">
        <f>CONCATENATE(FILIACION!B39," ",FILIACION!C39," ",FILIACION!D39)</f>
        <v xml:space="preserve">  </v>
      </c>
      <c r="C44" s="27"/>
      <c r="D44" s="29"/>
      <c r="E44" s="18" t="e">
        <f t="shared" si="0"/>
        <v>#DIV/0!</v>
      </c>
      <c r="F44" s="27"/>
      <c r="G44" s="28"/>
      <c r="H44" s="28"/>
      <c r="I44" s="28"/>
      <c r="J44" s="32"/>
      <c r="K44" s="19" t="e">
        <f t="shared" si="1"/>
        <v>#DIV/0!</v>
      </c>
      <c r="L44" s="27"/>
      <c r="M44" s="28"/>
      <c r="N44" s="28"/>
      <c r="O44" s="28"/>
      <c r="P44" s="31"/>
      <c r="Q44" s="31"/>
      <c r="R44" s="32"/>
      <c r="S44" s="18" t="e">
        <f t="shared" si="2"/>
        <v>#DIV/0!</v>
      </c>
      <c r="T44" s="27"/>
      <c r="U44" s="29"/>
      <c r="V44" s="19" t="e">
        <f t="shared" si="3"/>
        <v>#DIV/0!</v>
      </c>
      <c r="W44" s="20" t="e">
        <f t="shared" si="4"/>
        <v>#DIV/0!</v>
      </c>
      <c r="X44" s="27"/>
      <c r="Y44" s="29"/>
      <c r="Z44" s="18">
        <f t="shared" si="5"/>
        <v>0</v>
      </c>
      <c r="AA44" s="37" t="e">
        <f t="shared" si="6"/>
        <v>#DIV/0!</v>
      </c>
    </row>
    <row r="45" spans="1:27" ht="18.75" customHeight="1" thickBot="1" x14ac:dyDescent="0.3">
      <c r="A45" s="11">
        <f>FILIACION!A40</f>
        <v>0</v>
      </c>
      <c r="B45" s="22" t="str">
        <f>CONCATENATE(FILIACION!B40," ",FILIACION!C40," ",FILIACION!D40)</f>
        <v xml:space="preserve">  </v>
      </c>
      <c r="C45" s="33"/>
      <c r="D45" s="35"/>
      <c r="E45" s="23" t="e">
        <f t="shared" si="0"/>
        <v>#DIV/0!</v>
      </c>
      <c r="F45" s="33"/>
      <c r="G45" s="34"/>
      <c r="H45" s="34"/>
      <c r="I45" s="34"/>
      <c r="J45" s="35"/>
      <c r="K45" s="24" t="e">
        <f t="shared" si="1"/>
        <v>#DIV/0!</v>
      </c>
      <c r="L45" s="33"/>
      <c r="M45" s="34"/>
      <c r="N45" s="34"/>
      <c r="O45" s="34"/>
      <c r="P45" s="34"/>
      <c r="Q45" s="34"/>
      <c r="R45" s="35"/>
      <c r="S45" s="23" t="e">
        <f t="shared" si="2"/>
        <v>#DIV/0!</v>
      </c>
      <c r="T45" s="33"/>
      <c r="U45" s="35"/>
      <c r="V45" s="24" t="e">
        <f t="shared" si="3"/>
        <v>#DIV/0!</v>
      </c>
      <c r="W45" s="25" t="e">
        <f t="shared" si="4"/>
        <v>#DIV/0!</v>
      </c>
      <c r="X45" s="33"/>
      <c r="Y45" s="35"/>
      <c r="Z45" s="23">
        <f t="shared" si="5"/>
        <v>0</v>
      </c>
      <c r="AA45" s="38" t="e">
        <f t="shared" si="6"/>
        <v>#DIV/0!</v>
      </c>
    </row>
    <row r="46" spans="1:27" ht="14.25" hidden="1" customHeight="1" x14ac:dyDescent="0.25"/>
    <row r="47" spans="1:27" x14ac:dyDescent="0.25"/>
  </sheetData>
  <sheetProtection algorithmName="SHA-512" hashValue="waWPBOdqrtt3NwxE7CduN5bIhRBLsipEaxMBaQR5KOSnwVpXXcFRt4uGxMpfpNOk6ioRT/x28T63+D+Gf/t4jQ==" saltValue="kF+WDZqClQOUGb1/mGx2xw==" spinCount="100000" sheet="1" objects="1" scenarios="1"/>
  <mergeCells count="41">
    <mergeCell ref="A1:AA1"/>
    <mergeCell ref="A2:AA2"/>
    <mergeCell ref="A3:B3"/>
    <mergeCell ref="C3:W3"/>
    <mergeCell ref="X3:Z3"/>
    <mergeCell ref="AA3:AA11"/>
    <mergeCell ref="A4:B4"/>
    <mergeCell ref="C4:E4"/>
    <mergeCell ref="F4:K4"/>
    <mergeCell ref="L4:S4"/>
    <mergeCell ref="A5:B5"/>
    <mergeCell ref="C5:C11"/>
    <mergeCell ref="D5:D11"/>
    <mergeCell ref="E5:E11"/>
    <mergeCell ref="F5:F11"/>
    <mergeCell ref="T4:V4"/>
    <mergeCell ref="W4:W11"/>
    <mergeCell ref="X4:X11"/>
    <mergeCell ref="Y4:Y11"/>
    <mergeCell ref="Z4:Z11"/>
    <mergeCell ref="H5:H11"/>
    <mergeCell ref="I5:I11"/>
    <mergeCell ref="J5:J11"/>
    <mergeCell ref="K5:K11"/>
    <mergeCell ref="L5:L11"/>
    <mergeCell ref="S5:S11"/>
    <mergeCell ref="T5:T11"/>
    <mergeCell ref="U5:U11"/>
    <mergeCell ref="V5:V11"/>
    <mergeCell ref="M5:M11"/>
    <mergeCell ref="N5:N11"/>
    <mergeCell ref="O5:O11"/>
    <mergeCell ref="P5:P11"/>
    <mergeCell ref="Q5:Q11"/>
    <mergeCell ref="R5:R11"/>
    <mergeCell ref="G5:G11"/>
    <mergeCell ref="A6:B6"/>
    <mergeCell ref="A7:B7"/>
    <mergeCell ref="A8:B8"/>
    <mergeCell ref="A9:B9"/>
    <mergeCell ref="A10:B10"/>
  </mergeCells>
  <conditionalFormatting sqref="E12:E45">
    <cfRule type="containsErrors" dxfId="42" priority="11">
      <formula>ISERROR(E12)</formula>
    </cfRule>
  </conditionalFormatting>
  <conditionalFormatting sqref="K12:K45 V12:V45">
    <cfRule type="containsErrors" dxfId="41" priority="10">
      <formula>ISERROR(K12)</formula>
    </cfRule>
  </conditionalFormatting>
  <conditionalFormatting sqref="S12:S45">
    <cfRule type="containsErrors" dxfId="40" priority="9">
      <formula>ISERROR(S12)</formula>
    </cfRule>
  </conditionalFormatting>
  <conditionalFormatting sqref="W12:W45">
    <cfRule type="containsErrors" dxfId="39" priority="12">
      <formula>ISERROR(W12)</formula>
    </cfRule>
  </conditionalFormatting>
  <conditionalFormatting sqref="Z12:Z45">
    <cfRule type="cellIs" dxfId="38" priority="7" operator="equal">
      <formula>0</formula>
    </cfRule>
  </conditionalFormatting>
  <conditionalFormatting sqref="AA12:AA45">
    <cfRule type="cellIs" dxfId="37" priority="5" operator="equal">
      <formula>50</formula>
    </cfRule>
    <cfRule type="cellIs" dxfId="36" priority="6" operator="between">
      <formula>1</formula>
      <formula>49</formula>
    </cfRule>
    <cfRule type="containsErrors" dxfId="35" priority="14">
      <formula>ISERROR(AA12)</formula>
    </cfRule>
  </conditionalFormatting>
  <conditionalFormatting sqref="A12:A45">
    <cfRule type="cellIs" dxfId="34" priority="4" operator="equal">
      <formula>0</formula>
    </cfRule>
  </conditionalFormatting>
  <conditionalFormatting sqref="A3:B4">
    <cfRule type="cellIs" dxfId="33" priority="3" operator="equal">
      <formula>0</formula>
    </cfRule>
  </conditionalFormatting>
  <conditionalFormatting sqref="A7:B8">
    <cfRule type="cellIs" dxfId="32" priority="2" operator="equal">
      <formula>0</formula>
    </cfRule>
  </conditionalFormatting>
  <conditionalFormatting sqref="A5:B6">
    <cfRule type="cellIs" dxfId="31" priority="1" operator="equal">
      <formula>0</formula>
    </cfRule>
  </conditionalFormatting>
  <dataValidations count="5">
    <dataValidation type="whole" allowBlank="1" showInputMessage="1" showErrorMessage="1" error="DE CALIFICAR ESTA DIMENSIÓN CON VALORES DE 1 A 35 PTS." sqref="F12:I44 L12:R45" xr:uid="{00000000-0002-0000-0500-000000000000}">
      <formula1>1</formula1>
      <formula2>35</formula2>
    </dataValidation>
    <dataValidation type="whole" allowBlank="1" showInputMessage="1" showErrorMessage="1" error="DEBE CALIFICAR ESTA DIMENSIÓN CON VALORES ENTRE 1 A 45 PTS_x000a_" sqref="F45:I45 J12:J45" xr:uid="{00000000-0002-0000-0500-000001000000}">
      <formula1>1</formula1>
      <formula2>35</formula2>
    </dataValidation>
    <dataValidation type="whole" allowBlank="1" showInputMessage="1" showErrorMessage="1" sqref="X12:Y45" xr:uid="{00000000-0002-0000-0500-000002000000}">
      <formula1>1</formula1>
      <formula2>5</formula2>
    </dataValidation>
    <dataValidation type="whole" allowBlank="1" showInputMessage="1" showErrorMessage="1" error="DEBE INTRODUCIR VALORES ENTRE 1 A 10 PTS. EN ESTA DIMENSIÓN." sqref="T12:U45" xr:uid="{00000000-0002-0000-0500-000003000000}">
      <formula1>1</formula1>
      <formula2>10</formula2>
    </dataValidation>
    <dataValidation type="whole" allowBlank="1" showInputMessage="1" showErrorMessage="1" error="SOLO PUEDE CALIFICAR HASTA 10 PTS EN ESTA DIMENSIÓN" sqref="C12:D45" xr:uid="{00000000-0002-0000-0500-000004000000}">
      <formula1>1</formula1>
      <formula2>10</formula2>
    </dataValidation>
  </dataValidations>
  <printOptions horizontalCentered="1"/>
  <pageMargins left="0.39370078740157483" right="0.39370078740157483" top="0.35433070866141736" bottom="0.35433070866141736" header="0.31496062992125984" footer="0.31496062992125984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BP57"/>
  <sheetViews>
    <sheetView zoomScale="90" zoomScaleNormal="9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C12" sqref="C12"/>
    </sheetView>
  </sheetViews>
  <sheetFormatPr baseColWidth="10" defaultColWidth="0" defaultRowHeight="15" zeroHeight="1" x14ac:dyDescent="0.25"/>
  <cols>
    <col min="1" max="1" width="3.28515625" style="10" customWidth="1"/>
    <col min="2" max="2" width="35.42578125" style="10" customWidth="1"/>
    <col min="3" max="4" width="3.28515625" style="10" customWidth="1"/>
    <col min="5" max="5" width="3.5703125" style="10" customWidth="1"/>
    <col min="6" max="19" width="3.7109375" style="10" customWidth="1"/>
    <col min="20" max="22" width="3.42578125" style="10" customWidth="1"/>
    <col min="23" max="23" width="3.85546875" style="10" customWidth="1"/>
    <col min="24" max="25" width="2.5703125" style="10" customWidth="1"/>
    <col min="26" max="26" width="3.140625" style="10" customWidth="1"/>
    <col min="27" max="27" width="4.42578125" style="10" customWidth="1"/>
    <col min="28" max="68" width="0" style="10" hidden="1" customWidth="1"/>
    <col min="69" max="16384" width="11.42578125" style="10" hidden="1"/>
  </cols>
  <sheetData>
    <row r="1" spans="1:27" ht="24.75" x14ac:dyDescent="0.5">
      <c r="A1" s="353" t="s">
        <v>49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</row>
    <row r="2" spans="1:27" ht="17.25" customHeight="1" thickBot="1" x14ac:dyDescent="0.45">
      <c r="A2" s="354" t="s">
        <v>93</v>
      </c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</row>
    <row r="3" spans="1:27" ht="16.5" customHeight="1" thickBot="1" x14ac:dyDescent="0.3">
      <c r="A3" s="355" t="s">
        <v>1</v>
      </c>
      <c r="B3" s="356"/>
      <c r="C3" s="370" t="s">
        <v>23</v>
      </c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2"/>
      <c r="X3" s="350" t="s">
        <v>26</v>
      </c>
      <c r="Y3" s="351"/>
      <c r="Z3" s="352"/>
      <c r="AA3" s="386" t="s">
        <v>20</v>
      </c>
    </row>
    <row r="4" spans="1:27" ht="16.5" customHeight="1" thickBot="1" x14ac:dyDescent="0.3">
      <c r="A4" s="302" t="str">
        <f>MENU!O18</f>
        <v>PADDY SYDNEY MAMANI MAMANI</v>
      </c>
      <c r="B4" s="303"/>
      <c r="C4" s="318" t="s">
        <v>24</v>
      </c>
      <c r="D4" s="319"/>
      <c r="E4" s="320"/>
      <c r="F4" s="338" t="s">
        <v>21</v>
      </c>
      <c r="G4" s="339"/>
      <c r="H4" s="339"/>
      <c r="I4" s="339"/>
      <c r="J4" s="339"/>
      <c r="K4" s="340"/>
      <c r="L4" s="367" t="s">
        <v>22</v>
      </c>
      <c r="M4" s="368"/>
      <c r="N4" s="368"/>
      <c r="O4" s="368"/>
      <c r="P4" s="368"/>
      <c r="Q4" s="368"/>
      <c r="R4" s="368"/>
      <c r="S4" s="369"/>
      <c r="T4" s="336" t="s">
        <v>25</v>
      </c>
      <c r="U4" s="337"/>
      <c r="V4" s="337"/>
      <c r="W4" s="341" t="s">
        <v>32</v>
      </c>
      <c r="X4" s="373" t="s">
        <v>18</v>
      </c>
      <c r="Y4" s="376" t="s">
        <v>19</v>
      </c>
      <c r="Z4" s="333" t="s">
        <v>34</v>
      </c>
      <c r="AA4" s="387"/>
    </row>
    <row r="5" spans="1:27" ht="16.5" customHeight="1" x14ac:dyDescent="0.25">
      <c r="A5" s="304" t="s">
        <v>12</v>
      </c>
      <c r="B5" s="305"/>
      <c r="C5" s="308"/>
      <c r="D5" s="311"/>
      <c r="E5" s="321" t="s">
        <v>27</v>
      </c>
      <c r="F5" s="324"/>
      <c r="G5" s="327"/>
      <c r="H5" s="327"/>
      <c r="I5" s="327"/>
      <c r="J5" s="330"/>
      <c r="K5" s="361" t="s">
        <v>16</v>
      </c>
      <c r="L5" s="324"/>
      <c r="M5" s="327"/>
      <c r="N5" s="327"/>
      <c r="O5" s="327"/>
      <c r="P5" s="327"/>
      <c r="Q5" s="327"/>
      <c r="R5" s="330"/>
      <c r="S5" s="321" t="s">
        <v>17</v>
      </c>
      <c r="T5" s="324"/>
      <c r="U5" s="330"/>
      <c r="V5" s="344" t="s">
        <v>28</v>
      </c>
      <c r="W5" s="342"/>
      <c r="X5" s="374"/>
      <c r="Y5" s="377"/>
      <c r="Z5" s="334"/>
      <c r="AA5" s="387"/>
    </row>
    <row r="6" spans="1:27" ht="16.5" customHeight="1" thickBot="1" x14ac:dyDescent="0.3">
      <c r="A6" s="359" t="str">
        <f>MENU!O20</f>
        <v>MATEMATICA</v>
      </c>
      <c r="B6" s="360"/>
      <c r="C6" s="309"/>
      <c r="D6" s="312"/>
      <c r="E6" s="322"/>
      <c r="F6" s="325"/>
      <c r="G6" s="328"/>
      <c r="H6" s="328"/>
      <c r="I6" s="328"/>
      <c r="J6" s="331"/>
      <c r="K6" s="362"/>
      <c r="L6" s="325"/>
      <c r="M6" s="328"/>
      <c r="N6" s="328"/>
      <c r="O6" s="328"/>
      <c r="P6" s="328"/>
      <c r="Q6" s="328"/>
      <c r="R6" s="331"/>
      <c r="S6" s="322"/>
      <c r="T6" s="325"/>
      <c r="U6" s="331"/>
      <c r="V6" s="345"/>
      <c r="W6" s="342"/>
      <c r="X6" s="374"/>
      <c r="Y6" s="377"/>
      <c r="Z6" s="334"/>
      <c r="AA6" s="387"/>
    </row>
    <row r="7" spans="1:27" ht="16.5" customHeight="1" x14ac:dyDescent="0.4">
      <c r="A7" s="357" t="s">
        <v>11</v>
      </c>
      <c r="B7" s="358"/>
      <c r="C7" s="309"/>
      <c r="D7" s="312"/>
      <c r="E7" s="322"/>
      <c r="F7" s="325"/>
      <c r="G7" s="328"/>
      <c r="H7" s="328"/>
      <c r="I7" s="328"/>
      <c r="J7" s="331"/>
      <c r="K7" s="362"/>
      <c r="L7" s="325"/>
      <c r="M7" s="328"/>
      <c r="N7" s="328"/>
      <c r="O7" s="328"/>
      <c r="P7" s="328"/>
      <c r="Q7" s="328"/>
      <c r="R7" s="331"/>
      <c r="S7" s="322"/>
      <c r="T7" s="325"/>
      <c r="U7" s="331"/>
      <c r="V7" s="345"/>
      <c r="W7" s="342"/>
      <c r="X7" s="374"/>
      <c r="Y7" s="377"/>
      <c r="Z7" s="334"/>
      <c r="AA7" s="387"/>
    </row>
    <row r="8" spans="1:27" ht="16.5" customHeight="1" thickBot="1" x14ac:dyDescent="0.3">
      <c r="A8" s="314" t="str">
        <f>MENU!O21</f>
        <v>SEXTO "A"</v>
      </c>
      <c r="B8" s="315"/>
      <c r="C8" s="309"/>
      <c r="D8" s="312"/>
      <c r="E8" s="322"/>
      <c r="F8" s="325"/>
      <c r="G8" s="328"/>
      <c r="H8" s="328"/>
      <c r="I8" s="328"/>
      <c r="J8" s="331"/>
      <c r="K8" s="362"/>
      <c r="L8" s="325"/>
      <c r="M8" s="328"/>
      <c r="N8" s="328"/>
      <c r="O8" s="328"/>
      <c r="P8" s="328"/>
      <c r="Q8" s="328"/>
      <c r="R8" s="331"/>
      <c r="S8" s="322"/>
      <c r="T8" s="325"/>
      <c r="U8" s="331"/>
      <c r="V8" s="345"/>
      <c r="W8" s="342"/>
      <c r="X8" s="374"/>
      <c r="Y8" s="377"/>
      <c r="Z8" s="334"/>
      <c r="AA8" s="387"/>
    </row>
    <row r="9" spans="1:27" ht="24" customHeight="1" thickBot="1" x14ac:dyDescent="0.3">
      <c r="A9" s="306" t="s">
        <v>33</v>
      </c>
      <c r="B9" s="307"/>
      <c r="C9" s="309"/>
      <c r="D9" s="312"/>
      <c r="E9" s="322"/>
      <c r="F9" s="325"/>
      <c r="G9" s="328"/>
      <c r="H9" s="328"/>
      <c r="I9" s="328"/>
      <c r="J9" s="331"/>
      <c r="K9" s="362"/>
      <c r="L9" s="325"/>
      <c r="M9" s="328"/>
      <c r="N9" s="328"/>
      <c r="O9" s="328"/>
      <c r="P9" s="328"/>
      <c r="Q9" s="328"/>
      <c r="R9" s="331"/>
      <c r="S9" s="322"/>
      <c r="T9" s="325"/>
      <c r="U9" s="331"/>
      <c r="V9" s="345"/>
      <c r="W9" s="342"/>
      <c r="X9" s="374"/>
      <c r="Y9" s="377"/>
      <c r="Z9" s="334"/>
      <c r="AA9" s="387"/>
    </row>
    <row r="10" spans="1:27" ht="21" customHeight="1" thickBot="1" x14ac:dyDescent="0.3">
      <c r="A10" s="384" t="s">
        <v>51</v>
      </c>
      <c r="B10" s="385"/>
      <c r="C10" s="309"/>
      <c r="D10" s="312"/>
      <c r="E10" s="322"/>
      <c r="F10" s="325"/>
      <c r="G10" s="328"/>
      <c r="H10" s="328"/>
      <c r="I10" s="328"/>
      <c r="J10" s="331"/>
      <c r="K10" s="362"/>
      <c r="L10" s="325"/>
      <c r="M10" s="328"/>
      <c r="N10" s="328"/>
      <c r="O10" s="328"/>
      <c r="P10" s="328"/>
      <c r="Q10" s="328"/>
      <c r="R10" s="331"/>
      <c r="S10" s="322"/>
      <c r="T10" s="325"/>
      <c r="U10" s="331"/>
      <c r="V10" s="345"/>
      <c r="W10" s="342"/>
      <c r="X10" s="374"/>
      <c r="Y10" s="377"/>
      <c r="Z10" s="334"/>
      <c r="AA10" s="387"/>
    </row>
    <row r="11" spans="1:27" s="168" customFormat="1" ht="17.25" customHeight="1" thickBot="1" x14ac:dyDescent="0.3">
      <c r="A11" s="166" t="s">
        <v>14</v>
      </c>
      <c r="B11" s="167" t="s">
        <v>15</v>
      </c>
      <c r="C11" s="310"/>
      <c r="D11" s="313"/>
      <c r="E11" s="323"/>
      <c r="F11" s="326"/>
      <c r="G11" s="329"/>
      <c r="H11" s="329"/>
      <c r="I11" s="329"/>
      <c r="J11" s="332"/>
      <c r="K11" s="363"/>
      <c r="L11" s="326"/>
      <c r="M11" s="329"/>
      <c r="N11" s="329"/>
      <c r="O11" s="329"/>
      <c r="P11" s="329"/>
      <c r="Q11" s="329"/>
      <c r="R11" s="332"/>
      <c r="S11" s="323"/>
      <c r="T11" s="326"/>
      <c r="U11" s="332"/>
      <c r="V11" s="346"/>
      <c r="W11" s="343"/>
      <c r="X11" s="375"/>
      <c r="Y11" s="378"/>
      <c r="Z11" s="335"/>
      <c r="AA11" s="388"/>
    </row>
    <row r="12" spans="1:27" ht="19.5" customHeight="1" x14ac:dyDescent="0.25">
      <c r="A12" s="11">
        <f>FILIACION!A7</f>
        <v>1</v>
      </c>
      <c r="B12" s="12" t="str">
        <f>CONCATENATE(FILIACION!B7," ",FILIACION!C7," ",FILIACION!D7)</f>
        <v>APAZA  CALLE CRISTINA</v>
      </c>
      <c r="C12" s="27"/>
      <c r="D12" s="29"/>
      <c r="E12" s="13" t="e">
        <f>ROUND(AVERAGE(C12:D12),0)</f>
        <v>#DIV/0!</v>
      </c>
      <c r="F12" s="27"/>
      <c r="G12" s="28"/>
      <c r="H12" s="28"/>
      <c r="I12" s="28"/>
      <c r="J12" s="29"/>
      <c r="K12" s="14" t="e">
        <f>ROUND(AVERAGE(F12:J12),0)</f>
        <v>#DIV/0!</v>
      </c>
      <c r="L12" s="27"/>
      <c r="M12" s="28"/>
      <c r="N12" s="28"/>
      <c r="O12" s="28"/>
      <c r="P12" s="28"/>
      <c r="Q12" s="28"/>
      <c r="R12" s="29"/>
      <c r="S12" s="13" t="e">
        <f>ROUND(AVERAGE(L12:R12),0)</f>
        <v>#DIV/0!</v>
      </c>
      <c r="T12" s="27"/>
      <c r="U12" s="29"/>
      <c r="V12" s="14" t="e">
        <f>ROUND(AVERAGE(T12:U12),0)</f>
        <v>#DIV/0!</v>
      </c>
      <c r="W12" s="15" t="e">
        <f>SUM(E12,K12,S12,V12)</f>
        <v>#DIV/0!</v>
      </c>
      <c r="X12" s="27"/>
      <c r="Y12" s="29"/>
      <c r="Z12" s="13">
        <f>SUM(X12:Y12)</f>
        <v>0</v>
      </c>
      <c r="AA12" s="39" t="e">
        <f>SUM(W12,Z12)</f>
        <v>#DIV/0!</v>
      </c>
    </row>
    <row r="13" spans="1:27" ht="19.5" customHeight="1" x14ac:dyDescent="0.25">
      <c r="A13" s="11">
        <f>FILIACION!A8</f>
        <v>2</v>
      </c>
      <c r="B13" s="17" t="str">
        <f>CONCATENATE(FILIACION!B8," ",FILIACION!C8," ",FILIACION!D8)</f>
        <v>AYALA CALLE HEIDY</v>
      </c>
      <c r="C13" s="30"/>
      <c r="D13" s="32"/>
      <c r="E13" s="18" t="e">
        <f t="shared" ref="E13:E45" si="0">ROUND(AVERAGE(C13:D13),0)</f>
        <v>#DIV/0!</v>
      </c>
      <c r="F13" s="30"/>
      <c r="G13" s="31"/>
      <c r="H13" s="31"/>
      <c r="I13" s="31"/>
      <c r="J13" s="32"/>
      <c r="K13" s="19" t="e">
        <f t="shared" ref="K13:K45" si="1">ROUND(AVERAGE(F13:J13),0)</f>
        <v>#DIV/0!</v>
      </c>
      <c r="L13" s="30"/>
      <c r="M13" s="31"/>
      <c r="N13" s="31"/>
      <c r="O13" s="31"/>
      <c r="P13" s="31"/>
      <c r="Q13" s="31"/>
      <c r="R13" s="32"/>
      <c r="S13" s="18" t="e">
        <f t="shared" ref="S13:S45" si="2">ROUND(AVERAGE(L13:R13),0)</f>
        <v>#DIV/0!</v>
      </c>
      <c r="T13" s="30"/>
      <c r="U13" s="32"/>
      <c r="V13" s="19" t="e">
        <f t="shared" ref="V13:V45" si="3">ROUND(AVERAGE(T13:U13),0)</f>
        <v>#DIV/0!</v>
      </c>
      <c r="W13" s="20" t="e">
        <f t="shared" ref="W13:W45" si="4">SUM(E13,K13,S13,V13)</f>
        <v>#DIV/0!</v>
      </c>
      <c r="X13" s="30"/>
      <c r="Y13" s="32"/>
      <c r="Z13" s="18">
        <f t="shared" ref="Z13:Z45" si="5">SUM(X13:Y13)</f>
        <v>0</v>
      </c>
      <c r="AA13" s="40" t="e">
        <f t="shared" ref="AA13:AA45" si="6">SUM(W13,Z13)</f>
        <v>#DIV/0!</v>
      </c>
    </row>
    <row r="14" spans="1:27" ht="19.5" customHeight="1" x14ac:dyDescent="0.25">
      <c r="A14" s="11">
        <f>FILIACION!A9</f>
        <v>3</v>
      </c>
      <c r="B14" s="17" t="str">
        <f>CONCATENATE(FILIACION!B9," ",FILIACION!C9," ",FILIACION!D9)</f>
        <v>BARRA CHUI VANESA</v>
      </c>
      <c r="C14" s="30"/>
      <c r="D14" s="32"/>
      <c r="E14" s="18" t="e">
        <f t="shared" si="0"/>
        <v>#DIV/0!</v>
      </c>
      <c r="F14" s="30"/>
      <c r="G14" s="31"/>
      <c r="H14" s="31"/>
      <c r="I14" s="31"/>
      <c r="J14" s="32"/>
      <c r="K14" s="19" t="e">
        <f t="shared" si="1"/>
        <v>#DIV/0!</v>
      </c>
      <c r="L14" s="30"/>
      <c r="M14" s="31"/>
      <c r="N14" s="31"/>
      <c r="O14" s="31"/>
      <c r="P14" s="31"/>
      <c r="Q14" s="31"/>
      <c r="R14" s="32"/>
      <c r="S14" s="18" t="e">
        <f t="shared" si="2"/>
        <v>#DIV/0!</v>
      </c>
      <c r="T14" s="30"/>
      <c r="U14" s="32"/>
      <c r="V14" s="19" t="e">
        <f t="shared" si="3"/>
        <v>#DIV/0!</v>
      </c>
      <c r="W14" s="20" t="e">
        <f t="shared" si="4"/>
        <v>#DIV/0!</v>
      </c>
      <c r="X14" s="30"/>
      <c r="Y14" s="32"/>
      <c r="Z14" s="18">
        <f t="shared" si="5"/>
        <v>0</v>
      </c>
      <c r="AA14" s="40" t="e">
        <f t="shared" si="6"/>
        <v>#DIV/0!</v>
      </c>
    </row>
    <row r="15" spans="1:27" ht="19.5" customHeight="1" x14ac:dyDescent="0.25">
      <c r="A15" s="11">
        <f>FILIACION!A10</f>
        <v>4</v>
      </c>
      <c r="B15" s="17" t="str">
        <f>CONCATENATE(FILIACION!B10," ",FILIACION!C10," ",FILIACION!D10)</f>
        <v>BARRIOS  PILLCO ABDUL</v>
      </c>
      <c r="C15" s="30"/>
      <c r="D15" s="32"/>
      <c r="E15" s="18" t="e">
        <f t="shared" si="0"/>
        <v>#DIV/0!</v>
      </c>
      <c r="F15" s="30"/>
      <c r="G15" s="31"/>
      <c r="H15" s="31"/>
      <c r="I15" s="31"/>
      <c r="J15" s="32"/>
      <c r="K15" s="19" t="e">
        <f t="shared" si="1"/>
        <v>#DIV/0!</v>
      </c>
      <c r="L15" s="30"/>
      <c r="M15" s="31"/>
      <c r="N15" s="31"/>
      <c r="O15" s="31"/>
      <c r="P15" s="31"/>
      <c r="Q15" s="31"/>
      <c r="R15" s="32"/>
      <c r="S15" s="18" t="e">
        <f t="shared" si="2"/>
        <v>#DIV/0!</v>
      </c>
      <c r="T15" s="30"/>
      <c r="U15" s="32"/>
      <c r="V15" s="19" t="e">
        <f t="shared" si="3"/>
        <v>#DIV/0!</v>
      </c>
      <c r="W15" s="20" t="e">
        <f t="shared" si="4"/>
        <v>#DIV/0!</v>
      </c>
      <c r="X15" s="30"/>
      <c r="Y15" s="32"/>
      <c r="Z15" s="18">
        <f t="shared" si="5"/>
        <v>0</v>
      </c>
      <c r="AA15" s="40" t="e">
        <f t="shared" si="6"/>
        <v>#DIV/0!</v>
      </c>
    </row>
    <row r="16" spans="1:27" ht="19.5" customHeight="1" x14ac:dyDescent="0.25">
      <c r="A16" s="11">
        <f>FILIACION!A11</f>
        <v>5</v>
      </c>
      <c r="B16" s="17" t="str">
        <f>CONCATENATE(FILIACION!B11," ",FILIACION!C11," ",FILIACION!D11)</f>
        <v>CACERES AUCA EDSON</v>
      </c>
      <c r="C16" s="30"/>
      <c r="D16" s="32"/>
      <c r="E16" s="18" t="e">
        <f t="shared" si="0"/>
        <v>#DIV/0!</v>
      </c>
      <c r="F16" s="30"/>
      <c r="G16" s="31"/>
      <c r="H16" s="31"/>
      <c r="I16" s="31"/>
      <c r="J16" s="32"/>
      <c r="K16" s="19" t="e">
        <f t="shared" si="1"/>
        <v>#DIV/0!</v>
      </c>
      <c r="L16" s="30"/>
      <c r="M16" s="31"/>
      <c r="N16" s="31"/>
      <c r="O16" s="31"/>
      <c r="P16" s="31"/>
      <c r="Q16" s="31"/>
      <c r="R16" s="32"/>
      <c r="S16" s="18" t="e">
        <f t="shared" si="2"/>
        <v>#DIV/0!</v>
      </c>
      <c r="T16" s="30"/>
      <c r="U16" s="32"/>
      <c r="V16" s="19" t="e">
        <f t="shared" si="3"/>
        <v>#DIV/0!</v>
      </c>
      <c r="W16" s="20" t="e">
        <f t="shared" si="4"/>
        <v>#DIV/0!</v>
      </c>
      <c r="X16" s="30"/>
      <c r="Y16" s="32"/>
      <c r="Z16" s="18">
        <f t="shared" si="5"/>
        <v>0</v>
      </c>
      <c r="AA16" s="40" t="e">
        <f t="shared" si="6"/>
        <v>#DIV/0!</v>
      </c>
    </row>
    <row r="17" spans="1:27" ht="19.5" customHeight="1" x14ac:dyDescent="0.25">
      <c r="A17" s="11">
        <f>FILIACION!A12</f>
        <v>6</v>
      </c>
      <c r="B17" s="17" t="str">
        <f>CONCATENATE(FILIACION!B12," ",FILIACION!C12," ",FILIACION!D12)</f>
        <v>CAMACHO MARAÑON PAMELA JAQUELIN</v>
      </c>
      <c r="C17" s="30"/>
      <c r="D17" s="32"/>
      <c r="E17" s="18" t="e">
        <f t="shared" si="0"/>
        <v>#DIV/0!</v>
      </c>
      <c r="F17" s="30"/>
      <c r="G17" s="31"/>
      <c r="H17" s="31"/>
      <c r="I17" s="31"/>
      <c r="J17" s="32"/>
      <c r="K17" s="19" t="e">
        <f t="shared" si="1"/>
        <v>#DIV/0!</v>
      </c>
      <c r="L17" s="30"/>
      <c r="M17" s="31"/>
      <c r="N17" s="31"/>
      <c r="O17" s="31"/>
      <c r="P17" s="31"/>
      <c r="Q17" s="31"/>
      <c r="R17" s="32"/>
      <c r="S17" s="18" t="e">
        <f t="shared" si="2"/>
        <v>#DIV/0!</v>
      </c>
      <c r="T17" s="30"/>
      <c r="U17" s="32"/>
      <c r="V17" s="19" t="e">
        <f t="shared" si="3"/>
        <v>#DIV/0!</v>
      </c>
      <c r="W17" s="20" t="e">
        <f t="shared" si="4"/>
        <v>#DIV/0!</v>
      </c>
      <c r="X17" s="30"/>
      <c r="Y17" s="32"/>
      <c r="Z17" s="18">
        <f t="shared" si="5"/>
        <v>0</v>
      </c>
      <c r="AA17" s="40" t="e">
        <f t="shared" si="6"/>
        <v>#DIV/0!</v>
      </c>
    </row>
    <row r="18" spans="1:27" ht="19.5" customHeight="1" x14ac:dyDescent="0.25">
      <c r="A18" s="11">
        <f>FILIACION!A13</f>
        <v>7</v>
      </c>
      <c r="B18" s="17" t="str">
        <f>CONCATENATE(FILIACION!B13," ",FILIACION!C13," ",FILIACION!D13)</f>
        <v>CANAVIRI TICOLLANO NOEMI</v>
      </c>
      <c r="C18" s="30"/>
      <c r="D18" s="32"/>
      <c r="E18" s="18" t="e">
        <f t="shared" si="0"/>
        <v>#DIV/0!</v>
      </c>
      <c r="F18" s="30"/>
      <c r="G18" s="31"/>
      <c r="H18" s="31"/>
      <c r="I18" s="31"/>
      <c r="J18" s="32"/>
      <c r="K18" s="19" t="e">
        <f t="shared" si="1"/>
        <v>#DIV/0!</v>
      </c>
      <c r="L18" s="30"/>
      <c r="M18" s="31"/>
      <c r="N18" s="31"/>
      <c r="O18" s="31"/>
      <c r="P18" s="31"/>
      <c r="Q18" s="31"/>
      <c r="R18" s="32"/>
      <c r="S18" s="18" t="e">
        <f t="shared" si="2"/>
        <v>#DIV/0!</v>
      </c>
      <c r="T18" s="30"/>
      <c r="U18" s="32"/>
      <c r="V18" s="19" t="e">
        <f t="shared" si="3"/>
        <v>#DIV/0!</v>
      </c>
      <c r="W18" s="20" t="e">
        <f t="shared" si="4"/>
        <v>#DIV/0!</v>
      </c>
      <c r="X18" s="30"/>
      <c r="Y18" s="32"/>
      <c r="Z18" s="18">
        <f t="shared" si="5"/>
        <v>0</v>
      </c>
      <c r="AA18" s="40" t="e">
        <f t="shared" si="6"/>
        <v>#DIV/0!</v>
      </c>
    </row>
    <row r="19" spans="1:27" ht="19.5" customHeight="1" x14ac:dyDescent="0.25">
      <c r="A19" s="11">
        <f>FILIACION!A14</f>
        <v>8</v>
      </c>
      <c r="B19" s="17" t="str">
        <f>CONCATENATE(FILIACION!B14," ",FILIACION!C14," ",FILIACION!D14)</f>
        <v>CRUZ APAZA JHOSELIN</v>
      </c>
      <c r="C19" s="30"/>
      <c r="D19" s="32"/>
      <c r="E19" s="18" t="e">
        <f t="shared" si="0"/>
        <v>#DIV/0!</v>
      </c>
      <c r="F19" s="30"/>
      <c r="G19" s="31"/>
      <c r="H19" s="31"/>
      <c r="I19" s="31"/>
      <c r="J19" s="32"/>
      <c r="K19" s="19" t="e">
        <f t="shared" si="1"/>
        <v>#DIV/0!</v>
      </c>
      <c r="L19" s="30"/>
      <c r="M19" s="31"/>
      <c r="N19" s="31"/>
      <c r="O19" s="31"/>
      <c r="P19" s="31"/>
      <c r="Q19" s="31"/>
      <c r="R19" s="32"/>
      <c r="S19" s="18" t="e">
        <f t="shared" si="2"/>
        <v>#DIV/0!</v>
      </c>
      <c r="T19" s="30"/>
      <c r="U19" s="32"/>
      <c r="V19" s="19" t="e">
        <f t="shared" si="3"/>
        <v>#DIV/0!</v>
      </c>
      <c r="W19" s="20" t="e">
        <f t="shared" si="4"/>
        <v>#DIV/0!</v>
      </c>
      <c r="X19" s="30"/>
      <c r="Y19" s="32"/>
      <c r="Z19" s="18">
        <f t="shared" si="5"/>
        <v>0</v>
      </c>
      <c r="AA19" s="40" t="e">
        <f t="shared" si="6"/>
        <v>#DIV/0!</v>
      </c>
    </row>
    <row r="20" spans="1:27" ht="19.5" customHeight="1" x14ac:dyDescent="0.25">
      <c r="A20" s="11">
        <f>FILIACION!A15</f>
        <v>9</v>
      </c>
      <c r="B20" s="17" t="str">
        <f>CONCATENATE(FILIACION!B15," ",FILIACION!C15," ",FILIACION!D15)</f>
        <v>FLORES CARICARI WILLAMS</v>
      </c>
      <c r="C20" s="30"/>
      <c r="D20" s="32"/>
      <c r="E20" s="18" t="e">
        <f t="shared" si="0"/>
        <v>#DIV/0!</v>
      </c>
      <c r="F20" s="30"/>
      <c r="G20" s="31"/>
      <c r="H20" s="31"/>
      <c r="I20" s="31"/>
      <c r="J20" s="32"/>
      <c r="K20" s="19" t="e">
        <f t="shared" si="1"/>
        <v>#DIV/0!</v>
      </c>
      <c r="L20" s="30"/>
      <c r="M20" s="31"/>
      <c r="N20" s="31"/>
      <c r="O20" s="31"/>
      <c r="P20" s="31"/>
      <c r="Q20" s="31"/>
      <c r="R20" s="32"/>
      <c r="S20" s="18" t="e">
        <f t="shared" si="2"/>
        <v>#DIV/0!</v>
      </c>
      <c r="T20" s="30"/>
      <c r="U20" s="32"/>
      <c r="V20" s="19" t="e">
        <f t="shared" si="3"/>
        <v>#DIV/0!</v>
      </c>
      <c r="W20" s="20" t="e">
        <f t="shared" si="4"/>
        <v>#DIV/0!</v>
      </c>
      <c r="X20" s="30"/>
      <c r="Y20" s="32"/>
      <c r="Z20" s="18">
        <f t="shared" si="5"/>
        <v>0</v>
      </c>
      <c r="AA20" s="40" t="e">
        <f t="shared" si="6"/>
        <v>#DIV/0!</v>
      </c>
    </row>
    <row r="21" spans="1:27" ht="19.5" customHeight="1" x14ac:dyDescent="0.25">
      <c r="A21" s="11">
        <f>FILIACION!A16</f>
        <v>10</v>
      </c>
      <c r="B21" s="17" t="str">
        <f>CONCATENATE(FILIACION!B16," ",FILIACION!C16," ",FILIACION!D16)</f>
        <v>GABRIEL TOACA ABRAHAM</v>
      </c>
      <c r="C21" s="30"/>
      <c r="D21" s="32"/>
      <c r="E21" s="18" t="e">
        <f t="shared" si="0"/>
        <v>#DIV/0!</v>
      </c>
      <c r="F21" s="30"/>
      <c r="G21" s="31"/>
      <c r="H21" s="31"/>
      <c r="I21" s="31"/>
      <c r="J21" s="32"/>
      <c r="K21" s="19" t="e">
        <f t="shared" si="1"/>
        <v>#DIV/0!</v>
      </c>
      <c r="L21" s="30"/>
      <c r="M21" s="31"/>
      <c r="N21" s="31"/>
      <c r="O21" s="31"/>
      <c r="P21" s="31"/>
      <c r="Q21" s="31"/>
      <c r="R21" s="32"/>
      <c r="S21" s="18" t="e">
        <f t="shared" si="2"/>
        <v>#DIV/0!</v>
      </c>
      <c r="T21" s="30"/>
      <c r="U21" s="32"/>
      <c r="V21" s="19" t="e">
        <f t="shared" si="3"/>
        <v>#DIV/0!</v>
      </c>
      <c r="W21" s="20" t="e">
        <f t="shared" si="4"/>
        <v>#DIV/0!</v>
      </c>
      <c r="X21" s="30"/>
      <c r="Y21" s="32"/>
      <c r="Z21" s="18">
        <f t="shared" si="5"/>
        <v>0</v>
      </c>
      <c r="AA21" s="40" t="e">
        <f t="shared" si="6"/>
        <v>#DIV/0!</v>
      </c>
    </row>
    <row r="22" spans="1:27" ht="19.5" customHeight="1" x14ac:dyDescent="0.25">
      <c r="A22" s="11">
        <f>FILIACION!A17</f>
        <v>11</v>
      </c>
      <c r="B22" s="17" t="str">
        <f>CONCATENATE(FILIACION!B17," ",FILIACION!C17," ",FILIACION!D17)</f>
        <v>GUTIERREZ CHOQUE ALEX</v>
      </c>
      <c r="C22" s="30"/>
      <c r="D22" s="32"/>
      <c r="E22" s="18" t="e">
        <f t="shared" si="0"/>
        <v>#DIV/0!</v>
      </c>
      <c r="F22" s="30"/>
      <c r="G22" s="31"/>
      <c r="H22" s="31"/>
      <c r="I22" s="31"/>
      <c r="J22" s="32"/>
      <c r="K22" s="19" t="e">
        <f t="shared" si="1"/>
        <v>#DIV/0!</v>
      </c>
      <c r="L22" s="30"/>
      <c r="M22" s="31"/>
      <c r="N22" s="31"/>
      <c r="O22" s="31"/>
      <c r="P22" s="31"/>
      <c r="Q22" s="31"/>
      <c r="R22" s="32"/>
      <c r="S22" s="18" t="e">
        <f t="shared" si="2"/>
        <v>#DIV/0!</v>
      </c>
      <c r="T22" s="30"/>
      <c r="U22" s="32"/>
      <c r="V22" s="19" t="e">
        <f t="shared" si="3"/>
        <v>#DIV/0!</v>
      </c>
      <c r="W22" s="20" t="e">
        <f t="shared" si="4"/>
        <v>#DIV/0!</v>
      </c>
      <c r="X22" s="30"/>
      <c r="Y22" s="32"/>
      <c r="Z22" s="18">
        <f t="shared" si="5"/>
        <v>0</v>
      </c>
      <c r="AA22" s="40" t="e">
        <f t="shared" si="6"/>
        <v>#DIV/0!</v>
      </c>
    </row>
    <row r="23" spans="1:27" ht="19.5" customHeight="1" x14ac:dyDescent="0.25">
      <c r="A23" s="11">
        <f>FILIACION!A18</f>
        <v>12</v>
      </c>
      <c r="B23" s="17" t="str">
        <f>CONCATENATE(FILIACION!B18," ",FILIACION!C18," ",FILIACION!D18)</f>
        <v>HUANCA FERNANDEZ TANIA</v>
      </c>
      <c r="C23" s="30"/>
      <c r="D23" s="32"/>
      <c r="E23" s="18" t="e">
        <f t="shared" si="0"/>
        <v>#DIV/0!</v>
      </c>
      <c r="F23" s="30"/>
      <c r="G23" s="31"/>
      <c r="H23" s="31"/>
      <c r="I23" s="31"/>
      <c r="J23" s="32"/>
      <c r="K23" s="19" t="e">
        <f t="shared" si="1"/>
        <v>#DIV/0!</v>
      </c>
      <c r="L23" s="30"/>
      <c r="M23" s="31"/>
      <c r="N23" s="31"/>
      <c r="O23" s="31"/>
      <c r="P23" s="31"/>
      <c r="Q23" s="31"/>
      <c r="R23" s="32"/>
      <c r="S23" s="18" t="e">
        <f t="shared" si="2"/>
        <v>#DIV/0!</v>
      </c>
      <c r="T23" s="30"/>
      <c r="U23" s="32"/>
      <c r="V23" s="19" t="e">
        <f t="shared" si="3"/>
        <v>#DIV/0!</v>
      </c>
      <c r="W23" s="20" t="e">
        <f t="shared" si="4"/>
        <v>#DIV/0!</v>
      </c>
      <c r="X23" s="30"/>
      <c r="Y23" s="32"/>
      <c r="Z23" s="18">
        <f t="shared" si="5"/>
        <v>0</v>
      </c>
      <c r="AA23" s="40" t="e">
        <f t="shared" si="6"/>
        <v>#DIV/0!</v>
      </c>
    </row>
    <row r="24" spans="1:27" ht="19.5" customHeight="1" x14ac:dyDescent="0.25">
      <c r="A24" s="11">
        <f>FILIACION!A19</f>
        <v>13</v>
      </c>
      <c r="B24" s="17" t="str">
        <f>CONCATENATE(FILIACION!B19," ",FILIACION!C19," ",FILIACION!D19)</f>
        <v>LUJAN VELASCO ABRIL NATHALIA</v>
      </c>
      <c r="C24" s="30"/>
      <c r="D24" s="32"/>
      <c r="E24" s="18" t="e">
        <f t="shared" si="0"/>
        <v>#DIV/0!</v>
      </c>
      <c r="F24" s="27"/>
      <c r="G24" s="28"/>
      <c r="H24" s="28"/>
      <c r="I24" s="28"/>
      <c r="J24" s="32"/>
      <c r="K24" s="19" t="e">
        <f t="shared" si="1"/>
        <v>#DIV/0!</v>
      </c>
      <c r="L24" s="27"/>
      <c r="M24" s="28"/>
      <c r="N24" s="28"/>
      <c r="O24" s="28"/>
      <c r="P24" s="31"/>
      <c r="Q24" s="31"/>
      <c r="R24" s="32"/>
      <c r="S24" s="18" t="e">
        <f t="shared" si="2"/>
        <v>#DIV/0!</v>
      </c>
      <c r="T24" s="30"/>
      <c r="U24" s="32"/>
      <c r="V24" s="19" t="e">
        <f t="shared" si="3"/>
        <v>#DIV/0!</v>
      </c>
      <c r="W24" s="20" t="e">
        <f t="shared" si="4"/>
        <v>#DIV/0!</v>
      </c>
      <c r="X24" s="30"/>
      <c r="Y24" s="32"/>
      <c r="Z24" s="18">
        <f t="shared" si="5"/>
        <v>0</v>
      </c>
      <c r="AA24" s="40" t="e">
        <f t="shared" si="6"/>
        <v>#DIV/0!</v>
      </c>
    </row>
    <row r="25" spans="1:27" ht="19.5" customHeight="1" x14ac:dyDescent="0.25">
      <c r="A25" s="11">
        <f>FILIACION!A20</f>
        <v>14</v>
      </c>
      <c r="B25" s="17" t="str">
        <f>CONCATENATE(FILIACION!B20," ",FILIACION!C20," ",FILIACION!D20)</f>
        <v>MITMA BERNABE BRAYAN GARY</v>
      </c>
      <c r="C25" s="30"/>
      <c r="D25" s="32"/>
      <c r="E25" s="18" t="e">
        <f t="shared" si="0"/>
        <v>#DIV/0!</v>
      </c>
      <c r="F25" s="27"/>
      <c r="G25" s="28"/>
      <c r="H25" s="28"/>
      <c r="I25" s="28"/>
      <c r="J25" s="32"/>
      <c r="K25" s="19" t="e">
        <f t="shared" si="1"/>
        <v>#DIV/0!</v>
      </c>
      <c r="L25" s="27"/>
      <c r="M25" s="28"/>
      <c r="N25" s="28"/>
      <c r="O25" s="28"/>
      <c r="P25" s="31"/>
      <c r="Q25" s="31"/>
      <c r="R25" s="32"/>
      <c r="S25" s="18" t="e">
        <f t="shared" si="2"/>
        <v>#DIV/0!</v>
      </c>
      <c r="T25" s="30"/>
      <c r="U25" s="32"/>
      <c r="V25" s="19" t="e">
        <f t="shared" si="3"/>
        <v>#DIV/0!</v>
      </c>
      <c r="W25" s="20" t="e">
        <f t="shared" si="4"/>
        <v>#DIV/0!</v>
      </c>
      <c r="X25" s="30"/>
      <c r="Y25" s="32"/>
      <c r="Z25" s="18">
        <f t="shared" si="5"/>
        <v>0</v>
      </c>
      <c r="AA25" s="40" t="e">
        <f t="shared" si="6"/>
        <v>#DIV/0!</v>
      </c>
    </row>
    <row r="26" spans="1:27" ht="19.5" customHeight="1" x14ac:dyDescent="0.25">
      <c r="A26" s="11">
        <f>FILIACION!A21</f>
        <v>15</v>
      </c>
      <c r="B26" s="17" t="str">
        <f>CONCATENATE(FILIACION!B21," ",FILIACION!C21," ",FILIACION!D21)</f>
        <v>NINA POMA RILVER</v>
      </c>
      <c r="C26" s="30"/>
      <c r="D26" s="32"/>
      <c r="E26" s="18" t="e">
        <f t="shared" si="0"/>
        <v>#DIV/0!</v>
      </c>
      <c r="F26" s="27"/>
      <c r="G26" s="28"/>
      <c r="H26" s="28"/>
      <c r="I26" s="28"/>
      <c r="J26" s="32"/>
      <c r="K26" s="19" t="e">
        <f t="shared" si="1"/>
        <v>#DIV/0!</v>
      </c>
      <c r="L26" s="27"/>
      <c r="M26" s="28"/>
      <c r="N26" s="28"/>
      <c r="O26" s="28"/>
      <c r="P26" s="31"/>
      <c r="Q26" s="31"/>
      <c r="R26" s="32"/>
      <c r="S26" s="18" t="e">
        <f t="shared" si="2"/>
        <v>#DIV/0!</v>
      </c>
      <c r="T26" s="30"/>
      <c r="U26" s="32"/>
      <c r="V26" s="19" t="e">
        <f t="shared" si="3"/>
        <v>#DIV/0!</v>
      </c>
      <c r="W26" s="20" t="e">
        <f t="shared" si="4"/>
        <v>#DIV/0!</v>
      </c>
      <c r="X26" s="30"/>
      <c r="Y26" s="32"/>
      <c r="Z26" s="18">
        <f t="shared" si="5"/>
        <v>0</v>
      </c>
      <c r="AA26" s="40" t="e">
        <f t="shared" si="6"/>
        <v>#DIV/0!</v>
      </c>
    </row>
    <row r="27" spans="1:27" ht="19.5" customHeight="1" x14ac:dyDescent="0.25">
      <c r="A27" s="11">
        <f>FILIACION!A22</f>
        <v>16</v>
      </c>
      <c r="B27" s="17" t="str">
        <f>CONCATENATE(FILIACION!B22," ",FILIACION!C22," ",FILIACION!D22)</f>
        <v>PEREZ HIDALGO FRANKLIN</v>
      </c>
      <c r="C27" s="30"/>
      <c r="D27" s="32"/>
      <c r="E27" s="18" t="e">
        <f t="shared" si="0"/>
        <v>#DIV/0!</v>
      </c>
      <c r="F27" s="27"/>
      <c r="G27" s="28"/>
      <c r="H27" s="28"/>
      <c r="I27" s="28"/>
      <c r="J27" s="32"/>
      <c r="K27" s="19" t="e">
        <f t="shared" si="1"/>
        <v>#DIV/0!</v>
      </c>
      <c r="L27" s="27"/>
      <c r="M27" s="28"/>
      <c r="N27" s="28"/>
      <c r="O27" s="28"/>
      <c r="P27" s="31"/>
      <c r="Q27" s="31"/>
      <c r="R27" s="32"/>
      <c r="S27" s="18" t="e">
        <f t="shared" si="2"/>
        <v>#DIV/0!</v>
      </c>
      <c r="T27" s="30"/>
      <c r="U27" s="32"/>
      <c r="V27" s="19" t="e">
        <f t="shared" si="3"/>
        <v>#DIV/0!</v>
      </c>
      <c r="W27" s="20" t="e">
        <f t="shared" si="4"/>
        <v>#DIV/0!</v>
      </c>
      <c r="X27" s="30"/>
      <c r="Y27" s="32"/>
      <c r="Z27" s="18">
        <f t="shared" si="5"/>
        <v>0</v>
      </c>
      <c r="AA27" s="40" t="e">
        <f t="shared" si="6"/>
        <v>#DIV/0!</v>
      </c>
    </row>
    <row r="28" spans="1:27" ht="19.5" customHeight="1" x14ac:dyDescent="0.25">
      <c r="A28" s="11">
        <f>FILIACION!A23</f>
        <v>17</v>
      </c>
      <c r="B28" s="17" t="str">
        <f>CONCATENATE(FILIACION!B23," ",FILIACION!C23," ",FILIACION!D23)</f>
        <v>QUISPE MAMANI PAOLA JANDIRA</v>
      </c>
      <c r="C28" s="30"/>
      <c r="D28" s="32"/>
      <c r="E28" s="18" t="e">
        <f t="shared" si="0"/>
        <v>#DIV/0!</v>
      </c>
      <c r="F28" s="27"/>
      <c r="G28" s="28"/>
      <c r="H28" s="28"/>
      <c r="I28" s="28"/>
      <c r="J28" s="32"/>
      <c r="K28" s="19" t="e">
        <f t="shared" si="1"/>
        <v>#DIV/0!</v>
      </c>
      <c r="L28" s="27"/>
      <c r="M28" s="28"/>
      <c r="N28" s="28"/>
      <c r="O28" s="28"/>
      <c r="P28" s="31"/>
      <c r="Q28" s="31"/>
      <c r="R28" s="32"/>
      <c r="S28" s="18" t="e">
        <f t="shared" si="2"/>
        <v>#DIV/0!</v>
      </c>
      <c r="T28" s="30"/>
      <c r="U28" s="32"/>
      <c r="V28" s="19" t="e">
        <f t="shared" si="3"/>
        <v>#DIV/0!</v>
      </c>
      <c r="W28" s="20" t="e">
        <f t="shared" si="4"/>
        <v>#DIV/0!</v>
      </c>
      <c r="X28" s="30"/>
      <c r="Y28" s="32"/>
      <c r="Z28" s="18">
        <f t="shared" si="5"/>
        <v>0</v>
      </c>
      <c r="AA28" s="40" t="e">
        <f t="shared" si="6"/>
        <v>#DIV/0!</v>
      </c>
    </row>
    <row r="29" spans="1:27" ht="19.5" customHeight="1" x14ac:dyDescent="0.25">
      <c r="A29" s="11">
        <f>FILIACION!A24</f>
        <v>18</v>
      </c>
      <c r="B29" s="17" t="str">
        <f>CONCATENATE(FILIACION!B24," ",FILIACION!C24," ",FILIACION!D24)</f>
        <v>SALVATIERRA ESCOBAR ALEJANDRINA</v>
      </c>
      <c r="C29" s="30"/>
      <c r="D29" s="32"/>
      <c r="E29" s="18" t="e">
        <f t="shared" si="0"/>
        <v>#DIV/0!</v>
      </c>
      <c r="F29" s="27"/>
      <c r="G29" s="28"/>
      <c r="H29" s="28"/>
      <c r="I29" s="28"/>
      <c r="J29" s="32"/>
      <c r="K29" s="19" t="e">
        <f t="shared" si="1"/>
        <v>#DIV/0!</v>
      </c>
      <c r="L29" s="27"/>
      <c r="M29" s="28"/>
      <c r="N29" s="28"/>
      <c r="O29" s="28"/>
      <c r="P29" s="31"/>
      <c r="Q29" s="31"/>
      <c r="R29" s="32"/>
      <c r="S29" s="18" t="e">
        <f t="shared" si="2"/>
        <v>#DIV/0!</v>
      </c>
      <c r="T29" s="30"/>
      <c r="U29" s="32"/>
      <c r="V29" s="19" t="e">
        <f t="shared" si="3"/>
        <v>#DIV/0!</v>
      </c>
      <c r="W29" s="20" t="e">
        <f t="shared" si="4"/>
        <v>#DIV/0!</v>
      </c>
      <c r="X29" s="30"/>
      <c r="Y29" s="32"/>
      <c r="Z29" s="18">
        <f t="shared" si="5"/>
        <v>0</v>
      </c>
      <c r="AA29" s="40" t="e">
        <f t="shared" si="6"/>
        <v>#DIV/0!</v>
      </c>
    </row>
    <row r="30" spans="1:27" ht="19.5" customHeight="1" x14ac:dyDescent="0.25">
      <c r="A30" s="11">
        <f>FILIACION!A25</f>
        <v>19</v>
      </c>
      <c r="B30" s="17" t="str">
        <f>CONCATENATE(FILIACION!B25," ",FILIACION!C25," ",FILIACION!D25)</f>
        <v>TAQUI JARA DAVID</v>
      </c>
      <c r="C30" s="30"/>
      <c r="D30" s="32"/>
      <c r="E30" s="18" t="e">
        <f t="shared" si="0"/>
        <v>#DIV/0!</v>
      </c>
      <c r="F30" s="27"/>
      <c r="G30" s="28"/>
      <c r="H30" s="28"/>
      <c r="I30" s="28"/>
      <c r="J30" s="32"/>
      <c r="K30" s="19" t="e">
        <f t="shared" si="1"/>
        <v>#DIV/0!</v>
      </c>
      <c r="L30" s="27"/>
      <c r="M30" s="28"/>
      <c r="N30" s="28"/>
      <c r="O30" s="28"/>
      <c r="P30" s="31"/>
      <c r="Q30" s="31"/>
      <c r="R30" s="32"/>
      <c r="S30" s="18" t="e">
        <f t="shared" si="2"/>
        <v>#DIV/0!</v>
      </c>
      <c r="T30" s="30"/>
      <c r="U30" s="32"/>
      <c r="V30" s="19" t="e">
        <f t="shared" si="3"/>
        <v>#DIV/0!</v>
      </c>
      <c r="W30" s="20" t="e">
        <f t="shared" si="4"/>
        <v>#DIV/0!</v>
      </c>
      <c r="X30" s="30"/>
      <c r="Y30" s="32"/>
      <c r="Z30" s="18">
        <f t="shared" si="5"/>
        <v>0</v>
      </c>
      <c r="AA30" s="40" t="e">
        <f t="shared" si="6"/>
        <v>#DIV/0!</v>
      </c>
    </row>
    <row r="31" spans="1:27" ht="19.5" customHeight="1" x14ac:dyDescent="0.25">
      <c r="A31" s="11">
        <f>FILIACION!A26</f>
        <v>20</v>
      </c>
      <c r="B31" s="17" t="str">
        <f>CONCATENATE(FILIACION!B26," ",FILIACION!C26," ",FILIACION!D26)</f>
        <v>TOACA GOYTIA JHOSELIN</v>
      </c>
      <c r="C31" s="30"/>
      <c r="D31" s="32"/>
      <c r="E31" s="18" t="e">
        <f t="shared" si="0"/>
        <v>#DIV/0!</v>
      </c>
      <c r="F31" s="27"/>
      <c r="G31" s="28"/>
      <c r="H31" s="28"/>
      <c r="I31" s="28"/>
      <c r="J31" s="32"/>
      <c r="K31" s="19" t="e">
        <f t="shared" si="1"/>
        <v>#DIV/0!</v>
      </c>
      <c r="L31" s="27"/>
      <c r="M31" s="28"/>
      <c r="N31" s="28"/>
      <c r="O31" s="28"/>
      <c r="P31" s="31"/>
      <c r="Q31" s="31"/>
      <c r="R31" s="32"/>
      <c r="S31" s="18" t="e">
        <f t="shared" si="2"/>
        <v>#DIV/0!</v>
      </c>
      <c r="T31" s="30"/>
      <c r="U31" s="32"/>
      <c r="V31" s="19" t="e">
        <f t="shared" si="3"/>
        <v>#DIV/0!</v>
      </c>
      <c r="W31" s="20" t="e">
        <f t="shared" si="4"/>
        <v>#DIV/0!</v>
      </c>
      <c r="X31" s="30"/>
      <c r="Y31" s="32"/>
      <c r="Z31" s="18">
        <f t="shared" si="5"/>
        <v>0</v>
      </c>
      <c r="AA31" s="40" t="e">
        <f t="shared" si="6"/>
        <v>#DIV/0!</v>
      </c>
    </row>
    <row r="32" spans="1:27" ht="19.5" customHeight="1" x14ac:dyDescent="0.25">
      <c r="A32" s="11">
        <f>FILIACION!A27</f>
        <v>21</v>
      </c>
      <c r="B32" s="17" t="str">
        <f>CONCATENATE(FILIACION!B27," ",FILIACION!C27," ",FILIACION!D27)</f>
        <v>VILLCA MAMANI LIZETH KAREN</v>
      </c>
      <c r="C32" s="30"/>
      <c r="D32" s="32"/>
      <c r="E32" s="18" t="e">
        <f t="shared" si="0"/>
        <v>#DIV/0!</v>
      </c>
      <c r="F32" s="27"/>
      <c r="G32" s="28"/>
      <c r="H32" s="28"/>
      <c r="I32" s="28"/>
      <c r="J32" s="32"/>
      <c r="K32" s="19" t="e">
        <f t="shared" si="1"/>
        <v>#DIV/0!</v>
      </c>
      <c r="L32" s="27"/>
      <c r="M32" s="28"/>
      <c r="N32" s="28"/>
      <c r="O32" s="28"/>
      <c r="P32" s="31"/>
      <c r="Q32" s="31"/>
      <c r="R32" s="32"/>
      <c r="S32" s="18" t="e">
        <f t="shared" si="2"/>
        <v>#DIV/0!</v>
      </c>
      <c r="T32" s="30"/>
      <c r="U32" s="32"/>
      <c r="V32" s="19" t="e">
        <f t="shared" si="3"/>
        <v>#DIV/0!</v>
      </c>
      <c r="W32" s="20" t="e">
        <f t="shared" si="4"/>
        <v>#DIV/0!</v>
      </c>
      <c r="X32" s="30"/>
      <c r="Y32" s="32"/>
      <c r="Z32" s="18">
        <f t="shared" si="5"/>
        <v>0</v>
      </c>
      <c r="AA32" s="40" t="e">
        <f t="shared" si="6"/>
        <v>#DIV/0!</v>
      </c>
    </row>
    <row r="33" spans="1:27" ht="19.5" customHeight="1" x14ac:dyDescent="0.25">
      <c r="A33" s="11">
        <f>FILIACION!A28</f>
        <v>22</v>
      </c>
      <c r="B33" s="17" t="str">
        <f>CONCATENATE(FILIACION!B28," ",FILIACION!C28," ",FILIACION!D28)</f>
        <v>ZARATE  ESCOBAR MARIA FERNANDA</v>
      </c>
      <c r="C33" s="30"/>
      <c r="D33" s="32"/>
      <c r="E33" s="18" t="e">
        <f t="shared" si="0"/>
        <v>#DIV/0!</v>
      </c>
      <c r="F33" s="27"/>
      <c r="G33" s="28"/>
      <c r="H33" s="28"/>
      <c r="I33" s="28"/>
      <c r="J33" s="32"/>
      <c r="K33" s="19" t="e">
        <f t="shared" si="1"/>
        <v>#DIV/0!</v>
      </c>
      <c r="L33" s="27"/>
      <c r="M33" s="28"/>
      <c r="N33" s="28"/>
      <c r="O33" s="28"/>
      <c r="P33" s="31"/>
      <c r="Q33" s="31"/>
      <c r="R33" s="32"/>
      <c r="S33" s="18" t="e">
        <f t="shared" si="2"/>
        <v>#DIV/0!</v>
      </c>
      <c r="T33" s="30"/>
      <c r="U33" s="32"/>
      <c r="V33" s="19" t="e">
        <f t="shared" si="3"/>
        <v>#DIV/0!</v>
      </c>
      <c r="W33" s="20" t="e">
        <f t="shared" si="4"/>
        <v>#DIV/0!</v>
      </c>
      <c r="X33" s="30"/>
      <c r="Y33" s="32"/>
      <c r="Z33" s="18">
        <f t="shared" si="5"/>
        <v>0</v>
      </c>
      <c r="AA33" s="40" t="e">
        <f t="shared" si="6"/>
        <v>#DIV/0!</v>
      </c>
    </row>
    <row r="34" spans="1:27" ht="19.5" customHeight="1" x14ac:dyDescent="0.25">
      <c r="A34" s="11">
        <f>FILIACION!A29</f>
        <v>23</v>
      </c>
      <c r="B34" s="17" t="str">
        <f>CONCATENATE(FILIACION!B29," ",FILIACION!C29," ",FILIACION!D29)</f>
        <v>ZEGARRA VILLCA GISSEL GABRIELA</v>
      </c>
      <c r="C34" s="30"/>
      <c r="D34" s="32"/>
      <c r="E34" s="18" t="e">
        <f t="shared" si="0"/>
        <v>#DIV/0!</v>
      </c>
      <c r="F34" s="27"/>
      <c r="G34" s="28"/>
      <c r="H34" s="28"/>
      <c r="I34" s="28"/>
      <c r="J34" s="32"/>
      <c r="K34" s="19" t="e">
        <f t="shared" si="1"/>
        <v>#DIV/0!</v>
      </c>
      <c r="L34" s="27"/>
      <c r="M34" s="28"/>
      <c r="N34" s="28"/>
      <c r="O34" s="28"/>
      <c r="P34" s="31"/>
      <c r="Q34" s="31"/>
      <c r="R34" s="32"/>
      <c r="S34" s="18" t="e">
        <f t="shared" si="2"/>
        <v>#DIV/0!</v>
      </c>
      <c r="T34" s="30"/>
      <c r="U34" s="32"/>
      <c r="V34" s="19" t="e">
        <f t="shared" si="3"/>
        <v>#DIV/0!</v>
      </c>
      <c r="W34" s="20" t="e">
        <f t="shared" si="4"/>
        <v>#DIV/0!</v>
      </c>
      <c r="X34" s="30"/>
      <c r="Y34" s="32"/>
      <c r="Z34" s="18">
        <f t="shared" si="5"/>
        <v>0</v>
      </c>
      <c r="AA34" s="40" t="e">
        <f t="shared" si="6"/>
        <v>#DIV/0!</v>
      </c>
    </row>
    <row r="35" spans="1:27" ht="19.5" customHeight="1" x14ac:dyDescent="0.25">
      <c r="A35" s="11">
        <f>FILIACION!A30</f>
        <v>0</v>
      </c>
      <c r="B35" s="17" t="str">
        <f>CONCATENATE(FILIACION!B30," ",FILIACION!C30," ",FILIACION!D30)</f>
        <v xml:space="preserve">  </v>
      </c>
      <c r="C35" s="30"/>
      <c r="D35" s="32"/>
      <c r="E35" s="18" t="e">
        <f t="shared" si="0"/>
        <v>#DIV/0!</v>
      </c>
      <c r="F35" s="27"/>
      <c r="G35" s="28"/>
      <c r="H35" s="28"/>
      <c r="I35" s="28"/>
      <c r="J35" s="32"/>
      <c r="K35" s="19" t="e">
        <f t="shared" si="1"/>
        <v>#DIV/0!</v>
      </c>
      <c r="L35" s="27"/>
      <c r="M35" s="28"/>
      <c r="N35" s="28"/>
      <c r="O35" s="28"/>
      <c r="P35" s="31"/>
      <c r="Q35" s="31"/>
      <c r="R35" s="32"/>
      <c r="S35" s="18" t="e">
        <f t="shared" si="2"/>
        <v>#DIV/0!</v>
      </c>
      <c r="T35" s="30"/>
      <c r="U35" s="32"/>
      <c r="V35" s="19" t="e">
        <f t="shared" si="3"/>
        <v>#DIV/0!</v>
      </c>
      <c r="W35" s="20" t="e">
        <f t="shared" si="4"/>
        <v>#DIV/0!</v>
      </c>
      <c r="X35" s="30"/>
      <c r="Y35" s="32"/>
      <c r="Z35" s="18">
        <f t="shared" si="5"/>
        <v>0</v>
      </c>
      <c r="AA35" s="40" t="e">
        <f t="shared" si="6"/>
        <v>#DIV/0!</v>
      </c>
    </row>
    <row r="36" spans="1:27" ht="19.5" customHeight="1" x14ac:dyDescent="0.25">
      <c r="A36" s="11">
        <f>FILIACION!A31</f>
        <v>0</v>
      </c>
      <c r="B36" s="17" t="str">
        <f>CONCATENATE(FILIACION!B31," ",FILIACION!C31," ",FILIACION!D31)</f>
        <v xml:space="preserve">  </v>
      </c>
      <c r="C36" s="30"/>
      <c r="D36" s="32"/>
      <c r="E36" s="18" t="e">
        <f t="shared" si="0"/>
        <v>#DIV/0!</v>
      </c>
      <c r="F36" s="27"/>
      <c r="G36" s="28"/>
      <c r="H36" s="28"/>
      <c r="I36" s="28"/>
      <c r="J36" s="32"/>
      <c r="K36" s="19" t="e">
        <f t="shared" si="1"/>
        <v>#DIV/0!</v>
      </c>
      <c r="L36" s="27"/>
      <c r="M36" s="28"/>
      <c r="N36" s="28"/>
      <c r="O36" s="28"/>
      <c r="P36" s="31"/>
      <c r="Q36" s="31"/>
      <c r="R36" s="32"/>
      <c r="S36" s="18" t="e">
        <f t="shared" si="2"/>
        <v>#DIV/0!</v>
      </c>
      <c r="T36" s="30"/>
      <c r="U36" s="32"/>
      <c r="V36" s="19" t="e">
        <f t="shared" si="3"/>
        <v>#DIV/0!</v>
      </c>
      <c r="W36" s="20" t="e">
        <f t="shared" si="4"/>
        <v>#DIV/0!</v>
      </c>
      <c r="X36" s="30"/>
      <c r="Y36" s="32"/>
      <c r="Z36" s="18">
        <f t="shared" si="5"/>
        <v>0</v>
      </c>
      <c r="AA36" s="40" t="e">
        <f t="shared" si="6"/>
        <v>#DIV/0!</v>
      </c>
    </row>
    <row r="37" spans="1:27" ht="19.5" customHeight="1" x14ac:dyDescent="0.25">
      <c r="A37" s="11">
        <f>FILIACION!A32</f>
        <v>0</v>
      </c>
      <c r="B37" s="17" t="str">
        <f>CONCATENATE(FILIACION!B32," ",FILIACION!C32," ",FILIACION!D32)</f>
        <v xml:space="preserve">  </v>
      </c>
      <c r="C37" s="30"/>
      <c r="D37" s="32"/>
      <c r="E37" s="18" t="e">
        <f t="shared" si="0"/>
        <v>#DIV/0!</v>
      </c>
      <c r="F37" s="27"/>
      <c r="G37" s="28"/>
      <c r="H37" s="28"/>
      <c r="I37" s="28"/>
      <c r="J37" s="32"/>
      <c r="K37" s="19" t="e">
        <f t="shared" si="1"/>
        <v>#DIV/0!</v>
      </c>
      <c r="L37" s="27"/>
      <c r="M37" s="28"/>
      <c r="N37" s="28"/>
      <c r="O37" s="28"/>
      <c r="P37" s="31"/>
      <c r="Q37" s="31"/>
      <c r="R37" s="32"/>
      <c r="S37" s="18" t="e">
        <f t="shared" si="2"/>
        <v>#DIV/0!</v>
      </c>
      <c r="T37" s="30"/>
      <c r="U37" s="32"/>
      <c r="V37" s="19" t="e">
        <f t="shared" si="3"/>
        <v>#DIV/0!</v>
      </c>
      <c r="W37" s="20" t="e">
        <f t="shared" si="4"/>
        <v>#DIV/0!</v>
      </c>
      <c r="X37" s="30"/>
      <c r="Y37" s="32"/>
      <c r="Z37" s="18">
        <f t="shared" si="5"/>
        <v>0</v>
      </c>
      <c r="AA37" s="40" t="e">
        <f t="shared" si="6"/>
        <v>#DIV/0!</v>
      </c>
    </row>
    <row r="38" spans="1:27" ht="19.5" customHeight="1" x14ac:dyDescent="0.25">
      <c r="A38" s="11">
        <f>FILIACION!A33</f>
        <v>0</v>
      </c>
      <c r="B38" s="17" t="str">
        <f>CONCATENATE(FILIACION!B33," ",FILIACION!C33," ",FILIACION!D33)</f>
        <v xml:space="preserve">  </v>
      </c>
      <c r="C38" s="30"/>
      <c r="D38" s="32"/>
      <c r="E38" s="18" t="e">
        <f t="shared" si="0"/>
        <v>#DIV/0!</v>
      </c>
      <c r="F38" s="27"/>
      <c r="G38" s="28"/>
      <c r="H38" s="28"/>
      <c r="I38" s="28"/>
      <c r="J38" s="32"/>
      <c r="K38" s="19" t="e">
        <f t="shared" si="1"/>
        <v>#DIV/0!</v>
      </c>
      <c r="L38" s="27"/>
      <c r="M38" s="28"/>
      <c r="N38" s="28"/>
      <c r="O38" s="28"/>
      <c r="P38" s="31"/>
      <c r="Q38" s="31"/>
      <c r="R38" s="32"/>
      <c r="S38" s="18" t="e">
        <f t="shared" si="2"/>
        <v>#DIV/0!</v>
      </c>
      <c r="T38" s="30"/>
      <c r="U38" s="32"/>
      <c r="V38" s="19" t="e">
        <f t="shared" si="3"/>
        <v>#DIV/0!</v>
      </c>
      <c r="W38" s="20" t="e">
        <f t="shared" si="4"/>
        <v>#DIV/0!</v>
      </c>
      <c r="X38" s="30"/>
      <c r="Y38" s="32"/>
      <c r="Z38" s="18">
        <f t="shared" si="5"/>
        <v>0</v>
      </c>
      <c r="AA38" s="40" t="e">
        <f t="shared" si="6"/>
        <v>#DIV/0!</v>
      </c>
    </row>
    <row r="39" spans="1:27" ht="19.5" customHeight="1" x14ac:dyDescent="0.25">
      <c r="A39" s="11">
        <f>FILIACION!A34</f>
        <v>0</v>
      </c>
      <c r="B39" s="17" t="str">
        <f>CONCATENATE(FILIACION!B34," ",FILIACION!C34," ",FILIACION!D34)</f>
        <v xml:space="preserve">  </v>
      </c>
      <c r="C39" s="30"/>
      <c r="D39" s="32"/>
      <c r="E39" s="18" t="e">
        <f t="shared" si="0"/>
        <v>#DIV/0!</v>
      </c>
      <c r="F39" s="27"/>
      <c r="G39" s="28"/>
      <c r="H39" s="28"/>
      <c r="I39" s="28"/>
      <c r="J39" s="32"/>
      <c r="K39" s="19" t="e">
        <f t="shared" si="1"/>
        <v>#DIV/0!</v>
      </c>
      <c r="L39" s="27"/>
      <c r="M39" s="28"/>
      <c r="N39" s="28"/>
      <c r="O39" s="28"/>
      <c r="P39" s="31"/>
      <c r="Q39" s="31"/>
      <c r="R39" s="32"/>
      <c r="S39" s="18" t="e">
        <f t="shared" si="2"/>
        <v>#DIV/0!</v>
      </c>
      <c r="T39" s="30"/>
      <c r="U39" s="32"/>
      <c r="V39" s="19" t="e">
        <f t="shared" si="3"/>
        <v>#DIV/0!</v>
      </c>
      <c r="W39" s="20" t="e">
        <f t="shared" si="4"/>
        <v>#DIV/0!</v>
      </c>
      <c r="X39" s="30"/>
      <c r="Y39" s="32"/>
      <c r="Z39" s="18">
        <f t="shared" si="5"/>
        <v>0</v>
      </c>
      <c r="AA39" s="40" t="e">
        <f t="shared" si="6"/>
        <v>#DIV/0!</v>
      </c>
    </row>
    <row r="40" spans="1:27" ht="19.5" customHeight="1" x14ac:dyDescent="0.25">
      <c r="A40" s="11">
        <f>FILIACION!A35</f>
        <v>0</v>
      </c>
      <c r="B40" s="17" t="str">
        <f>CONCATENATE(FILIACION!B35," ",FILIACION!C35," ",FILIACION!D35)</f>
        <v xml:space="preserve">  </v>
      </c>
      <c r="C40" s="30"/>
      <c r="D40" s="32"/>
      <c r="E40" s="18" t="e">
        <f t="shared" si="0"/>
        <v>#DIV/0!</v>
      </c>
      <c r="F40" s="27"/>
      <c r="G40" s="28"/>
      <c r="H40" s="28"/>
      <c r="I40" s="28"/>
      <c r="J40" s="32"/>
      <c r="K40" s="19" t="e">
        <f t="shared" si="1"/>
        <v>#DIV/0!</v>
      </c>
      <c r="L40" s="27"/>
      <c r="M40" s="28"/>
      <c r="N40" s="28"/>
      <c r="O40" s="28"/>
      <c r="P40" s="31"/>
      <c r="Q40" s="31"/>
      <c r="R40" s="32"/>
      <c r="S40" s="18" t="e">
        <f t="shared" si="2"/>
        <v>#DIV/0!</v>
      </c>
      <c r="T40" s="30"/>
      <c r="U40" s="32"/>
      <c r="V40" s="19" t="e">
        <f t="shared" si="3"/>
        <v>#DIV/0!</v>
      </c>
      <c r="W40" s="20" t="e">
        <f t="shared" si="4"/>
        <v>#DIV/0!</v>
      </c>
      <c r="X40" s="30"/>
      <c r="Y40" s="32"/>
      <c r="Z40" s="18">
        <f t="shared" si="5"/>
        <v>0</v>
      </c>
      <c r="AA40" s="40" t="e">
        <f t="shared" si="6"/>
        <v>#DIV/0!</v>
      </c>
    </row>
    <row r="41" spans="1:27" ht="19.5" customHeight="1" x14ac:dyDescent="0.25">
      <c r="A41" s="11">
        <f>FILIACION!A36</f>
        <v>0</v>
      </c>
      <c r="B41" s="17" t="str">
        <f>CONCATENATE(FILIACION!B36," ",FILIACION!C36," ",FILIACION!D36)</f>
        <v xml:space="preserve">  </v>
      </c>
      <c r="C41" s="30"/>
      <c r="D41" s="32"/>
      <c r="E41" s="18" t="e">
        <f t="shared" si="0"/>
        <v>#DIV/0!</v>
      </c>
      <c r="F41" s="27"/>
      <c r="G41" s="28"/>
      <c r="H41" s="28"/>
      <c r="I41" s="28"/>
      <c r="J41" s="32"/>
      <c r="K41" s="19" t="e">
        <f t="shared" si="1"/>
        <v>#DIV/0!</v>
      </c>
      <c r="L41" s="27"/>
      <c r="M41" s="28"/>
      <c r="N41" s="28"/>
      <c r="O41" s="28"/>
      <c r="P41" s="31"/>
      <c r="Q41" s="31"/>
      <c r="R41" s="32"/>
      <c r="S41" s="18" t="e">
        <f t="shared" si="2"/>
        <v>#DIV/0!</v>
      </c>
      <c r="T41" s="30"/>
      <c r="U41" s="32"/>
      <c r="V41" s="19" t="e">
        <f t="shared" si="3"/>
        <v>#DIV/0!</v>
      </c>
      <c r="W41" s="20" t="e">
        <f t="shared" si="4"/>
        <v>#DIV/0!</v>
      </c>
      <c r="X41" s="30"/>
      <c r="Y41" s="32"/>
      <c r="Z41" s="18">
        <f t="shared" si="5"/>
        <v>0</v>
      </c>
      <c r="AA41" s="40" t="e">
        <f t="shared" si="6"/>
        <v>#DIV/0!</v>
      </c>
    </row>
    <row r="42" spans="1:27" ht="19.5" customHeight="1" x14ac:dyDescent="0.25">
      <c r="A42" s="11">
        <f>FILIACION!A37</f>
        <v>0</v>
      </c>
      <c r="B42" s="17" t="str">
        <f>CONCATENATE(FILIACION!B37," ",FILIACION!C37," ",FILIACION!D37)</f>
        <v xml:space="preserve">  </v>
      </c>
      <c r="C42" s="30"/>
      <c r="D42" s="32"/>
      <c r="E42" s="18" t="e">
        <f t="shared" si="0"/>
        <v>#DIV/0!</v>
      </c>
      <c r="F42" s="27"/>
      <c r="G42" s="28"/>
      <c r="H42" s="28"/>
      <c r="I42" s="28"/>
      <c r="J42" s="32"/>
      <c r="K42" s="19" t="e">
        <f t="shared" si="1"/>
        <v>#DIV/0!</v>
      </c>
      <c r="L42" s="27"/>
      <c r="M42" s="28"/>
      <c r="N42" s="28"/>
      <c r="O42" s="28"/>
      <c r="P42" s="31"/>
      <c r="Q42" s="31"/>
      <c r="R42" s="32"/>
      <c r="S42" s="18" t="e">
        <f t="shared" si="2"/>
        <v>#DIV/0!</v>
      </c>
      <c r="T42" s="30"/>
      <c r="U42" s="32"/>
      <c r="V42" s="19" t="e">
        <f t="shared" si="3"/>
        <v>#DIV/0!</v>
      </c>
      <c r="W42" s="20" t="e">
        <f t="shared" si="4"/>
        <v>#DIV/0!</v>
      </c>
      <c r="X42" s="30"/>
      <c r="Y42" s="32"/>
      <c r="Z42" s="18">
        <f t="shared" si="5"/>
        <v>0</v>
      </c>
      <c r="AA42" s="40" t="e">
        <f t="shared" si="6"/>
        <v>#DIV/0!</v>
      </c>
    </row>
    <row r="43" spans="1:27" ht="19.5" customHeight="1" x14ac:dyDescent="0.25">
      <c r="A43" s="11">
        <f>FILIACION!A38</f>
        <v>0</v>
      </c>
      <c r="B43" s="17" t="str">
        <f>CONCATENATE(FILIACION!B38," ",FILIACION!C38," ",FILIACION!D38)</f>
        <v xml:space="preserve">  </v>
      </c>
      <c r="C43" s="30"/>
      <c r="D43" s="32"/>
      <c r="E43" s="18" t="e">
        <f t="shared" si="0"/>
        <v>#DIV/0!</v>
      </c>
      <c r="F43" s="27"/>
      <c r="G43" s="28"/>
      <c r="H43" s="28"/>
      <c r="I43" s="28"/>
      <c r="J43" s="32"/>
      <c r="K43" s="19" t="e">
        <f t="shared" si="1"/>
        <v>#DIV/0!</v>
      </c>
      <c r="L43" s="27"/>
      <c r="M43" s="28"/>
      <c r="N43" s="28"/>
      <c r="O43" s="28"/>
      <c r="P43" s="31"/>
      <c r="Q43" s="31"/>
      <c r="R43" s="32"/>
      <c r="S43" s="18" t="e">
        <f t="shared" si="2"/>
        <v>#DIV/0!</v>
      </c>
      <c r="T43" s="30"/>
      <c r="U43" s="32"/>
      <c r="V43" s="19" t="e">
        <f t="shared" si="3"/>
        <v>#DIV/0!</v>
      </c>
      <c r="W43" s="20" t="e">
        <f t="shared" si="4"/>
        <v>#DIV/0!</v>
      </c>
      <c r="X43" s="30"/>
      <c r="Y43" s="32"/>
      <c r="Z43" s="18">
        <f t="shared" si="5"/>
        <v>0</v>
      </c>
      <c r="AA43" s="40" t="e">
        <f t="shared" si="6"/>
        <v>#DIV/0!</v>
      </c>
    </row>
    <row r="44" spans="1:27" ht="18" customHeight="1" x14ac:dyDescent="0.25">
      <c r="A44" s="11">
        <f>FILIACION!A39</f>
        <v>0</v>
      </c>
      <c r="B44" s="17" t="str">
        <f>CONCATENATE(FILIACION!B39," ",FILIACION!C39," ",FILIACION!D39)</f>
        <v xml:space="preserve">  </v>
      </c>
      <c r="C44" s="30"/>
      <c r="D44" s="32"/>
      <c r="E44" s="18" t="e">
        <f t="shared" si="0"/>
        <v>#DIV/0!</v>
      </c>
      <c r="F44" s="27"/>
      <c r="G44" s="28"/>
      <c r="H44" s="28"/>
      <c r="I44" s="28"/>
      <c r="J44" s="32"/>
      <c r="K44" s="19" t="e">
        <f t="shared" si="1"/>
        <v>#DIV/0!</v>
      </c>
      <c r="L44" s="27"/>
      <c r="M44" s="28"/>
      <c r="N44" s="28"/>
      <c r="O44" s="28"/>
      <c r="P44" s="31"/>
      <c r="Q44" s="31"/>
      <c r="R44" s="32"/>
      <c r="S44" s="18" t="e">
        <f t="shared" si="2"/>
        <v>#DIV/0!</v>
      </c>
      <c r="T44" s="30"/>
      <c r="U44" s="32"/>
      <c r="V44" s="19" t="e">
        <f t="shared" si="3"/>
        <v>#DIV/0!</v>
      </c>
      <c r="W44" s="20" t="e">
        <f t="shared" si="4"/>
        <v>#DIV/0!</v>
      </c>
      <c r="X44" s="30"/>
      <c r="Y44" s="32"/>
      <c r="Z44" s="18">
        <f t="shared" si="5"/>
        <v>0</v>
      </c>
      <c r="AA44" s="40" t="e">
        <f t="shared" si="6"/>
        <v>#DIV/0!</v>
      </c>
    </row>
    <row r="45" spans="1:27" ht="18" customHeight="1" thickBot="1" x14ac:dyDescent="0.3">
      <c r="A45" s="161">
        <f>FILIACION!A40</f>
        <v>0</v>
      </c>
      <c r="B45" s="22" t="str">
        <f>CONCATENATE(FILIACION!B40," ",FILIACION!C40," ",FILIACION!D40)</f>
        <v xml:space="preserve">  </v>
      </c>
      <c r="C45" s="33"/>
      <c r="D45" s="35"/>
      <c r="E45" s="23" t="e">
        <f t="shared" si="0"/>
        <v>#DIV/0!</v>
      </c>
      <c r="F45" s="169"/>
      <c r="G45" s="170"/>
      <c r="H45" s="170"/>
      <c r="I45" s="170"/>
      <c r="J45" s="35"/>
      <c r="K45" s="24" t="e">
        <f t="shared" si="1"/>
        <v>#DIV/0!</v>
      </c>
      <c r="L45" s="169"/>
      <c r="M45" s="170"/>
      <c r="N45" s="170"/>
      <c r="O45" s="170"/>
      <c r="P45" s="34"/>
      <c r="Q45" s="34"/>
      <c r="R45" s="35"/>
      <c r="S45" s="23" t="e">
        <f t="shared" si="2"/>
        <v>#DIV/0!</v>
      </c>
      <c r="T45" s="33"/>
      <c r="U45" s="35"/>
      <c r="V45" s="24" t="e">
        <f t="shared" si="3"/>
        <v>#DIV/0!</v>
      </c>
      <c r="W45" s="25" t="e">
        <f t="shared" si="4"/>
        <v>#DIV/0!</v>
      </c>
      <c r="X45" s="33"/>
      <c r="Y45" s="35"/>
      <c r="Z45" s="23">
        <f t="shared" si="5"/>
        <v>0</v>
      </c>
      <c r="AA45" s="41" t="e">
        <f t="shared" si="6"/>
        <v>#DIV/0!</v>
      </c>
    </row>
    <row r="46" spans="1:27" hidden="1" x14ac:dyDescent="0.25">
      <c r="F46" s="27">
        <v>12</v>
      </c>
      <c r="G46" s="28">
        <v>33</v>
      </c>
      <c r="H46" s="28">
        <v>23</v>
      </c>
      <c r="I46" s="28">
        <v>22</v>
      </c>
      <c r="L46" s="27">
        <v>12</v>
      </c>
      <c r="M46" s="28">
        <v>33</v>
      </c>
      <c r="N46" s="28">
        <v>23</v>
      </c>
      <c r="O46" s="28">
        <v>22</v>
      </c>
    </row>
    <row r="47" spans="1:27" hidden="1" x14ac:dyDescent="0.25">
      <c r="F47" s="27">
        <v>12</v>
      </c>
      <c r="G47" s="28">
        <v>33</v>
      </c>
      <c r="H47" s="28">
        <v>23</v>
      </c>
      <c r="I47" s="28">
        <v>22</v>
      </c>
      <c r="L47" s="27">
        <v>12</v>
      </c>
      <c r="M47" s="28">
        <v>33</v>
      </c>
      <c r="N47" s="28">
        <v>23</v>
      </c>
      <c r="O47" s="28">
        <v>22</v>
      </c>
    </row>
    <row r="48" spans="1:27" hidden="1" x14ac:dyDescent="0.25">
      <c r="F48" s="27">
        <v>12</v>
      </c>
      <c r="G48" s="28">
        <v>33</v>
      </c>
      <c r="H48" s="28">
        <v>23</v>
      </c>
      <c r="I48" s="28">
        <v>22</v>
      </c>
      <c r="L48" s="27">
        <v>12</v>
      </c>
      <c r="M48" s="28">
        <v>33</v>
      </c>
      <c r="N48" s="28">
        <v>23</v>
      </c>
      <c r="O48" s="28">
        <v>22</v>
      </c>
    </row>
    <row r="49" spans="6:15" hidden="1" x14ac:dyDescent="0.25">
      <c r="F49" s="27">
        <v>12</v>
      </c>
      <c r="G49" s="28">
        <v>33</v>
      </c>
      <c r="H49" s="28">
        <v>23</v>
      </c>
      <c r="I49" s="28">
        <v>22</v>
      </c>
      <c r="L49" s="27">
        <v>12</v>
      </c>
      <c r="M49" s="28">
        <v>33</v>
      </c>
      <c r="N49" s="28">
        <v>23</v>
      </c>
      <c r="O49" s="28">
        <v>22</v>
      </c>
    </row>
    <row r="50" spans="6:15" hidden="1" x14ac:dyDescent="0.25">
      <c r="F50" s="27">
        <v>12</v>
      </c>
      <c r="G50" s="28">
        <v>33</v>
      </c>
      <c r="H50" s="28">
        <v>23</v>
      </c>
      <c r="I50" s="28">
        <v>22</v>
      </c>
      <c r="L50" s="27">
        <v>12</v>
      </c>
      <c r="M50" s="28">
        <v>33</v>
      </c>
      <c r="N50" s="28">
        <v>23</v>
      </c>
      <c r="O50" s="28">
        <v>22</v>
      </c>
    </row>
    <row r="51" spans="6:15" hidden="1" x14ac:dyDescent="0.25">
      <c r="F51" s="27">
        <v>12</v>
      </c>
      <c r="G51" s="28">
        <v>33</v>
      </c>
      <c r="H51" s="28">
        <v>23</v>
      </c>
      <c r="I51" s="28">
        <v>22</v>
      </c>
      <c r="L51" s="27">
        <v>12</v>
      </c>
      <c r="M51" s="28">
        <v>33</v>
      </c>
      <c r="N51" s="28">
        <v>23</v>
      </c>
      <c r="O51" s="28">
        <v>22</v>
      </c>
    </row>
    <row r="52" spans="6:15" hidden="1" x14ac:dyDescent="0.25">
      <c r="F52" s="27">
        <v>12</v>
      </c>
      <c r="G52" s="28">
        <v>33</v>
      </c>
      <c r="H52" s="28">
        <v>23</v>
      </c>
      <c r="I52" s="28">
        <v>22</v>
      </c>
      <c r="L52" s="27">
        <v>12</v>
      </c>
      <c r="M52" s="28">
        <v>33</v>
      </c>
      <c r="N52" s="28">
        <v>23</v>
      </c>
      <c r="O52" s="28">
        <v>22</v>
      </c>
    </row>
    <row r="53" spans="6:15" hidden="1" x14ac:dyDescent="0.25">
      <c r="F53" s="27">
        <v>12</v>
      </c>
      <c r="G53" s="28">
        <v>33</v>
      </c>
      <c r="H53" s="28">
        <v>23</v>
      </c>
      <c r="I53" s="28">
        <v>22</v>
      </c>
      <c r="L53" s="27">
        <v>12</v>
      </c>
      <c r="M53" s="28">
        <v>33</v>
      </c>
      <c r="N53" s="28">
        <v>23</v>
      </c>
      <c r="O53" s="28">
        <v>22</v>
      </c>
    </row>
    <row r="54" spans="6:15" hidden="1" x14ac:dyDescent="0.25">
      <c r="F54" s="27">
        <v>12</v>
      </c>
      <c r="G54" s="28">
        <v>33</v>
      </c>
      <c r="H54" s="28">
        <v>23</v>
      </c>
      <c r="I54" s="28">
        <v>22</v>
      </c>
      <c r="L54" s="27">
        <v>12</v>
      </c>
      <c r="M54" s="28">
        <v>33</v>
      </c>
      <c r="N54" s="28">
        <v>23</v>
      </c>
      <c r="O54" s="28">
        <v>22</v>
      </c>
    </row>
    <row r="55" spans="6:15" hidden="1" x14ac:dyDescent="0.25">
      <c r="F55" s="27">
        <v>12</v>
      </c>
      <c r="G55" s="28">
        <v>33</v>
      </c>
      <c r="H55" s="28">
        <v>23</v>
      </c>
      <c r="I55" s="28">
        <v>22</v>
      </c>
      <c r="L55" s="27">
        <v>12</v>
      </c>
      <c r="M55" s="28">
        <v>33</v>
      </c>
      <c r="N55" s="28">
        <v>23</v>
      </c>
      <c r="O55" s="28">
        <v>22</v>
      </c>
    </row>
    <row r="56" spans="6:15" hidden="1" x14ac:dyDescent="0.25">
      <c r="F56" s="27">
        <v>12</v>
      </c>
      <c r="G56" s="28">
        <v>33</v>
      </c>
      <c r="H56" s="28">
        <v>23</v>
      </c>
      <c r="I56" s="28">
        <v>22</v>
      </c>
      <c r="L56" s="27">
        <v>12</v>
      </c>
      <c r="M56" s="28">
        <v>33</v>
      </c>
      <c r="N56" s="28">
        <v>23</v>
      </c>
      <c r="O56" s="28">
        <v>22</v>
      </c>
    </row>
    <row r="57" spans="6:15" x14ac:dyDescent="0.25"/>
  </sheetData>
  <sheetProtection algorithmName="SHA-512" hashValue="t/5+8xm2Aaq3R2xLrw3i8lfD3oyyl6TYd0nKBqoimfW+h/kLIwIgjmaHEqUxE+orrqq1rhsQEnVpMHkau52kdg==" saltValue="HVfGzWw8n8Z2OzWlKAADlA==" spinCount="100000" sheet="1" objects="1" scenarios="1"/>
  <mergeCells count="41">
    <mergeCell ref="A1:AA1"/>
    <mergeCell ref="A2:AA2"/>
    <mergeCell ref="A3:B3"/>
    <mergeCell ref="C3:W3"/>
    <mergeCell ref="X3:Z3"/>
    <mergeCell ref="AA3:AA11"/>
    <mergeCell ref="A4:B4"/>
    <mergeCell ref="C4:E4"/>
    <mergeCell ref="F4:K4"/>
    <mergeCell ref="L4:S4"/>
    <mergeCell ref="A5:B5"/>
    <mergeCell ref="C5:C11"/>
    <mergeCell ref="D5:D11"/>
    <mergeCell ref="E5:E11"/>
    <mergeCell ref="F5:F11"/>
    <mergeCell ref="T4:V4"/>
    <mergeCell ref="W4:W11"/>
    <mergeCell ref="X4:X11"/>
    <mergeCell ref="Y4:Y11"/>
    <mergeCell ref="Z4:Z11"/>
    <mergeCell ref="H5:H11"/>
    <mergeCell ref="I5:I11"/>
    <mergeCell ref="J5:J11"/>
    <mergeCell ref="K5:K11"/>
    <mergeCell ref="L5:L11"/>
    <mergeCell ref="S5:S11"/>
    <mergeCell ref="T5:T11"/>
    <mergeCell ref="U5:U11"/>
    <mergeCell ref="V5:V11"/>
    <mergeCell ref="M5:M11"/>
    <mergeCell ref="N5:N11"/>
    <mergeCell ref="O5:O11"/>
    <mergeCell ref="P5:P11"/>
    <mergeCell ref="Q5:Q11"/>
    <mergeCell ref="R5:R11"/>
    <mergeCell ref="G5:G11"/>
    <mergeCell ref="A6:B6"/>
    <mergeCell ref="A7:B7"/>
    <mergeCell ref="A8:B8"/>
    <mergeCell ref="A9:B9"/>
    <mergeCell ref="A10:B10"/>
  </mergeCells>
  <conditionalFormatting sqref="E12:E45">
    <cfRule type="containsErrors" dxfId="30" priority="11">
      <formula>ISERROR(E12)</formula>
    </cfRule>
  </conditionalFormatting>
  <conditionalFormatting sqref="K12:K45 V12:V45">
    <cfRule type="containsErrors" dxfId="29" priority="10">
      <formula>ISERROR(K12)</formula>
    </cfRule>
  </conditionalFormatting>
  <conditionalFormatting sqref="S12:S45">
    <cfRule type="containsErrors" dxfId="28" priority="9">
      <formula>ISERROR(S12)</formula>
    </cfRule>
  </conditionalFormatting>
  <conditionalFormatting sqref="W12:W45">
    <cfRule type="containsErrors" dxfId="27" priority="12">
      <formula>ISERROR(W12)</formula>
    </cfRule>
  </conditionalFormatting>
  <conditionalFormatting sqref="Z12:Z45">
    <cfRule type="cellIs" dxfId="26" priority="7" operator="equal">
      <formula>0</formula>
    </cfRule>
  </conditionalFormatting>
  <conditionalFormatting sqref="AA12:AA45">
    <cfRule type="cellIs" dxfId="25" priority="5" operator="equal">
      <formula>50</formula>
    </cfRule>
    <cfRule type="cellIs" dxfId="24" priority="6" operator="between">
      <formula>1</formula>
      <formula>49</formula>
    </cfRule>
    <cfRule type="containsErrors" dxfId="23" priority="14">
      <formula>ISERROR(AA12)</formula>
    </cfRule>
  </conditionalFormatting>
  <conditionalFormatting sqref="A12:A45">
    <cfRule type="cellIs" dxfId="22" priority="4" operator="equal">
      <formula>0</formula>
    </cfRule>
  </conditionalFormatting>
  <conditionalFormatting sqref="A3:B4">
    <cfRule type="cellIs" dxfId="21" priority="3" operator="equal">
      <formula>0</formula>
    </cfRule>
  </conditionalFormatting>
  <conditionalFormatting sqref="A7:B8">
    <cfRule type="cellIs" dxfId="20" priority="2" operator="equal">
      <formula>0</formula>
    </cfRule>
  </conditionalFormatting>
  <conditionalFormatting sqref="A5:B6">
    <cfRule type="cellIs" dxfId="19" priority="1" operator="equal">
      <formula>0</formula>
    </cfRule>
  </conditionalFormatting>
  <dataValidations count="5">
    <dataValidation type="whole" allowBlank="1" showInputMessage="1" showErrorMessage="1" error="DEBE CALIFICAR ESTA DIMENSIÓN CON VALORES ENTRE 1 A 45 PTS_x000a_" sqref="F12:I23 J12:J45" xr:uid="{00000000-0002-0000-0600-000000000000}">
      <formula1>1</formula1>
      <formula2>35</formula2>
    </dataValidation>
    <dataValidation type="whole" allowBlank="1" showInputMessage="1" showErrorMessage="1" sqref="X12:Y45" xr:uid="{00000000-0002-0000-0600-000001000000}">
      <formula1>1</formula1>
      <formula2>5</formula2>
    </dataValidation>
    <dataValidation type="whole" allowBlank="1" showInputMessage="1" showErrorMessage="1" error="DEBE INTRODUCIR VALORES ENTRE 1 A 10 PTS. EN ESTA DIMENSIÓN." sqref="T12:U45" xr:uid="{00000000-0002-0000-0600-000002000000}">
      <formula1>1</formula1>
      <formula2>10</formula2>
    </dataValidation>
    <dataValidation type="whole" allowBlank="1" showInputMessage="1" showErrorMessage="1" error="DE CALIFICAR ESTA DIMENSIÓN CON VALORES DE 1 A 35 PTS." sqref="L12:O56 P12:R45 F24:I56" xr:uid="{00000000-0002-0000-0600-000003000000}">
      <formula1>1</formula1>
      <formula2>35</formula2>
    </dataValidation>
    <dataValidation type="whole" allowBlank="1" showInputMessage="1" showErrorMessage="1" error="SOLO PUEDE CALIFICAR HASTA 10 PTS EN ESTA DIMENSIÓN" sqref="C12:D45" xr:uid="{00000000-0002-0000-0600-000004000000}">
      <formula1>1</formula1>
      <formula2>10</formula2>
    </dataValidation>
  </dataValidations>
  <printOptions horizontalCentered="1"/>
  <pageMargins left="0.39370078740157483" right="0.39370078740157483" top="0.35433070866141736" bottom="0.35433070866141736" header="0.31496062992125984" footer="0.31496062992125984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R53"/>
  <sheetViews>
    <sheetView showRowColHeaders="0" view="pageBreakPreview" zoomScale="90" zoomScaleNormal="90" zoomScaleSheetLayoutView="90" workbookViewId="0">
      <selection activeCell="J36" sqref="J36:K36"/>
    </sheetView>
  </sheetViews>
  <sheetFormatPr baseColWidth="10" defaultColWidth="0" defaultRowHeight="15" customHeight="1" zeroHeight="1" x14ac:dyDescent="0.25"/>
  <cols>
    <col min="1" max="1" width="3.42578125" style="10" customWidth="1"/>
    <col min="2" max="9" width="5.42578125" style="10" customWidth="1"/>
    <col min="10" max="17" width="4.5703125" style="10" customWidth="1"/>
    <col min="18" max="18" width="3.85546875" style="10" customWidth="1"/>
    <col min="19" max="16384" width="11.42578125" style="10" hidden="1"/>
  </cols>
  <sheetData>
    <row r="1" spans="1:18" ht="24.75" x14ac:dyDescent="0.25">
      <c r="A1" s="425" t="s">
        <v>81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60"/>
    </row>
    <row r="2" spans="1:18" x14ac:dyDescent="0.25">
      <c r="A2" s="68"/>
      <c r="B2" s="69"/>
      <c r="C2" s="69"/>
      <c r="D2" s="69"/>
      <c r="E2" s="69"/>
      <c r="F2" s="69"/>
      <c r="G2" s="69"/>
      <c r="H2" s="69"/>
      <c r="I2" s="69"/>
      <c r="J2" s="70"/>
      <c r="K2" s="70"/>
      <c r="L2" s="70"/>
      <c r="M2" s="70"/>
      <c r="N2" s="70"/>
      <c r="O2" s="70"/>
      <c r="P2" s="69"/>
      <c r="Q2" s="69"/>
      <c r="R2" s="60"/>
    </row>
    <row r="3" spans="1:18" x14ac:dyDescent="0.25">
      <c r="A3" s="68"/>
      <c r="B3" s="69"/>
      <c r="C3" s="405" t="s">
        <v>10</v>
      </c>
      <c r="D3" s="406"/>
      <c r="E3" s="406"/>
      <c r="F3" s="407"/>
      <c r="G3" s="426" t="s">
        <v>92</v>
      </c>
      <c r="H3" s="427"/>
      <c r="I3" s="427"/>
      <c r="J3" s="427"/>
      <c r="K3" s="427"/>
      <c r="L3" s="428"/>
      <c r="M3" s="71"/>
      <c r="N3" s="69"/>
      <c r="O3" s="69"/>
      <c r="P3" s="69"/>
      <c r="Q3" s="69"/>
      <c r="R3" s="60"/>
    </row>
    <row r="4" spans="1:18" x14ac:dyDescent="0.25">
      <c r="A4" s="68"/>
      <c r="B4" s="69"/>
      <c r="C4" s="405" t="s">
        <v>11</v>
      </c>
      <c r="D4" s="406"/>
      <c r="E4" s="406"/>
      <c r="F4" s="407"/>
      <c r="G4" s="426" t="str">
        <f>MENU!O21</f>
        <v>SEXTO "A"</v>
      </c>
      <c r="H4" s="427"/>
      <c r="I4" s="427"/>
      <c r="J4" s="427"/>
      <c r="K4" s="427"/>
      <c r="L4" s="428"/>
      <c r="M4" s="71"/>
      <c r="N4" s="69"/>
      <c r="O4" s="69"/>
      <c r="P4" s="69"/>
      <c r="Q4" s="69"/>
      <c r="R4" s="60"/>
    </row>
    <row r="5" spans="1:18" x14ac:dyDescent="0.25">
      <c r="A5" s="68"/>
      <c r="B5" s="69"/>
      <c r="C5" s="405" t="s">
        <v>1</v>
      </c>
      <c r="D5" s="406"/>
      <c r="E5" s="406"/>
      <c r="F5" s="407"/>
      <c r="G5" s="408" t="str">
        <f>MENU!O18</f>
        <v>PADDY SYDNEY MAMANI MAMANI</v>
      </c>
      <c r="H5" s="409"/>
      <c r="I5" s="409"/>
      <c r="J5" s="409"/>
      <c r="K5" s="409"/>
      <c r="L5" s="410"/>
      <c r="M5" s="71"/>
      <c r="N5" s="69"/>
      <c r="O5" s="69"/>
      <c r="P5" s="69"/>
      <c r="Q5" s="69"/>
      <c r="R5" s="60"/>
    </row>
    <row r="6" spans="1:18" x14ac:dyDescent="0.25">
      <c r="A6" s="68"/>
      <c r="B6" s="69"/>
      <c r="C6" s="405" t="s">
        <v>47</v>
      </c>
      <c r="D6" s="406"/>
      <c r="E6" s="406"/>
      <c r="F6" s="407"/>
      <c r="G6" s="408" t="str">
        <f>MENU!O20</f>
        <v>MATEMATICA</v>
      </c>
      <c r="H6" s="409"/>
      <c r="I6" s="409"/>
      <c r="J6" s="409"/>
      <c r="K6" s="409"/>
      <c r="L6" s="410"/>
      <c r="M6" s="71"/>
      <c r="N6" s="69"/>
      <c r="O6" s="69"/>
      <c r="P6" s="69"/>
      <c r="Q6" s="69"/>
      <c r="R6" s="60"/>
    </row>
    <row r="7" spans="1:18" x14ac:dyDescent="0.25">
      <c r="A7" s="68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0"/>
    </row>
    <row r="8" spans="1:18" x14ac:dyDescent="0.25">
      <c r="A8" s="68"/>
      <c r="B8" s="69"/>
      <c r="C8" s="72"/>
      <c r="D8" s="72"/>
      <c r="E8" s="72"/>
      <c r="F8" s="72"/>
      <c r="G8" s="72"/>
      <c r="H8" s="72"/>
      <c r="I8" s="72"/>
      <c r="J8" s="69"/>
      <c r="K8" s="69"/>
      <c r="L8" s="69"/>
      <c r="M8" s="69"/>
      <c r="N8" s="69"/>
      <c r="O8" s="69"/>
      <c r="P8" s="69"/>
      <c r="Q8" s="69"/>
      <c r="R8" s="60"/>
    </row>
    <row r="9" spans="1:18" ht="15" customHeight="1" x14ac:dyDescent="0.25">
      <c r="A9" s="68"/>
      <c r="B9" s="411" t="s">
        <v>71</v>
      </c>
      <c r="C9" s="412" t="s">
        <v>82</v>
      </c>
      <c r="D9" s="412"/>
      <c r="E9" s="412"/>
      <c r="F9" s="412"/>
      <c r="G9" s="412"/>
      <c r="H9" s="412"/>
      <c r="I9" s="412"/>
      <c r="J9" s="413" t="s">
        <v>80</v>
      </c>
      <c r="K9" s="414"/>
      <c r="L9" s="419" t="s">
        <v>79</v>
      </c>
      <c r="M9" s="420"/>
      <c r="N9" s="429" t="s">
        <v>78</v>
      </c>
      <c r="O9" s="430"/>
      <c r="P9" s="435" t="s">
        <v>72</v>
      </c>
      <c r="Q9" s="436"/>
      <c r="R9" s="60"/>
    </row>
    <row r="10" spans="1:18" x14ac:dyDescent="0.25">
      <c r="A10" s="68"/>
      <c r="B10" s="411"/>
      <c r="C10" s="412"/>
      <c r="D10" s="412"/>
      <c r="E10" s="412"/>
      <c r="F10" s="412"/>
      <c r="G10" s="412"/>
      <c r="H10" s="412"/>
      <c r="I10" s="412"/>
      <c r="J10" s="415"/>
      <c r="K10" s="416"/>
      <c r="L10" s="421"/>
      <c r="M10" s="422"/>
      <c r="N10" s="431"/>
      <c r="O10" s="432"/>
      <c r="P10" s="437"/>
      <c r="Q10" s="438"/>
      <c r="R10" s="60"/>
    </row>
    <row r="11" spans="1:18" x14ac:dyDescent="0.25">
      <c r="A11" s="68"/>
      <c r="B11" s="411"/>
      <c r="C11" s="412"/>
      <c r="D11" s="412"/>
      <c r="E11" s="412"/>
      <c r="F11" s="412"/>
      <c r="G11" s="412"/>
      <c r="H11" s="412"/>
      <c r="I11" s="412"/>
      <c r="J11" s="415"/>
      <c r="K11" s="416"/>
      <c r="L11" s="421"/>
      <c r="M11" s="422"/>
      <c r="N11" s="431"/>
      <c r="O11" s="432"/>
      <c r="P11" s="437"/>
      <c r="Q11" s="438"/>
      <c r="R11" s="60"/>
    </row>
    <row r="12" spans="1:18" x14ac:dyDescent="0.25">
      <c r="A12" s="68"/>
      <c r="B12" s="411"/>
      <c r="C12" s="412"/>
      <c r="D12" s="412"/>
      <c r="E12" s="412"/>
      <c r="F12" s="412"/>
      <c r="G12" s="412"/>
      <c r="H12" s="412"/>
      <c r="I12" s="412"/>
      <c r="J12" s="417"/>
      <c r="K12" s="418"/>
      <c r="L12" s="423"/>
      <c r="M12" s="424"/>
      <c r="N12" s="433"/>
      <c r="O12" s="434"/>
      <c r="P12" s="439"/>
      <c r="Q12" s="440"/>
      <c r="R12" s="60"/>
    </row>
    <row r="13" spans="1:18" ht="16.5" customHeight="1" x14ac:dyDescent="0.25">
      <c r="A13" s="68"/>
      <c r="B13" s="73">
        <f>IF(FILIACION!A7="","",FILIACION!A7)</f>
        <v>1</v>
      </c>
      <c r="C13" s="396" t="str">
        <f>CONCATENATE(FILIACION!B7," ",FILIACION!C7," ",FILIACION!D7)</f>
        <v>APAZA  CALLE CRISTINA</v>
      </c>
      <c r="D13" s="396"/>
      <c r="E13" s="396"/>
      <c r="F13" s="396"/>
      <c r="G13" s="396"/>
      <c r="H13" s="396"/>
      <c r="I13" s="396"/>
      <c r="J13" s="397">
        <f>'1°TRIM'!AA12</f>
        <v>62</v>
      </c>
      <c r="K13" s="398"/>
      <c r="L13" s="399">
        <f>'2°TRIM'!AA12</f>
        <v>62</v>
      </c>
      <c r="M13" s="400"/>
      <c r="N13" s="401" t="e">
        <f>'3°TRIM'!AA12</f>
        <v>#DIV/0!</v>
      </c>
      <c r="O13" s="402"/>
      <c r="P13" s="403" t="e">
        <f>ROUND(AVERAGE(J13,L13,N13),0)</f>
        <v>#DIV/0!</v>
      </c>
      <c r="Q13" s="404"/>
      <c r="R13" s="60"/>
    </row>
    <row r="14" spans="1:18" ht="16.5" customHeight="1" x14ac:dyDescent="0.25">
      <c r="A14" s="68"/>
      <c r="B14" s="73">
        <f>IF(FILIACION!A8="","",FILIACION!A8)</f>
        <v>2</v>
      </c>
      <c r="C14" s="396" t="str">
        <f>CONCATENATE(FILIACION!B8," ",FILIACION!C8," ",FILIACION!D8)</f>
        <v>AYALA CALLE HEIDY</v>
      </c>
      <c r="D14" s="396"/>
      <c r="E14" s="396"/>
      <c r="F14" s="396"/>
      <c r="G14" s="396"/>
      <c r="H14" s="396"/>
      <c r="I14" s="396"/>
      <c r="J14" s="397">
        <f>'1°TRIM'!AA13</f>
        <v>65</v>
      </c>
      <c r="K14" s="398"/>
      <c r="L14" s="399">
        <f>'2°TRIM'!AA13</f>
        <v>51</v>
      </c>
      <c r="M14" s="400"/>
      <c r="N14" s="401" t="e">
        <f>'3°TRIM'!AA13</f>
        <v>#DIV/0!</v>
      </c>
      <c r="O14" s="402"/>
      <c r="P14" s="403" t="e">
        <f t="shared" ref="P14:P46" si="0">ROUND(AVERAGE(J14,L14,N14),0)</f>
        <v>#DIV/0!</v>
      </c>
      <c r="Q14" s="404"/>
      <c r="R14" s="60"/>
    </row>
    <row r="15" spans="1:18" ht="16.5" customHeight="1" x14ac:dyDescent="0.25">
      <c r="A15" s="68"/>
      <c r="B15" s="73">
        <f>IF(FILIACION!A9="","",FILIACION!A9)</f>
        <v>3</v>
      </c>
      <c r="C15" s="396" t="str">
        <f>CONCATENATE(FILIACION!B9," ",FILIACION!C9," ",FILIACION!D9)</f>
        <v>BARRA CHUI VANESA</v>
      </c>
      <c r="D15" s="396"/>
      <c r="E15" s="396"/>
      <c r="F15" s="396"/>
      <c r="G15" s="396"/>
      <c r="H15" s="396"/>
      <c r="I15" s="396"/>
      <c r="J15" s="397">
        <f>'1°TRIM'!AA14</f>
        <v>55</v>
      </c>
      <c r="K15" s="398"/>
      <c r="L15" s="399">
        <f>'2°TRIM'!AA14</f>
        <v>51</v>
      </c>
      <c r="M15" s="400"/>
      <c r="N15" s="401" t="e">
        <f>'3°TRIM'!AA14</f>
        <v>#DIV/0!</v>
      </c>
      <c r="O15" s="402"/>
      <c r="P15" s="403" t="e">
        <f t="shared" si="0"/>
        <v>#DIV/0!</v>
      </c>
      <c r="Q15" s="404"/>
      <c r="R15" s="60"/>
    </row>
    <row r="16" spans="1:18" ht="16.5" customHeight="1" x14ac:dyDescent="0.25">
      <c r="A16" s="68"/>
      <c r="B16" s="73">
        <f>IF(FILIACION!A10="","",FILIACION!A10)</f>
        <v>4</v>
      </c>
      <c r="C16" s="396" t="str">
        <f>CONCATENATE(FILIACION!B10," ",FILIACION!C10," ",FILIACION!D10)</f>
        <v>BARRIOS  PILLCO ABDUL</v>
      </c>
      <c r="D16" s="396"/>
      <c r="E16" s="396"/>
      <c r="F16" s="396"/>
      <c r="G16" s="396"/>
      <c r="H16" s="396"/>
      <c r="I16" s="396"/>
      <c r="J16" s="397">
        <f>'1°TRIM'!AA15</f>
        <v>35</v>
      </c>
      <c r="K16" s="398"/>
      <c r="L16" s="399" t="e">
        <f>'2°TRIM'!AA15</f>
        <v>#DIV/0!</v>
      </c>
      <c r="M16" s="400"/>
      <c r="N16" s="401" t="e">
        <f>'3°TRIM'!AA15</f>
        <v>#DIV/0!</v>
      </c>
      <c r="O16" s="402"/>
      <c r="P16" s="403" t="e">
        <f t="shared" si="0"/>
        <v>#DIV/0!</v>
      </c>
      <c r="Q16" s="404"/>
      <c r="R16" s="60"/>
    </row>
    <row r="17" spans="1:18" ht="16.5" customHeight="1" x14ac:dyDescent="0.25">
      <c r="A17" s="68"/>
      <c r="B17" s="73">
        <f>IF(FILIACION!A11="","",FILIACION!A11)</f>
        <v>5</v>
      </c>
      <c r="C17" s="396" t="str">
        <f>CONCATENATE(FILIACION!B11," ",FILIACION!C11," ",FILIACION!D11)</f>
        <v>CACERES AUCA EDSON</v>
      </c>
      <c r="D17" s="396"/>
      <c r="E17" s="396"/>
      <c r="F17" s="396"/>
      <c r="G17" s="396"/>
      <c r="H17" s="396"/>
      <c r="I17" s="396"/>
      <c r="J17" s="397">
        <f>'1°TRIM'!AA16</f>
        <v>37</v>
      </c>
      <c r="K17" s="398"/>
      <c r="L17" s="399">
        <f>'2°TRIM'!AA16</f>
        <v>53</v>
      </c>
      <c r="M17" s="400"/>
      <c r="N17" s="401" t="e">
        <f>'3°TRIM'!AA16</f>
        <v>#DIV/0!</v>
      </c>
      <c r="O17" s="402"/>
      <c r="P17" s="403" t="e">
        <f t="shared" si="0"/>
        <v>#DIV/0!</v>
      </c>
      <c r="Q17" s="404"/>
      <c r="R17" s="60"/>
    </row>
    <row r="18" spans="1:18" ht="16.5" customHeight="1" x14ac:dyDescent="0.25">
      <c r="A18" s="68"/>
      <c r="B18" s="73">
        <f>IF(FILIACION!A12="","",FILIACION!A12)</f>
        <v>6</v>
      </c>
      <c r="C18" s="396" t="str">
        <f>CONCATENATE(FILIACION!B12," ",FILIACION!C12," ",FILIACION!D12)</f>
        <v>CAMACHO MARAÑON PAMELA JAQUELIN</v>
      </c>
      <c r="D18" s="396"/>
      <c r="E18" s="396"/>
      <c r="F18" s="396"/>
      <c r="G18" s="396"/>
      <c r="H18" s="396"/>
      <c r="I18" s="396"/>
      <c r="J18" s="397">
        <f>'1°TRIM'!AA17</f>
        <v>56</v>
      </c>
      <c r="K18" s="398"/>
      <c r="L18" s="399">
        <f>'2°TRIM'!AA17</f>
        <v>64</v>
      </c>
      <c r="M18" s="400"/>
      <c r="N18" s="401" t="e">
        <f>'3°TRIM'!AA17</f>
        <v>#DIV/0!</v>
      </c>
      <c r="O18" s="402"/>
      <c r="P18" s="403" t="e">
        <f t="shared" si="0"/>
        <v>#DIV/0!</v>
      </c>
      <c r="Q18" s="404"/>
      <c r="R18" s="60"/>
    </row>
    <row r="19" spans="1:18" ht="16.5" customHeight="1" x14ac:dyDescent="0.25">
      <c r="A19" s="68"/>
      <c r="B19" s="73">
        <f>IF(FILIACION!A13="","",FILIACION!A13)</f>
        <v>7</v>
      </c>
      <c r="C19" s="396" t="str">
        <f>CONCATENATE(FILIACION!B13," ",FILIACION!C13," ",FILIACION!D13)</f>
        <v>CANAVIRI TICOLLANO NOEMI</v>
      </c>
      <c r="D19" s="396"/>
      <c r="E19" s="396"/>
      <c r="F19" s="396"/>
      <c r="G19" s="396"/>
      <c r="H19" s="396"/>
      <c r="I19" s="396"/>
      <c r="J19" s="397">
        <f>'1°TRIM'!AA18</f>
        <v>65</v>
      </c>
      <c r="K19" s="398"/>
      <c r="L19" s="399">
        <f>'2°TRIM'!AA18</f>
        <v>73</v>
      </c>
      <c r="M19" s="400"/>
      <c r="N19" s="401" t="e">
        <f>'3°TRIM'!AA18</f>
        <v>#DIV/0!</v>
      </c>
      <c r="O19" s="402"/>
      <c r="P19" s="403" t="e">
        <f t="shared" si="0"/>
        <v>#DIV/0!</v>
      </c>
      <c r="Q19" s="404"/>
      <c r="R19" s="60"/>
    </row>
    <row r="20" spans="1:18" ht="16.5" customHeight="1" x14ac:dyDescent="0.25">
      <c r="A20" s="68"/>
      <c r="B20" s="73">
        <f>IF(FILIACION!A14="","",FILIACION!A14)</f>
        <v>8</v>
      </c>
      <c r="C20" s="396" t="str">
        <f>CONCATENATE(FILIACION!B14," ",FILIACION!C14," ",FILIACION!D14)</f>
        <v>CRUZ APAZA JHOSELIN</v>
      </c>
      <c r="D20" s="396"/>
      <c r="E20" s="396"/>
      <c r="F20" s="396"/>
      <c r="G20" s="396"/>
      <c r="H20" s="396"/>
      <c r="I20" s="396"/>
      <c r="J20" s="397">
        <f>'1°TRIM'!AA19</f>
        <v>43</v>
      </c>
      <c r="K20" s="398"/>
      <c r="L20" s="399">
        <f>'2°TRIM'!AA19</f>
        <v>35</v>
      </c>
      <c r="M20" s="400"/>
      <c r="N20" s="401" t="e">
        <f>'3°TRIM'!AA19</f>
        <v>#DIV/0!</v>
      </c>
      <c r="O20" s="402"/>
      <c r="P20" s="403" t="e">
        <f t="shared" si="0"/>
        <v>#DIV/0!</v>
      </c>
      <c r="Q20" s="404"/>
      <c r="R20" s="60"/>
    </row>
    <row r="21" spans="1:18" ht="16.5" customHeight="1" x14ac:dyDescent="0.25">
      <c r="A21" s="68"/>
      <c r="B21" s="73">
        <f>IF(FILIACION!A15="","",FILIACION!A15)</f>
        <v>9</v>
      </c>
      <c r="C21" s="396" t="str">
        <f>CONCATENATE(FILIACION!B15," ",FILIACION!C15," ",FILIACION!D15)</f>
        <v>FLORES CARICARI WILLAMS</v>
      </c>
      <c r="D21" s="396"/>
      <c r="E21" s="396"/>
      <c r="F21" s="396"/>
      <c r="G21" s="396"/>
      <c r="H21" s="396"/>
      <c r="I21" s="396"/>
      <c r="J21" s="397">
        <f>'1°TRIM'!AA20</f>
        <v>35</v>
      </c>
      <c r="K21" s="398"/>
      <c r="L21" s="399">
        <f>'2°TRIM'!AA20</f>
        <v>64</v>
      </c>
      <c r="M21" s="400"/>
      <c r="N21" s="401" t="e">
        <f>'3°TRIM'!AA20</f>
        <v>#DIV/0!</v>
      </c>
      <c r="O21" s="402"/>
      <c r="P21" s="403" t="e">
        <f t="shared" si="0"/>
        <v>#DIV/0!</v>
      </c>
      <c r="Q21" s="404"/>
      <c r="R21" s="60"/>
    </row>
    <row r="22" spans="1:18" ht="16.5" customHeight="1" x14ac:dyDescent="0.25">
      <c r="A22" s="68"/>
      <c r="B22" s="73">
        <f>IF(FILIACION!A16="","",FILIACION!A16)</f>
        <v>10</v>
      </c>
      <c r="C22" s="396" t="str">
        <f>CONCATENATE(FILIACION!B16," ",FILIACION!C16," ",FILIACION!D16)</f>
        <v>GABRIEL TOACA ABRAHAM</v>
      </c>
      <c r="D22" s="396"/>
      <c r="E22" s="396"/>
      <c r="F22" s="396"/>
      <c r="G22" s="396"/>
      <c r="H22" s="396"/>
      <c r="I22" s="396"/>
      <c r="J22" s="397">
        <f>'1°TRIM'!AA21</f>
        <v>53</v>
      </c>
      <c r="K22" s="398"/>
      <c r="L22" s="399">
        <f>'2°TRIM'!AA21</f>
        <v>44</v>
      </c>
      <c r="M22" s="400"/>
      <c r="N22" s="401" t="e">
        <f>'3°TRIM'!AA21</f>
        <v>#DIV/0!</v>
      </c>
      <c r="O22" s="402"/>
      <c r="P22" s="403" t="e">
        <f t="shared" si="0"/>
        <v>#DIV/0!</v>
      </c>
      <c r="Q22" s="404"/>
      <c r="R22" s="60"/>
    </row>
    <row r="23" spans="1:18" ht="16.5" customHeight="1" x14ac:dyDescent="0.25">
      <c r="A23" s="68"/>
      <c r="B23" s="73">
        <f>IF(FILIACION!A17="","",FILIACION!A17)</f>
        <v>11</v>
      </c>
      <c r="C23" s="396" t="str">
        <f>CONCATENATE(FILIACION!B17," ",FILIACION!C17," ",FILIACION!D17)</f>
        <v>GUTIERREZ CHOQUE ALEX</v>
      </c>
      <c r="D23" s="396"/>
      <c r="E23" s="396"/>
      <c r="F23" s="396"/>
      <c r="G23" s="396"/>
      <c r="H23" s="396"/>
      <c r="I23" s="396"/>
      <c r="J23" s="397">
        <f>'1°TRIM'!AA22</f>
        <v>39</v>
      </c>
      <c r="K23" s="398"/>
      <c r="L23" s="399">
        <f>'2°TRIM'!AA22</f>
        <v>35</v>
      </c>
      <c r="M23" s="400"/>
      <c r="N23" s="401" t="e">
        <f>'3°TRIM'!AA22</f>
        <v>#DIV/0!</v>
      </c>
      <c r="O23" s="402"/>
      <c r="P23" s="403" t="e">
        <f t="shared" si="0"/>
        <v>#DIV/0!</v>
      </c>
      <c r="Q23" s="404"/>
      <c r="R23" s="60"/>
    </row>
    <row r="24" spans="1:18" ht="16.5" customHeight="1" x14ac:dyDescent="0.25">
      <c r="A24" s="68"/>
      <c r="B24" s="73">
        <f>IF(FILIACION!A18="","",FILIACION!A18)</f>
        <v>12</v>
      </c>
      <c r="C24" s="396" t="str">
        <f>CONCATENATE(FILIACION!B18," ",FILIACION!C18," ",FILIACION!D18)</f>
        <v>HUANCA FERNANDEZ TANIA</v>
      </c>
      <c r="D24" s="396"/>
      <c r="E24" s="396"/>
      <c r="F24" s="396"/>
      <c r="G24" s="396"/>
      <c r="H24" s="396"/>
      <c r="I24" s="396"/>
      <c r="J24" s="397">
        <f>'1°TRIM'!AA23</f>
        <v>42</v>
      </c>
      <c r="K24" s="398"/>
      <c r="L24" s="399">
        <f>'2°TRIM'!AA23</f>
        <v>51</v>
      </c>
      <c r="M24" s="400"/>
      <c r="N24" s="401" t="e">
        <f>'3°TRIM'!AA23</f>
        <v>#DIV/0!</v>
      </c>
      <c r="O24" s="402"/>
      <c r="P24" s="403" t="e">
        <f t="shared" si="0"/>
        <v>#DIV/0!</v>
      </c>
      <c r="Q24" s="404"/>
      <c r="R24" s="60"/>
    </row>
    <row r="25" spans="1:18" ht="16.5" customHeight="1" x14ac:dyDescent="0.25">
      <c r="A25" s="68"/>
      <c r="B25" s="73">
        <f>IF(FILIACION!A19="","",FILIACION!A19)</f>
        <v>13</v>
      </c>
      <c r="C25" s="396" t="str">
        <f>CONCATENATE(FILIACION!B19," ",FILIACION!C19," ",FILIACION!D19)</f>
        <v>LUJAN VELASCO ABRIL NATHALIA</v>
      </c>
      <c r="D25" s="396"/>
      <c r="E25" s="396"/>
      <c r="F25" s="396"/>
      <c r="G25" s="396"/>
      <c r="H25" s="396"/>
      <c r="I25" s="396"/>
      <c r="J25" s="397">
        <f>'1°TRIM'!AA24</f>
        <v>44</v>
      </c>
      <c r="K25" s="398"/>
      <c r="L25" s="399">
        <f>'2°TRIM'!AA24</f>
        <v>35</v>
      </c>
      <c r="M25" s="400"/>
      <c r="N25" s="401" t="e">
        <f>'3°TRIM'!AA24</f>
        <v>#DIV/0!</v>
      </c>
      <c r="O25" s="402"/>
      <c r="P25" s="403" t="e">
        <f t="shared" si="0"/>
        <v>#DIV/0!</v>
      </c>
      <c r="Q25" s="404"/>
      <c r="R25" s="60"/>
    </row>
    <row r="26" spans="1:18" ht="16.5" customHeight="1" x14ac:dyDescent="0.25">
      <c r="A26" s="68"/>
      <c r="B26" s="73">
        <f>IF(FILIACION!A20="","",FILIACION!A20)</f>
        <v>14</v>
      </c>
      <c r="C26" s="396" t="str">
        <f>CONCATENATE(FILIACION!B20," ",FILIACION!C20," ",FILIACION!D20)</f>
        <v>MITMA BERNABE BRAYAN GARY</v>
      </c>
      <c r="D26" s="396"/>
      <c r="E26" s="396"/>
      <c r="F26" s="396"/>
      <c r="G26" s="396"/>
      <c r="H26" s="396"/>
      <c r="I26" s="396"/>
      <c r="J26" s="397">
        <f>'1°TRIM'!AA25</f>
        <v>35</v>
      </c>
      <c r="K26" s="398"/>
      <c r="L26" s="399">
        <f>'2°TRIM'!AA25</f>
        <v>58</v>
      </c>
      <c r="M26" s="400"/>
      <c r="N26" s="401" t="e">
        <f>'3°TRIM'!AA25</f>
        <v>#DIV/0!</v>
      </c>
      <c r="O26" s="402"/>
      <c r="P26" s="403" t="e">
        <f t="shared" si="0"/>
        <v>#DIV/0!</v>
      </c>
      <c r="Q26" s="404"/>
      <c r="R26" s="60"/>
    </row>
    <row r="27" spans="1:18" ht="16.5" customHeight="1" x14ac:dyDescent="0.25">
      <c r="A27" s="68"/>
      <c r="B27" s="73">
        <f>IF(FILIACION!A21="","",FILIACION!A21)</f>
        <v>15</v>
      </c>
      <c r="C27" s="396" t="str">
        <f>CONCATENATE(FILIACION!B21," ",FILIACION!C21," ",FILIACION!D21)</f>
        <v>NINA POMA RILVER</v>
      </c>
      <c r="D27" s="396"/>
      <c r="E27" s="396"/>
      <c r="F27" s="396"/>
      <c r="G27" s="396"/>
      <c r="H27" s="396"/>
      <c r="I27" s="396"/>
      <c r="J27" s="397">
        <f>'1°TRIM'!AA26</f>
        <v>35</v>
      </c>
      <c r="K27" s="398"/>
      <c r="L27" s="399">
        <f>'2°TRIM'!AA26</f>
        <v>40</v>
      </c>
      <c r="M27" s="400"/>
      <c r="N27" s="401" t="e">
        <f>'3°TRIM'!AA26</f>
        <v>#DIV/0!</v>
      </c>
      <c r="O27" s="402"/>
      <c r="P27" s="403" t="e">
        <f t="shared" si="0"/>
        <v>#DIV/0!</v>
      </c>
      <c r="Q27" s="404"/>
      <c r="R27" s="60"/>
    </row>
    <row r="28" spans="1:18" ht="16.5" customHeight="1" x14ac:dyDescent="0.25">
      <c r="A28" s="68"/>
      <c r="B28" s="73">
        <f>IF(FILIACION!A22="","",FILIACION!A22)</f>
        <v>16</v>
      </c>
      <c r="C28" s="396" t="str">
        <f>CONCATENATE(FILIACION!B22," ",FILIACION!C22," ",FILIACION!D22)</f>
        <v>PEREZ HIDALGO FRANKLIN</v>
      </c>
      <c r="D28" s="396"/>
      <c r="E28" s="396"/>
      <c r="F28" s="396"/>
      <c r="G28" s="396"/>
      <c r="H28" s="396"/>
      <c r="I28" s="396"/>
      <c r="J28" s="397">
        <f>'1°TRIM'!AA27</f>
        <v>60</v>
      </c>
      <c r="K28" s="398"/>
      <c r="L28" s="399">
        <f>'2°TRIM'!AA27</f>
        <v>38</v>
      </c>
      <c r="M28" s="400"/>
      <c r="N28" s="401" t="e">
        <f>'3°TRIM'!AA27</f>
        <v>#DIV/0!</v>
      </c>
      <c r="O28" s="402"/>
      <c r="P28" s="403" t="e">
        <f t="shared" si="0"/>
        <v>#DIV/0!</v>
      </c>
      <c r="Q28" s="404"/>
      <c r="R28" s="60"/>
    </row>
    <row r="29" spans="1:18" ht="16.5" customHeight="1" x14ac:dyDescent="0.25">
      <c r="A29" s="68"/>
      <c r="B29" s="73">
        <f>IF(FILIACION!A23="","",FILIACION!A23)</f>
        <v>17</v>
      </c>
      <c r="C29" s="396" t="str">
        <f>CONCATENATE(FILIACION!B23," ",FILIACION!C23," ",FILIACION!D23)</f>
        <v>QUISPE MAMANI PAOLA JANDIRA</v>
      </c>
      <c r="D29" s="396"/>
      <c r="E29" s="396"/>
      <c r="F29" s="396"/>
      <c r="G29" s="396"/>
      <c r="H29" s="396"/>
      <c r="I29" s="396"/>
      <c r="J29" s="397">
        <f>'1°TRIM'!AA28</f>
        <v>53</v>
      </c>
      <c r="K29" s="398"/>
      <c r="L29" s="399">
        <f>'2°TRIM'!AA28</f>
        <v>34</v>
      </c>
      <c r="M29" s="400"/>
      <c r="N29" s="401" t="e">
        <f>'3°TRIM'!AA28</f>
        <v>#DIV/0!</v>
      </c>
      <c r="O29" s="402"/>
      <c r="P29" s="403" t="e">
        <f t="shared" si="0"/>
        <v>#DIV/0!</v>
      </c>
      <c r="Q29" s="404"/>
      <c r="R29" s="60"/>
    </row>
    <row r="30" spans="1:18" ht="16.5" customHeight="1" x14ac:dyDescent="0.25">
      <c r="A30" s="68"/>
      <c r="B30" s="73">
        <f>IF(FILIACION!A24="","",FILIACION!A24)</f>
        <v>18</v>
      </c>
      <c r="C30" s="396" t="str">
        <f>CONCATENATE(FILIACION!B24," ",FILIACION!C24," ",FILIACION!D24)</f>
        <v>SALVATIERRA ESCOBAR ALEJANDRINA</v>
      </c>
      <c r="D30" s="396"/>
      <c r="E30" s="396"/>
      <c r="F30" s="396"/>
      <c r="G30" s="396"/>
      <c r="H30" s="396"/>
      <c r="I30" s="396"/>
      <c r="J30" s="397">
        <f>'1°TRIM'!AA29</f>
        <v>78</v>
      </c>
      <c r="K30" s="398"/>
      <c r="L30" s="399">
        <f>'2°TRIM'!AA29</f>
        <v>86</v>
      </c>
      <c r="M30" s="400"/>
      <c r="N30" s="401" t="e">
        <f>'3°TRIM'!AA29</f>
        <v>#DIV/0!</v>
      </c>
      <c r="O30" s="402"/>
      <c r="P30" s="403" t="e">
        <f t="shared" si="0"/>
        <v>#DIV/0!</v>
      </c>
      <c r="Q30" s="404"/>
      <c r="R30" s="60"/>
    </row>
    <row r="31" spans="1:18" ht="16.5" customHeight="1" x14ac:dyDescent="0.25">
      <c r="A31" s="68"/>
      <c r="B31" s="73">
        <f>IF(FILIACION!A25="","",FILIACION!A25)</f>
        <v>19</v>
      </c>
      <c r="C31" s="396" t="str">
        <f>CONCATENATE(FILIACION!B25," ",FILIACION!C25," ",FILIACION!D25)</f>
        <v>TAQUI JARA DAVID</v>
      </c>
      <c r="D31" s="396"/>
      <c r="E31" s="396"/>
      <c r="F31" s="396"/>
      <c r="G31" s="396"/>
      <c r="H31" s="396"/>
      <c r="I31" s="396"/>
      <c r="J31" s="397">
        <f>'1°TRIM'!AA30</f>
        <v>45</v>
      </c>
      <c r="K31" s="398"/>
      <c r="L31" s="399">
        <f>'2°TRIM'!AA30</f>
        <v>51</v>
      </c>
      <c r="M31" s="400"/>
      <c r="N31" s="401" t="e">
        <f>'3°TRIM'!AA30</f>
        <v>#DIV/0!</v>
      </c>
      <c r="O31" s="402"/>
      <c r="P31" s="403" t="e">
        <f t="shared" si="0"/>
        <v>#DIV/0!</v>
      </c>
      <c r="Q31" s="404"/>
      <c r="R31" s="60"/>
    </row>
    <row r="32" spans="1:18" ht="16.5" customHeight="1" x14ac:dyDescent="0.25">
      <c r="A32" s="68"/>
      <c r="B32" s="73">
        <f>IF(FILIACION!A26="","",FILIACION!A26)</f>
        <v>20</v>
      </c>
      <c r="C32" s="396" t="str">
        <f>CONCATENATE(FILIACION!B26," ",FILIACION!C26," ",FILIACION!D26)</f>
        <v>TOACA GOYTIA JHOSELIN</v>
      </c>
      <c r="D32" s="396"/>
      <c r="E32" s="396"/>
      <c r="F32" s="396"/>
      <c r="G32" s="396"/>
      <c r="H32" s="396"/>
      <c r="I32" s="396"/>
      <c r="J32" s="397">
        <f>'1°TRIM'!AA31</f>
        <v>44</v>
      </c>
      <c r="K32" s="398"/>
      <c r="L32" s="399">
        <f>'2°TRIM'!AA31</f>
        <v>53</v>
      </c>
      <c r="M32" s="400"/>
      <c r="N32" s="401" t="e">
        <f>'3°TRIM'!AA31</f>
        <v>#DIV/0!</v>
      </c>
      <c r="O32" s="402"/>
      <c r="P32" s="403" t="e">
        <f t="shared" si="0"/>
        <v>#DIV/0!</v>
      </c>
      <c r="Q32" s="404"/>
      <c r="R32" s="60"/>
    </row>
    <row r="33" spans="1:18" ht="16.5" customHeight="1" x14ac:dyDescent="0.25">
      <c r="A33" s="68"/>
      <c r="B33" s="73">
        <f>IF(FILIACION!A27="","",FILIACION!A27)</f>
        <v>21</v>
      </c>
      <c r="C33" s="396" t="str">
        <f>CONCATENATE(FILIACION!B27," ",FILIACION!C27," ",FILIACION!D27)</f>
        <v>VILLCA MAMANI LIZETH KAREN</v>
      </c>
      <c r="D33" s="396"/>
      <c r="E33" s="396"/>
      <c r="F33" s="396"/>
      <c r="G33" s="396"/>
      <c r="H33" s="396"/>
      <c r="I33" s="396"/>
      <c r="J33" s="397">
        <f>'1°TRIM'!AA32</f>
        <v>70</v>
      </c>
      <c r="K33" s="398"/>
      <c r="L33" s="399">
        <f>'2°TRIM'!AA32</f>
        <v>77</v>
      </c>
      <c r="M33" s="400"/>
      <c r="N33" s="401" t="e">
        <f>'3°TRIM'!AA32</f>
        <v>#DIV/0!</v>
      </c>
      <c r="O33" s="402"/>
      <c r="P33" s="403" t="e">
        <f t="shared" si="0"/>
        <v>#DIV/0!</v>
      </c>
      <c r="Q33" s="404"/>
      <c r="R33" s="60"/>
    </row>
    <row r="34" spans="1:18" ht="16.5" customHeight="1" x14ac:dyDescent="0.25">
      <c r="A34" s="68"/>
      <c r="B34" s="73">
        <f>IF(FILIACION!A28="","",FILIACION!A28)</f>
        <v>22</v>
      </c>
      <c r="C34" s="396" t="str">
        <f>CONCATENATE(FILIACION!B28," ",FILIACION!C28," ",FILIACION!D28)</f>
        <v>ZARATE  ESCOBAR MARIA FERNANDA</v>
      </c>
      <c r="D34" s="396"/>
      <c r="E34" s="396"/>
      <c r="F34" s="396"/>
      <c r="G34" s="396"/>
      <c r="H34" s="396"/>
      <c r="I34" s="396"/>
      <c r="J34" s="397">
        <f>'1°TRIM'!AA33</f>
        <v>80</v>
      </c>
      <c r="K34" s="398"/>
      <c r="L34" s="399">
        <f>'2°TRIM'!AA33</f>
        <v>75</v>
      </c>
      <c r="M34" s="400"/>
      <c r="N34" s="401" t="e">
        <f>'3°TRIM'!AA33</f>
        <v>#DIV/0!</v>
      </c>
      <c r="O34" s="402"/>
      <c r="P34" s="403" t="e">
        <f t="shared" si="0"/>
        <v>#DIV/0!</v>
      </c>
      <c r="Q34" s="404"/>
      <c r="R34" s="60"/>
    </row>
    <row r="35" spans="1:18" ht="16.5" customHeight="1" x14ac:dyDescent="0.25">
      <c r="A35" s="68"/>
      <c r="B35" s="73">
        <f>IF(FILIACION!A29="","",FILIACION!A29)</f>
        <v>23</v>
      </c>
      <c r="C35" s="396" t="str">
        <f>CONCATENATE(FILIACION!B29," ",FILIACION!C29," ",FILIACION!D29)</f>
        <v>ZEGARRA VILLCA GISSEL GABRIELA</v>
      </c>
      <c r="D35" s="396"/>
      <c r="E35" s="396"/>
      <c r="F35" s="396"/>
      <c r="G35" s="396"/>
      <c r="H35" s="396"/>
      <c r="I35" s="396"/>
      <c r="J35" s="397">
        <f>'1°TRIM'!AA34</f>
        <v>35</v>
      </c>
      <c r="K35" s="398"/>
      <c r="L35" s="399">
        <f>'2°TRIM'!AA34</f>
        <v>51</v>
      </c>
      <c r="M35" s="400"/>
      <c r="N35" s="401" t="e">
        <f>'3°TRIM'!AA34</f>
        <v>#DIV/0!</v>
      </c>
      <c r="O35" s="402"/>
      <c r="P35" s="403" t="e">
        <f t="shared" si="0"/>
        <v>#DIV/0!</v>
      </c>
      <c r="Q35" s="404"/>
      <c r="R35" s="60"/>
    </row>
    <row r="36" spans="1:18" ht="16.5" customHeight="1" x14ac:dyDescent="0.25">
      <c r="A36" s="68"/>
      <c r="B36" s="73" t="str">
        <f>IF(FILIACION!A30="","",FILIACION!A30)</f>
        <v/>
      </c>
      <c r="C36" s="396" t="str">
        <f>CONCATENATE(FILIACION!B30," ",FILIACION!C30," ",FILIACION!D30)</f>
        <v xml:space="preserve">  </v>
      </c>
      <c r="D36" s="396"/>
      <c r="E36" s="396"/>
      <c r="F36" s="396"/>
      <c r="G36" s="396"/>
      <c r="H36" s="396"/>
      <c r="I36" s="396"/>
      <c r="J36" s="397" t="e">
        <f>'1°TRIM'!AA35</f>
        <v>#DIV/0!</v>
      </c>
      <c r="K36" s="398"/>
      <c r="L36" s="399" t="e">
        <f>'2°TRIM'!AA35</f>
        <v>#DIV/0!</v>
      </c>
      <c r="M36" s="400"/>
      <c r="N36" s="401" t="e">
        <f>'3°TRIM'!AA35</f>
        <v>#DIV/0!</v>
      </c>
      <c r="O36" s="402"/>
      <c r="P36" s="403" t="e">
        <f t="shared" si="0"/>
        <v>#DIV/0!</v>
      </c>
      <c r="Q36" s="404"/>
      <c r="R36" s="60"/>
    </row>
    <row r="37" spans="1:18" ht="16.5" customHeight="1" x14ac:dyDescent="0.25">
      <c r="A37" s="68"/>
      <c r="B37" s="73" t="str">
        <f>IF(FILIACION!A31="","",FILIACION!A31)</f>
        <v/>
      </c>
      <c r="C37" s="396" t="str">
        <f>CONCATENATE(FILIACION!B31," ",FILIACION!C31," ",FILIACION!D31)</f>
        <v xml:space="preserve">  </v>
      </c>
      <c r="D37" s="396"/>
      <c r="E37" s="396"/>
      <c r="F37" s="396"/>
      <c r="G37" s="396"/>
      <c r="H37" s="396"/>
      <c r="I37" s="396"/>
      <c r="J37" s="397" t="e">
        <f>'1°TRIM'!AA36</f>
        <v>#DIV/0!</v>
      </c>
      <c r="K37" s="398"/>
      <c r="L37" s="399" t="e">
        <f>'2°TRIM'!AA36</f>
        <v>#DIV/0!</v>
      </c>
      <c r="M37" s="400"/>
      <c r="N37" s="401" t="e">
        <f>'3°TRIM'!AA36</f>
        <v>#DIV/0!</v>
      </c>
      <c r="O37" s="402"/>
      <c r="P37" s="403" t="e">
        <f t="shared" si="0"/>
        <v>#DIV/0!</v>
      </c>
      <c r="Q37" s="404"/>
      <c r="R37" s="60"/>
    </row>
    <row r="38" spans="1:18" ht="16.5" customHeight="1" x14ac:dyDescent="0.25">
      <c r="A38" s="68"/>
      <c r="B38" s="73" t="str">
        <f>IF(FILIACION!A32="","",FILIACION!A32)</f>
        <v/>
      </c>
      <c r="C38" s="396" t="str">
        <f>CONCATENATE(FILIACION!B32," ",FILIACION!C32," ",FILIACION!D32)</f>
        <v xml:space="preserve">  </v>
      </c>
      <c r="D38" s="396"/>
      <c r="E38" s="396"/>
      <c r="F38" s="396"/>
      <c r="G38" s="396"/>
      <c r="H38" s="396"/>
      <c r="I38" s="396"/>
      <c r="J38" s="397" t="e">
        <f>'1°TRIM'!AA37</f>
        <v>#DIV/0!</v>
      </c>
      <c r="K38" s="398"/>
      <c r="L38" s="399" t="e">
        <f>'2°TRIM'!AA37</f>
        <v>#DIV/0!</v>
      </c>
      <c r="M38" s="400"/>
      <c r="N38" s="401" t="e">
        <f>'3°TRIM'!AA37</f>
        <v>#DIV/0!</v>
      </c>
      <c r="O38" s="402"/>
      <c r="P38" s="403" t="e">
        <f t="shared" si="0"/>
        <v>#DIV/0!</v>
      </c>
      <c r="Q38" s="404"/>
      <c r="R38" s="60"/>
    </row>
    <row r="39" spans="1:18" ht="16.5" customHeight="1" x14ac:dyDescent="0.25">
      <c r="A39" s="68"/>
      <c r="B39" s="73" t="str">
        <f>IF(FILIACION!A33="","",FILIACION!A33)</f>
        <v/>
      </c>
      <c r="C39" s="396" t="str">
        <f>CONCATENATE(FILIACION!B33," ",FILIACION!C33," ",FILIACION!D33)</f>
        <v xml:space="preserve">  </v>
      </c>
      <c r="D39" s="396"/>
      <c r="E39" s="396"/>
      <c r="F39" s="396"/>
      <c r="G39" s="396"/>
      <c r="H39" s="396"/>
      <c r="I39" s="396"/>
      <c r="J39" s="397" t="e">
        <f>'1°TRIM'!AA38</f>
        <v>#DIV/0!</v>
      </c>
      <c r="K39" s="398"/>
      <c r="L39" s="399" t="e">
        <f>'2°TRIM'!AA38</f>
        <v>#DIV/0!</v>
      </c>
      <c r="M39" s="400"/>
      <c r="N39" s="401" t="e">
        <f>'3°TRIM'!AA38</f>
        <v>#DIV/0!</v>
      </c>
      <c r="O39" s="402"/>
      <c r="P39" s="403" t="e">
        <f t="shared" si="0"/>
        <v>#DIV/0!</v>
      </c>
      <c r="Q39" s="404"/>
      <c r="R39" s="60"/>
    </row>
    <row r="40" spans="1:18" ht="16.5" customHeight="1" x14ac:dyDescent="0.25">
      <c r="A40" s="68"/>
      <c r="B40" s="73" t="str">
        <f>IF(FILIACION!A34="","",FILIACION!A34)</f>
        <v/>
      </c>
      <c r="C40" s="396" t="str">
        <f>CONCATENATE(FILIACION!B34," ",FILIACION!C34," ",FILIACION!D34)</f>
        <v xml:space="preserve">  </v>
      </c>
      <c r="D40" s="396"/>
      <c r="E40" s="396"/>
      <c r="F40" s="396"/>
      <c r="G40" s="396"/>
      <c r="H40" s="396"/>
      <c r="I40" s="396"/>
      <c r="J40" s="397" t="e">
        <f>'1°TRIM'!AA39</f>
        <v>#DIV/0!</v>
      </c>
      <c r="K40" s="398"/>
      <c r="L40" s="399" t="e">
        <f>'2°TRIM'!AA39</f>
        <v>#DIV/0!</v>
      </c>
      <c r="M40" s="400"/>
      <c r="N40" s="401" t="e">
        <f>'3°TRIM'!AA39</f>
        <v>#DIV/0!</v>
      </c>
      <c r="O40" s="402"/>
      <c r="P40" s="403" t="e">
        <f t="shared" si="0"/>
        <v>#DIV/0!</v>
      </c>
      <c r="Q40" s="404"/>
      <c r="R40" s="60"/>
    </row>
    <row r="41" spans="1:18" ht="16.5" customHeight="1" x14ac:dyDescent="0.25">
      <c r="A41" s="68"/>
      <c r="B41" s="73" t="str">
        <f>IF(FILIACION!A35="","",FILIACION!A35)</f>
        <v/>
      </c>
      <c r="C41" s="396" t="str">
        <f>CONCATENATE(FILIACION!B35," ",FILIACION!C35," ",FILIACION!D35)</f>
        <v xml:space="preserve">  </v>
      </c>
      <c r="D41" s="396"/>
      <c r="E41" s="396"/>
      <c r="F41" s="396"/>
      <c r="G41" s="396"/>
      <c r="H41" s="396"/>
      <c r="I41" s="396"/>
      <c r="J41" s="397" t="e">
        <f>'1°TRIM'!AA40</f>
        <v>#DIV/0!</v>
      </c>
      <c r="K41" s="398"/>
      <c r="L41" s="399" t="e">
        <f>'2°TRIM'!AA40</f>
        <v>#DIV/0!</v>
      </c>
      <c r="M41" s="400"/>
      <c r="N41" s="401" t="e">
        <f>'3°TRIM'!AA40</f>
        <v>#DIV/0!</v>
      </c>
      <c r="O41" s="402"/>
      <c r="P41" s="403" t="e">
        <f t="shared" si="0"/>
        <v>#DIV/0!</v>
      </c>
      <c r="Q41" s="404"/>
      <c r="R41" s="60"/>
    </row>
    <row r="42" spans="1:18" ht="16.5" customHeight="1" x14ac:dyDescent="0.25">
      <c r="A42" s="68"/>
      <c r="B42" s="73" t="str">
        <f>IF(FILIACION!A36="","",FILIACION!A36)</f>
        <v/>
      </c>
      <c r="C42" s="396" t="str">
        <f>CONCATENATE(FILIACION!B36," ",FILIACION!C36," ",FILIACION!D36)</f>
        <v xml:space="preserve">  </v>
      </c>
      <c r="D42" s="396"/>
      <c r="E42" s="396"/>
      <c r="F42" s="396"/>
      <c r="G42" s="396"/>
      <c r="H42" s="396"/>
      <c r="I42" s="396"/>
      <c r="J42" s="397" t="e">
        <f>'1°TRIM'!AA41</f>
        <v>#DIV/0!</v>
      </c>
      <c r="K42" s="398"/>
      <c r="L42" s="399" t="e">
        <f>'2°TRIM'!AA41</f>
        <v>#DIV/0!</v>
      </c>
      <c r="M42" s="400"/>
      <c r="N42" s="401" t="e">
        <f>'3°TRIM'!AA41</f>
        <v>#DIV/0!</v>
      </c>
      <c r="O42" s="402"/>
      <c r="P42" s="403" t="e">
        <f t="shared" si="0"/>
        <v>#DIV/0!</v>
      </c>
      <c r="Q42" s="404"/>
      <c r="R42" s="60"/>
    </row>
    <row r="43" spans="1:18" ht="16.5" customHeight="1" x14ac:dyDescent="0.25">
      <c r="A43" s="68"/>
      <c r="B43" s="73" t="str">
        <f>IF(FILIACION!A37="","",FILIACION!A37)</f>
        <v/>
      </c>
      <c r="C43" s="396" t="str">
        <f>CONCATENATE(FILIACION!B37," ",FILIACION!C37," ",FILIACION!D37)</f>
        <v xml:space="preserve">  </v>
      </c>
      <c r="D43" s="396"/>
      <c r="E43" s="396"/>
      <c r="F43" s="396"/>
      <c r="G43" s="396"/>
      <c r="H43" s="396"/>
      <c r="I43" s="396"/>
      <c r="J43" s="397" t="e">
        <f>'1°TRIM'!AA42</f>
        <v>#DIV/0!</v>
      </c>
      <c r="K43" s="398"/>
      <c r="L43" s="399" t="e">
        <f>'2°TRIM'!AA42</f>
        <v>#DIV/0!</v>
      </c>
      <c r="M43" s="400"/>
      <c r="N43" s="401" t="e">
        <f>'3°TRIM'!AA42</f>
        <v>#DIV/0!</v>
      </c>
      <c r="O43" s="402"/>
      <c r="P43" s="403" t="e">
        <f t="shared" si="0"/>
        <v>#DIV/0!</v>
      </c>
      <c r="Q43" s="404"/>
      <c r="R43" s="60"/>
    </row>
    <row r="44" spans="1:18" ht="16.5" customHeight="1" x14ac:dyDescent="0.25">
      <c r="A44" s="68"/>
      <c r="B44" s="73" t="str">
        <f>IF(FILIACION!A38="","",FILIACION!A38)</f>
        <v/>
      </c>
      <c r="C44" s="396" t="str">
        <f>CONCATENATE(FILIACION!B38," ",FILIACION!C38," ",FILIACION!D38)</f>
        <v xml:space="preserve">  </v>
      </c>
      <c r="D44" s="396"/>
      <c r="E44" s="396"/>
      <c r="F44" s="396"/>
      <c r="G44" s="396"/>
      <c r="H44" s="396"/>
      <c r="I44" s="396"/>
      <c r="J44" s="397" t="e">
        <f>'1°TRIM'!AA43</f>
        <v>#DIV/0!</v>
      </c>
      <c r="K44" s="398"/>
      <c r="L44" s="399" t="e">
        <f>'2°TRIM'!AA43</f>
        <v>#DIV/0!</v>
      </c>
      <c r="M44" s="400"/>
      <c r="N44" s="401" t="e">
        <f>'3°TRIM'!AA43</f>
        <v>#DIV/0!</v>
      </c>
      <c r="O44" s="402"/>
      <c r="P44" s="403" t="e">
        <f t="shared" si="0"/>
        <v>#DIV/0!</v>
      </c>
      <c r="Q44" s="404"/>
      <c r="R44" s="60"/>
    </row>
    <row r="45" spans="1:18" ht="16.5" customHeight="1" x14ac:dyDescent="0.25">
      <c r="A45" s="68"/>
      <c r="B45" s="73" t="str">
        <f>IF(FILIACION!A39="","",FILIACION!A39)</f>
        <v/>
      </c>
      <c r="C45" s="396" t="str">
        <f>CONCATENATE(FILIACION!B39," ",FILIACION!C39," ",FILIACION!D39)</f>
        <v xml:space="preserve">  </v>
      </c>
      <c r="D45" s="396"/>
      <c r="E45" s="396"/>
      <c r="F45" s="396"/>
      <c r="G45" s="396"/>
      <c r="H45" s="396"/>
      <c r="I45" s="396"/>
      <c r="J45" s="397" t="e">
        <f>'1°TRIM'!AA44</f>
        <v>#DIV/0!</v>
      </c>
      <c r="K45" s="398"/>
      <c r="L45" s="399" t="e">
        <f>'2°TRIM'!AA44</f>
        <v>#DIV/0!</v>
      </c>
      <c r="M45" s="400"/>
      <c r="N45" s="401" t="e">
        <f>'3°TRIM'!AA44</f>
        <v>#DIV/0!</v>
      </c>
      <c r="O45" s="402"/>
      <c r="P45" s="403" t="e">
        <f t="shared" si="0"/>
        <v>#DIV/0!</v>
      </c>
      <c r="Q45" s="404"/>
      <c r="R45" s="60"/>
    </row>
    <row r="46" spans="1:18" ht="16.5" customHeight="1" x14ac:dyDescent="0.25">
      <c r="A46" s="68"/>
      <c r="B46" s="73" t="str">
        <f>IF(FILIACION!A40="","",FILIACION!A40)</f>
        <v/>
      </c>
      <c r="C46" s="396" t="str">
        <f>CONCATENATE(FILIACION!B40," ",FILIACION!C40," ",FILIACION!D40)</f>
        <v xml:space="preserve">  </v>
      </c>
      <c r="D46" s="396"/>
      <c r="E46" s="396"/>
      <c r="F46" s="396"/>
      <c r="G46" s="396"/>
      <c r="H46" s="396"/>
      <c r="I46" s="396"/>
      <c r="J46" s="397" t="e">
        <f>'1°TRIM'!AA45</f>
        <v>#DIV/0!</v>
      </c>
      <c r="K46" s="398"/>
      <c r="L46" s="399" t="e">
        <f>'2°TRIM'!AA45</f>
        <v>#DIV/0!</v>
      </c>
      <c r="M46" s="400"/>
      <c r="N46" s="401" t="e">
        <f>'3°TRIM'!AA45</f>
        <v>#DIV/0!</v>
      </c>
      <c r="O46" s="402"/>
      <c r="P46" s="403" t="e">
        <f t="shared" si="0"/>
        <v>#DIV/0!</v>
      </c>
      <c r="Q46" s="404"/>
      <c r="R46" s="60"/>
    </row>
    <row r="47" spans="1:18" ht="15.75" thickBot="1" x14ac:dyDescent="0.3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0"/>
    </row>
    <row r="48" spans="1:18" ht="15.75" thickBot="1" x14ac:dyDescent="0.3">
      <c r="A48" s="68"/>
      <c r="B48" s="69"/>
      <c r="C48" s="389" t="s">
        <v>73</v>
      </c>
      <c r="D48" s="390"/>
      <c r="E48" s="390"/>
      <c r="F48" s="390"/>
      <c r="G48" s="390"/>
      <c r="H48" s="390"/>
      <c r="I48" s="391"/>
      <c r="J48" s="74" t="s">
        <v>74</v>
      </c>
      <c r="K48" s="75" t="s">
        <v>75</v>
      </c>
      <c r="L48" s="76" t="s">
        <v>74</v>
      </c>
      <c r="M48" s="77" t="s">
        <v>75</v>
      </c>
      <c r="N48" s="78" t="s">
        <v>74</v>
      </c>
      <c r="O48" s="79" t="s">
        <v>75</v>
      </c>
      <c r="P48" s="80" t="s">
        <v>74</v>
      </c>
      <c r="Q48" s="81" t="s">
        <v>75</v>
      </c>
      <c r="R48" s="60"/>
    </row>
    <row r="49" spans="1:18" x14ac:dyDescent="0.25">
      <c r="A49" s="68"/>
      <c r="B49" s="69"/>
      <c r="C49" s="392" t="s">
        <v>76</v>
      </c>
      <c r="D49" s="393"/>
      <c r="E49" s="393"/>
      <c r="F49" s="393"/>
      <c r="G49" s="393"/>
      <c r="H49" s="393"/>
      <c r="I49" s="393"/>
      <c r="J49" s="82">
        <f>COUNTIF(J13:K46,"&gt;50")</f>
        <v>11</v>
      </c>
      <c r="K49" s="83">
        <f>IF(J49=0,"0",(J49*100)/J51)</f>
        <v>47.826086956521742</v>
      </c>
      <c r="L49" s="84">
        <f>COUNTIF(L13:M46,"&gt;50")</f>
        <v>15</v>
      </c>
      <c r="M49" s="85">
        <f>IF(L49=0,"0",(L49*100)/L51)</f>
        <v>68.181818181818187</v>
      </c>
      <c r="N49" s="86">
        <f>COUNTIF(N13:O46,"&gt;50")</f>
        <v>0</v>
      </c>
      <c r="O49" s="87" t="str">
        <f>IF(N49=0,"0",(N49*100)/N51)</f>
        <v>0</v>
      </c>
      <c r="P49" s="88">
        <f>COUNTIF(P13:Q46,"&gt;50")</f>
        <v>0</v>
      </c>
      <c r="Q49" s="89" t="str">
        <f>IF(P49=0,"0",(P49*100)/P51)</f>
        <v>0</v>
      </c>
      <c r="R49" s="60"/>
    </row>
    <row r="50" spans="1:18" ht="15.75" thickBot="1" x14ac:dyDescent="0.3">
      <c r="A50" s="68"/>
      <c r="B50" s="69"/>
      <c r="C50" s="394" t="s">
        <v>77</v>
      </c>
      <c r="D50" s="395"/>
      <c r="E50" s="395"/>
      <c r="F50" s="395"/>
      <c r="G50" s="395"/>
      <c r="H50" s="395"/>
      <c r="I50" s="395"/>
      <c r="J50" s="90">
        <f>COUNTIF(J13:K46,"&lt;51")</f>
        <v>12</v>
      </c>
      <c r="K50" s="91">
        <f>IF(J50=0,"0",(J50*100)/J51)</f>
        <v>52.173913043478258</v>
      </c>
      <c r="L50" s="92">
        <f>COUNTIF(L13:M46,"&lt;51")</f>
        <v>7</v>
      </c>
      <c r="M50" s="93">
        <f>IF(L50=0,"0",(L50*100)/L51)</f>
        <v>31.818181818181817</v>
      </c>
      <c r="N50" s="94">
        <f>COUNTIF(N13:O46,"&lt;51")</f>
        <v>0</v>
      </c>
      <c r="O50" s="95" t="str">
        <f>IF(N50=0,"0",(N50*100)/N51)</f>
        <v>0</v>
      </c>
      <c r="P50" s="96">
        <f>COUNTIF(P13:Q46,"&lt;51")</f>
        <v>0</v>
      </c>
      <c r="Q50" s="97" t="str">
        <f>IF(P50=0,"0",(P50*100)/P51)</f>
        <v>0</v>
      </c>
      <c r="R50" s="60"/>
    </row>
    <row r="51" spans="1:18" ht="15.75" thickBot="1" x14ac:dyDescent="0.3">
      <c r="A51" s="60"/>
      <c r="B51" s="69"/>
      <c r="C51" s="389" t="s">
        <v>52</v>
      </c>
      <c r="D51" s="390"/>
      <c r="E51" s="390"/>
      <c r="F51" s="390"/>
      <c r="G51" s="390"/>
      <c r="H51" s="390"/>
      <c r="I51" s="390"/>
      <c r="J51" s="74">
        <f t="shared" ref="J51:Q51" si="1">J49+J50</f>
        <v>23</v>
      </c>
      <c r="K51" s="75">
        <f t="shared" si="1"/>
        <v>100</v>
      </c>
      <c r="L51" s="76">
        <f t="shared" si="1"/>
        <v>22</v>
      </c>
      <c r="M51" s="77">
        <f t="shared" si="1"/>
        <v>100</v>
      </c>
      <c r="N51" s="78">
        <f>N49+N50</f>
        <v>0</v>
      </c>
      <c r="O51" s="79">
        <f t="shared" si="1"/>
        <v>0</v>
      </c>
      <c r="P51" s="80">
        <f>P49+P50</f>
        <v>0</v>
      </c>
      <c r="Q51" s="81">
        <f t="shared" si="1"/>
        <v>0</v>
      </c>
      <c r="R51" s="60"/>
    </row>
    <row r="52" spans="1:18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</row>
    <row r="53" spans="1:18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</row>
  </sheetData>
  <sheetProtection algorithmName="SHA-512" hashValue="3N9neDspqS/NxNaiFf6qtedT4NSw6qsNWpZ+aYj/X2g8/2ATct0z+VZOB9T9K9O7qrC6cFhc60SIboOr/jamJQ==" saltValue="IfQwJRohdTAF/V0atrfL2A==" spinCount="100000" sheet="1" objects="1" scenarios="1"/>
  <mergeCells count="189">
    <mergeCell ref="B9:B12"/>
    <mergeCell ref="C9:I12"/>
    <mergeCell ref="J9:K12"/>
    <mergeCell ref="L9:M12"/>
    <mergeCell ref="A1:Q1"/>
    <mergeCell ref="C3:F3"/>
    <mergeCell ref="G3:L3"/>
    <mergeCell ref="C4:F4"/>
    <mergeCell ref="G4:L4"/>
    <mergeCell ref="C5:F5"/>
    <mergeCell ref="G5:L5"/>
    <mergeCell ref="N9:O12"/>
    <mergeCell ref="P9:Q12"/>
    <mergeCell ref="C13:I13"/>
    <mergeCell ref="J13:K13"/>
    <mergeCell ref="L13:M13"/>
    <mergeCell ref="N13:O13"/>
    <mergeCell ref="P13:Q13"/>
    <mergeCell ref="C6:F6"/>
    <mergeCell ref="G6:L6"/>
    <mergeCell ref="C14:I14"/>
    <mergeCell ref="J14:K14"/>
    <mergeCell ref="L14:M14"/>
    <mergeCell ref="N14:O14"/>
    <mergeCell ref="P14:Q14"/>
    <mergeCell ref="C15:I15"/>
    <mergeCell ref="J15:K15"/>
    <mergeCell ref="L15:M15"/>
    <mergeCell ref="N15:O15"/>
    <mergeCell ref="P15:Q15"/>
    <mergeCell ref="C16:I16"/>
    <mergeCell ref="J16:K16"/>
    <mergeCell ref="L16:M16"/>
    <mergeCell ref="N16:O16"/>
    <mergeCell ref="P16:Q16"/>
    <mergeCell ref="C17:I17"/>
    <mergeCell ref="J17:K17"/>
    <mergeCell ref="L17:M17"/>
    <mergeCell ref="N17:O17"/>
    <mergeCell ref="P17:Q17"/>
    <mergeCell ref="C18:I18"/>
    <mergeCell ref="J18:K18"/>
    <mergeCell ref="L18:M18"/>
    <mergeCell ref="N18:O18"/>
    <mergeCell ref="P18:Q18"/>
    <mergeCell ref="C19:I19"/>
    <mergeCell ref="J19:K19"/>
    <mergeCell ref="L19:M19"/>
    <mergeCell ref="N19:O19"/>
    <mergeCell ref="P19:Q19"/>
    <mergeCell ref="C20:I20"/>
    <mergeCell ref="J20:K20"/>
    <mergeCell ref="L20:M20"/>
    <mergeCell ref="N20:O20"/>
    <mergeCell ref="P20:Q20"/>
    <mergeCell ref="C21:I21"/>
    <mergeCell ref="J21:K21"/>
    <mergeCell ref="L21:M21"/>
    <mergeCell ref="N21:O21"/>
    <mergeCell ref="P21:Q21"/>
    <mergeCell ref="C22:I22"/>
    <mergeCell ref="J22:K22"/>
    <mergeCell ref="L22:M22"/>
    <mergeCell ref="N22:O22"/>
    <mergeCell ref="P22:Q22"/>
    <mergeCell ref="C23:I23"/>
    <mergeCell ref="J23:K23"/>
    <mergeCell ref="L23:M23"/>
    <mergeCell ref="N23:O23"/>
    <mergeCell ref="P23:Q23"/>
    <mergeCell ref="C24:I24"/>
    <mergeCell ref="J24:K24"/>
    <mergeCell ref="L24:M24"/>
    <mergeCell ref="N24:O24"/>
    <mergeCell ref="P24:Q24"/>
    <mergeCell ref="C25:I25"/>
    <mergeCell ref="J25:K25"/>
    <mergeCell ref="L25:M25"/>
    <mergeCell ref="N25:O25"/>
    <mergeCell ref="P25:Q25"/>
    <mergeCell ref="C26:I26"/>
    <mergeCell ref="J26:K26"/>
    <mergeCell ref="L26:M26"/>
    <mergeCell ref="N26:O26"/>
    <mergeCell ref="P26:Q26"/>
    <mergeCell ref="C27:I27"/>
    <mergeCell ref="J27:K27"/>
    <mergeCell ref="L27:M27"/>
    <mergeCell ref="N27:O27"/>
    <mergeCell ref="P27:Q27"/>
    <mergeCell ref="C28:I28"/>
    <mergeCell ref="J28:K28"/>
    <mergeCell ref="L28:M28"/>
    <mergeCell ref="N28:O28"/>
    <mergeCell ref="P28:Q28"/>
    <mergeCell ref="C29:I29"/>
    <mergeCell ref="J29:K29"/>
    <mergeCell ref="L29:M29"/>
    <mergeCell ref="N29:O29"/>
    <mergeCell ref="P29:Q29"/>
    <mergeCell ref="C30:I30"/>
    <mergeCell ref="J30:K30"/>
    <mergeCell ref="L30:M30"/>
    <mergeCell ref="N30:O30"/>
    <mergeCell ref="P30:Q30"/>
    <mergeCell ref="C31:I31"/>
    <mergeCell ref="J31:K31"/>
    <mergeCell ref="L31:M31"/>
    <mergeCell ref="N31:O31"/>
    <mergeCell ref="P31:Q31"/>
    <mergeCell ref="C32:I32"/>
    <mergeCell ref="J32:K32"/>
    <mergeCell ref="L32:M32"/>
    <mergeCell ref="N32:O32"/>
    <mergeCell ref="P32:Q32"/>
    <mergeCell ref="C33:I33"/>
    <mergeCell ref="J33:K33"/>
    <mergeCell ref="L33:M33"/>
    <mergeCell ref="N33:O33"/>
    <mergeCell ref="P33:Q33"/>
    <mergeCell ref="C34:I34"/>
    <mergeCell ref="J34:K34"/>
    <mergeCell ref="L34:M34"/>
    <mergeCell ref="N34:O34"/>
    <mergeCell ref="P34:Q34"/>
    <mergeCell ref="C35:I35"/>
    <mergeCell ref="J35:K35"/>
    <mergeCell ref="L35:M35"/>
    <mergeCell ref="N35:O35"/>
    <mergeCell ref="P35:Q35"/>
    <mergeCell ref="C36:I36"/>
    <mergeCell ref="J36:K36"/>
    <mergeCell ref="L36:M36"/>
    <mergeCell ref="N36:O36"/>
    <mergeCell ref="P36:Q36"/>
    <mergeCell ref="C37:I37"/>
    <mergeCell ref="J37:K37"/>
    <mergeCell ref="L37:M37"/>
    <mergeCell ref="N37:O37"/>
    <mergeCell ref="P37:Q37"/>
    <mergeCell ref="C38:I38"/>
    <mergeCell ref="J38:K38"/>
    <mergeCell ref="L38:M38"/>
    <mergeCell ref="N38:O38"/>
    <mergeCell ref="P38:Q38"/>
    <mergeCell ref="C39:I39"/>
    <mergeCell ref="J39:K39"/>
    <mergeCell ref="L39:M39"/>
    <mergeCell ref="N39:O39"/>
    <mergeCell ref="P39:Q39"/>
    <mergeCell ref="C40:I40"/>
    <mergeCell ref="J40:K40"/>
    <mergeCell ref="L40:M40"/>
    <mergeCell ref="N40:O40"/>
    <mergeCell ref="P40:Q40"/>
    <mergeCell ref="C41:I41"/>
    <mergeCell ref="J41:K41"/>
    <mergeCell ref="L41:M41"/>
    <mergeCell ref="N41:O41"/>
    <mergeCell ref="P41:Q41"/>
    <mergeCell ref="C42:I42"/>
    <mergeCell ref="J42:K42"/>
    <mergeCell ref="L42:M42"/>
    <mergeCell ref="N42:O42"/>
    <mergeCell ref="P42:Q42"/>
    <mergeCell ref="C43:I43"/>
    <mergeCell ref="J43:K43"/>
    <mergeCell ref="L43:M43"/>
    <mergeCell ref="N43:O43"/>
    <mergeCell ref="P43:Q43"/>
    <mergeCell ref="C44:I44"/>
    <mergeCell ref="J44:K44"/>
    <mergeCell ref="L44:M44"/>
    <mergeCell ref="N44:O44"/>
    <mergeCell ref="P44:Q44"/>
    <mergeCell ref="C48:I48"/>
    <mergeCell ref="C49:I49"/>
    <mergeCell ref="C50:I50"/>
    <mergeCell ref="C51:I51"/>
    <mergeCell ref="C45:I45"/>
    <mergeCell ref="J45:K45"/>
    <mergeCell ref="L45:M45"/>
    <mergeCell ref="N45:O45"/>
    <mergeCell ref="P45:Q45"/>
    <mergeCell ref="C46:I46"/>
    <mergeCell ref="J46:K46"/>
    <mergeCell ref="L46:M46"/>
    <mergeCell ref="N46:O46"/>
    <mergeCell ref="P46:Q46"/>
  </mergeCells>
  <conditionalFormatting sqref="P13:P46">
    <cfRule type="containsErrors" dxfId="18" priority="9">
      <formula>ISERROR(P13)</formula>
    </cfRule>
    <cfRule type="expression" dxfId="17" priority="10">
      <formula>P13&gt;=51</formula>
    </cfRule>
    <cfRule type="expression" dxfId="16" priority="11">
      <formula>P13&lt;=50</formula>
    </cfRule>
  </conditionalFormatting>
  <conditionalFormatting sqref="J13:J46">
    <cfRule type="containsErrors" dxfId="15" priority="8">
      <formula>ISERROR(J13)</formula>
    </cfRule>
  </conditionalFormatting>
  <conditionalFormatting sqref="L13:L46">
    <cfRule type="containsErrors" dxfId="14" priority="7">
      <formula>ISERROR(L13)</formula>
    </cfRule>
  </conditionalFormatting>
  <conditionalFormatting sqref="N13:N46">
    <cfRule type="containsErrors" dxfId="13" priority="6">
      <formula>ISERROR(N13)</formula>
    </cfRule>
  </conditionalFormatting>
  <conditionalFormatting sqref="G5:G6">
    <cfRule type="cellIs" dxfId="12" priority="5" operator="notEqual">
      <formula>0</formula>
    </cfRule>
  </conditionalFormatting>
  <conditionalFormatting sqref="C13:I46">
    <cfRule type="cellIs" dxfId="11" priority="4" operator="equal">
      <formula>0</formula>
    </cfRule>
  </conditionalFormatting>
  <conditionalFormatting sqref="C43:I46">
    <cfRule type="cellIs" dxfId="10" priority="3" stopIfTrue="1" operator="equal">
      <formula>"0 0 0"</formula>
    </cfRule>
  </conditionalFormatting>
  <conditionalFormatting sqref="G4:L6">
    <cfRule type="cellIs" dxfId="9" priority="1" operator="equal">
      <formula>0</formula>
    </cfRule>
  </conditionalFormatting>
  <pageMargins left="0.7" right="0.7" top="0.75" bottom="0.75" header="0.3" footer="0.3"/>
  <pageSetup paperSize="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J45"/>
  <sheetViews>
    <sheetView showRowColHeaders="0" view="pageBreakPreview" topLeftCell="A7" zoomScaleNormal="130" zoomScaleSheetLayoutView="100" workbookViewId="0">
      <selection activeCell="D18" sqref="D18"/>
    </sheetView>
  </sheetViews>
  <sheetFormatPr baseColWidth="10" defaultColWidth="3.42578125" defaultRowHeight="0" customHeight="1" zeroHeight="1" x14ac:dyDescent="0.25"/>
  <cols>
    <col min="1" max="1" width="2.140625" style="1" customWidth="1"/>
    <col min="2" max="2" width="1.7109375" style="1" customWidth="1"/>
    <col min="3" max="3" width="15.28515625" style="1" customWidth="1"/>
    <col min="4" max="4" width="13.85546875" style="1" customWidth="1"/>
    <col min="5" max="5" width="7.85546875" style="1" customWidth="1"/>
    <col min="6" max="6" width="3.7109375" style="1" customWidth="1"/>
    <col min="7" max="7" width="15.28515625" style="1" customWidth="1"/>
    <col min="8" max="8" width="14.28515625" style="1" customWidth="1"/>
    <col min="9" max="9" width="9.140625" style="1" customWidth="1"/>
    <col min="10" max="10" width="3.42578125" style="1"/>
    <col min="11" max="139" width="0" style="1" hidden="1" customWidth="1"/>
    <col min="140" max="16384" width="3.42578125" style="1"/>
  </cols>
  <sheetData>
    <row r="1" spans="1:10" s="2" customFormat="1" ht="23.25" thickBot="1" x14ac:dyDescent="0.5">
      <c r="A1" s="492" t="s">
        <v>90</v>
      </c>
      <c r="B1" s="492"/>
      <c r="C1" s="492"/>
      <c r="D1" s="492"/>
      <c r="E1" s="492"/>
      <c r="F1" s="492"/>
      <c r="G1" s="492"/>
      <c r="H1" s="492"/>
      <c r="I1" s="492"/>
      <c r="J1" s="492"/>
    </row>
    <row r="2" spans="1:10" s="2" customFormat="1" ht="15" x14ac:dyDescent="0.25">
      <c r="A2" s="60"/>
      <c r="B2" s="493" t="s">
        <v>10</v>
      </c>
      <c r="C2" s="494"/>
      <c r="D2" s="494"/>
      <c r="E2" s="495" t="s">
        <v>92</v>
      </c>
      <c r="F2" s="495"/>
      <c r="G2" s="495"/>
      <c r="H2" s="496"/>
      <c r="I2" s="98"/>
      <c r="J2" s="98"/>
    </row>
    <row r="3" spans="1:10" s="2" customFormat="1" ht="15" x14ac:dyDescent="0.25">
      <c r="A3" s="60"/>
      <c r="B3" s="497" t="s">
        <v>11</v>
      </c>
      <c r="C3" s="498"/>
      <c r="D3" s="498"/>
      <c r="E3" s="499" t="str">
        <f>MENU!O21</f>
        <v>SEXTO "A"</v>
      </c>
      <c r="F3" s="499"/>
      <c r="G3" s="499"/>
      <c r="H3" s="500"/>
      <c r="I3" s="98"/>
      <c r="J3" s="98"/>
    </row>
    <row r="4" spans="1:10" s="2" customFormat="1" ht="15" x14ac:dyDescent="0.25">
      <c r="A4" s="60"/>
      <c r="B4" s="497" t="s">
        <v>1</v>
      </c>
      <c r="C4" s="498"/>
      <c r="D4" s="498"/>
      <c r="E4" s="499" t="str">
        <f>MENU!O18</f>
        <v>PADDY SYDNEY MAMANI MAMANI</v>
      </c>
      <c r="F4" s="499"/>
      <c r="G4" s="499"/>
      <c r="H4" s="500"/>
      <c r="I4" s="98"/>
      <c r="J4" s="98"/>
    </row>
    <row r="5" spans="1:10" ht="15.75" thickBot="1" x14ac:dyDescent="0.3">
      <c r="A5" s="10"/>
      <c r="B5" s="501" t="s">
        <v>12</v>
      </c>
      <c r="C5" s="502"/>
      <c r="D5" s="502"/>
      <c r="E5" s="503" t="str">
        <f>MENU!O20</f>
        <v>MATEMATICA</v>
      </c>
      <c r="F5" s="503"/>
      <c r="G5" s="503"/>
      <c r="H5" s="504"/>
      <c r="I5" s="98"/>
      <c r="J5" s="98"/>
    </row>
    <row r="6" spans="1:10" ht="15.75" thickBot="1" x14ac:dyDescent="0.3">
      <c r="A6" s="60"/>
      <c r="B6" s="60"/>
      <c r="C6" s="60"/>
      <c r="D6" s="60"/>
      <c r="E6" s="60"/>
      <c r="F6" s="60"/>
      <c r="G6" s="60"/>
      <c r="H6" s="60"/>
      <c r="I6" s="60"/>
      <c r="J6" s="60"/>
    </row>
    <row r="7" spans="1:10" ht="15" x14ac:dyDescent="0.25">
      <c r="A7" s="10"/>
      <c r="B7" s="505" t="s">
        <v>83</v>
      </c>
      <c r="C7" s="506"/>
      <c r="D7" s="506"/>
      <c r="E7" s="506"/>
      <c r="F7" s="506"/>
      <c r="G7" s="506"/>
      <c r="H7" s="506"/>
      <c r="I7" s="506"/>
      <c r="J7" s="507"/>
    </row>
    <row r="8" spans="1:10" ht="15.75" thickBot="1" x14ac:dyDescent="0.3">
      <c r="A8" s="10"/>
      <c r="B8" s="508" t="str">
        <f>MENU!O21</f>
        <v>SEXTO "A"</v>
      </c>
      <c r="C8" s="509"/>
      <c r="D8" s="509"/>
      <c r="E8" s="509"/>
      <c r="F8" s="509"/>
      <c r="G8" s="509"/>
      <c r="H8" s="509"/>
      <c r="I8" s="509"/>
      <c r="J8" s="510"/>
    </row>
    <row r="9" spans="1:10" ht="19.5" customHeight="1" thickBot="1" x14ac:dyDescent="0.3">
      <c r="A9" s="10"/>
      <c r="B9" s="99"/>
      <c r="C9" s="511" t="s">
        <v>13</v>
      </c>
      <c r="D9" s="512"/>
      <c r="E9" s="513"/>
      <c r="F9" s="100"/>
      <c r="G9" s="100"/>
      <c r="H9" s="100"/>
      <c r="I9" s="100"/>
      <c r="J9" s="101"/>
    </row>
    <row r="10" spans="1:10" ht="15" customHeight="1" x14ac:dyDescent="0.25">
      <c r="A10" s="10"/>
      <c r="B10" s="99"/>
      <c r="C10" s="486" t="s">
        <v>84</v>
      </c>
      <c r="D10" s="488" t="s">
        <v>85</v>
      </c>
      <c r="E10" s="490" t="s">
        <v>75</v>
      </c>
      <c r="F10" s="100"/>
      <c r="G10" s="100"/>
      <c r="H10" s="100"/>
      <c r="I10" s="100"/>
      <c r="J10" s="101"/>
    </row>
    <row r="11" spans="1:10" ht="15" customHeight="1" x14ac:dyDescent="0.25">
      <c r="A11" s="10"/>
      <c r="B11" s="99"/>
      <c r="C11" s="487"/>
      <c r="D11" s="489"/>
      <c r="E11" s="491"/>
      <c r="F11" s="100"/>
      <c r="G11" s="100"/>
      <c r="H11" s="100"/>
      <c r="I11" s="100"/>
      <c r="J11" s="101"/>
    </row>
    <row r="12" spans="1:10" ht="17.25" customHeight="1" thickBot="1" x14ac:dyDescent="0.3">
      <c r="A12" s="10"/>
      <c r="B12" s="99"/>
      <c r="C12" s="102">
        <v>5</v>
      </c>
      <c r="D12" s="103">
        <v>4</v>
      </c>
      <c r="E12" s="104">
        <f>IF(C12="","",(D12*100)/C12)</f>
        <v>80</v>
      </c>
      <c r="F12" s="100"/>
      <c r="G12" s="100"/>
      <c r="H12" s="100"/>
      <c r="I12" s="100"/>
      <c r="J12" s="101"/>
    </row>
    <row r="13" spans="1:10" ht="7.5" customHeight="1" thickBot="1" x14ac:dyDescent="0.3">
      <c r="A13" s="10"/>
      <c r="B13" s="99"/>
      <c r="C13" s="100"/>
      <c r="D13" s="100"/>
      <c r="E13" s="100"/>
      <c r="F13" s="100"/>
      <c r="G13" s="100"/>
      <c r="H13" s="100"/>
      <c r="I13" s="100"/>
      <c r="J13" s="101"/>
    </row>
    <row r="14" spans="1:10" ht="19.5" thickBot="1" x14ac:dyDescent="0.3">
      <c r="A14" s="10"/>
      <c r="B14" s="99"/>
      <c r="C14" s="468" t="s">
        <v>50</v>
      </c>
      <c r="D14" s="469"/>
      <c r="E14" s="470"/>
      <c r="F14" s="100"/>
      <c r="G14" s="471" t="s">
        <v>86</v>
      </c>
      <c r="H14" s="472"/>
      <c r="I14" s="473"/>
      <c r="J14" s="101"/>
    </row>
    <row r="15" spans="1:10" ht="15" x14ac:dyDescent="0.25">
      <c r="A15" s="10"/>
      <c r="B15" s="99"/>
      <c r="C15" s="474" t="s">
        <v>84</v>
      </c>
      <c r="D15" s="476" t="s">
        <v>85</v>
      </c>
      <c r="E15" s="478" t="s">
        <v>75</v>
      </c>
      <c r="F15" s="100"/>
      <c r="G15" s="480" t="s">
        <v>84</v>
      </c>
      <c r="H15" s="482" t="s">
        <v>85</v>
      </c>
      <c r="I15" s="484" t="s">
        <v>75</v>
      </c>
      <c r="J15" s="101"/>
    </row>
    <row r="16" spans="1:10" ht="15" x14ac:dyDescent="0.25">
      <c r="A16" s="10"/>
      <c r="B16" s="99"/>
      <c r="C16" s="475"/>
      <c r="D16" s="477"/>
      <c r="E16" s="479"/>
      <c r="F16" s="100"/>
      <c r="G16" s="481"/>
      <c r="H16" s="483"/>
      <c r="I16" s="485"/>
      <c r="J16" s="101"/>
    </row>
    <row r="17" spans="1:10" ht="16.5" customHeight="1" thickBot="1" x14ac:dyDescent="0.3">
      <c r="A17" s="10"/>
      <c r="B17" s="99"/>
      <c r="C17" s="102">
        <v>7</v>
      </c>
      <c r="D17" s="103">
        <v>7</v>
      </c>
      <c r="E17" s="104">
        <f>IF(C17="","",(D17*100)/C17)</f>
        <v>100</v>
      </c>
      <c r="F17" s="100"/>
      <c r="G17" s="105">
        <f>SUM(C12,C17,C22)</f>
        <v>12</v>
      </c>
      <c r="H17" s="106">
        <f>SUM(D12,D17,D22)</f>
        <v>11</v>
      </c>
      <c r="I17" s="107">
        <f>(H17*100)/G17</f>
        <v>91.666666666666671</v>
      </c>
      <c r="J17" s="101"/>
    </row>
    <row r="18" spans="1:10" ht="7.5" customHeight="1" thickBot="1" x14ac:dyDescent="0.3">
      <c r="A18" s="10"/>
      <c r="B18" s="99"/>
      <c r="C18" s="100"/>
      <c r="D18" s="100"/>
      <c r="E18" s="100"/>
      <c r="F18" s="100"/>
      <c r="G18" s="100"/>
      <c r="H18" s="100"/>
      <c r="I18" s="100"/>
      <c r="J18" s="101"/>
    </row>
    <row r="19" spans="1:10" ht="19.5" thickBot="1" x14ac:dyDescent="0.3">
      <c r="A19" s="10"/>
      <c r="B19" s="99"/>
      <c r="C19" s="453" t="s">
        <v>51</v>
      </c>
      <c r="D19" s="454"/>
      <c r="E19" s="455"/>
      <c r="F19" s="100"/>
      <c r="G19" s="100"/>
      <c r="H19" s="100"/>
      <c r="I19" s="100"/>
      <c r="J19" s="101"/>
    </row>
    <row r="20" spans="1:10" ht="15" x14ac:dyDescent="0.25">
      <c r="A20" s="10"/>
      <c r="B20" s="99"/>
      <c r="C20" s="456" t="s">
        <v>84</v>
      </c>
      <c r="D20" s="458" t="s">
        <v>85</v>
      </c>
      <c r="E20" s="460" t="s">
        <v>75</v>
      </c>
      <c r="F20" s="100"/>
      <c r="G20" s="100"/>
      <c r="H20" s="100"/>
      <c r="I20" s="100"/>
      <c r="J20" s="101"/>
    </row>
    <row r="21" spans="1:10" ht="15" x14ac:dyDescent="0.25">
      <c r="A21" s="10"/>
      <c r="B21" s="99"/>
      <c r="C21" s="457"/>
      <c r="D21" s="459"/>
      <c r="E21" s="461"/>
      <c r="F21" s="100"/>
      <c r="G21" s="100"/>
      <c r="H21" s="100"/>
      <c r="I21" s="100"/>
      <c r="J21" s="101"/>
    </row>
    <row r="22" spans="1:10" ht="16.5" thickBot="1" x14ac:dyDescent="0.3">
      <c r="A22" s="10"/>
      <c r="B22" s="99"/>
      <c r="C22" s="102"/>
      <c r="D22" s="103"/>
      <c r="E22" s="104" t="str">
        <f>IF(C22="","",(D22*100)/C22)</f>
        <v/>
      </c>
      <c r="F22" s="100"/>
      <c r="G22" s="100"/>
      <c r="H22" s="100"/>
      <c r="I22" s="100"/>
      <c r="J22" s="101"/>
    </row>
    <row r="23" spans="1:10" ht="15.75" thickBot="1" x14ac:dyDescent="0.3">
      <c r="A23" s="10"/>
      <c r="B23" s="108"/>
      <c r="C23" s="109"/>
      <c r="D23" s="109"/>
      <c r="E23" s="109"/>
      <c r="F23" s="109"/>
      <c r="G23" s="109"/>
      <c r="H23" s="109"/>
      <c r="I23" s="109"/>
      <c r="J23" s="110"/>
    </row>
    <row r="24" spans="1:10" ht="15.75" thickBo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5" x14ac:dyDescent="0.25">
      <c r="A25" s="10"/>
      <c r="B25" s="462" t="s">
        <v>87</v>
      </c>
      <c r="C25" s="463"/>
      <c r="D25" s="463"/>
      <c r="E25" s="463"/>
      <c r="F25" s="463"/>
      <c r="G25" s="463"/>
      <c r="H25" s="463"/>
      <c r="I25" s="463"/>
      <c r="J25" s="464"/>
    </row>
    <row r="26" spans="1:10" ht="15.75" thickBot="1" x14ac:dyDescent="0.3">
      <c r="A26" s="10"/>
      <c r="B26" s="465" t="str">
        <f>IF([2]MENU!F29="","",[2]MENU!F29)</f>
        <v>1° "A" SECUNDARIA</v>
      </c>
      <c r="C26" s="466"/>
      <c r="D26" s="466"/>
      <c r="E26" s="466"/>
      <c r="F26" s="466"/>
      <c r="G26" s="466"/>
      <c r="H26" s="466"/>
      <c r="I26" s="466"/>
      <c r="J26" s="467"/>
    </row>
    <row r="27" spans="1:10" ht="16.5" customHeight="1" x14ac:dyDescent="0.25">
      <c r="A27" s="10"/>
      <c r="B27" s="111"/>
      <c r="C27" s="441" t="s">
        <v>13</v>
      </c>
      <c r="D27" s="442"/>
      <c r="E27" s="443"/>
      <c r="F27" s="112"/>
      <c r="G27" s="444" t="s">
        <v>88</v>
      </c>
      <c r="H27" s="445"/>
      <c r="I27" s="446"/>
      <c r="J27" s="113"/>
    </row>
    <row r="28" spans="1:10" ht="16.5" customHeight="1" x14ac:dyDescent="0.25">
      <c r="A28" s="10"/>
      <c r="B28" s="114"/>
      <c r="C28" s="115"/>
      <c r="D28" s="116" t="s">
        <v>89</v>
      </c>
      <c r="E28" s="117" t="s">
        <v>75</v>
      </c>
      <c r="F28" s="100"/>
      <c r="G28" s="118"/>
      <c r="H28" s="119" t="s">
        <v>89</v>
      </c>
      <c r="I28" s="120" t="s">
        <v>75</v>
      </c>
      <c r="J28" s="121"/>
    </row>
    <row r="29" spans="1:10" ht="15" x14ac:dyDescent="0.25">
      <c r="A29" s="10"/>
      <c r="B29" s="114"/>
      <c r="C29" s="122" t="s">
        <v>76</v>
      </c>
      <c r="D29" s="123">
        <f>CENTRALIZADOR!J49</f>
        <v>11</v>
      </c>
      <c r="E29" s="124">
        <f>IF(D29="","",(D29*100)/D31)</f>
        <v>47.826086956521742</v>
      </c>
      <c r="F29" s="100"/>
      <c r="G29" s="122" t="s">
        <v>76</v>
      </c>
      <c r="H29" s="148">
        <f>CENTRALIZADOR!P49</f>
        <v>0</v>
      </c>
      <c r="I29" s="124" t="e">
        <f>(H29*100)/H31</f>
        <v>#DIV/0!</v>
      </c>
      <c r="J29" s="121"/>
    </row>
    <row r="30" spans="1:10" ht="15" x14ac:dyDescent="0.25">
      <c r="A30" s="10"/>
      <c r="B30" s="114"/>
      <c r="C30" s="122" t="s">
        <v>77</v>
      </c>
      <c r="D30" s="123">
        <f>CENTRALIZADOR!J50</f>
        <v>12</v>
      </c>
      <c r="E30" s="124">
        <f>(D30*100)/D31</f>
        <v>52.173913043478258</v>
      </c>
      <c r="F30" s="100"/>
      <c r="G30" s="122" t="s">
        <v>77</v>
      </c>
      <c r="H30" s="148">
        <f>CENTRALIZADOR!P50</f>
        <v>0</v>
      </c>
      <c r="I30" s="124" t="e">
        <f>(H30*100)/H31</f>
        <v>#DIV/0!</v>
      </c>
      <c r="J30" s="121"/>
    </row>
    <row r="31" spans="1:10" ht="15.75" thickBot="1" x14ac:dyDescent="0.3">
      <c r="A31" s="10"/>
      <c r="B31" s="114"/>
      <c r="C31" s="125" t="s">
        <v>52</v>
      </c>
      <c r="D31" s="126">
        <f>SUM(D29:D30)</f>
        <v>23</v>
      </c>
      <c r="E31" s="127">
        <f>SUM(E29:E30)</f>
        <v>100</v>
      </c>
      <c r="F31" s="100"/>
      <c r="G31" s="125" t="s">
        <v>52</v>
      </c>
      <c r="H31" s="126">
        <f>SUM(H29:H30)</f>
        <v>0</v>
      </c>
      <c r="I31" s="127" t="e">
        <f>SUM(I29:I30)</f>
        <v>#DIV/0!</v>
      </c>
      <c r="J31" s="121"/>
    </row>
    <row r="32" spans="1:10" ht="7.5" customHeight="1" thickBot="1" x14ac:dyDescent="0.3">
      <c r="A32" s="10"/>
      <c r="B32" s="114"/>
      <c r="C32" s="100"/>
      <c r="D32" s="100"/>
      <c r="E32" s="100"/>
      <c r="F32" s="100"/>
      <c r="G32" s="114"/>
      <c r="H32" s="100"/>
      <c r="I32" s="121"/>
      <c r="J32" s="121"/>
    </row>
    <row r="33" spans="1:10" ht="15" x14ac:dyDescent="0.25">
      <c r="A33" s="10"/>
      <c r="B33" s="114"/>
      <c r="C33" s="447" t="s">
        <v>50</v>
      </c>
      <c r="D33" s="448"/>
      <c r="E33" s="449"/>
      <c r="F33" s="100"/>
      <c r="G33" s="114"/>
      <c r="H33" s="100"/>
      <c r="I33" s="121"/>
      <c r="J33" s="121"/>
    </row>
    <row r="34" spans="1:10" ht="15" x14ac:dyDescent="0.25">
      <c r="A34" s="10"/>
      <c r="B34" s="114"/>
      <c r="C34" s="128"/>
      <c r="D34" s="129" t="s">
        <v>89</v>
      </c>
      <c r="E34" s="130" t="s">
        <v>75</v>
      </c>
      <c r="F34" s="100"/>
      <c r="G34" s="114"/>
      <c r="H34" s="100"/>
      <c r="I34" s="121"/>
      <c r="J34" s="121"/>
    </row>
    <row r="35" spans="1:10" ht="15" x14ac:dyDescent="0.25">
      <c r="A35" s="10"/>
      <c r="B35" s="114"/>
      <c r="C35" s="122" t="s">
        <v>76</v>
      </c>
      <c r="D35" s="123">
        <f>CENTRALIZADOR!L49</f>
        <v>15</v>
      </c>
      <c r="E35" s="124">
        <f>(D35*100)/D37</f>
        <v>68.181818181818187</v>
      </c>
      <c r="F35" s="100"/>
      <c r="G35" s="114"/>
      <c r="H35" s="100"/>
      <c r="I35" s="121"/>
      <c r="J35" s="121"/>
    </row>
    <row r="36" spans="1:10" ht="15" x14ac:dyDescent="0.25">
      <c r="A36" s="10"/>
      <c r="B36" s="114"/>
      <c r="C36" s="122" t="s">
        <v>77</v>
      </c>
      <c r="D36" s="123">
        <f>CENTRALIZADOR!L50</f>
        <v>7</v>
      </c>
      <c r="E36" s="124">
        <f>(D36*100)/D37</f>
        <v>31.818181818181817</v>
      </c>
      <c r="F36" s="100"/>
      <c r="G36" s="114"/>
      <c r="H36" s="100"/>
      <c r="I36" s="121"/>
      <c r="J36" s="121"/>
    </row>
    <row r="37" spans="1:10" ht="15.75" thickBot="1" x14ac:dyDescent="0.3">
      <c r="A37" s="10"/>
      <c r="B37" s="114"/>
      <c r="C37" s="125" t="s">
        <v>52</v>
      </c>
      <c r="D37" s="126">
        <f>SUM(D35:D36)</f>
        <v>22</v>
      </c>
      <c r="E37" s="127">
        <f>SUM(E35:E36)</f>
        <v>100</v>
      </c>
      <c r="F37" s="100"/>
      <c r="G37" s="114"/>
      <c r="H37" s="100"/>
      <c r="I37" s="121"/>
      <c r="J37" s="121"/>
    </row>
    <row r="38" spans="1:10" ht="8.25" customHeight="1" thickBot="1" x14ac:dyDescent="0.3">
      <c r="A38" s="10"/>
      <c r="B38" s="114"/>
      <c r="C38" s="131"/>
      <c r="D38" s="131"/>
      <c r="E38" s="131"/>
      <c r="F38" s="100"/>
      <c r="G38" s="132"/>
      <c r="H38" s="133"/>
      <c r="I38" s="134"/>
      <c r="J38" s="121"/>
    </row>
    <row r="39" spans="1:10" ht="15" x14ac:dyDescent="0.25">
      <c r="A39" s="10"/>
      <c r="B39" s="114"/>
      <c r="C39" s="450" t="s">
        <v>51</v>
      </c>
      <c r="D39" s="451"/>
      <c r="E39" s="452"/>
      <c r="F39" s="100"/>
      <c r="G39" s="135"/>
      <c r="H39" s="136"/>
      <c r="I39" s="137"/>
      <c r="J39" s="121"/>
    </row>
    <row r="40" spans="1:10" ht="15" x14ac:dyDescent="0.25">
      <c r="A40" s="10"/>
      <c r="B40" s="114"/>
      <c r="C40" s="138"/>
      <c r="D40" s="139" t="s">
        <v>89</v>
      </c>
      <c r="E40" s="140" t="s">
        <v>75</v>
      </c>
      <c r="F40" s="100"/>
      <c r="G40" s="135"/>
      <c r="H40" s="136"/>
      <c r="I40" s="137"/>
      <c r="J40" s="121"/>
    </row>
    <row r="41" spans="1:10" ht="15.75" thickBot="1" x14ac:dyDescent="0.3">
      <c r="A41" s="10"/>
      <c r="B41" s="114"/>
      <c r="C41" s="122" t="s">
        <v>76</v>
      </c>
      <c r="D41" s="123">
        <f>CENTRALIZADOR!N49</f>
        <v>0</v>
      </c>
      <c r="E41" s="124" t="e">
        <f>(D41*100)/D43</f>
        <v>#DIV/0!</v>
      </c>
      <c r="F41" s="100"/>
      <c r="G41" s="141"/>
      <c r="H41" s="142"/>
      <c r="I41" s="143"/>
      <c r="J41" s="121"/>
    </row>
    <row r="42" spans="1:10" ht="15" x14ac:dyDescent="0.25">
      <c r="A42" s="10"/>
      <c r="B42" s="114"/>
      <c r="C42" s="144" t="s">
        <v>77</v>
      </c>
      <c r="D42" s="123">
        <f>CENTRALIZADOR!N50</f>
        <v>0</v>
      </c>
      <c r="E42" s="124" t="e">
        <f>(D42*100)/D43</f>
        <v>#DIV/0!</v>
      </c>
      <c r="F42" s="100"/>
      <c r="G42" s="136"/>
      <c r="H42" s="136"/>
      <c r="I42" s="136"/>
      <c r="J42" s="121"/>
    </row>
    <row r="43" spans="1:10" ht="15.75" thickBot="1" x14ac:dyDescent="0.3">
      <c r="A43" s="10"/>
      <c r="B43" s="114"/>
      <c r="C43" s="125" t="s">
        <v>52</v>
      </c>
      <c r="D43" s="126">
        <f>SUM(D41:D42)</f>
        <v>0</v>
      </c>
      <c r="E43" s="127" t="e">
        <f>SUM(E41:E42)</f>
        <v>#DIV/0!</v>
      </c>
      <c r="F43" s="100"/>
      <c r="G43" s="136"/>
      <c r="H43" s="136"/>
      <c r="I43" s="136"/>
      <c r="J43" s="121"/>
    </row>
    <row r="44" spans="1:10" ht="15.75" thickBot="1" x14ac:dyDescent="0.3">
      <c r="A44" s="10"/>
      <c r="B44" s="145"/>
      <c r="C44" s="146"/>
      <c r="D44" s="146"/>
      <c r="E44" s="146"/>
      <c r="F44" s="146"/>
      <c r="G44" s="142"/>
      <c r="H44" s="142"/>
      <c r="I44" s="142"/>
      <c r="J44" s="147"/>
    </row>
    <row r="45" spans="1:10" ht="15" hidden="1" x14ac:dyDescent="0.25"/>
  </sheetData>
  <sheetProtection algorithmName="SHA-512" hashValue="w0ppZgaUS8G7T1Mu9IeawTsO66o9NifVb+cj4S7KRwLX61M8dnQbXev6m9udlyMlhp90ptU1rVZlBqXwmOKeqA==" saltValue="/nw1BFXEMHXNmsyCLMe25A==" spinCount="100000" sheet="1" objects="1" scenarios="1"/>
  <mergeCells count="33">
    <mergeCell ref="C10:C11"/>
    <mergeCell ref="D10:D11"/>
    <mergeCell ref="E10:E11"/>
    <mergeCell ref="A1:J1"/>
    <mergeCell ref="B2:D2"/>
    <mergeCell ref="E2:H2"/>
    <mergeCell ref="B3:D3"/>
    <mergeCell ref="E3:H3"/>
    <mergeCell ref="B4:D4"/>
    <mergeCell ref="E4:H4"/>
    <mergeCell ref="B5:D5"/>
    <mergeCell ref="E5:H5"/>
    <mergeCell ref="B7:J7"/>
    <mergeCell ref="B8:J8"/>
    <mergeCell ref="C9:E9"/>
    <mergeCell ref="C14:E14"/>
    <mergeCell ref="G14:I14"/>
    <mergeCell ref="C15:C16"/>
    <mergeCell ref="D15:D16"/>
    <mergeCell ref="E15:E16"/>
    <mergeCell ref="G15:G16"/>
    <mergeCell ref="H15:H16"/>
    <mergeCell ref="I15:I16"/>
    <mergeCell ref="C27:E27"/>
    <mergeCell ref="G27:I27"/>
    <mergeCell ref="C33:E33"/>
    <mergeCell ref="C39:E39"/>
    <mergeCell ref="C19:E19"/>
    <mergeCell ref="C20:C21"/>
    <mergeCell ref="D20:D21"/>
    <mergeCell ref="E20:E21"/>
    <mergeCell ref="B25:J25"/>
    <mergeCell ref="B26:J26"/>
  </mergeCells>
  <conditionalFormatting sqref="E29:E31">
    <cfRule type="containsErrors" dxfId="8" priority="9">
      <formula>ISERROR(E29)</formula>
    </cfRule>
  </conditionalFormatting>
  <conditionalFormatting sqref="E35:E37">
    <cfRule type="containsErrors" dxfId="7" priority="8">
      <formula>ISERROR(E35)</formula>
    </cfRule>
  </conditionalFormatting>
  <conditionalFormatting sqref="E41:E43">
    <cfRule type="containsErrors" dxfId="6" priority="7">
      <formula>ISERROR(E41)</formula>
    </cfRule>
  </conditionalFormatting>
  <conditionalFormatting sqref="I29:I31">
    <cfRule type="containsErrors" dxfId="5" priority="6">
      <formula>ISERROR(I29)</formula>
    </cfRule>
  </conditionalFormatting>
  <conditionalFormatting sqref="G17:H17">
    <cfRule type="cellIs" dxfId="4" priority="5" operator="equal">
      <formula>0</formula>
    </cfRule>
  </conditionalFormatting>
  <conditionalFormatting sqref="I17">
    <cfRule type="containsErrors" dxfId="3" priority="4">
      <formula>ISERROR(I17)</formula>
    </cfRule>
  </conditionalFormatting>
  <conditionalFormatting sqref="H29:H31">
    <cfRule type="cellIs" dxfId="2" priority="3" operator="equal">
      <formula>0</formula>
    </cfRule>
  </conditionalFormatting>
  <conditionalFormatting sqref="E3:H5">
    <cfRule type="cellIs" dxfId="1" priority="2" operator="equal">
      <formula>0</formula>
    </cfRule>
  </conditionalFormatting>
  <conditionalFormatting sqref="B8:J8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MENU</vt:lpstr>
      <vt:lpstr>CARATULA</vt:lpstr>
      <vt:lpstr>FILIACION</vt:lpstr>
      <vt:lpstr>ASISTENCIA</vt:lpstr>
      <vt:lpstr>1°TRIM</vt:lpstr>
      <vt:lpstr>2°TRIM</vt:lpstr>
      <vt:lpstr>3°TRIM</vt:lpstr>
      <vt:lpstr>CENTRALIZADOR</vt:lpstr>
      <vt:lpstr>ESTADISTICAS</vt:lpstr>
      <vt:lpstr>'1°TRIM'!Títulos_a_imprimir</vt:lpstr>
      <vt:lpstr>'2°TRIM'!Títulos_a_imprimir</vt:lpstr>
      <vt:lpstr>'3°TRIM'!Títulos_a_imprimir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Paddy Sydney</cp:lastModifiedBy>
  <cp:lastPrinted>2021-04-18T22:10:23Z</cp:lastPrinted>
  <dcterms:created xsi:type="dcterms:W3CDTF">2021-03-06T04:03:04Z</dcterms:created>
  <dcterms:modified xsi:type="dcterms:W3CDTF">2021-09-20T20:41:56Z</dcterms:modified>
</cp:coreProperties>
</file>