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1" activeTab="6"/>
  </bookViews>
  <sheets>
    <sheet name="EGRESOS" sheetId="1" r:id="rId1"/>
    <sheet name="ING Y EGRE" sheetId="3" r:id="rId2"/>
    <sheet name="RESUMEN" sheetId="5" r:id="rId3"/>
    <sheet name="FACTURADOS" sheetId="6" r:id="rId4"/>
    <sheet name="RECIBOS" sheetId="7" r:id="rId5"/>
    <sheet name="RESUMEN VALORADOS" sheetId="4" r:id="rId6"/>
    <sheet name="DETALLE " sheetId="8" r:id="rId7"/>
  </sheets>
  <externalReferences>
    <externalReference r:id="rId8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/>
  <c r="E16"/>
  <c r="H366" i="8"/>
  <c r="H330"/>
  <c r="E15" i="5"/>
  <c r="H488" i="8"/>
  <c r="D17" i="5"/>
  <c r="D16"/>
  <c r="D13"/>
  <c r="H577" i="8"/>
  <c r="H433"/>
  <c r="E18" i="5"/>
  <c r="H412" i="8"/>
  <c r="H408"/>
  <c r="H271"/>
  <c r="E14" i="5"/>
  <c r="D14"/>
  <c r="H260" i="8"/>
  <c r="H4"/>
  <c r="E13" i="5"/>
  <c r="D12"/>
  <c r="E21" l="1"/>
  <c r="E19"/>
  <c r="D22"/>
  <c r="E20"/>
  <c r="H608" i="8"/>
  <c r="E12" i="5"/>
  <c r="E9" i="3"/>
  <c r="E22" i="5" l="1"/>
  <c r="I22" s="1"/>
  <c r="H165" i="7"/>
  <c r="G165"/>
  <c r="G136"/>
  <c r="G84"/>
  <c r="G58"/>
  <c r="G32"/>
  <c r="G26"/>
  <c r="G21"/>
  <c r="G12"/>
  <c r="F105" i="6"/>
  <c r="I104"/>
  <c r="F99"/>
  <c r="F94"/>
  <c r="F90"/>
  <c r="I89"/>
  <c r="I87"/>
  <c r="I86"/>
  <c r="F83"/>
  <c r="I82"/>
  <c r="I80"/>
  <c r="I76"/>
  <c r="F68"/>
  <c r="I67"/>
  <c r="I65"/>
  <c r="I49"/>
  <c r="I46"/>
  <c r="I45"/>
  <c r="I42"/>
  <c r="I40"/>
  <c r="I33"/>
  <c r="I29"/>
  <c r="I15"/>
  <c r="I11"/>
  <c r="I8"/>
  <c r="I6"/>
  <c r="F21" i="5"/>
  <c r="F20"/>
  <c r="F19"/>
  <c r="F18"/>
  <c r="F17"/>
  <c r="F12"/>
  <c r="F6"/>
  <c r="F7" l="1"/>
  <c r="F8" s="1"/>
  <c r="I24"/>
  <c r="F13"/>
  <c r="F14"/>
  <c r="F15"/>
  <c r="F16"/>
  <c r="I108" i="6"/>
  <c r="I136" i="7"/>
  <c r="I165" s="1"/>
  <c r="F22" i="5" l="1"/>
  <c r="E34" i="3"/>
  <c r="S35" i="4" l="1"/>
  <c r="R35"/>
  <c r="P35"/>
  <c r="O35"/>
  <c r="N35"/>
  <c r="M35"/>
  <c r="J35"/>
  <c r="I35"/>
  <c r="H35"/>
  <c r="F35"/>
  <c r="E35"/>
  <c r="D35"/>
  <c r="C35"/>
  <c r="Q34"/>
  <c r="K34"/>
  <c r="G34"/>
  <c r="Q33"/>
  <c r="K33"/>
  <c r="G33"/>
  <c r="Q32"/>
  <c r="K32"/>
  <c r="G32"/>
  <c r="Q31"/>
  <c r="K31"/>
  <c r="G31"/>
  <c r="Q30"/>
  <c r="K30"/>
  <c r="G30"/>
  <c r="Q29"/>
  <c r="K29"/>
  <c r="G29"/>
  <c r="Q28"/>
  <c r="K28"/>
  <c r="G28"/>
  <c r="Q27"/>
  <c r="K27"/>
  <c r="G27"/>
  <c r="Q26"/>
  <c r="K26"/>
  <c r="G26"/>
  <c r="Q25"/>
  <c r="K25"/>
  <c r="G25"/>
  <c r="Q24"/>
  <c r="K24"/>
  <c r="G24"/>
  <c r="Q23"/>
  <c r="K23"/>
  <c r="G23"/>
  <c r="Q22"/>
  <c r="K22"/>
  <c r="G22"/>
  <c r="Q20"/>
  <c r="K20"/>
  <c r="G20"/>
  <c r="Q19"/>
  <c r="K19"/>
  <c r="G19"/>
  <c r="Q18"/>
  <c r="K18"/>
  <c r="G18"/>
  <c r="Q17"/>
  <c r="K17"/>
  <c r="G17"/>
  <c r="Q16"/>
  <c r="K16"/>
  <c r="G16"/>
  <c r="Q15"/>
  <c r="K15"/>
  <c r="G15"/>
  <c r="Q14"/>
  <c r="K14"/>
  <c r="G14"/>
  <c r="Q13"/>
  <c r="K13"/>
  <c r="G13"/>
  <c r="Q12"/>
  <c r="K12"/>
  <c r="G12"/>
  <c r="Q11"/>
  <c r="K11"/>
  <c r="G11"/>
  <c r="Q10"/>
  <c r="K10"/>
  <c r="G10"/>
  <c r="Q9"/>
  <c r="K9"/>
  <c r="G9"/>
  <c r="Q8"/>
  <c r="K8"/>
  <c r="G8"/>
  <c r="Q7"/>
  <c r="K7"/>
  <c r="G7"/>
  <c r="Q6"/>
  <c r="K6"/>
  <c r="G6"/>
  <c r="Q5"/>
  <c r="K5"/>
  <c r="G5"/>
  <c r="Q4"/>
  <c r="K4"/>
  <c r="G4"/>
  <c r="Q35" l="1"/>
  <c r="T5"/>
  <c r="T7"/>
  <c r="T9"/>
  <c r="T11"/>
  <c r="T13"/>
  <c r="T15"/>
  <c r="T17"/>
  <c r="T19"/>
  <c r="T22"/>
  <c r="T24"/>
  <c r="T26"/>
  <c r="T28"/>
  <c r="T30"/>
  <c r="T32"/>
  <c r="T34"/>
  <c r="G35"/>
  <c r="K35"/>
  <c r="T4"/>
  <c r="T6"/>
  <c r="T8"/>
  <c r="T10"/>
  <c r="T12"/>
  <c r="T14"/>
  <c r="T16"/>
  <c r="T18"/>
  <c r="T20"/>
  <c r="T23"/>
  <c r="T25"/>
  <c r="T27"/>
  <c r="T29"/>
  <c r="T31"/>
  <c r="T33"/>
  <c r="T35" l="1"/>
  <c r="E24" i="1"/>
  <c r="E29"/>
  <c r="E33"/>
  <c r="E7" i="3" l="1"/>
  <c r="E22" s="1"/>
  <c r="E25" s="1"/>
  <c r="E36" s="1"/>
  <c r="E18" i="1"/>
  <c r="E14"/>
  <c r="E6"/>
  <c r="E38" l="1"/>
  <c r="B27" i="3"/>
  <c r="C40" i="1"/>
</calcChain>
</file>

<file path=xl/sharedStrings.xml><?xml version="1.0" encoding="utf-8"?>
<sst xmlns="http://schemas.openxmlformats.org/spreadsheetml/2006/main" count="2486" uniqueCount="796">
  <si>
    <t>(Expresado en Bolivianos)</t>
  </si>
  <si>
    <t xml:space="preserve">OBLIGACIONES SOCIALES </t>
  </si>
  <si>
    <t>GASTOS OPERATIVOS</t>
  </si>
  <si>
    <t>GASTOS DE MANTENIMIENTO Y REFACCION</t>
  </si>
  <si>
    <t>GASTOS ADMINISTRATIVOS</t>
  </si>
  <si>
    <t xml:space="preserve"> </t>
  </si>
  <si>
    <t>OTROS</t>
  </si>
  <si>
    <t>TRAMITE MINISTERIO DE TRABAJO</t>
  </si>
  <si>
    <t>SON:</t>
  </si>
  <si>
    <t xml:space="preserve">ANTICIPOS SUELDOS </t>
  </si>
  <si>
    <t>AFP FUTURO DE BOLIVIA - DICIEMBRE 2019</t>
  </si>
  <si>
    <t>AFP FUTURO DE BOLIVIA - ENERO 2020</t>
  </si>
  <si>
    <t>AFP FUTURO DE BOLIVIA -FEBRERO 2020</t>
  </si>
  <si>
    <t>CAJA DE SALUD DE CAMINOS ENERO 2020</t>
  </si>
  <si>
    <t>CAJA DE SALUD DE CAMINOS FEBRERO</t>
  </si>
  <si>
    <t>SERVICIOS BASICOS</t>
  </si>
  <si>
    <t>TELEFONIA Y COMUNICACIONES</t>
  </si>
  <si>
    <t>CISTERNAS DE AGUA</t>
  </si>
  <si>
    <t>PAPEL HIGIENICO</t>
  </si>
  <si>
    <t>IMPOSITIVOS</t>
  </si>
  <si>
    <t>IMPUESTOS CUOTA INICIAL PARA GESTION 2019</t>
  </si>
  <si>
    <t>SERVICIOS EXTERNOS</t>
  </si>
  <si>
    <t>COTRUCCION DE OFICINAS</t>
  </si>
  <si>
    <t>IMPLEMENTACION DE GUARDA EQUIPAJE</t>
  </si>
  <si>
    <t>PAGO A LA IMPRENTA</t>
  </si>
  <si>
    <t>DEVOLUCION DEL CREDITO FISCAL DE LA GESTION 2018</t>
  </si>
  <si>
    <t>PAGOS EN EL MES DE OCTUBRE 2020</t>
  </si>
  <si>
    <t>mas:</t>
  </si>
  <si>
    <t xml:space="preserve">INGRESOS DE EFECTIVO </t>
  </si>
  <si>
    <t>PLATAFORMAS</t>
  </si>
  <si>
    <t xml:space="preserve">MINGITORIOS </t>
  </si>
  <si>
    <t>TAXIS</t>
  </si>
  <si>
    <t>PARQUEO</t>
  </si>
  <si>
    <t xml:space="preserve">ALQUILERES </t>
  </si>
  <si>
    <t>ENERGIA ELECTRICA</t>
  </si>
  <si>
    <t>OTROS INGRESOS DE EFECTIVO</t>
  </si>
  <si>
    <t xml:space="preserve">TOTALES </t>
  </si>
  <si>
    <t>menos:</t>
  </si>
  <si>
    <t>SALDO DISPONIBLE</t>
  </si>
  <si>
    <t>SALDOS SEGÚN MAYOR CONTABLE Y ESTADO DE CUENTAS BNB</t>
  </si>
  <si>
    <t>DIFERENCIA</t>
  </si>
  <si>
    <t>EGRESOS DE CAJA DEL MES DE OCTUBRE 2020</t>
  </si>
  <si>
    <t>RESUMEN DE INGRESOS Y EGRESOS DEL MES DE OCTUBRE 2020</t>
  </si>
  <si>
    <t>SALDO CAJA AL 30 DE SEPTIEMBRE DE 2020</t>
  </si>
  <si>
    <t>SALDO BANCOS AL 30 DE SEPTIEMBRE DE 2020</t>
  </si>
  <si>
    <t>DISPONIBLE AL 30/09/2020</t>
  </si>
  <si>
    <t>ALQUILERES CON RECIBO</t>
  </si>
  <si>
    <t>PERNOCTE</t>
  </si>
  <si>
    <t>SALDO CAJA AL 31 DE OCTUBRE DE 2020</t>
  </si>
  <si>
    <t>SALDO BANCOS AL 31 DE OCTUBRE DE 2020</t>
  </si>
  <si>
    <t>POR RENDICION DE CUENTAS DE LIMPIEZA</t>
  </si>
  <si>
    <t>RESUMES DE INGRESOS POR PRE-VALORADOS - OCTUBRE 2020</t>
  </si>
  <si>
    <t>FECHA</t>
  </si>
  <si>
    <t>MINGITORIOS</t>
  </si>
  <si>
    <t>INGRESOS TOTALES AL DIA</t>
  </si>
  <si>
    <t>PLATAFORMA 1</t>
  </si>
  <si>
    <t>PLATAFORMA 2</t>
  </si>
  <si>
    <t>PLATAFORMA 3</t>
  </si>
  <si>
    <t>PLATAFORMA 4</t>
  </si>
  <si>
    <t>SUBTOTAL</t>
  </si>
  <si>
    <t xml:space="preserve">SUBTOTALES </t>
  </si>
  <si>
    <t>SUCURSAL 6</t>
  </si>
  <si>
    <t>SUCURSAL 7</t>
  </si>
  <si>
    <t>SUCURSAL 8</t>
  </si>
  <si>
    <t>SUCURSAL 9</t>
  </si>
  <si>
    <t>SUCURSAL 11</t>
  </si>
  <si>
    <t>SUCURSAL 12</t>
  </si>
  <si>
    <t xml:space="preserve">ELECCIONES ELECTTORALES </t>
  </si>
  <si>
    <t>ELECCIONES ELECTORALES 2020</t>
  </si>
  <si>
    <t>RESUMEN DE INGRESOS ALQUILERES Y OTROS OCTUBRE - 2020</t>
  </si>
  <si>
    <t>TOTAL INGRESOS</t>
  </si>
  <si>
    <t>INGRESOS FACTURADOS</t>
  </si>
  <si>
    <t>INGRESOS CON RECIBOS</t>
  </si>
  <si>
    <t>TOTAL</t>
  </si>
  <si>
    <t>RESUMEN DE RECAUDACION ALQUILERES Y OTROS:</t>
  </si>
  <si>
    <t>DETALLE</t>
  </si>
  <si>
    <t xml:space="preserve">ALQUILER DE OFICINAS </t>
  </si>
  <si>
    <t>ALQUILER DE BODEGAS</t>
  </si>
  <si>
    <t>ALQUILER DE KIOSKOS</t>
  </si>
  <si>
    <t>PLANTA BAJA</t>
  </si>
  <si>
    <t>PLANTA ALTA</t>
  </si>
  <si>
    <t>CAJEROS AUTOMATICOS</t>
  </si>
  <si>
    <t>ESTIVADORES</t>
  </si>
  <si>
    <t>COMERCIANTES</t>
  </si>
  <si>
    <t>PERNOCTES Y PARQUEO</t>
  </si>
  <si>
    <t>LUZ</t>
  </si>
  <si>
    <t>DETALLE DE COBRO DE ALQUILERES POR RUBROS:</t>
  </si>
  <si>
    <t>OFICINAS TRANSPORTE:</t>
  </si>
  <si>
    <t>N°</t>
  </si>
  <si>
    <t xml:space="preserve"> RAZON SOCIAL O NOMBRE</t>
  </si>
  <si>
    <t>FECHA DE PAGO</t>
  </si>
  <si>
    <t>PERIODO</t>
  </si>
  <si>
    <t>N°  FACT.</t>
  </si>
  <si>
    <t>BS.</t>
  </si>
  <si>
    <t># 38 AUTOTRANSPORTE SAMA</t>
  </si>
  <si>
    <t># 48 ANTONIA CRUZ HANNOVER</t>
  </si>
  <si>
    <t># 61 TRANS ESTRELLA DE LOS ANDES S.R.L.</t>
  </si>
  <si>
    <t># 32 TRANS NARVAEZ</t>
  </si>
  <si>
    <t xml:space="preserve"># 76 LINEA SINDICAL EXPRESO REUNIDAS NUÑEZ </t>
  </si>
  <si>
    <t># 4 LINEA SINDICAL TRANS NASER</t>
  </si>
  <si>
    <t># 4 LINEA SINDICAL TRANS NASER (ENCOMIENDAS)</t>
  </si>
  <si>
    <t># 9 SINDICATO TRANS DANUBIO</t>
  </si>
  <si>
    <t># 11 TRANS COPACABANA</t>
  </si>
  <si>
    <t># 80 SINDICATO DE TRANSPORTE ORION</t>
  </si>
  <si>
    <t># 3 LINEA SINDICAL ATLAS 1</t>
  </si>
  <si>
    <t># 1 LINEA SINDICAL TRANS AZUL</t>
  </si>
  <si>
    <t># 13 TRANS ANDORINA SAN MIGUEL</t>
  </si>
  <si>
    <t># 70 ATOCHA II ATL</t>
  </si>
  <si>
    <t># 53 TRANS FENIX S.R.L.</t>
  </si>
  <si>
    <t># 19 PULLMAN JET NORT S.R.L.</t>
  </si>
  <si>
    <t># 52 LINEA SINDICAL CHINO BUS ORURO</t>
  </si>
  <si>
    <t># 62 TRANS BOLIVIANO FACHIR S.R.L.</t>
  </si>
  <si>
    <t>BODEGAS</t>
  </si>
  <si>
    <t># 3 LINEA SINDICAL TRANS NASER</t>
  </si>
  <si>
    <t># 5 LINEA SINDICAL TRANS NASER</t>
  </si>
  <si>
    <t>KIOSKOS</t>
  </si>
  <si>
    <t>OTILIA CHOQUE VELIZ # 7</t>
  </si>
  <si>
    <t>DAVID QUISPE FERNANDEZ # 2</t>
  </si>
  <si>
    <t>SAID CANAVIRI "EL HAMBURGON"</t>
  </si>
  <si>
    <t>STAND # 5 VENTURA "CHARQUEKAN ORUREÑO"</t>
  </si>
  <si>
    <t>STAND # 7 VENTURA "MICROMARKET"</t>
  </si>
  <si>
    <t>BANCO FIE S.A.</t>
  </si>
  <si>
    <t>BANCO NACIONAL DE BOLIVIA S.A.</t>
  </si>
  <si>
    <t>BANCO DE CREDITO DE BOLIVIA S.A.</t>
  </si>
  <si>
    <t>DETALLE DE COBRO DE ALQUILERES Y ENERGIA ELECTRICA POR RUBROS:</t>
  </si>
  <si>
    <t>OTROS INGRESOS CON RECIBOS</t>
  </si>
  <si>
    <t>BODEGAS Y ALMACENES</t>
  </si>
  <si>
    <t>N°  RECIBO</t>
  </si>
  <si>
    <t>EXPRESO EL BERMEJEÑO</t>
  </si>
  <si>
    <t>ALQUILER BODEGA</t>
  </si>
  <si>
    <t>2 DIAS</t>
  </si>
  <si>
    <t>NATALIA RAMIREZ MAMANI</t>
  </si>
  <si>
    <t>ALQUILER BODEGA #44</t>
  </si>
  <si>
    <t>PAN DULCERAS</t>
  </si>
  <si>
    <t>ALMACEN # 3</t>
  </si>
  <si>
    <t>abr/20 may/20 jun/20 jul/20 ago/20 sep/20</t>
  </si>
  <si>
    <t xml:space="preserve">ANOTONIO CONDORI </t>
  </si>
  <si>
    <t>YONATAN CARATA OROPEZA</t>
  </si>
  <si>
    <t>KIOSKO #10 FRONTIS</t>
  </si>
  <si>
    <t>FLORA ANA MOLINA VILLEGAS</t>
  </si>
  <si>
    <t>KIOSKO #11 FRONTIS</t>
  </si>
  <si>
    <t>LILI VIVIANA BEJARANO MARTINEZ</t>
  </si>
  <si>
    <t>NICOLAZA MACIAS PEREZ</t>
  </si>
  <si>
    <t>KIOSKO #8</t>
  </si>
  <si>
    <t>SEVERINO VILLCA CHINO</t>
  </si>
  <si>
    <t>KIOSKO #3 FRONTIS</t>
  </si>
  <si>
    <t>ene/20 feb/20</t>
  </si>
  <si>
    <t>MARIA LUZ TORREZ RAMOS</t>
  </si>
  <si>
    <t>CARRITOS HAMBURGUESAS</t>
  </si>
  <si>
    <t>dic/19 ene/20 feb/20</t>
  </si>
  <si>
    <t>DEYSI LOZANO ESPINOZA</t>
  </si>
  <si>
    <t>GUARDA EQUIPAJE</t>
  </si>
  <si>
    <t>ISABEL APAZA VALDEZ</t>
  </si>
  <si>
    <t>STAND # 27</t>
  </si>
  <si>
    <t>EDITH TORREZ APAZA</t>
  </si>
  <si>
    <t>GASTRONOMIA CHAPACA</t>
  </si>
  <si>
    <t>nov/19 (parcial)</t>
  </si>
  <si>
    <t>ESTEBAN PACO SANTOS</t>
  </si>
  <si>
    <t>ESTIVADOR</t>
  </si>
  <si>
    <t>DANIEL MENDOZA LEQUE</t>
  </si>
  <si>
    <t>EUSEBIO CHAMBI HUANCA</t>
  </si>
  <si>
    <t>JUAN CARLOS CHAMBI CHOQUE</t>
  </si>
  <si>
    <t>BASILIO QUISPE CHINO</t>
  </si>
  <si>
    <t>JAVIER TOLA CHURA</t>
  </si>
  <si>
    <t>MARIO APAZA TOLA</t>
  </si>
  <si>
    <t>JULIAN HUARAYO GARCIA</t>
  </si>
  <si>
    <t>VICTOR QUISPE SANTOS</t>
  </si>
  <si>
    <t>DANIEL UMAÑA LAUREANO</t>
  </si>
  <si>
    <t>LUCHO VALENCIA NUÑEZ</t>
  </si>
  <si>
    <t>EUGENIO MENDOZA CONDORI</t>
  </si>
  <si>
    <t>NEMECIO MAMANI ARROYO</t>
  </si>
  <si>
    <t>feb/20 mar/20</t>
  </si>
  <si>
    <t>COMERCIANTES AMBULANTES</t>
  </si>
  <si>
    <t>JHOSELIN MONTOYA GONZALES</t>
  </si>
  <si>
    <t xml:space="preserve">VENTA DE GELATINA </t>
  </si>
  <si>
    <t>mar/20 sep/20</t>
  </si>
  <si>
    <t>EUSTAQUIA MARZE ACHO</t>
  </si>
  <si>
    <t>VENTA DE PAN DULCE</t>
  </si>
  <si>
    <t>DOMINGO CHAMBI CHIRI</t>
  </si>
  <si>
    <t>mar/20 oct/20</t>
  </si>
  <si>
    <t>TEODORA CARACILA AJUACHO</t>
  </si>
  <si>
    <t>FRANCISCA HUAYLLAS CALLAHUARA</t>
  </si>
  <si>
    <t>HUMBERTA CALLAHUARA</t>
  </si>
  <si>
    <t>REBECA LLAMPA VIRACA</t>
  </si>
  <si>
    <t>ROXANA TOLA FLORES</t>
  </si>
  <si>
    <t>FIDELIA VILLCA SANCHEZ</t>
  </si>
  <si>
    <t>WILMA MARIA POMA TORREZ</t>
  </si>
  <si>
    <t>MARCELINA MAMANI QUISPE</t>
  </si>
  <si>
    <t>VENTA DE TE, MATE</t>
  </si>
  <si>
    <t>EUSEBIO GUARACHI UCHUPI</t>
  </si>
  <si>
    <t>VENTA DE SALTEÑAS</t>
  </si>
  <si>
    <t>VERONICA PACHECO CONDORI</t>
  </si>
  <si>
    <t>VENTA DE REFRESCO Y ENSERES</t>
  </si>
  <si>
    <t>ALICIA RIOS CHOQUETICLLA</t>
  </si>
  <si>
    <t>ROMAN COLQUE ARISTA</t>
  </si>
  <si>
    <t>VENTA DE EMPANADAS</t>
  </si>
  <si>
    <t>RITA MAMANI CONDORI</t>
  </si>
  <si>
    <t>HUMBERTA CALLAHUARA LIA</t>
  </si>
  <si>
    <t>JUANA FLORRES ROJAS</t>
  </si>
  <si>
    <t>FLOTA AROMA</t>
  </si>
  <si>
    <t>PERNOCTE 2 FLOTAS</t>
  </si>
  <si>
    <t>DE LA FECHA</t>
  </si>
  <si>
    <t>TRANS AVAROA</t>
  </si>
  <si>
    <t>TRANS VILLA DEL NORTE</t>
  </si>
  <si>
    <t>CARLA ESTRADA</t>
  </si>
  <si>
    <t>PREDILECTO</t>
  </si>
  <si>
    <t>AVAROA</t>
  </si>
  <si>
    <t>EXPRESO TARIJA</t>
  </si>
  <si>
    <t>3 DIAS</t>
  </si>
  <si>
    <t>RAFAEL QUISPE VIDAL</t>
  </si>
  <si>
    <t>DANUBIO 1</t>
  </si>
  <si>
    <t>JUAN VELASQUEZ</t>
  </si>
  <si>
    <t>JOSE MIGUEL SILES YUCRA</t>
  </si>
  <si>
    <t>JORGE HEREDIA LIMACHE</t>
  </si>
  <si>
    <t>DAMIAN CACHI</t>
  </si>
  <si>
    <t>10-oct al 18-oct</t>
  </si>
  <si>
    <t>MILENCA CALLE</t>
  </si>
  <si>
    <t>TRANS VVILLA DEL NORTE</t>
  </si>
  <si>
    <t xml:space="preserve">PERNOCTE  </t>
  </si>
  <si>
    <t>26 DE JULIO</t>
  </si>
  <si>
    <t>ALVARO MONTERO</t>
  </si>
  <si>
    <t>FLOTA BUSES EL ALTO</t>
  </si>
  <si>
    <t>FLOTA NOBLEZA</t>
  </si>
  <si>
    <t>FLOTA SUDAMERICANO</t>
  </si>
  <si>
    <t>FLOTA ORION</t>
  </si>
  <si>
    <t>FLOTA SAN JOSE</t>
  </si>
  <si>
    <t>FLOTA LIBERTAD</t>
  </si>
  <si>
    <t>TRANS NASER</t>
  </si>
  <si>
    <t>FLAVIO TORRICO</t>
  </si>
  <si>
    <t>SAN JOSE</t>
  </si>
  <si>
    <t>REUNIDAS</t>
  </si>
  <si>
    <t>25 DE DICIEMBRE</t>
  </si>
  <si>
    <t>VILLA DEL NORTE</t>
  </si>
  <si>
    <t>FLOTA SAN ROQUE</t>
  </si>
  <si>
    <t>CORAL</t>
  </si>
  <si>
    <t>FLOTA CORAL</t>
  </si>
  <si>
    <t># 48 TRANS AIR BUS CORAL</t>
  </si>
  <si>
    <t>abr/20 may/20 jun/20</t>
  </si>
  <si>
    <t># 4 LINEA SINDICAL TRANS NASER BG# 5</t>
  </si>
  <si>
    <t># 4 LINEA SINDICAL TRANS NASER BG# 3</t>
  </si>
  <si>
    <t>jul/20 ago/20</t>
  </si>
  <si>
    <t>nov/19 dic/19</t>
  </si>
  <si>
    <t>ene/20 feb/20 mar/20</t>
  </si>
  <si>
    <t>USO TERMINAL</t>
  </si>
  <si>
    <t xml:space="preserve">PERNOCTE </t>
  </si>
  <si>
    <t>MATERIAL DE LIMPIEZA E INSUMOS DE BIOSEGURIDAD</t>
  </si>
  <si>
    <t>DEVOLUCION DE DEPOSITO POR ERROR AL BCP</t>
  </si>
  <si>
    <t>N°  FACT. - REC.</t>
  </si>
  <si>
    <t>TOTAL Bs.</t>
  </si>
  <si>
    <t>OFICINAS DE TRANSPORTE</t>
  </si>
  <si>
    <t>AUTOTRANSPORTE SAMA</t>
  </si>
  <si>
    <t>LINEA SINDICAL TRANS NASER</t>
  </si>
  <si>
    <t>BODEGA # 3</t>
  </si>
  <si>
    <t>BODEGA # 5</t>
  </si>
  <si>
    <t>CAJERO AUTOMATICO</t>
  </si>
  <si>
    <t>PERNOCTE Y PARQUEO</t>
  </si>
  <si>
    <t>PLANTA ALTA COMERCIAL</t>
  </si>
  <si>
    <t>PAGOS DEL MES DE OCTUBRE</t>
  </si>
  <si>
    <t>SUCURSAL 1</t>
  </si>
  <si>
    <t>SUCURSAL 2</t>
  </si>
  <si>
    <t>SUCURSAL 3</t>
  </si>
  <si>
    <t>OSAS TOURS TARIJA</t>
  </si>
  <si>
    <t>TRANS GAVIOTA 2</t>
  </si>
  <si>
    <t>OFICINA # 45</t>
  </si>
  <si>
    <t>SINDICATO MIXTO 25 DE DICIEMBRE</t>
  </si>
  <si>
    <t>TRANS DEL SUR 1</t>
  </si>
  <si>
    <t>INDIRA GEORGINA CABRERA</t>
  </si>
  <si>
    <t>CASA DE CAMBIO</t>
  </si>
  <si>
    <t>MARINA COLQUE ZAMBRANA</t>
  </si>
  <si>
    <t>JANITZA GUISELA AYLLON HUANCA</t>
  </si>
  <si>
    <t>TRANS COPACABANA S.A.</t>
  </si>
  <si>
    <t>EMPRESA TRANS ESTRELLA DE LOS ANDES S.R.L.</t>
  </si>
  <si>
    <t>OFICINA #61 y BG #24</t>
  </si>
  <si>
    <t>OFICINA y BG # 28</t>
  </si>
  <si>
    <t>ANTONIO JESUS CONDORI</t>
  </si>
  <si>
    <t>JUANA SALGUEIRO</t>
  </si>
  <si>
    <t>TRANS SAN LORENZO</t>
  </si>
  <si>
    <t>ENCOMIENDAS</t>
  </si>
  <si>
    <t>ALFREDO OCAÑA TANGARA</t>
  </si>
  <si>
    <t>MARLENE HUANCA CAHUANA</t>
  </si>
  <si>
    <t>F-3567</t>
  </si>
  <si>
    <t>F-3568</t>
  </si>
  <si>
    <t>EXPRESO FLOTA PADCAYA</t>
  </si>
  <si>
    <t>SINDICATO DE OBMNIBUSES BUSTILLO</t>
  </si>
  <si>
    <t>WILMA MORALES VENTURA</t>
  </si>
  <si>
    <t>KIOSKO #5 FRONTIS</t>
  </si>
  <si>
    <t>F-3580</t>
  </si>
  <si>
    <t>LIBETH VELAZQUEZ SANDOBAL</t>
  </si>
  <si>
    <t>KIOSKO #6 FRONTIS</t>
  </si>
  <si>
    <t>F-3581</t>
  </si>
  <si>
    <t>ANA MARIA ORELLANA</t>
  </si>
  <si>
    <t>F-3582</t>
  </si>
  <si>
    <t>11 DIAS OCT</t>
  </si>
  <si>
    <t>TRANS GAVIOTA</t>
  </si>
  <si>
    <t>TRANS SUDAMERICANO</t>
  </si>
  <si>
    <t>NILDA CHOQUE ANTONIO</t>
  </si>
  <si>
    <t>2 NOCHES</t>
  </si>
  <si>
    <t>NORA LUCANA CONDORI</t>
  </si>
  <si>
    <t>KARINA MAMANI FERNANDEZ</t>
  </si>
  <si>
    <t xml:space="preserve">VENTA DE REFRESCO  </t>
  </si>
  <si>
    <t>MAURA MAMANI CONDORI</t>
  </si>
  <si>
    <t xml:space="preserve">PERNOCTE 2 FLOTAS </t>
  </si>
  <si>
    <t>R-1125</t>
  </si>
  <si>
    <t>R-1126</t>
  </si>
  <si>
    <t>R-1127</t>
  </si>
  <si>
    <t>R-1128</t>
  </si>
  <si>
    <t>R-1129</t>
  </si>
  <si>
    <t>MARIA ELENA BLANCO TAPIA</t>
  </si>
  <si>
    <t>VENTA DE CHARQUE</t>
  </si>
  <si>
    <t>R-1134</t>
  </si>
  <si>
    <t>ROSEMARY CRUZ AJUMADO</t>
  </si>
  <si>
    <t>VENTA DE FRUTAS</t>
  </si>
  <si>
    <t>VENTA DE CHICHARRON DEPOLLO</t>
  </si>
  <si>
    <t>FLOTA TRANS LIBERTAD</t>
  </si>
  <si>
    <t>ALEJANDRINA COCA GANZAYO</t>
  </si>
  <si>
    <t>RIMBER TERRAZAS TOLIN</t>
  </si>
  <si>
    <t>VENTA DE CARGADORES</t>
  </si>
  <si>
    <t>R-1142</t>
  </si>
  <si>
    <t>HUMBERTA CALLAGUARA LIA</t>
  </si>
  <si>
    <t>R-1143</t>
  </si>
  <si>
    <t>R-1144</t>
  </si>
  <si>
    <t>R-1145</t>
  </si>
  <si>
    <t>FLOTA FENIX</t>
  </si>
  <si>
    <t>DANIEL CRUZ CONDORI</t>
  </si>
  <si>
    <t>BODEGA # 44</t>
  </si>
  <si>
    <t>R-1156</t>
  </si>
  <si>
    <t>VENTA DE RELLENOS</t>
  </si>
  <si>
    <t>R-1157</t>
  </si>
  <si>
    <t>STAND # 9</t>
  </si>
  <si>
    <t>STAND # 24</t>
  </si>
  <si>
    <t>ANTONIO JESUS CONDORI (STAND # 24)</t>
  </si>
  <si>
    <t>SEP/20 y OCT/20</t>
  </si>
  <si>
    <t>BERTHA CANAZA CHAMBI</t>
  </si>
  <si>
    <t>STAND # 12</t>
  </si>
  <si>
    <t>3 NOCHES</t>
  </si>
  <si>
    <t>R-1165</t>
  </si>
  <si>
    <t>NORA HUARACHI GABRIEL</t>
  </si>
  <si>
    <t>R-1169</t>
  </si>
  <si>
    <t>R-1170</t>
  </si>
  <si>
    <t>LINEA SINDICAL EXPRESO REUNIDAS NUÑES</t>
  </si>
  <si>
    <t>ASOCIACION TRANS VILLA DEL NORTE</t>
  </si>
  <si>
    <t>6 DIAS</t>
  </si>
  <si>
    <t>R-1174</t>
  </si>
  <si>
    <t>CECILIA COLQUE GONZALES</t>
  </si>
  <si>
    <t>VENTA DE TOSTADO</t>
  </si>
  <si>
    <t>R-1177</t>
  </si>
  <si>
    <t>DEYCI LOZANO ESPINOZA</t>
  </si>
  <si>
    <t>2019 - 2020</t>
  </si>
  <si>
    <t>R-1180</t>
  </si>
  <si>
    <t>R-1181</t>
  </si>
  <si>
    <t>LINEA SINDICAL TRANS NASER BG # 5</t>
  </si>
  <si>
    <t>LINEA SINDICAL TRANS NASER BG # 3</t>
  </si>
  <si>
    <t>LINEA SINDICAL TRANS NASER ENCOMIENDAS</t>
  </si>
  <si>
    <t>REINALDO DEIMER VIÑA QUISPE</t>
  </si>
  <si>
    <t>R-1186</t>
  </si>
  <si>
    <t>R-1187</t>
  </si>
  <si>
    <t>JUAN CARLOS CANAVIRI</t>
  </si>
  <si>
    <t>R-1188</t>
  </si>
  <si>
    <t>MARIA VALENZUELA SOLOGUREN</t>
  </si>
  <si>
    <t>STAND # 23</t>
  </si>
  <si>
    <t>R-1190</t>
  </si>
  <si>
    <t>R-1191</t>
  </si>
  <si>
    <t>VENTA DE REFRESCOS</t>
  </si>
  <si>
    <t>R-1192</t>
  </si>
  <si>
    <t>R-1193</t>
  </si>
  <si>
    <t>R-1194</t>
  </si>
  <si>
    <t>R-1195</t>
  </si>
  <si>
    <t>R-1196</t>
  </si>
  <si>
    <t>DEMETRIO PAVA FLORES</t>
  </si>
  <si>
    <t>R-1197</t>
  </si>
  <si>
    <t>KIOSKO #9 FRONTIS</t>
  </si>
  <si>
    <t>JAQUELIN RUBIN DE CELIS</t>
  </si>
  <si>
    <t>2 MASAJEADORES</t>
  </si>
  <si>
    <t>R-1198</t>
  </si>
  <si>
    <t>FLOTAB ORION</t>
  </si>
  <si>
    <t>FLOTA LINEA AZUL</t>
  </si>
  <si>
    <t>R-1200</t>
  </si>
  <si>
    <t>BUSES EL ALTO</t>
  </si>
  <si>
    <t>R-16752</t>
  </si>
  <si>
    <t>IRENE GUARACHI GABRIEL</t>
  </si>
  <si>
    <t>R-16753</t>
  </si>
  <si>
    <t>VIANNEY EUGENIA MONTOYA ARAMAYO</t>
  </si>
  <si>
    <t>STAND # 11</t>
  </si>
  <si>
    <t>R-16755</t>
  </si>
  <si>
    <t>R-16756</t>
  </si>
  <si>
    <t>R-16757</t>
  </si>
  <si>
    <t>MATEO GUTIERREZ SANTOS</t>
  </si>
  <si>
    <t>R-16758</t>
  </si>
  <si>
    <t>R-16759</t>
  </si>
  <si>
    <t>CLUDIA FLORES</t>
  </si>
  <si>
    <t>KIOSKO # 9 FRONTIS</t>
  </si>
  <si>
    <t>R-16760</t>
  </si>
  <si>
    <t>R-16761</t>
  </si>
  <si>
    <t>R-16762</t>
  </si>
  <si>
    <t>R-16763</t>
  </si>
  <si>
    <t>BERTHA MAMANI MARTINEZ</t>
  </si>
  <si>
    <t>VENTA DE QUINUA</t>
  </si>
  <si>
    <t>R-16764</t>
  </si>
  <si>
    <t>MARIA SHARESKA VASQUEZ</t>
  </si>
  <si>
    <t>STAND # 26</t>
  </si>
  <si>
    <t>R-16769</t>
  </si>
  <si>
    <t>JUAN CARLOS CHAMBI</t>
  </si>
  <si>
    <t>R-16770</t>
  </si>
  <si>
    <t>R-16771</t>
  </si>
  <si>
    <t>BUS SUDAMERICANA</t>
  </si>
  <si>
    <t>R-16772</t>
  </si>
  <si>
    <t>OFICINA # 58</t>
  </si>
  <si>
    <t>Sep/19 y Oct/19</t>
  </si>
  <si>
    <t>R-16779</t>
  </si>
  <si>
    <t>TRANS ALTEÑO S.R.L.</t>
  </si>
  <si>
    <t>OFICINA # 44</t>
  </si>
  <si>
    <t>R-16780</t>
  </si>
  <si>
    <t>Ago/19 y Sep/19</t>
  </si>
  <si>
    <t>R-16781</t>
  </si>
  <si>
    <t>JUANA FLORES ROJAS</t>
  </si>
  <si>
    <t>R-16782</t>
  </si>
  <si>
    <t>R-16783</t>
  </si>
  <si>
    <t>R-16784</t>
  </si>
  <si>
    <t>R-16788</t>
  </si>
  <si>
    <t>R-16789</t>
  </si>
  <si>
    <t>R-16790</t>
  </si>
  <si>
    <t>R-16791</t>
  </si>
  <si>
    <t>ZENAIDA VILLALOBOS</t>
  </si>
  <si>
    <t>VENTA DE SANDWICH</t>
  </si>
  <si>
    <t>R-16792</t>
  </si>
  <si>
    <t>R-16793</t>
  </si>
  <si>
    <t>PLAZA DE COMIDAS</t>
  </si>
  <si>
    <t>EDITH TORREZ (GASTRONOMIA CHAPACA)</t>
  </si>
  <si>
    <t>R-16795</t>
  </si>
  <si>
    <t>R-16800</t>
  </si>
  <si>
    <t>IVETH LOPEZ CHAMBI (STAND #1-B)</t>
  </si>
  <si>
    <t>R-16801</t>
  </si>
  <si>
    <t>23 DE MARZO</t>
  </si>
  <si>
    <t>R-221484</t>
  </si>
  <si>
    <t>AROMA</t>
  </si>
  <si>
    <t>R-221485</t>
  </si>
  <si>
    <t>R-221486</t>
  </si>
  <si>
    <t>R-221487</t>
  </si>
  <si>
    <t>R-221488</t>
  </si>
  <si>
    <t>R-221489</t>
  </si>
  <si>
    <t>R-221490</t>
  </si>
  <si>
    <t>R-221491</t>
  </si>
  <si>
    <t>R-221492</t>
  </si>
  <si>
    <t>R-221493</t>
  </si>
  <si>
    <t>R-221494</t>
  </si>
  <si>
    <t>TRANS AZUL</t>
  </si>
  <si>
    <t>FLOTA CHALLAPATA</t>
  </si>
  <si>
    <t>FLOTA SUDAMERICANA</t>
  </si>
  <si>
    <t>FABIO TORRICO</t>
  </si>
  <si>
    <t>R-221495</t>
  </si>
  <si>
    <t>R-221496</t>
  </si>
  <si>
    <t>R-221497</t>
  </si>
  <si>
    <t>R-221498</t>
  </si>
  <si>
    <t>R-221499</t>
  </si>
  <si>
    <t>R-221500</t>
  </si>
  <si>
    <t>WILBERTO ACHUMIRI</t>
  </si>
  <si>
    <t>LUIS CARLOS COLQUE</t>
  </si>
  <si>
    <t>MARCO CONDORI</t>
  </si>
  <si>
    <t>R-23851</t>
  </si>
  <si>
    <t>JUAN CARLOS LLAVE</t>
  </si>
  <si>
    <t>R-23852</t>
  </si>
  <si>
    <t>R-23853</t>
  </si>
  <si>
    <t>R-23854</t>
  </si>
  <si>
    <t>R-23855</t>
  </si>
  <si>
    <t>R-23856</t>
  </si>
  <si>
    <t>R-23857</t>
  </si>
  <si>
    <t>R-23858</t>
  </si>
  <si>
    <t>R-23859</t>
  </si>
  <si>
    <t>R-23860</t>
  </si>
  <si>
    <t>R-23861</t>
  </si>
  <si>
    <t>R-23862</t>
  </si>
  <si>
    <t>R-23863</t>
  </si>
  <si>
    <t>R-23864</t>
  </si>
  <si>
    <t>R-23865</t>
  </si>
  <si>
    <t>R-23866</t>
  </si>
  <si>
    <t>R-23867</t>
  </si>
  <si>
    <t>R-23868</t>
  </si>
  <si>
    <t>R-23869</t>
  </si>
  <si>
    <t>R-23870</t>
  </si>
  <si>
    <t>R-23871</t>
  </si>
  <si>
    <t>R-23872</t>
  </si>
  <si>
    <t>R-23873</t>
  </si>
  <si>
    <t>R-23874</t>
  </si>
  <si>
    <t>R-23875</t>
  </si>
  <si>
    <t>R-23876</t>
  </si>
  <si>
    <t>R-23877</t>
  </si>
  <si>
    <t>R-23878</t>
  </si>
  <si>
    <t>R-23879</t>
  </si>
  <si>
    <t>R-23880</t>
  </si>
  <si>
    <t>R-23881</t>
  </si>
  <si>
    <t>R-23882</t>
  </si>
  <si>
    <t>R-23883</t>
  </si>
  <si>
    <t>R-23884</t>
  </si>
  <si>
    <t>R-23885</t>
  </si>
  <si>
    <t>R-23886</t>
  </si>
  <si>
    <t>R-23887</t>
  </si>
  <si>
    <t>R-23888</t>
  </si>
  <si>
    <t>R-23889</t>
  </si>
  <si>
    <t>R-23890</t>
  </si>
  <si>
    <t>FLOTA 25 DE DICIEMBRE</t>
  </si>
  <si>
    <t>FRANCO AGUILAR</t>
  </si>
  <si>
    <t>TRANS ATLAS</t>
  </si>
  <si>
    <t xml:space="preserve">RUBEN CAMARGO </t>
  </si>
  <si>
    <t>GENARO MARTINEZ</t>
  </si>
  <si>
    <t>TRNAS AZUL</t>
  </si>
  <si>
    <t>LINEA AZUL</t>
  </si>
  <si>
    <t>TRANS ORION</t>
  </si>
  <si>
    <t>TRANZ ATLAS</t>
  </si>
  <si>
    <t>BOLIVIANO FACHIR</t>
  </si>
  <si>
    <t>LIBERTAD</t>
  </si>
  <si>
    <t>CARLOS GARNICA</t>
  </si>
  <si>
    <t>SUDAMERICANA</t>
  </si>
  <si>
    <t>NOBLEZA</t>
  </si>
  <si>
    <t>R-23891</t>
  </si>
  <si>
    <t>EDGAR VARGAS</t>
  </si>
  <si>
    <t>STAND # 1-B</t>
  </si>
  <si>
    <t>TRANSPORTE FENIX S.R.L.</t>
  </si>
  <si>
    <t>OFICINA # 53</t>
  </si>
  <si>
    <t>F-3584</t>
  </si>
  <si>
    <t>LINEA SINDICAL TRANS IMPERIAL</t>
  </si>
  <si>
    <t>OFICINA # 57</t>
  </si>
  <si>
    <t>F-3585</t>
  </si>
  <si>
    <t>F-3586</t>
  </si>
  <si>
    <t>F-3587</t>
  </si>
  <si>
    <t>ANTONIA CRUZ HANNOVER</t>
  </si>
  <si>
    <t>OFICINA # 48</t>
  </si>
  <si>
    <t>F-3588</t>
  </si>
  <si>
    <t>F-3589</t>
  </si>
  <si>
    <t>F-3590</t>
  </si>
  <si>
    <t>F-3591</t>
  </si>
  <si>
    <t>F-3592</t>
  </si>
  <si>
    <t>OFICINA # 41 y BG 41-62</t>
  </si>
  <si>
    <t>F-3593</t>
  </si>
  <si>
    <t>SINDICATO CRUCERO DEL SUR</t>
  </si>
  <si>
    <t>OFICINA # 68</t>
  </si>
  <si>
    <t>F-3595</t>
  </si>
  <si>
    <t>F-3596</t>
  </si>
  <si>
    <t>F-3597</t>
  </si>
  <si>
    <t>F-3599</t>
  </si>
  <si>
    <t>LINEA SINDICAL CHINO BUS ORURO</t>
  </si>
  <si>
    <t>OFICINA # 52 y A-2</t>
  </si>
  <si>
    <t>F-3600</t>
  </si>
  <si>
    <t>F-3601</t>
  </si>
  <si>
    <t>LINEA SINDICAL ATLAS 1</t>
  </si>
  <si>
    <t>OFICINA # 3</t>
  </si>
  <si>
    <t>F-3604</t>
  </si>
  <si>
    <t>F-3606</t>
  </si>
  <si>
    <t>AIR BUS CORAL S.R.L.</t>
  </si>
  <si>
    <t>OFICINA # 7 Y BG 7</t>
  </si>
  <si>
    <t>F-3608</t>
  </si>
  <si>
    <t>F-3609</t>
  </si>
  <si>
    <t xml:space="preserve">STAND # 5 </t>
  </si>
  <si>
    <t>VENTURA CHARQUEKAN ORUREÑO</t>
  </si>
  <si>
    <t>F-3610</t>
  </si>
  <si>
    <t>VENTURA MICROMARKET</t>
  </si>
  <si>
    <t xml:space="preserve">STAND # 7 </t>
  </si>
  <si>
    <t>F-3611</t>
  </si>
  <si>
    <t>F-3612</t>
  </si>
  <si>
    <t>SINDICATO MIXTO DE TRANSPORTE ORION</t>
  </si>
  <si>
    <t>OFICINA #78 y BG #10</t>
  </si>
  <si>
    <t>F-3613</t>
  </si>
  <si>
    <t>F-3614</t>
  </si>
  <si>
    <t>F-3615</t>
  </si>
  <si>
    <t>F-3616</t>
  </si>
  <si>
    <t>F-3617</t>
  </si>
  <si>
    <t>LINEA SINDICAL TRANSPORTE AROMA</t>
  </si>
  <si>
    <t>OFICINA # 8 y BG #8</t>
  </si>
  <si>
    <t>F-3618</t>
  </si>
  <si>
    <t>F-3619</t>
  </si>
  <si>
    <t>F-3620</t>
  </si>
  <si>
    <t>FLOTA SAN MIGUEL ANDORINHA</t>
  </si>
  <si>
    <t>OFICINA # 12 y BG 13</t>
  </si>
  <si>
    <t>F-3621</t>
  </si>
  <si>
    <t>F-3622</t>
  </si>
  <si>
    <t>TRANS 26 DE JULIO</t>
  </si>
  <si>
    <t>OFICINA # 42</t>
  </si>
  <si>
    <t>F-3624</t>
  </si>
  <si>
    <t>F-3625</t>
  </si>
  <si>
    <t>F-3626</t>
  </si>
  <si>
    <t>F-3627</t>
  </si>
  <si>
    <t>EXPRESO SAN ROQUE</t>
  </si>
  <si>
    <t>OFICINA # 34 y BG 54</t>
  </si>
  <si>
    <t>F-3629</t>
  </si>
  <si>
    <t>TRANS EDUARDO AVAROA S.R.L.</t>
  </si>
  <si>
    <t>F-3630</t>
  </si>
  <si>
    <t>F-3631</t>
  </si>
  <si>
    <t>OSASTUR TARIJA</t>
  </si>
  <si>
    <t>OFICINA # 36 y BG 55</t>
  </si>
  <si>
    <t>F-3632</t>
  </si>
  <si>
    <t>F-3633</t>
  </si>
  <si>
    <t>F-3634</t>
  </si>
  <si>
    <t>F-3635</t>
  </si>
  <si>
    <t>F-3636</t>
  </si>
  <si>
    <t>F-3637</t>
  </si>
  <si>
    <t>F-3638</t>
  </si>
  <si>
    <t>F-3639</t>
  </si>
  <si>
    <t>F-3640</t>
  </si>
  <si>
    <t>OFICINA # 36 y BG 55, 35 y 36</t>
  </si>
  <si>
    <t>OFICINA # 41 y BG 41 Y 62</t>
  </si>
  <si>
    <t>F-3641</t>
  </si>
  <si>
    <t>JORGE SARMIENTO MAMANI</t>
  </si>
  <si>
    <t>4 CARRITOS MONEDEROS</t>
  </si>
  <si>
    <t>F-3642</t>
  </si>
  <si>
    <t>F-3643</t>
  </si>
  <si>
    <t>F-3644</t>
  </si>
  <si>
    <t>F-3645</t>
  </si>
  <si>
    <t>EMPRESA DE TRANSPORTE EXPRESO EL BERMEJEÑO</t>
  </si>
  <si>
    <t>OFICINA # 40 Y BG 61</t>
  </si>
  <si>
    <t>F-3646</t>
  </si>
  <si>
    <t>F-3647</t>
  </si>
  <si>
    <t>F-3648</t>
  </si>
  <si>
    <t>abr, may, jun-20</t>
  </si>
  <si>
    <t>F-3649</t>
  </si>
  <si>
    <t>TRANSPORTE 26 DE JULIO</t>
  </si>
  <si>
    <t>F-3650</t>
  </si>
  <si>
    <t>F-3652</t>
  </si>
  <si>
    <t>F-3653</t>
  </si>
  <si>
    <t>SINDICATO TRANS DANUBIO</t>
  </si>
  <si>
    <t>OFICINA # 9</t>
  </si>
  <si>
    <t>F-3654</t>
  </si>
  <si>
    <t>F-3655</t>
  </si>
  <si>
    <t>OFICINA # 4 Y BG# 3</t>
  </si>
  <si>
    <t>F-3656</t>
  </si>
  <si>
    <t>F-3657</t>
  </si>
  <si>
    <t>F-3658</t>
  </si>
  <si>
    <t>F-3659</t>
  </si>
  <si>
    <t>F-3660</t>
  </si>
  <si>
    <t>TITAN BUS S.R.L.</t>
  </si>
  <si>
    <t>OFICINA # 80</t>
  </si>
  <si>
    <t>F-3661</t>
  </si>
  <si>
    <t>RAMIRO GONZALES</t>
  </si>
  <si>
    <t>F-3662</t>
  </si>
  <si>
    <t>LINEA SINDICAL TRANS AZUL</t>
  </si>
  <si>
    <t>OFICINA # 1 Y BG 1-2</t>
  </si>
  <si>
    <t>F-3663</t>
  </si>
  <si>
    <t>F-3664</t>
  </si>
  <si>
    <t>LINEA SINDICAL DE TRANSPORTE FLECHA NORTE</t>
  </si>
  <si>
    <t>OFICINA # 75</t>
  </si>
  <si>
    <t>F-3665</t>
  </si>
  <si>
    <t>F-3666</t>
  </si>
  <si>
    <t>BACILIA CONDORI MORA</t>
  </si>
  <si>
    <t>KIOSKO # 4 FRONTIS</t>
  </si>
  <si>
    <t>F-3667</t>
  </si>
  <si>
    <t>OFICINA # 68 Y BG 26</t>
  </si>
  <si>
    <t>F-3669</t>
  </si>
  <si>
    <t>F-3670</t>
  </si>
  <si>
    <t>F-3671</t>
  </si>
  <si>
    <t>OFICINA # 33 Y BG 57-A4</t>
  </si>
  <si>
    <t>F-3672</t>
  </si>
  <si>
    <t>F-3673</t>
  </si>
  <si>
    <t>LIBERT VELAZQUEZ SANDOBAL</t>
  </si>
  <si>
    <t>KIOSKO # 6</t>
  </si>
  <si>
    <t>F-3674</t>
  </si>
  <si>
    <t>F-3677</t>
  </si>
  <si>
    <t>F-3678</t>
  </si>
  <si>
    <t>TRANS BOLIVIANO FACHIR S.R.L.</t>
  </si>
  <si>
    <t>OFICINA # 62</t>
  </si>
  <si>
    <t>F-3679</t>
  </si>
  <si>
    <t>F-3680</t>
  </si>
  <si>
    <t>F-3681</t>
  </si>
  <si>
    <t>F-3682</t>
  </si>
  <si>
    <t>TRANS PREDILECTO ATL</t>
  </si>
  <si>
    <t>OFICINA # 73</t>
  </si>
  <si>
    <t>F-3683</t>
  </si>
  <si>
    <t>F-3684</t>
  </si>
  <si>
    <t>CASA DE CAMBIO # 2</t>
  </si>
  <si>
    <t>F-3685</t>
  </si>
  <si>
    <t>LINEA SINDICAL TRANS LIBERTAAD</t>
  </si>
  <si>
    <t>OFICINA # 59</t>
  </si>
  <si>
    <t>F-3686</t>
  </si>
  <si>
    <t>F-3687</t>
  </si>
  <si>
    <t>ASOCIACION MIXTO TRANS ANDESMAR AVAROA</t>
  </si>
  <si>
    <t>OFICINA # 79</t>
  </si>
  <si>
    <t>F-3688</t>
  </si>
  <si>
    <t>F-3689</t>
  </si>
  <si>
    <t>OFICINA # 34 Y BG 54</t>
  </si>
  <si>
    <t>F-3690</t>
  </si>
  <si>
    <t>OFICINA # 41 Y BG 41, 62</t>
  </si>
  <si>
    <t>F-3691</t>
  </si>
  <si>
    <t>F-3692</t>
  </si>
  <si>
    <t>JOSE LUIS VILLEGAS</t>
  </si>
  <si>
    <t>2 BALANZAS ELEC.</t>
  </si>
  <si>
    <t>F-3693</t>
  </si>
  <si>
    <t>AUTO TRANSPORTE SAMA</t>
  </si>
  <si>
    <t>OFICINA # 38 Y BG 56</t>
  </si>
  <si>
    <t>F-3694</t>
  </si>
  <si>
    <t>15dias mar-20</t>
  </si>
  <si>
    <t>F-3696</t>
  </si>
  <si>
    <t>F-3697</t>
  </si>
  <si>
    <t>F-3698</t>
  </si>
  <si>
    <t>SINDICATO TRANS LA VELOZ DEL VALLE</t>
  </si>
  <si>
    <t>OFICINA # 63</t>
  </si>
  <si>
    <t>F-3700</t>
  </si>
  <si>
    <t>KIOSKO # 1</t>
  </si>
  <si>
    <t>F-3702</t>
  </si>
  <si>
    <t>F-3703</t>
  </si>
  <si>
    <t>KIOSKO #10</t>
  </si>
  <si>
    <t>F-3704</t>
  </si>
  <si>
    <t>LINEA SINDICAL TRANS ILLIMANI</t>
  </si>
  <si>
    <t>OFICINA # 74 Y BG 46</t>
  </si>
  <si>
    <t>F-3705</t>
  </si>
  <si>
    <t>OFICINA # 11</t>
  </si>
  <si>
    <t>F-3706</t>
  </si>
  <si>
    <t>FIDELIA BETTY HUARACHI MALLCU</t>
  </si>
  <si>
    <t>F-3707</t>
  </si>
  <si>
    <t>SABOR HEAR S.R.L.,</t>
  </si>
  <si>
    <t>STAND #25</t>
  </si>
  <si>
    <t>F-3708</t>
  </si>
  <si>
    <t>F-3709</t>
  </si>
  <si>
    <t>JAQUELINE RUBIN DE CELIZ</t>
  </si>
  <si>
    <t>5 CARGADORES CEL</t>
  </si>
  <si>
    <t>F-3711</t>
  </si>
  <si>
    <t>2 SILLAS MASAJEADORAS</t>
  </si>
  <si>
    <t>F-3712</t>
  </si>
  <si>
    <t>F-3713</t>
  </si>
  <si>
    <t>F-3714</t>
  </si>
  <si>
    <t>F-3716</t>
  </si>
  <si>
    <t>F-3717</t>
  </si>
  <si>
    <t>F-3718</t>
  </si>
  <si>
    <t>EXPRESO 11 DE JULIO</t>
  </si>
  <si>
    <t>OFICINA # 27</t>
  </si>
  <si>
    <t>F-3719</t>
  </si>
  <si>
    <t>F-3720</t>
  </si>
  <si>
    <t>F-3721</t>
  </si>
  <si>
    <t>F-3722</t>
  </si>
  <si>
    <t>F-3723</t>
  </si>
  <si>
    <t>OFICINA # 13 Y BG 13</t>
  </si>
  <si>
    <t>F-3725</t>
  </si>
  <si>
    <t>F-3726</t>
  </si>
  <si>
    <t>F-3727</t>
  </si>
  <si>
    <t>F-3729</t>
  </si>
  <si>
    <t>F-3730</t>
  </si>
  <si>
    <t>F-3733</t>
  </si>
  <si>
    <t>F-3734</t>
  </si>
  <si>
    <t>TRANSPORTES FENIX S.R.L.</t>
  </si>
  <si>
    <t>R-16802</t>
  </si>
  <si>
    <t>ROLANDO LOAYZA GOLDEN GAMES</t>
  </si>
  <si>
    <t xml:space="preserve">STAND </t>
  </si>
  <si>
    <t>R-16803</t>
  </si>
  <si>
    <t xml:space="preserve">VENTA DE REFRESCO </t>
  </si>
  <si>
    <t>R-16804</t>
  </si>
  <si>
    <t>R-16806</t>
  </si>
  <si>
    <t>R-16807</t>
  </si>
  <si>
    <t>R-16808</t>
  </si>
  <si>
    <t>R-16809</t>
  </si>
  <si>
    <t>R-16810</t>
  </si>
  <si>
    <t>R-16811</t>
  </si>
  <si>
    <t>R-16812</t>
  </si>
  <si>
    <t>R-16813</t>
  </si>
  <si>
    <t>R-16814</t>
  </si>
  <si>
    <t>R-16815</t>
  </si>
  <si>
    <t>R-16816</t>
  </si>
  <si>
    <t>R-16817</t>
  </si>
  <si>
    <t>R-16818</t>
  </si>
  <si>
    <t>R-16819</t>
  </si>
  <si>
    <t>R-16820</t>
  </si>
  <si>
    <t>R-16821</t>
  </si>
  <si>
    <t>R-16822</t>
  </si>
  <si>
    <t>R-16823</t>
  </si>
  <si>
    <t>R-16824</t>
  </si>
  <si>
    <t>R-16825</t>
  </si>
  <si>
    <t>R-16826</t>
  </si>
  <si>
    <t>may, jun-20</t>
  </si>
  <si>
    <t>LINEA SINDICAL TRANS ATLAS 1</t>
  </si>
  <si>
    <t>R-16838</t>
  </si>
  <si>
    <t>R-16844</t>
  </si>
  <si>
    <t>R-16850</t>
  </si>
  <si>
    <t>R-16856</t>
  </si>
  <si>
    <t>R-16862</t>
  </si>
  <si>
    <t>R-16868</t>
  </si>
  <si>
    <t>R-16874</t>
  </si>
  <si>
    <t>R-16880</t>
  </si>
  <si>
    <t>R-16886</t>
  </si>
  <si>
    <t>R-16892</t>
  </si>
  <si>
    <t>R-16898</t>
  </si>
  <si>
    <t>R-16904</t>
  </si>
  <si>
    <t>R-16910</t>
  </si>
  <si>
    <t>R-16916</t>
  </si>
  <si>
    <t>R-16922</t>
  </si>
  <si>
    <t>R-16928</t>
  </si>
  <si>
    <t>R-16934</t>
  </si>
  <si>
    <t>nov, dic-19</t>
  </si>
  <si>
    <t xml:space="preserve">VENTA DE MATE Y CAFE </t>
  </si>
  <si>
    <t>TRANS AIR BUS CORAL</t>
  </si>
  <si>
    <t>R-16827</t>
  </si>
  <si>
    <t>R-16828</t>
  </si>
  <si>
    <t>R-16829</t>
  </si>
  <si>
    <t>MAURA CANAVIRI TORREZ</t>
  </si>
  <si>
    <t>BODEGA # 29</t>
  </si>
  <si>
    <t>mar, abr, may-20</t>
  </si>
  <si>
    <t>feb, mar, abr, may, jun, jul-20</t>
  </si>
  <si>
    <t>SHARON MILDREDT PORTILLO BALLESTEROS</t>
  </si>
  <si>
    <t>PANTALLA DOMO</t>
  </si>
  <si>
    <t>VENTA DE SALTEÑAS Y EMPANADAS</t>
  </si>
  <si>
    <t>CLAUDIA FLORES</t>
  </si>
  <si>
    <t xml:space="preserve">KIOSKO #9 </t>
  </si>
</sst>
</file>

<file path=xl/styles.xml><?xml version="1.0" encoding="utf-8"?>
<styleSheet xmlns="http://schemas.openxmlformats.org/spreadsheetml/2006/main">
  <numFmts count="1">
    <numFmt numFmtId="164" formatCode="#,##0.0"/>
  </numFmts>
  <fonts count="23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Border="1"/>
    <xf numFmtId="0" fontId="3" fillId="0" borderId="0" xfId="0" applyFont="1" applyAlignment="1">
      <alignment horizontal="center" wrapText="1"/>
    </xf>
    <xf numFmtId="4" fontId="3" fillId="2" borderId="0" xfId="0" applyNumberFormat="1" applyFont="1" applyFill="1" applyBorder="1"/>
    <xf numFmtId="4" fontId="3" fillId="0" borderId="0" xfId="0" applyNumberFormat="1" applyFont="1"/>
    <xf numFmtId="4" fontId="2" fillId="0" borderId="0" xfId="0" applyNumberFormat="1" applyFont="1"/>
    <xf numFmtId="14" fontId="2" fillId="0" borderId="0" xfId="0" applyNumberFormat="1" applyFont="1" applyBorder="1"/>
    <xf numFmtId="0" fontId="3" fillId="2" borderId="1" xfId="0" applyFont="1" applyFill="1" applyBorder="1"/>
    <xf numFmtId="4" fontId="3" fillId="2" borderId="1" xfId="0" applyNumberFormat="1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4" fontId="2" fillId="2" borderId="0" xfId="0" applyNumberFormat="1" applyFont="1" applyFill="1" applyBorder="1"/>
    <xf numFmtId="4" fontId="4" fillId="2" borderId="0" xfId="0" applyNumberFormat="1" applyFont="1" applyFill="1" applyBorder="1"/>
    <xf numFmtId="0" fontId="5" fillId="2" borderId="1" xfId="0" applyFont="1" applyFill="1" applyBorder="1"/>
    <xf numFmtId="14" fontId="3" fillId="0" borderId="0" xfId="0" applyNumberFormat="1" applyFont="1" applyBorder="1" applyAlignment="1">
      <alignment horizontal="left" vertical="center"/>
    </xf>
    <xf numFmtId="4" fontId="3" fillId="2" borderId="0" xfId="0" applyNumberFormat="1" applyFont="1" applyFill="1" applyBorder="1" applyAlignment="1"/>
    <xf numFmtId="0" fontId="3" fillId="0" borderId="0" xfId="0" applyFont="1"/>
    <xf numFmtId="4" fontId="2" fillId="0" borderId="3" xfId="0" applyNumberFormat="1" applyFont="1" applyBorder="1"/>
    <xf numFmtId="0" fontId="2" fillId="0" borderId="0" xfId="0" applyFont="1" applyBorder="1" applyAlignment="1">
      <alignment horizontal="right"/>
    </xf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Fill="1"/>
    <xf numFmtId="0" fontId="6" fillId="0" borderId="0" xfId="0" applyFont="1"/>
    <xf numFmtId="4" fontId="6" fillId="0" borderId="4" xfId="0" applyNumberFormat="1" applyFont="1" applyBorder="1"/>
    <xf numFmtId="4" fontId="6" fillId="0" borderId="0" xfId="0" applyNumberFormat="1" applyFont="1"/>
    <xf numFmtId="0" fontId="0" fillId="0" borderId="0" xfId="0" applyFont="1"/>
    <xf numFmtId="4" fontId="0" fillId="0" borderId="0" xfId="0" applyNumberFormat="1" applyFont="1"/>
    <xf numFmtId="0" fontId="6" fillId="0" borderId="0" xfId="0" applyFont="1" applyAlignment="1">
      <alignment horizontal="right"/>
    </xf>
    <xf numFmtId="4" fontId="6" fillId="0" borderId="5" xfId="0" applyNumberFormat="1" applyFont="1" applyBorder="1"/>
    <xf numFmtId="0" fontId="6" fillId="0" borderId="0" xfId="0" applyFont="1" applyAlignment="1"/>
    <xf numFmtId="4" fontId="6" fillId="6" borderId="1" xfId="0" applyNumberFormat="1" applyFont="1" applyFill="1" applyBorder="1"/>
    <xf numFmtId="4" fontId="6" fillId="7" borderId="1" xfId="0" applyNumberFormat="1" applyFont="1" applyFill="1" applyBorder="1"/>
    <xf numFmtId="4" fontId="2" fillId="0" borderId="1" xfId="0" applyNumberFormat="1" applyFont="1" applyBorder="1" applyAlignment="1"/>
    <xf numFmtId="4" fontId="2" fillId="3" borderId="1" xfId="0" applyNumberFormat="1" applyFont="1" applyFill="1" applyBorder="1" applyAlignment="1"/>
    <xf numFmtId="4" fontId="2" fillId="0" borderId="1" xfId="0" applyNumberFormat="1" applyFont="1" applyBorder="1"/>
    <xf numFmtId="4" fontId="2" fillId="4" borderId="1" xfId="0" applyNumberFormat="1" applyFont="1" applyFill="1" applyBorder="1"/>
    <xf numFmtId="4" fontId="2" fillId="5" borderId="1" xfId="0" applyNumberFormat="1" applyFont="1" applyFill="1" applyBorder="1"/>
    <xf numFmtId="4" fontId="2" fillId="6" borderId="1" xfId="0" applyNumberFormat="1" applyFont="1" applyFill="1" applyBorder="1"/>
    <xf numFmtId="4" fontId="2" fillId="7" borderId="1" xfId="0" applyNumberFormat="1" applyFont="1" applyFill="1" applyBorder="1"/>
    <xf numFmtId="0" fontId="2" fillId="0" borderId="0" xfId="0" applyFont="1"/>
    <xf numFmtId="14" fontId="0" fillId="0" borderId="1" xfId="0" applyNumberFormat="1" applyBorder="1"/>
    <xf numFmtId="4" fontId="0" fillId="0" borderId="1" xfId="0" applyNumberFormat="1" applyBorder="1"/>
    <xf numFmtId="4" fontId="6" fillId="3" borderId="1" xfId="0" applyNumberFormat="1" applyFont="1" applyFill="1" applyBorder="1"/>
    <xf numFmtId="4" fontId="6" fillId="4" borderId="1" xfId="0" applyNumberFormat="1" applyFont="1" applyFill="1" applyBorder="1"/>
    <xf numFmtId="4" fontId="6" fillId="5" borderId="1" xfId="0" applyNumberFormat="1" applyFont="1" applyFill="1" applyBorder="1"/>
    <xf numFmtId="4" fontId="0" fillId="6" borderId="1" xfId="0" applyNumberFormat="1" applyFont="1" applyFill="1" applyBorder="1"/>
    <xf numFmtId="4" fontId="0" fillId="7" borderId="1" xfId="0" applyNumberFormat="1" applyFont="1" applyFill="1" applyBorder="1"/>
    <xf numFmtId="4" fontId="6" fillId="0" borderId="1" xfId="0" applyNumberFormat="1" applyFont="1" applyBorder="1"/>
    <xf numFmtId="4" fontId="8" fillId="0" borderId="1" xfId="0" applyNumberFormat="1" applyFont="1" applyBorder="1" applyAlignment="1"/>
    <xf numFmtId="4" fontId="8" fillId="6" borderId="1" xfId="0" applyNumberFormat="1" applyFont="1" applyFill="1" applyBorder="1" applyAlignment="1"/>
    <xf numFmtId="4" fontId="9" fillId="0" borderId="0" xfId="0" applyNumberFormat="1" applyFont="1" applyBorder="1" applyAlignment="1"/>
    <xf numFmtId="0" fontId="6" fillId="0" borderId="1" xfId="0" applyFont="1" applyBorder="1"/>
    <xf numFmtId="4" fontId="11" fillId="8" borderId="6" xfId="0" applyNumberFormat="1" applyFont="1" applyFill="1" applyBorder="1"/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" fontId="14" fillId="0" borderId="7" xfId="0" applyNumberFormat="1" applyFont="1" applyBorder="1" applyAlignment="1">
      <alignment vertical="center"/>
    </xf>
    <xf numFmtId="4" fontId="15" fillId="0" borderId="7" xfId="0" applyNumberFormat="1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4" fontId="6" fillId="9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 applyAlignment="1">
      <alignment vertical="center"/>
    </xf>
    <xf numFmtId="4" fontId="3" fillId="0" borderId="1" xfId="0" applyNumberFormat="1" applyFont="1" applyFill="1" applyBorder="1" applyAlignment="1">
      <alignment horizontal="right" vertical="center"/>
    </xf>
    <xf numFmtId="4" fontId="0" fillId="0" borderId="9" xfId="0" applyNumberFormat="1" applyFont="1" applyBorder="1" applyAlignment="1">
      <alignment horizontal="right" vertical="center"/>
    </xf>
    <xf numFmtId="4" fontId="3" fillId="0" borderId="9" xfId="0" applyNumberFormat="1" applyFont="1" applyFill="1" applyBorder="1" applyAlignment="1">
      <alignment horizontal="right" vertical="center"/>
    </xf>
    <xf numFmtId="4" fontId="6" fillId="9" borderId="6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4" fontId="15" fillId="0" borderId="0" xfId="0" applyNumberFormat="1" applyFont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 applyAlignment="1">
      <alignment vertical="center"/>
    </xf>
    <xf numFmtId="3" fontId="0" fillId="10" borderId="0" xfId="0" applyNumberFormat="1" applyFont="1" applyFill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3" fontId="6" fillId="10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1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center" vertical="center"/>
    </xf>
    <xf numFmtId="17" fontId="3" fillId="0" borderId="4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3" fontId="6" fillId="10" borderId="11" xfId="0" applyNumberFormat="1" applyFont="1" applyFill="1" applyBorder="1" applyAlignment="1">
      <alignment vertical="center"/>
    </xf>
    <xf numFmtId="4" fontId="6" fillId="10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" fontId="1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right" vertical="center"/>
    </xf>
    <xf numFmtId="4" fontId="5" fillId="0" borderId="0" xfId="0" applyNumberFormat="1" applyFont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4" fontId="18" fillId="0" borderId="12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4" fontId="18" fillId="0" borderId="5" xfId="0" applyNumberFormat="1" applyFont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17" fontId="21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11" borderId="0" xfId="0" applyFont="1" applyFill="1" applyAlignment="1">
      <alignment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 wrapText="1"/>
    </xf>
    <xf numFmtId="0" fontId="17" fillId="11" borderId="0" xfId="0" applyFont="1" applyFill="1" applyBorder="1" applyAlignment="1">
      <alignment horizontal="center" vertical="center"/>
    </xf>
    <xf numFmtId="4" fontId="18" fillId="11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3" fillId="0" borderId="0" xfId="0" applyNumberFormat="1" applyFont="1" applyFill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3" fontId="18" fillId="11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4" fontId="10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17" fontId="21" fillId="0" borderId="1" xfId="0" applyNumberFormat="1" applyFont="1" applyFill="1" applyBorder="1" applyAlignment="1">
      <alignment horizontal="center" vertical="center" wrapText="1"/>
    </xf>
    <xf numFmtId="17" fontId="21" fillId="1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right" vertical="center"/>
    </xf>
    <xf numFmtId="17" fontId="2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/Downloads/numletras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Num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43"/>
  <sheetViews>
    <sheetView view="pageLayout" topLeftCell="A11" workbookViewId="0">
      <selection activeCell="C44" sqref="C44"/>
    </sheetView>
  </sheetViews>
  <sheetFormatPr baseColWidth="10" defaultRowHeight="15" customHeight="1"/>
  <cols>
    <col min="3" max="3" width="45.42578125" customWidth="1"/>
    <col min="4" max="4" width="11.42578125" style="20"/>
  </cols>
  <sheetData>
    <row r="3" spans="2:5" ht="15" customHeight="1">
      <c r="B3" s="163" t="s">
        <v>41</v>
      </c>
      <c r="C3" s="163"/>
      <c r="D3" s="163"/>
      <c r="E3" s="163"/>
    </row>
    <row r="4" spans="2:5" ht="15" customHeight="1">
      <c r="B4" s="164" t="s">
        <v>0</v>
      </c>
      <c r="C4" s="164"/>
      <c r="D4" s="164"/>
      <c r="E4" s="164"/>
    </row>
    <row r="5" spans="2:5" ht="15" customHeight="1">
      <c r="B5" s="1"/>
      <c r="C5" s="2"/>
      <c r="D5" s="3"/>
      <c r="E5" s="4"/>
    </row>
    <row r="6" spans="2:5" ht="15" customHeight="1">
      <c r="B6" s="165" t="s">
        <v>1</v>
      </c>
      <c r="C6" s="165"/>
      <c r="D6" s="3"/>
      <c r="E6" s="5">
        <f>SUM(D7:D12)</f>
        <v>273981.90000000002</v>
      </c>
    </row>
    <row r="7" spans="2:5" ht="15" customHeight="1">
      <c r="B7" s="6"/>
      <c r="C7" s="7" t="s">
        <v>9</v>
      </c>
      <c r="D7" s="8">
        <v>151500</v>
      </c>
      <c r="E7" s="4"/>
    </row>
    <row r="8" spans="2:5" ht="15" customHeight="1">
      <c r="B8" s="6"/>
      <c r="C8" s="9" t="s">
        <v>10</v>
      </c>
      <c r="D8" s="8">
        <v>30335.8</v>
      </c>
      <c r="E8" s="4"/>
    </row>
    <row r="9" spans="2:5" ht="15" customHeight="1">
      <c r="B9" s="6"/>
      <c r="C9" s="9" t="s">
        <v>11</v>
      </c>
      <c r="D9" s="8">
        <v>29695.5</v>
      </c>
      <c r="E9" s="4"/>
    </row>
    <row r="10" spans="2:5" ht="15" customHeight="1">
      <c r="B10" s="6"/>
      <c r="C10" s="9" t="s">
        <v>12</v>
      </c>
      <c r="D10" s="8">
        <v>29219.7</v>
      </c>
      <c r="E10" s="4"/>
    </row>
    <row r="11" spans="2:5" ht="15" customHeight="1">
      <c r="B11" s="6"/>
      <c r="C11" s="9" t="s">
        <v>13</v>
      </c>
      <c r="D11" s="8">
        <v>16651.5</v>
      </c>
      <c r="E11" s="4"/>
    </row>
    <row r="12" spans="2:5" ht="15" customHeight="1">
      <c r="B12" s="6"/>
      <c r="C12" s="9" t="s">
        <v>14</v>
      </c>
      <c r="D12" s="8">
        <v>16579.400000000001</v>
      </c>
      <c r="E12" s="4"/>
    </row>
    <row r="13" spans="2:5" ht="9.75" customHeight="1">
      <c r="B13" s="1"/>
      <c r="C13" s="10"/>
      <c r="D13" s="3"/>
      <c r="E13" s="4"/>
    </row>
    <row r="14" spans="2:5" ht="15" customHeight="1">
      <c r="B14" s="1" t="s">
        <v>15</v>
      </c>
      <c r="C14" s="10"/>
      <c r="D14" s="3"/>
      <c r="E14" s="5">
        <f>D15+D16</f>
        <v>11651.7</v>
      </c>
    </row>
    <row r="15" spans="2:5" ht="15" customHeight="1">
      <c r="B15" s="1"/>
      <c r="C15" s="7" t="s">
        <v>16</v>
      </c>
      <c r="D15" s="8">
        <v>5531.7</v>
      </c>
      <c r="E15" s="4"/>
    </row>
    <row r="16" spans="2:5" ht="15" customHeight="1">
      <c r="B16" s="1"/>
      <c r="C16" s="7" t="s">
        <v>17</v>
      </c>
      <c r="D16" s="8">
        <v>6120</v>
      </c>
      <c r="E16" s="4"/>
    </row>
    <row r="17" spans="2:5" ht="15" customHeight="1">
      <c r="B17" s="1"/>
      <c r="C17" s="10"/>
      <c r="D17" s="3"/>
      <c r="E17" s="4"/>
    </row>
    <row r="18" spans="2:5" ht="15" customHeight="1">
      <c r="B18" s="1" t="s">
        <v>2</v>
      </c>
      <c r="C18" s="11"/>
      <c r="D18" s="12"/>
      <c r="E18" s="5">
        <f>SUM(D19:D22)</f>
        <v>38593</v>
      </c>
    </row>
    <row r="19" spans="2:5" ht="15" customHeight="1">
      <c r="B19" s="1"/>
      <c r="C19" s="7" t="s">
        <v>18</v>
      </c>
      <c r="D19" s="8">
        <v>19500</v>
      </c>
      <c r="E19" s="4"/>
    </row>
    <row r="20" spans="2:5" ht="15" customHeight="1">
      <c r="B20" s="1"/>
      <c r="C20" s="7" t="s">
        <v>3</v>
      </c>
      <c r="D20" s="8">
        <v>240</v>
      </c>
      <c r="E20" s="4"/>
    </row>
    <row r="21" spans="2:5" ht="15" customHeight="1">
      <c r="B21" s="1"/>
      <c r="C21" s="7" t="s">
        <v>245</v>
      </c>
      <c r="D21" s="8">
        <v>8853</v>
      </c>
      <c r="E21" s="4"/>
    </row>
    <row r="22" spans="2:5" ht="15" customHeight="1">
      <c r="B22" s="1"/>
      <c r="C22" s="7" t="s">
        <v>24</v>
      </c>
      <c r="D22" s="8">
        <v>10000</v>
      </c>
      <c r="E22" s="4"/>
    </row>
    <row r="23" spans="2:5" ht="8.25" customHeight="1">
      <c r="B23" s="1"/>
      <c r="C23" s="10"/>
      <c r="D23" s="13"/>
      <c r="E23" s="4"/>
    </row>
    <row r="24" spans="2:5" ht="15" customHeight="1">
      <c r="B24" s="1" t="s">
        <v>4</v>
      </c>
      <c r="C24" s="10"/>
      <c r="D24" s="3"/>
      <c r="E24" s="5">
        <f>SUM(D25:D27)</f>
        <v>21550</v>
      </c>
    </row>
    <row r="25" spans="2:5" ht="15" customHeight="1">
      <c r="B25" s="1"/>
      <c r="C25" s="7" t="s">
        <v>21</v>
      </c>
      <c r="D25" s="8">
        <v>14050</v>
      </c>
      <c r="E25" s="4"/>
    </row>
    <row r="26" spans="2:5" ht="15" customHeight="1">
      <c r="B26" s="1"/>
      <c r="C26" s="7" t="s">
        <v>22</v>
      </c>
      <c r="D26" s="8">
        <v>2500</v>
      </c>
      <c r="E26" s="4"/>
    </row>
    <row r="27" spans="2:5" ht="15" customHeight="1">
      <c r="B27" s="1"/>
      <c r="C27" s="7" t="s">
        <v>23</v>
      </c>
      <c r="D27" s="8">
        <v>5000</v>
      </c>
      <c r="E27" s="4"/>
    </row>
    <row r="28" spans="2:5" ht="10.5" customHeight="1">
      <c r="B28" s="1"/>
      <c r="C28" s="10"/>
      <c r="D28" s="3"/>
      <c r="E28" s="4"/>
    </row>
    <row r="29" spans="2:5" ht="15" customHeight="1">
      <c r="B29" s="1" t="s">
        <v>19</v>
      </c>
      <c r="C29" s="10"/>
      <c r="D29" s="3"/>
      <c r="E29" s="5">
        <f>D30+D31</f>
        <v>56441</v>
      </c>
    </row>
    <row r="30" spans="2:5" ht="15" customHeight="1">
      <c r="B30" s="1"/>
      <c r="C30" s="14" t="s">
        <v>20</v>
      </c>
      <c r="D30" s="8">
        <v>40520</v>
      </c>
      <c r="E30" s="4"/>
    </row>
    <row r="31" spans="2:5" ht="15" customHeight="1">
      <c r="B31" s="1"/>
      <c r="C31" s="7" t="s">
        <v>25</v>
      </c>
      <c r="D31" s="8">
        <v>15921</v>
      </c>
      <c r="E31" s="4"/>
    </row>
    <row r="32" spans="2:5" ht="10.5" customHeight="1">
      <c r="B32" s="1"/>
      <c r="C32" s="10" t="s">
        <v>5</v>
      </c>
      <c r="D32" s="3"/>
      <c r="E32" s="4"/>
    </row>
    <row r="33" spans="2:5" ht="15" customHeight="1">
      <c r="B33" s="1" t="s">
        <v>6</v>
      </c>
      <c r="C33" s="10"/>
      <c r="D33" s="3"/>
      <c r="E33" s="5">
        <f>SUM(D34:D35)</f>
        <v>1645</v>
      </c>
    </row>
    <row r="34" spans="2:5" ht="15" customHeight="1">
      <c r="B34" s="1"/>
      <c r="C34" s="14" t="s">
        <v>246</v>
      </c>
      <c r="D34" s="8">
        <v>1600</v>
      </c>
      <c r="E34" s="4"/>
    </row>
    <row r="35" spans="2:5" ht="15" customHeight="1">
      <c r="B35" s="1"/>
      <c r="C35" s="7" t="s">
        <v>7</v>
      </c>
      <c r="D35" s="8">
        <v>45</v>
      </c>
      <c r="E35" s="4"/>
    </row>
    <row r="36" spans="2:5" ht="15" customHeight="1">
      <c r="B36" s="1"/>
      <c r="C36" s="10"/>
      <c r="D36" s="3"/>
      <c r="E36" s="4"/>
    </row>
    <row r="37" spans="2:5" ht="15" customHeight="1">
      <c r="B37" s="1"/>
      <c r="C37" s="15"/>
      <c r="D37" s="16"/>
      <c r="E37" s="17"/>
    </row>
    <row r="38" spans="2:5" ht="15" customHeight="1" thickBot="1">
      <c r="B38" s="1"/>
      <c r="C38" s="166" t="s">
        <v>26</v>
      </c>
      <c r="D38" s="166"/>
      <c r="E38" s="18">
        <f>SUM(E6:E36)</f>
        <v>403862.60000000003</v>
      </c>
    </row>
    <row r="39" spans="2:5" ht="15" customHeight="1" thickTop="1">
      <c r="B39" s="1"/>
      <c r="C39" s="10"/>
      <c r="D39" s="3"/>
      <c r="E39" s="4"/>
    </row>
    <row r="40" spans="2:5" ht="15" customHeight="1">
      <c r="B40" s="19" t="s">
        <v>8</v>
      </c>
      <c r="C40" s="10" t="str">
        <f>[1]!NumLetras(E38)&amp;"BOLIVIANOS"</f>
        <v xml:space="preserve"> CUATROCIENTOS TRES MIL OCHOCIENTOS SESENTA Y DOS 60/100 BOLIVIANOS</v>
      </c>
    </row>
    <row r="41" spans="2:5" ht="15" customHeight="1">
      <c r="E41" s="21"/>
    </row>
    <row r="43" spans="2:5" ht="15" customHeight="1">
      <c r="C43" t="s">
        <v>5</v>
      </c>
    </row>
  </sheetData>
  <mergeCells count="4">
    <mergeCell ref="B3:E3"/>
    <mergeCell ref="B4:E4"/>
    <mergeCell ref="B6:C6"/>
    <mergeCell ref="C38:D3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"/>
  <sheetViews>
    <sheetView view="pageLayout" workbookViewId="0">
      <selection activeCell="B10" sqref="B10"/>
    </sheetView>
  </sheetViews>
  <sheetFormatPr baseColWidth="10" defaultRowHeight="15"/>
  <cols>
    <col min="1" max="1" width="12.28515625" style="22" customWidth="1"/>
    <col min="2" max="2" width="38.7109375" customWidth="1"/>
    <col min="4" max="4" width="11.42578125" style="21"/>
    <col min="5" max="5" width="12" style="21" bestFit="1" customWidth="1"/>
  </cols>
  <sheetData>
    <row r="1" spans="1:5" ht="32.25" customHeight="1"/>
    <row r="2" spans="1:5" ht="18.75">
      <c r="B2" s="168" t="s">
        <v>42</v>
      </c>
      <c r="C2" s="168"/>
      <c r="D2" s="168"/>
      <c r="E2" s="168"/>
    </row>
    <row r="3" spans="1:5">
      <c r="B3" s="164" t="s">
        <v>0</v>
      </c>
      <c r="C3" s="164"/>
      <c r="D3" s="164"/>
      <c r="E3" s="164"/>
    </row>
    <row r="5" spans="1:5">
      <c r="B5" t="s">
        <v>43</v>
      </c>
      <c r="D5" s="23"/>
      <c r="E5" s="23">
        <v>99959.3</v>
      </c>
    </row>
    <row r="6" spans="1:5">
      <c r="B6" t="s">
        <v>44</v>
      </c>
      <c r="D6" s="23"/>
      <c r="E6" s="23">
        <v>22630.5</v>
      </c>
    </row>
    <row r="7" spans="1:5">
      <c r="B7" s="24" t="s">
        <v>45</v>
      </c>
      <c r="E7" s="25">
        <f>E5+E6</f>
        <v>122589.8</v>
      </c>
    </row>
    <row r="8" spans="1:5">
      <c r="E8" s="26"/>
    </row>
    <row r="9" spans="1:5">
      <c r="A9" s="22" t="s">
        <v>27</v>
      </c>
      <c r="B9" s="24" t="s">
        <v>28</v>
      </c>
      <c r="D9" s="21" t="s">
        <v>5</v>
      </c>
      <c r="E9" s="26">
        <f>SUM(D10:D21)</f>
        <v>533157</v>
      </c>
    </row>
    <row r="10" spans="1:5">
      <c r="B10" t="s">
        <v>243</v>
      </c>
      <c r="D10" s="21">
        <v>245990</v>
      </c>
      <c r="E10" s="26"/>
    </row>
    <row r="11" spans="1:5">
      <c r="B11" s="27" t="s">
        <v>29</v>
      </c>
      <c r="D11" s="21">
        <v>65196</v>
      </c>
      <c r="E11" s="26"/>
    </row>
    <row r="12" spans="1:5">
      <c r="B12" t="s">
        <v>30</v>
      </c>
      <c r="D12" s="21">
        <v>90600</v>
      </c>
      <c r="E12" s="26"/>
    </row>
    <row r="13" spans="1:5">
      <c r="B13" t="s">
        <v>31</v>
      </c>
      <c r="D13" s="21">
        <v>9013.5</v>
      </c>
      <c r="E13" s="26"/>
    </row>
    <row r="14" spans="1:5">
      <c r="B14" t="s">
        <v>32</v>
      </c>
      <c r="D14" s="21">
        <v>807</v>
      </c>
      <c r="E14" s="26"/>
    </row>
    <row r="15" spans="1:5">
      <c r="B15" t="s">
        <v>33</v>
      </c>
      <c r="D15" s="28">
        <v>67675</v>
      </c>
      <c r="E15" s="26"/>
    </row>
    <row r="16" spans="1:5">
      <c r="B16" t="s">
        <v>34</v>
      </c>
      <c r="D16" s="28">
        <v>1780</v>
      </c>
      <c r="E16" s="26"/>
    </row>
    <row r="17" spans="1:5" ht="8.25" customHeight="1">
      <c r="D17" s="28"/>
      <c r="E17" s="26" t="s">
        <v>5</v>
      </c>
    </row>
    <row r="18" spans="1:5">
      <c r="B18" s="24" t="s">
        <v>35</v>
      </c>
      <c r="D18" s="28"/>
      <c r="E18" s="26"/>
    </row>
    <row r="19" spans="1:5">
      <c r="B19" t="s">
        <v>46</v>
      </c>
      <c r="D19" s="28">
        <v>50900.5</v>
      </c>
      <c r="E19" s="26"/>
    </row>
    <row r="20" spans="1:5">
      <c r="B20" t="s">
        <v>244</v>
      </c>
      <c r="D20" s="28">
        <v>1190</v>
      </c>
      <c r="E20" s="26"/>
    </row>
    <row r="21" spans="1:5">
      <c r="B21" t="s">
        <v>50</v>
      </c>
      <c r="D21" s="28">
        <v>5</v>
      </c>
      <c r="E21" s="26"/>
    </row>
    <row r="22" spans="1:5">
      <c r="B22" s="24" t="s">
        <v>36</v>
      </c>
      <c r="D22" s="28"/>
      <c r="E22" s="25">
        <f>E7+E9+E18</f>
        <v>655746.80000000005</v>
      </c>
    </row>
    <row r="23" spans="1:5">
      <c r="D23" s="28"/>
    </row>
    <row r="24" spans="1:5">
      <c r="A24" s="22" t="s">
        <v>37</v>
      </c>
      <c r="B24" s="27" t="s">
        <v>257</v>
      </c>
      <c r="E24" s="28">
        <v>403862.60000000003</v>
      </c>
    </row>
    <row r="25" spans="1:5" s="24" customFormat="1" ht="15.75" thickBot="1">
      <c r="A25" s="29"/>
      <c r="B25" s="24" t="s">
        <v>38</v>
      </c>
      <c r="D25" s="26"/>
      <c r="E25" s="30">
        <f>E22-E24</f>
        <v>251884.2</v>
      </c>
    </row>
    <row r="26" spans="1:5" ht="15.75" thickTop="1"/>
    <row r="27" spans="1:5">
      <c r="A27" s="19" t="s">
        <v>8</v>
      </c>
      <c r="B27" s="10" t="str">
        <f>[1]!NumLetras(E25)&amp;"BOLIVIANOS"</f>
        <v xml:space="preserve"> DOSCIENTOS CINCUENTA Y UN MIL OCHOCIENTOS OCHENTA Y CUATRO 20/100 BOLIVIANOS</v>
      </c>
    </row>
    <row r="28" spans="1:5">
      <c r="A28" s="19"/>
      <c r="B28" s="10"/>
    </row>
    <row r="29" spans="1:5">
      <c r="A29" s="19"/>
      <c r="B29" s="10"/>
    </row>
    <row r="31" spans="1:5" ht="15.75">
      <c r="B31" s="167" t="s">
        <v>39</v>
      </c>
      <c r="C31" s="167"/>
      <c r="D31" s="167"/>
      <c r="E31" s="167"/>
    </row>
    <row r="32" spans="1:5">
      <c r="B32" t="s">
        <v>48</v>
      </c>
      <c r="E32" s="21">
        <v>222753.7</v>
      </c>
    </row>
    <row r="33" spans="2:5">
      <c r="B33" t="s">
        <v>49</v>
      </c>
      <c r="E33" s="21">
        <v>29130.5</v>
      </c>
    </row>
    <row r="34" spans="2:5" ht="15.75" thickBot="1">
      <c r="E34" s="30">
        <f>E32+E33</f>
        <v>251884.2</v>
      </c>
    </row>
    <row r="35" spans="2:5" ht="15.75" thickTop="1"/>
    <row r="36" spans="2:5">
      <c r="B36" t="s">
        <v>40</v>
      </c>
      <c r="E36" s="21">
        <f>E25-E34</f>
        <v>0</v>
      </c>
    </row>
  </sheetData>
  <mergeCells count="3">
    <mergeCell ref="B3:E3"/>
    <mergeCell ref="B31:E31"/>
    <mergeCell ref="B2:E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3:I24"/>
  <sheetViews>
    <sheetView workbookViewId="0">
      <selection activeCell="H23" sqref="A23:H40"/>
    </sheetView>
  </sheetViews>
  <sheetFormatPr baseColWidth="10" defaultRowHeight="15"/>
  <cols>
    <col min="1" max="1" width="9.140625" style="56" customWidth="1"/>
    <col min="2" max="2" width="15.42578125" style="57" customWidth="1"/>
    <col min="3" max="3" width="18.42578125" style="56" customWidth="1"/>
    <col min="4" max="4" width="12.7109375" style="56" customWidth="1"/>
    <col min="5" max="5" width="13.42578125" style="56" customWidth="1"/>
    <col min="6" max="6" width="12.28515625" style="66" customWidth="1"/>
    <col min="7" max="16384" width="11.42578125" style="56"/>
  </cols>
  <sheetData>
    <row r="3" spans="1:7" ht="15.75">
      <c r="A3" s="55"/>
      <c r="B3" s="170" t="s">
        <v>69</v>
      </c>
      <c r="C3" s="170"/>
      <c r="D3" s="170"/>
      <c r="E3" s="170"/>
      <c r="F3" s="170"/>
      <c r="G3" s="55"/>
    </row>
    <row r="4" spans="1:7" ht="15.75">
      <c r="A4" s="57"/>
      <c r="B4" s="171" t="s">
        <v>0</v>
      </c>
      <c r="C4" s="171"/>
      <c r="D4" s="171"/>
      <c r="E4" s="171"/>
      <c r="F4" s="171"/>
      <c r="G4" s="57"/>
    </row>
    <row r="5" spans="1:7" ht="30">
      <c r="B5" s="58"/>
      <c r="E5" s="59"/>
      <c r="F5" s="59" t="s">
        <v>70</v>
      </c>
    </row>
    <row r="6" spans="1:7" s="60" customFormat="1">
      <c r="B6" s="172" t="s">
        <v>71</v>
      </c>
      <c r="C6" s="172"/>
      <c r="D6" s="172"/>
      <c r="E6" s="61"/>
      <c r="F6" s="61">
        <f>D22</f>
        <v>0</v>
      </c>
    </row>
    <row r="7" spans="1:7" s="60" customFormat="1">
      <c r="B7" s="172" t="s">
        <v>72</v>
      </c>
      <c r="C7" s="172"/>
      <c r="D7" s="172"/>
      <c r="E7" s="61"/>
      <c r="F7" s="61">
        <f>E22</f>
        <v>0</v>
      </c>
    </row>
    <row r="8" spans="1:7">
      <c r="B8" s="173" t="s">
        <v>73</v>
      </c>
      <c r="C8" s="173"/>
      <c r="D8" s="173"/>
      <c r="E8" s="62"/>
      <c r="F8" s="63">
        <f>+F6+F7</f>
        <v>0</v>
      </c>
    </row>
    <row r="9" spans="1:7" ht="15.75">
      <c r="A9" s="57"/>
      <c r="B9" s="64"/>
      <c r="C9" s="64"/>
      <c r="D9" s="64"/>
      <c r="E9" s="64"/>
      <c r="F9" s="64"/>
      <c r="G9" s="57"/>
    </row>
    <row r="10" spans="1:7">
      <c r="B10" s="65" t="s">
        <v>74</v>
      </c>
    </row>
    <row r="11" spans="1:7" s="67" customFormat="1" ht="45">
      <c r="B11" s="174" t="s">
        <v>75</v>
      </c>
      <c r="C11" s="174"/>
      <c r="D11" s="68" t="s">
        <v>71</v>
      </c>
      <c r="E11" s="68" t="s">
        <v>72</v>
      </c>
      <c r="F11" s="68" t="s">
        <v>70</v>
      </c>
    </row>
    <row r="12" spans="1:7">
      <c r="B12" s="175" t="s">
        <v>76</v>
      </c>
      <c r="C12" s="175"/>
      <c r="D12" s="69">
        <f>'DETALLE '!I4</f>
        <v>0</v>
      </c>
      <c r="E12" s="70">
        <f>'DETALLE '!J113</f>
        <v>0</v>
      </c>
      <c r="F12" s="71">
        <f t="shared" ref="F12:F21" si="0">D12+E12</f>
        <v>0</v>
      </c>
    </row>
    <row r="13" spans="1:7">
      <c r="B13" s="176" t="s">
        <v>77</v>
      </c>
      <c r="C13" s="177"/>
      <c r="D13" s="69">
        <f>'DETALLE '!I260</f>
        <v>0</v>
      </c>
      <c r="E13" s="70">
        <f>'DETALLE '!J263</f>
        <v>0</v>
      </c>
      <c r="F13" s="71">
        <f t="shared" si="0"/>
        <v>0</v>
      </c>
    </row>
    <row r="14" spans="1:7">
      <c r="B14" s="169" t="s">
        <v>78</v>
      </c>
      <c r="C14" s="169"/>
      <c r="D14" s="72">
        <f>'DETALLE '!I271</f>
        <v>0</v>
      </c>
      <c r="E14" s="70">
        <f>'DETALLE '!J329</f>
        <v>0</v>
      </c>
      <c r="F14" s="71">
        <f t="shared" si="0"/>
        <v>0</v>
      </c>
    </row>
    <row r="15" spans="1:7">
      <c r="B15" s="169" t="s">
        <v>79</v>
      </c>
      <c r="C15" s="169"/>
      <c r="D15" s="72">
        <f>'DETALLE '!I330</f>
        <v>0</v>
      </c>
      <c r="E15" s="70">
        <f>'DETALLE '!J364</f>
        <v>0</v>
      </c>
      <c r="F15" s="71">
        <f t="shared" si="0"/>
        <v>0</v>
      </c>
    </row>
    <row r="16" spans="1:7">
      <c r="B16" s="175" t="s">
        <v>80</v>
      </c>
      <c r="C16" s="175"/>
      <c r="D16" s="69">
        <f>'DETALLE '!I366</f>
        <v>0</v>
      </c>
      <c r="E16" s="70">
        <f>'DETALLE '!J369</f>
        <v>0</v>
      </c>
      <c r="F16" s="71">
        <f t="shared" si="0"/>
        <v>0</v>
      </c>
    </row>
    <row r="17" spans="2:9">
      <c r="B17" s="169" t="s">
        <v>81</v>
      </c>
      <c r="C17" s="169"/>
      <c r="D17" s="72">
        <f>'DETALLE '!I408</f>
        <v>0</v>
      </c>
      <c r="E17" s="70">
        <v>0</v>
      </c>
      <c r="F17" s="71">
        <f t="shared" si="0"/>
        <v>0</v>
      </c>
    </row>
    <row r="18" spans="2:9">
      <c r="B18" s="178" t="s">
        <v>82</v>
      </c>
      <c r="C18" s="179"/>
      <c r="D18" s="70">
        <v>0</v>
      </c>
      <c r="E18" s="72">
        <f>'DETALLE '!J413</f>
        <v>0</v>
      </c>
      <c r="F18" s="71">
        <f t="shared" si="0"/>
        <v>0</v>
      </c>
    </row>
    <row r="19" spans="2:9">
      <c r="B19" s="178" t="s">
        <v>83</v>
      </c>
      <c r="C19" s="179"/>
      <c r="D19" s="70">
        <v>0</v>
      </c>
      <c r="E19" s="72">
        <f>'DETALLE '!J433</f>
        <v>0</v>
      </c>
      <c r="F19" s="71">
        <f t="shared" si="0"/>
        <v>0</v>
      </c>
      <c r="I19" s="66"/>
    </row>
    <row r="20" spans="2:9">
      <c r="B20" s="178" t="s">
        <v>84</v>
      </c>
      <c r="C20" s="179"/>
      <c r="D20" s="70">
        <v>0</v>
      </c>
      <c r="E20" s="72">
        <f>'DETALLE '!J488</f>
        <v>0</v>
      </c>
      <c r="F20" s="71">
        <f t="shared" si="0"/>
        <v>0</v>
      </c>
    </row>
    <row r="21" spans="2:9">
      <c r="B21" s="180" t="s">
        <v>85</v>
      </c>
      <c r="C21" s="181"/>
      <c r="D21" s="73">
        <v>0</v>
      </c>
      <c r="E21" s="74">
        <f>'DETALLE '!J606</f>
        <v>0</v>
      </c>
      <c r="F21" s="71">
        <f t="shared" si="0"/>
        <v>0</v>
      </c>
      <c r="I21" s="66"/>
    </row>
    <row r="22" spans="2:9" s="76" customFormat="1" ht="16.5" thickBot="1">
      <c r="B22" s="182" t="s">
        <v>73</v>
      </c>
      <c r="C22" s="182"/>
      <c r="D22" s="75">
        <f>SUM(D12:D21)</f>
        <v>0</v>
      </c>
      <c r="E22" s="75">
        <f>SUM(E12:E21)</f>
        <v>0</v>
      </c>
      <c r="F22" s="75">
        <f>SUM(F12:F21)</f>
        <v>0</v>
      </c>
      <c r="I22" s="161">
        <f>E22-E20-E21</f>
        <v>0</v>
      </c>
    </row>
    <row r="23" spans="2:9" ht="15.75" thickTop="1"/>
    <row r="24" spans="2:9">
      <c r="B24" s="77"/>
      <c r="C24" s="78"/>
      <c r="I24" s="66">
        <f>E22-E21</f>
        <v>0</v>
      </c>
    </row>
  </sheetData>
  <mergeCells count="17">
    <mergeCell ref="B18:C18"/>
    <mergeCell ref="B19:C19"/>
    <mergeCell ref="B20:C20"/>
    <mergeCell ref="B21:C21"/>
    <mergeCell ref="B22:C22"/>
    <mergeCell ref="B17:C17"/>
    <mergeCell ref="B3:F3"/>
    <mergeCell ref="B4:F4"/>
    <mergeCell ref="B6:D6"/>
    <mergeCell ref="B7:D7"/>
    <mergeCell ref="B8:D8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8"/>
  <sheetViews>
    <sheetView topLeftCell="A97" workbookViewId="0">
      <selection activeCell="E107" sqref="E107"/>
    </sheetView>
  </sheetViews>
  <sheetFormatPr baseColWidth="10" defaultColWidth="9.140625" defaultRowHeight="15"/>
  <cols>
    <col min="1" max="1" width="5.140625" style="57" customWidth="1"/>
    <col min="2" max="2" width="39.85546875" style="56" customWidth="1"/>
    <col min="3" max="3" width="13.85546875" style="57" customWidth="1"/>
    <col min="4" max="4" width="12.5703125" style="57" customWidth="1"/>
    <col min="5" max="5" width="9.140625" style="57" customWidth="1"/>
    <col min="6" max="6" width="9.28515625" style="56" customWidth="1"/>
    <col min="7" max="7" width="10" style="56" bestFit="1" customWidth="1"/>
    <col min="8" max="8" width="11" style="56" bestFit="1" customWidth="1"/>
    <col min="9" max="16384" width="9.140625" style="56"/>
  </cols>
  <sheetData>
    <row r="1" spans="1:9" ht="15.75">
      <c r="A1" s="184" t="s">
        <v>86</v>
      </c>
      <c r="B1" s="184"/>
      <c r="C1" s="184"/>
      <c r="D1" s="184"/>
      <c r="E1" s="184"/>
      <c r="F1" s="79"/>
      <c r="G1" s="80"/>
      <c r="H1" s="80"/>
      <c r="I1" s="80"/>
    </row>
    <row r="2" spans="1:9" ht="4.5" customHeight="1">
      <c r="A2" s="81"/>
      <c r="B2" s="81"/>
      <c r="C2" s="81"/>
      <c r="D2" s="82"/>
      <c r="E2" s="82"/>
      <c r="F2" s="79"/>
      <c r="G2" s="80"/>
      <c r="H2" s="80"/>
      <c r="I2" s="80"/>
    </row>
    <row r="3" spans="1:9" ht="15.75">
      <c r="A3" s="183" t="s">
        <v>87</v>
      </c>
      <c r="B3" s="183"/>
      <c r="C3" s="183"/>
      <c r="D3" s="183"/>
      <c r="E3" s="183"/>
      <c r="F3" s="183"/>
    </row>
    <row r="4" spans="1:9" s="60" customFormat="1" ht="18" customHeight="1">
      <c r="A4" s="83" t="s">
        <v>88</v>
      </c>
      <c r="B4" s="83" t="s">
        <v>89</v>
      </c>
      <c r="C4" s="84" t="s">
        <v>90</v>
      </c>
      <c r="D4" s="83" t="s">
        <v>91</v>
      </c>
      <c r="E4" s="83" t="s">
        <v>92</v>
      </c>
      <c r="F4" s="83" t="s">
        <v>93</v>
      </c>
    </row>
    <row r="5" spans="1:9">
      <c r="A5" s="85">
        <v>1</v>
      </c>
      <c r="B5" s="86" t="s">
        <v>94</v>
      </c>
      <c r="C5" s="87">
        <v>44105</v>
      </c>
      <c r="D5" s="88">
        <v>43770</v>
      </c>
      <c r="E5" s="85">
        <v>3464</v>
      </c>
      <c r="F5" s="89">
        <v>1200</v>
      </c>
    </row>
    <row r="6" spans="1:9">
      <c r="A6" s="85">
        <v>2</v>
      </c>
      <c r="B6" s="86" t="s">
        <v>95</v>
      </c>
      <c r="C6" s="87">
        <v>44105</v>
      </c>
      <c r="D6" s="88">
        <v>43862</v>
      </c>
      <c r="E6" s="85">
        <v>3467</v>
      </c>
      <c r="F6" s="89">
        <v>800</v>
      </c>
      <c r="G6" s="90"/>
      <c r="H6" s="56">
        <v>1</v>
      </c>
      <c r="I6" s="91">
        <f>F5+F6</f>
        <v>2000</v>
      </c>
    </row>
    <row r="7" spans="1:9">
      <c r="A7" s="85">
        <v>3</v>
      </c>
      <c r="B7" s="86" t="s">
        <v>96</v>
      </c>
      <c r="C7" s="87">
        <v>44106</v>
      </c>
      <c r="D7" s="88">
        <v>44075</v>
      </c>
      <c r="E7" s="85">
        <v>3468</v>
      </c>
      <c r="F7" s="89">
        <v>900</v>
      </c>
    </row>
    <row r="8" spans="1:9">
      <c r="A8" s="85">
        <v>4</v>
      </c>
      <c r="B8" s="86" t="s">
        <v>96</v>
      </c>
      <c r="C8" s="87">
        <v>44106</v>
      </c>
      <c r="D8" s="88">
        <v>43952</v>
      </c>
      <c r="E8" s="85">
        <v>3468</v>
      </c>
      <c r="F8" s="89">
        <v>450</v>
      </c>
      <c r="H8" s="56">
        <v>2</v>
      </c>
      <c r="I8" s="91">
        <f>F7+F8</f>
        <v>1350</v>
      </c>
    </row>
    <row r="9" spans="1:9">
      <c r="A9" s="85">
        <v>5</v>
      </c>
      <c r="B9" s="86" t="s">
        <v>97</v>
      </c>
      <c r="C9" s="87">
        <v>44117</v>
      </c>
      <c r="D9" s="88">
        <v>43800</v>
      </c>
      <c r="E9" s="85">
        <v>3470</v>
      </c>
      <c r="F9" s="89">
        <v>1200</v>
      </c>
    </row>
    <row r="10" spans="1:9">
      <c r="A10" s="85">
        <v>6</v>
      </c>
      <c r="B10" s="86" t="s">
        <v>97</v>
      </c>
      <c r="C10" s="87">
        <v>44117</v>
      </c>
      <c r="D10" s="88">
        <v>43831</v>
      </c>
      <c r="E10" s="85">
        <v>3470</v>
      </c>
      <c r="F10" s="89">
        <v>1200</v>
      </c>
    </row>
    <row r="11" spans="1:9">
      <c r="A11" s="85">
        <v>7</v>
      </c>
      <c r="B11" s="86" t="s">
        <v>97</v>
      </c>
      <c r="C11" s="87">
        <v>44117</v>
      </c>
      <c r="D11" s="88">
        <v>43862</v>
      </c>
      <c r="E11" s="85">
        <v>3470</v>
      </c>
      <c r="F11" s="89">
        <v>1200</v>
      </c>
      <c r="H11" s="56">
        <v>13</v>
      </c>
      <c r="I11" s="91">
        <f>F9+F10+F11</f>
        <v>3600</v>
      </c>
    </row>
    <row r="12" spans="1:9">
      <c r="A12" s="85">
        <v>8</v>
      </c>
      <c r="B12" s="86" t="s">
        <v>98</v>
      </c>
      <c r="C12" s="87">
        <v>44119</v>
      </c>
      <c r="D12" s="88">
        <v>43891</v>
      </c>
      <c r="E12" s="85">
        <v>3473</v>
      </c>
      <c r="F12" s="89">
        <v>600</v>
      </c>
    </row>
    <row r="13" spans="1:9">
      <c r="A13" s="85">
        <v>9</v>
      </c>
      <c r="B13" s="86" t="s">
        <v>98</v>
      </c>
      <c r="C13" s="87">
        <v>44119</v>
      </c>
      <c r="D13" s="88">
        <v>43922</v>
      </c>
      <c r="E13" s="85">
        <v>3473</v>
      </c>
      <c r="F13" s="89">
        <v>600</v>
      </c>
    </row>
    <row r="14" spans="1:9">
      <c r="A14" s="85">
        <v>10</v>
      </c>
      <c r="B14" s="86" t="s">
        <v>98</v>
      </c>
      <c r="C14" s="87">
        <v>44119</v>
      </c>
      <c r="D14" s="88">
        <v>43952</v>
      </c>
      <c r="E14" s="85">
        <v>3473</v>
      </c>
      <c r="F14" s="89">
        <v>600</v>
      </c>
    </row>
    <row r="15" spans="1:9">
      <c r="A15" s="85">
        <v>11</v>
      </c>
      <c r="B15" s="86" t="s">
        <v>98</v>
      </c>
      <c r="C15" s="87">
        <v>44119</v>
      </c>
      <c r="D15" s="88">
        <v>44075</v>
      </c>
      <c r="E15" s="85">
        <v>3473</v>
      </c>
      <c r="F15" s="89">
        <v>1200</v>
      </c>
      <c r="H15" s="56">
        <v>15</v>
      </c>
      <c r="I15" s="91">
        <f>F12+F13+F14+F15</f>
        <v>3000</v>
      </c>
    </row>
    <row r="16" spans="1:9">
      <c r="A16" s="85">
        <v>12</v>
      </c>
      <c r="B16" s="86" t="s">
        <v>99</v>
      </c>
      <c r="C16" s="87">
        <v>44120</v>
      </c>
      <c r="D16" s="88">
        <v>43922</v>
      </c>
      <c r="E16" s="85">
        <v>3478</v>
      </c>
      <c r="F16" s="89">
        <v>600</v>
      </c>
      <c r="G16" s="90"/>
    </row>
    <row r="17" spans="1:9">
      <c r="A17" s="85">
        <v>13</v>
      </c>
      <c r="B17" s="86" t="s">
        <v>99</v>
      </c>
      <c r="C17" s="87">
        <v>44120</v>
      </c>
      <c r="D17" s="88">
        <v>43952</v>
      </c>
      <c r="E17" s="85">
        <v>3479</v>
      </c>
      <c r="F17" s="89">
        <v>600</v>
      </c>
      <c r="G17" s="90"/>
    </row>
    <row r="18" spans="1:9">
      <c r="A18" s="85">
        <v>14</v>
      </c>
      <c r="B18" s="86" t="s">
        <v>99</v>
      </c>
      <c r="C18" s="87">
        <v>44120</v>
      </c>
      <c r="D18" s="88">
        <v>43983</v>
      </c>
      <c r="E18" s="85">
        <v>3480</v>
      </c>
      <c r="F18" s="89">
        <v>600</v>
      </c>
    </row>
    <row r="19" spans="1:9">
      <c r="A19" s="85">
        <v>15</v>
      </c>
      <c r="B19" s="86" t="s">
        <v>100</v>
      </c>
      <c r="C19" s="87">
        <v>44120</v>
      </c>
      <c r="D19" s="88">
        <v>43922</v>
      </c>
      <c r="E19" s="85">
        <v>3487</v>
      </c>
      <c r="F19" s="89">
        <v>400</v>
      </c>
    </row>
    <row r="20" spans="1:9">
      <c r="A20" s="85">
        <v>16</v>
      </c>
      <c r="B20" s="86" t="s">
        <v>100</v>
      </c>
      <c r="C20" s="87">
        <v>44120</v>
      </c>
      <c r="D20" s="88">
        <v>43952</v>
      </c>
      <c r="E20" s="85">
        <v>3488</v>
      </c>
      <c r="F20" s="89">
        <v>400</v>
      </c>
    </row>
    <row r="21" spans="1:9">
      <c r="A21" s="85">
        <v>17</v>
      </c>
      <c r="B21" s="86" t="s">
        <v>100</v>
      </c>
      <c r="C21" s="87">
        <v>44120</v>
      </c>
      <c r="D21" s="88">
        <v>43983</v>
      </c>
      <c r="E21" s="85">
        <v>3489</v>
      </c>
      <c r="F21" s="89">
        <v>400</v>
      </c>
    </row>
    <row r="22" spans="1:9">
      <c r="A22" s="85">
        <v>18</v>
      </c>
      <c r="B22" s="86" t="s">
        <v>101</v>
      </c>
      <c r="C22" s="87">
        <v>44120</v>
      </c>
      <c r="D22" s="88">
        <v>43891</v>
      </c>
      <c r="E22" s="85">
        <v>3490</v>
      </c>
      <c r="F22" s="89">
        <v>600</v>
      </c>
    </row>
    <row r="23" spans="1:9">
      <c r="A23" s="85">
        <v>19</v>
      </c>
      <c r="B23" s="86" t="s">
        <v>101</v>
      </c>
      <c r="C23" s="87">
        <v>44120</v>
      </c>
      <c r="D23" s="88">
        <v>43922</v>
      </c>
      <c r="E23" s="85">
        <v>3490</v>
      </c>
      <c r="F23" s="89">
        <v>400</v>
      </c>
    </row>
    <row r="24" spans="1:9">
      <c r="A24" s="85">
        <v>20</v>
      </c>
      <c r="B24" s="86" t="s">
        <v>101</v>
      </c>
      <c r="C24" s="87">
        <v>44120</v>
      </c>
      <c r="D24" s="88">
        <v>43952</v>
      </c>
      <c r="E24" s="85">
        <v>3490</v>
      </c>
      <c r="F24" s="89">
        <v>400</v>
      </c>
    </row>
    <row r="25" spans="1:9">
      <c r="A25" s="85">
        <v>21</v>
      </c>
      <c r="B25" s="86" t="s">
        <v>101</v>
      </c>
      <c r="C25" s="87">
        <v>44120</v>
      </c>
      <c r="D25" s="88">
        <v>43983</v>
      </c>
      <c r="E25" s="85">
        <v>3490</v>
      </c>
      <c r="F25" s="89">
        <v>400</v>
      </c>
    </row>
    <row r="26" spans="1:9">
      <c r="A26" s="85">
        <v>22</v>
      </c>
      <c r="B26" s="86" t="s">
        <v>101</v>
      </c>
      <c r="C26" s="87">
        <v>44120</v>
      </c>
      <c r="D26" s="88">
        <v>44013</v>
      </c>
      <c r="E26" s="85">
        <v>3491</v>
      </c>
      <c r="F26" s="89">
        <v>400</v>
      </c>
    </row>
    <row r="27" spans="1:9">
      <c r="A27" s="85">
        <v>23</v>
      </c>
      <c r="B27" s="86" t="s">
        <v>101</v>
      </c>
      <c r="C27" s="87">
        <v>44120</v>
      </c>
      <c r="D27" s="88">
        <v>44044</v>
      </c>
      <c r="E27" s="85">
        <v>3491</v>
      </c>
      <c r="F27" s="89">
        <v>400</v>
      </c>
    </row>
    <row r="28" spans="1:9">
      <c r="A28" s="85">
        <v>24</v>
      </c>
      <c r="B28" s="86" t="s">
        <v>102</v>
      </c>
      <c r="C28" s="87">
        <v>44120</v>
      </c>
      <c r="D28" s="88">
        <v>43983</v>
      </c>
      <c r="E28" s="85">
        <v>3494</v>
      </c>
      <c r="F28" s="89">
        <v>600</v>
      </c>
    </row>
    <row r="29" spans="1:9">
      <c r="A29" s="85">
        <v>25</v>
      </c>
      <c r="B29" s="86" t="s">
        <v>102</v>
      </c>
      <c r="C29" s="87">
        <v>44120</v>
      </c>
      <c r="D29" s="88">
        <v>44013</v>
      </c>
      <c r="E29" s="85">
        <v>3495</v>
      </c>
      <c r="F29" s="89">
        <v>600</v>
      </c>
      <c r="H29" s="56">
        <v>16</v>
      </c>
      <c r="I29" s="91">
        <f>SUM(F16:F29)</f>
        <v>6800</v>
      </c>
    </row>
    <row r="30" spans="1:9">
      <c r="A30" s="85">
        <v>26</v>
      </c>
      <c r="B30" s="86" t="s">
        <v>99</v>
      </c>
      <c r="C30" s="87">
        <v>44121</v>
      </c>
      <c r="D30" s="88">
        <v>44013</v>
      </c>
      <c r="E30" s="85">
        <v>3496</v>
      </c>
      <c r="F30" s="89">
        <v>600</v>
      </c>
    </row>
    <row r="31" spans="1:9">
      <c r="A31" s="85">
        <v>27</v>
      </c>
      <c r="B31" s="86" t="s">
        <v>99</v>
      </c>
      <c r="C31" s="87">
        <v>44121</v>
      </c>
      <c r="D31" s="88">
        <v>44044</v>
      </c>
      <c r="E31" s="85">
        <v>3497</v>
      </c>
      <c r="F31" s="89">
        <v>600</v>
      </c>
    </row>
    <row r="32" spans="1:9">
      <c r="A32" s="85">
        <v>28</v>
      </c>
      <c r="B32" s="86" t="s">
        <v>100</v>
      </c>
      <c r="C32" s="87">
        <v>44121</v>
      </c>
      <c r="D32" s="88">
        <v>44013</v>
      </c>
      <c r="E32" s="85">
        <v>3502</v>
      </c>
      <c r="F32" s="89">
        <v>400</v>
      </c>
    </row>
    <row r="33" spans="1:9">
      <c r="A33" s="85">
        <v>29</v>
      </c>
      <c r="B33" s="86" t="s">
        <v>100</v>
      </c>
      <c r="C33" s="87">
        <v>44121</v>
      </c>
      <c r="D33" s="88">
        <v>44044</v>
      </c>
      <c r="E33" s="85">
        <v>3503</v>
      </c>
      <c r="F33" s="89">
        <v>400</v>
      </c>
      <c r="H33" s="56">
        <v>17</v>
      </c>
      <c r="I33" s="91">
        <f>F30+F31+F32+F33</f>
        <v>2000</v>
      </c>
    </row>
    <row r="34" spans="1:9">
      <c r="A34" s="85">
        <v>30</v>
      </c>
      <c r="B34" s="86" t="s">
        <v>103</v>
      </c>
      <c r="C34" s="87">
        <v>44123</v>
      </c>
      <c r="D34" s="88">
        <v>43891</v>
      </c>
      <c r="E34" s="85">
        <v>3504</v>
      </c>
      <c r="F34" s="89">
        <v>900</v>
      </c>
    </row>
    <row r="35" spans="1:9">
      <c r="A35" s="85">
        <v>31</v>
      </c>
      <c r="B35" s="86" t="s">
        <v>103</v>
      </c>
      <c r="C35" s="87">
        <v>44123</v>
      </c>
      <c r="D35" s="88">
        <v>43922</v>
      </c>
      <c r="E35" s="85">
        <v>3504</v>
      </c>
      <c r="F35" s="89">
        <v>600</v>
      </c>
    </row>
    <row r="36" spans="1:9">
      <c r="A36" s="85">
        <v>32</v>
      </c>
      <c r="B36" s="86" t="s">
        <v>103</v>
      </c>
      <c r="C36" s="87">
        <v>44123</v>
      </c>
      <c r="D36" s="88">
        <v>43952</v>
      </c>
      <c r="E36" s="85">
        <v>3504</v>
      </c>
      <c r="F36" s="89">
        <v>600</v>
      </c>
      <c r="G36" s="90"/>
    </row>
    <row r="37" spans="1:9">
      <c r="A37" s="85">
        <v>33</v>
      </c>
      <c r="B37" s="86" t="s">
        <v>103</v>
      </c>
      <c r="C37" s="87">
        <v>44123</v>
      </c>
      <c r="D37" s="88">
        <v>43983</v>
      </c>
      <c r="E37" s="85">
        <v>3504</v>
      </c>
      <c r="F37" s="89">
        <v>600</v>
      </c>
      <c r="G37" s="90"/>
    </row>
    <row r="38" spans="1:9">
      <c r="A38" s="85">
        <v>34</v>
      </c>
      <c r="B38" s="86" t="s">
        <v>103</v>
      </c>
      <c r="C38" s="87">
        <v>44123</v>
      </c>
      <c r="D38" s="88">
        <v>44013</v>
      </c>
      <c r="E38" s="85">
        <v>3507</v>
      </c>
      <c r="F38" s="89">
        <v>600</v>
      </c>
      <c r="G38" s="90"/>
    </row>
    <row r="39" spans="1:9">
      <c r="A39" s="85">
        <v>35</v>
      </c>
      <c r="B39" s="86" t="s">
        <v>103</v>
      </c>
      <c r="C39" s="87">
        <v>44123</v>
      </c>
      <c r="D39" s="88">
        <v>44044</v>
      </c>
      <c r="E39" s="85">
        <v>3507</v>
      </c>
      <c r="F39" s="89">
        <v>600</v>
      </c>
      <c r="G39" s="90"/>
    </row>
    <row r="40" spans="1:9">
      <c r="A40" s="85">
        <v>36</v>
      </c>
      <c r="B40" s="86" t="s">
        <v>103</v>
      </c>
      <c r="C40" s="87">
        <v>44123</v>
      </c>
      <c r="D40" s="88">
        <v>44075</v>
      </c>
      <c r="E40" s="85">
        <v>3507</v>
      </c>
      <c r="F40" s="89">
        <v>1200</v>
      </c>
      <c r="G40" s="90"/>
      <c r="H40" s="56">
        <v>19</v>
      </c>
      <c r="I40" s="91">
        <f>SUM(F34:F40)</f>
        <v>5100</v>
      </c>
    </row>
    <row r="41" spans="1:9">
      <c r="A41" s="85">
        <v>37</v>
      </c>
      <c r="B41" s="86" t="s">
        <v>94</v>
      </c>
      <c r="C41" s="87">
        <v>44124</v>
      </c>
      <c r="D41" s="88">
        <v>43800</v>
      </c>
      <c r="E41" s="85">
        <v>3508</v>
      </c>
      <c r="F41" s="89">
        <v>1200</v>
      </c>
      <c r="G41" s="90"/>
    </row>
    <row r="42" spans="1:9">
      <c r="A42" s="85">
        <v>38</v>
      </c>
      <c r="B42" s="86" t="s">
        <v>104</v>
      </c>
      <c r="C42" s="87">
        <v>44124</v>
      </c>
      <c r="D42" s="88">
        <v>43709</v>
      </c>
      <c r="E42" s="85">
        <v>3509</v>
      </c>
      <c r="F42" s="89">
        <v>1200</v>
      </c>
      <c r="G42" s="90"/>
      <c r="H42" s="56">
        <v>20</v>
      </c>
      <c r="I42" s="91">
        <f>+F41+F42</f>
        <v>2400</v>
      </c>
    </row>
    <row r="43" spans="1:9">
      <c r="A43" s="85">
        <v>39</v>
      </c>
      <c r="B43" s="86" t="s">
        <v>105</v>
      </c>
      <c r="C43" s="87">
        <v>43760</v>
      </c>
      <c r="D43" s="88">
        <v>43891</v>
      </c>
      <c r="E43" s="85">
        <v>3510</v>
      </c>
      <c r="F43" s="89">
        <v>1500</v>
      </c>
      <c r="G43" s="90"/>
    </row>
    <row r="44" spans="1:9">
      <c r="A44" s="85">
        <v>40</v>
      </c>
      <c r="B44" s="86" t="s">
        <v>105</v>
      </c>
      <c r="C44" s="87">
        <v>43760</v>
      </c>
      <c r="D44" s="88">
        <v>43922</v>
      </c>
      <c r="E44" s="85">
        <v>3510</v>
      </c>
      <c r="F44" s="89">
        <v>1000</v>
      </c>
      <c r="G44" s="90"/>
    </row>
    <row r="45" spans="1:9">
      <c r="A45" s="85">
        <v>41</v>
      </c>
      <c r="B45" s="86" t="s">
        <v>105</v>
      </c>
      <c r="C45" s="87">
        <v>43760</v>
      </c>
      <c r="D45" s="88">
        <v>43952</v>
      </c>
      <c r="E45" s="85">
        <v>3510</v>
      </c>
      <c r="F45" s="89">
        <v>1000</v>
      </c>
      <c r="G45" s="90"/>
      <c r="H45" s="56">
        <v>22</v>
      </c>
      <c r="I45" s="91">
        <f>F43+F44+F45</f>
        <v>3500</v>
      </c>
    </row>
    <row r="46" spans="1:9">
      <c r="A46" s="85">
        <v>42</v>
      </c>
      <c r="B46" s="86" t="s">
        <v>106</v>
      </c>
      <c r="C46" s="87">
        <v>44127</v>
      </c>
      <c r="D46" s="88">
        <v>43862</v>
      </c>
      <c r="E46" s="85">
        <v>3511</v>
      </c>
      <c r="F46" s="89">
        <v>1200</v>
      </c>
      <c r="G46" s="90"/>
      <c r="H46" s="56">
        <v>23</v>
      </c>
      <c r="I46" s="91">
        <f>+F46</f>
        <v>1200</v>
      </c>
    </row>
    <row r="47" spans="1:9">
      <c r="A47" s="85">
        <v>43</v>
      </c>
      <c r="B47" s="86" t="s">
        <v>107</v>
      </c>
      <c r="C47" s="87">
        <v>44130</v>
      </c>
      <c r="D47" s="88">
        <v>43862</v>
      </c>
      <c r="E47" s="85">
        <v>3513</v>
      </c>
      <c r="F47" s="89">
        <v>1000</v>
      </c>
      <c r="G47" s="90"/>
    </row>
    <row r="48" spans="1:9">
      <c r="A48" s="85">
        <v>44</v>
      </c>
      <c r="B48" s="86" t="s">
        <v>107</v>
      </c>
      <c r="C48" s="87">
        <v>44130</v>
      </c>
      <c r="D48" s="88">
        <v>43891</v>
      </c>
      <c r="E48" s="85">
        <v>3513</v>
      </c>
      <c r="F48" s="89">
        <v>750</v>
      </c>
      <c r="G48" s="90"/>
    </row>
    <row r="49" spans="1:9">
      <c r="A49" s="85">
        <v>45</v>
      </c>
      <c r="B49" s="86" t="s">
        <v>108</v>
      </c>
      <c r="C49" s="87">
        <v>44130</v>
      </c>
      <c r="D49" s="88">
        <v>43739</v>
      </c>
      <c r="E49" s="85">
        <v>3514</v>
      </c>
      <c r="F49" s="89">
        <v>600</v>
      </c>
      <c r="G49" s="90"/>
      <c r="H49" s="56">
        <v>26</v>
      </c>
      <c r="I49" s="91">
        <f>+F47+F48+F49</f>
        <v>2350</v>
      </c>
    </row>
    <row r="50" spans="1:9">
      <c r="A50" s="85">
        <v>46</v>
      </c>
      <c r="B50" s="86" t="s">
        <v>109</v>
      </c>
      <c r="C50" s="87">
        <v>44132</v>
      </c>
      <c r="D50" s="88">
        <v>43678</v>
      </c>
      <c r="E50" s="85">
        <v>3515</v>
      </c>
      <c r="F50" s="89">
        <v>800</v>
      </c>
      <c r="G50" s="90"/>
    </row>
    <row r="51" spans="1:9">
      <c r="A51" s="85">
        <v>47</v>
      </c>
      <c r="B51" s="86" t="s">
        <v>109</v>
      </c>
      <c r="C51" s="87">
        <v>44132</v>
      </c>
      <c r="D51" s="88">
        <v>43709</v>
      </c>
      <c r="E51" s="85">
        <v>3515</v>
      </c>
      <c r="F51" s="89">
        <v>800</v>
      </c>
      <c r="G51" s="90"/>
    </row>
    <row r="52" spans="1:9">
      <c r="A52" s="85">
        <v>48</v>
      </c>
      <c r="B52" s="86" t="s">
        <v>109</v>
      </c>
      <c r="C52" s="87">
        <v>44132</v>
      </c>
      <c r="D52" s="88">
        <v>43739</v>
      </c>
      <c r="E52" s="85">
        <v>3515</v>
      </c>
      <c r="F52" s="89">
        <v>800</v>
      </c>
      <c r="G52" s="90"/>
    </row>
    <row r="53" spans="1:9">
      <c r="A53" s="85">
        <v>49</v>
      </c>
      <c r="B53" s="86" t="s">
        <v>109</v>
      </c>
      <c r="C53" s="87">
        <v>44132</v>
      </c>
      <c r="D53" s="88">
        <v>43770</v>
      </c>
      <c r="E53" s="85">
        <v>3515</v>
      </c>
      <c r="F53" s="89">
        <v>800</v>
      </c>
      <c r="G53" s="90"/>
    </row>
    <row r="54" spans="1:9">
      <c r="A54" s="85">
        <v>50</v>
      </c>
      <c r="B54" s="86" t="s">
        <v>109</v>
      </c>
      <c r="C54" s="87">
        <v>44132</v>
      </c>
      <c r="D54" s="88">
        <v>43800</v>
      </c>
      <c r="E54" s="85">
        <v>3516</v>
      </c>
      <c r="F54" s="89">
        <v>800</v>
      </c>
      <c r="G54" s="90"/>
    </row>
    <row r="55" spans="1:9">
      <c r="A55" s="85">
        <v>51</v>
      </c>
      <c r="B55" s="86" t="s">
        <v>109</v>
      </c>
      <c r="C55" s="87">
        <v>44132</v>
      </c>
      <c r="D55" s="88">
        <v>43831</v>
      </c>
      <c r="E55" s="85">
        <v>3516</v>
      </c>
      <c r="F55" s="89">
        <v>800</v>
      </c>
      <c r="G55" s="90"/>
    </row>
    <row r="56" spans="1:9">
      <c r="A56" s="85">
        <v>52</v>
      </c>
      <c r="B56" s="86" t="s">
        <v>109</v>
      </c>
      <c r="C56" s="87">
        <v>44132</v>
      </c>
      <c r="D56" s="88">
        <v>43862</v>
      </c>
      <c r="E56" s="85">
        <v>3516</v>
      </c>
      <c r="F56" s="89">
        <v>800</v>
      </c>
      <c r="G56" s="90"/>
    </row>
    <row r="57" spans="1:9">
      <c r="A57" s="85">
        <v>53</v>
      </c>
      <c r="B57" s="86" t="s">
        <v>110</v>
      </c>
      <c r="C57" s="87">
        <v>44132</v>
      </c>
      <c r="D57" s="88">
        <v>43831</v>
      </c>
      <c r="E57" s="85">
        <v>3517</v>
      </c>
      <c r="F57" s="89">
        <v>1200</v>
      </c>
      <c r="G57" s="90"/>
    </row>
    <row r="58" spans="1:9">
      <c r="A58" s="85">
        <v>54</v>
      </c>
      <c r="B58" s="86" t="s">
        <v>110</v>
      </c>
      <c r="C58" s="87">
        <v>44132</v>
      </c>
      <c r="D58" s="88">
        <v>43862</v>
      </c>
      <c r="E58" s="85">
        <v>3517</v>
      </c>
      <c r="F58" s="89">
        <v>1200</v>
      </c>
      <c r="G58" s="90"/>
    </row>
    <row r="59" spans="1:9">
      <c r="A59" s="85">
        <v>55</v>
      </c>
      <c r="B59" s="86" t="s">
        <v>110</v>
      </c>
      <c r="C59" s="87">
        <v>44132</v>
      </c>
      <c r="D59" s="88">
        <v>43891</v>
      </c>
      <c r="E59" s="85">
        <v>3517</v>
      </c>
      <c r="F59" s="89">
        <v>900</v>
      </c>
      <c r="G59" s="90"/>
    </row>
    <row r="60" spans="1:9">
      <c r="A60" s="85">
        <v>56</v>
      </c>
      <c r="B60" s="86" t="s">
        <v>110</v>
      </c>
      <c r="C60" s="87">
        <v>44132</v>
      </c>
      <c r="D60" s="88">
        <v>43922</v>
      </c>
      <c r="E60" s="85">
        <v>3517</v>
      </c>
      <c r="F60" s="89">
        <v>600</v>
      </c>
      <c r="G60" s="90"/>
    </row>
    <row r="61" spans="1:9">
      <c r="A61" s="85">
        <v>57</v>
      </c>
      <c r="B61" s="86" t="s">
        <v>110</v>
      </c>
      <c r="C61" s="87">
        <v>44132</v>
      </c>
      <c r="D61" s="88">
        <v>43952</v>
      </c>
      <c r="E61" s="85">
        <v>3518</v>
      </c>
      <c r="F61" s="89">
        <v>600</v>
      </c>
      <c r="G61" s="90"/>
    </row>
    <row r="62" spans="1:9">
      <c r="A62" s="85">
        <v>58</v>
      </c>
      <c r="B62" s="86" t="s">
        <v>110</v>
      </c>
      <c r="C62" s="87">
        <v>44132</v>
      </c>
      <c r="D62" s="88">
        <v>43983</v>
      </c>
      <c r="E62" s="85">
        <v>3518</v>
      </c>
      <c r="F62" s="89">
        <v>600</v>
      </c>
      <c r="G62" s="90"/>
    </row>
    <row r="63" spans="1:9">
      <c r="A63" s="85">
        <v>59</v>
      </c>
      <c r="B63" s="86" t="s">
        <v>111</v>
      </c>
      <c r="C63" s="87">
        <v>44132</v>
      </c>
      <c r="D63" s="88">
        <v>43831</v>
      </c>
      <c r="E63" s="85">
        <v>3519</v>
      </c>
      <c r="F63" s="89">
        <v>500</v>
      </c>
      <c r="G63" s="90"/>
    </row>
    <row r="64" spans="1:9">
      <c r="A64" s="85">
        <v>60</v>
      </c>
      <c r="B64" s="86" t="s">
        <v>111</v>
      </c>
      <c r="C64" s="87">
        <v>44132</v>
      </c>
      <c r="D64" s="88">
        <v>43862</v>
      </c>
      <c r="E64" s="85">
        <v>3519</v>
      </c>
      <c r="F64" s="89">
        <v>500</v>
      </c>
      <c r="G64" s="90"/>
    </row>
    <row r="65" spans="1:9">
      <c r="A65" s="85">
        <v>61</v>
      </c>
      <c r="B65" s="86" t="s">
        <v>111</v>
      </c>
      <c r="C65" s="87">
        <v>44132</v>
      </c>
      <c r="D65" s="88">
        <v>43891</v>
      </c>
      <c r="E65" s="85">
        <v>3520</v>
      </c>
      <c r="F65" s="89">
        <v>375</v>
      </c>
      <c r="G65" s="90"/>
      <c r="H65" s="56">
        <v>28</v>
      </c>
      <c r="I65" s="91">
        <f>SUM(F50:F65)</f>
        <v>12075</v>
      </c>
    </row>
    <row r="66" spans="1:9">
      <c r="A66" s="85">
        <v>62</v>
      </c>
      <c r="B66" s="86" t="s">
        <v>99</v>
      </c>
      <c r="C66" s="87">
        <v>44133</v>
      </c>
      <c r="D66" s="88">
        <v>44075</v>
      </c>
      <c r="E66" s="85">
        <v>3521</v>
      </c>
      <c r="F66" s="89">
        <v>1200</v>
      </c>
      <c r="G66" s="90"/>
    </row>
    <row r="67" spans="1:9">
      <c r="A67" s="85">
        <v>63</v>
      </c>
      <c r="B67" s="86" t="s">
        <v>100</v>
      </c>
      <c r="C67" s="87">
        <v>44133</v>
      </c>
      <c r="D67" s="88">
        <v>44075</v>
      </c>
      <c r="E67" s="92">
        <v>3522</v>
      </c>
      <c r="F67" s="93">
        <v>800</v>
      </c>
      <c r="G67" s="90"/>
      <c r="H67" s="56">
        <v>29</v>
      </c>
      <c r="I67" s="91">
        <f>+F66+F67</f>
        <v>2000</v>
      </c>
    </row>
    <row r="68" spans="1:9">
      <c r="A68" s="94"/>
      <c r="B68" s="94"/>
      <c r="C68" s="94"/>
      <c r="D68" s="95"/>
      <c r="E68" s="96" t="s">
        <v>73</v>
      </c>
      <c r="F68" s="97">
        <f>SUM(F5:F67)</f>
        <v>47375</v>
      </c>
    </row>
    <row r="69" spans="1:9" ht="15.75">
      <c r="A69" s="183" t="s">
        <v>112</v>
      </c>
      <c r="B69" s="183"/>
      <c r="C69" s="183"/>
      <c r="D69" s="183"/>
      <c r="E69" s="183"/>
      <c r="F69" s="183"/>
    </row>
    <row r="70" spans="1:9">
      <c r="A70" s="98" t="s">
        <v>88</v>
      </c>
      <c r="B70" s="98" t="s">
        <v>89</v>
      </c>
      <c r="C70" s="84" t="s">
        <v>90</v>
      </c>
      <c r="D70" s="98" t="s">
        <v>91</v>
      </c>
      <c r="E70" s="98" t="s">
        <v>92</v>
      </c>
      <c r="F70" s="98" t="s">
        <v>93</v>
      </c>
    </row>
    <row r="71" spans="1:9">
      <c r="A71" s="85">
        <v>1</v>
      </c>
      <c r="B71" s="86" t="s">
        <v>113</v>
      </c>
      <c r="C71" s="87">
        <v>44120</v>
      </c>
      <c r="D71" s="88">
        <v>43922</v>
      </c>
      <c r="E71" s="85">
        <v>3481</v>
      </c>
      <c r="F71" s="89">
        <v>200</v>
      </c>
    </row>
    <row r="72" spans="1:9">
      <c r="A72" s="85">
        <v>2</v>
      </c>
      <c r="B72" s="86" t="s">
        <v>113</v>
      </c>
      <c r="C72" s="87">
        <v>44120</v>
      </c>
      <c r="D72" s="88">
        <v>43952</v>
      </c>
      <c r="E72" s="85">
        <v>3482</v>
      </c>
      <c r="F72" s="89">
        <v>200</v>
      </c>
      <c r="G72" s="90"/>
    </row>
    <row r="73" spans="1:9">
      <c r="A73" s="85">
        <v>3</v>
      </c>
      <c r="B73" s="86" t="s">
        <v>113</v>
      </c>
      <c r="C73" s="87">
        <v>44120</v>
      </c>
      <c r="D73" s="88">
        <v>43983</v>
      </c>
      <c r="E73" s="85">
        <v>3483</v>
      </c>
      <c r="F73" s="89">
        <v>200</v>
      </c>
      <c r="G73" s="90"/>
    </row>
    <row r="74" spans="1:9">
      <c r="A74" s="85">
        <v>4</v>
      </c>
      <c r="B74" s="86" t="s">
        <v>114</v>
      </c>
      <c r="C74" s="87">
        <v>44120</v>
      </c>
      <c r="D74" s="88">
        <v>43922</v>
      </c>
      <c r="E74" s="85">
        <v>3484</v>
      </c>
      <c r="F74" s="89">
        <v>250</v>
      </c>
      <c r="G74" s="90"/>
    </row>
    <row r="75" spans="1:9">
      <c r="A75" s="85">
        <v>5</v>
      </c>
      <c r="B75" s="86" t="s">
        <v>114</v>
      </c>
      <c r="C75" s="87">
        <v>44120</v>
      </c>
      <c r="D75" s="88">
        <v>43952</v>
      </c>
      <c r="E75" s="85">
        <v>3485</v>
      </c>
      <c r="F75" s="89">
        <v>250</v>
      </c>
      <c r="G75" s="90"/>
    </row>
    <row r="76" spans="1:9">
      <c r="A76" s="85">
        <v>6</v>
      </c>
      <c r="B76" s="86" t="s">
        <v>114</v>
      </c>
      <c r="C76" s="87">
        <v>44120</v>
      </c>
      <c r="D76" s="88">
        <v>43983</v>
      </c>
      <c r="E76" s="85">
        <v>3486</v>
      </c>
      <c r="F76" s="89">
        <v>250</v>
      </c>
      <c r="G76" s="90"/>
      <c r="H76" s="56">
        <v>16</v>
      </c>
      <c r="I76" s="91">
        <f>+SUM(F71:F76)</f>
        <v>1350</v>
      </c>
    </row>
    <row r="77" spans="1:9">
      <c r="A77" s="85">
        <v>7</v>
      </c>
      <c r="B77" s="86" t="s">
        <v>114</v>
      </c>
      <c r="C77" s="87">
        <v>44121</v>
      </c>
      <c r="D77" s="88">
        <v>44013</v>
      </c>
      <c r="E77" s="85">
        <v>3498</v>
      </c>
      <c r="F77" s="89">
        <v>250</v>
      </c>
      <c r="G77" s="90"/>
    </row>
    <row r="78" spans="1:9">
      <c r="A78" s="85">
        <v>8</v>
      </c>
      <c r="B78" s="86" t="s">
        <v>114</v>
      </c>
      <c r="C78" s="87">
        <v>44121</v>
      </c>
      <c r="D78" s="88">
        <v>44044</v>
      </c>
      <c r="E78" s="85">
        <v>3499</v>
      </c>
      <c r="F78" s="89">
        <v>250</v>
      </c>
      <c r="G78" s="90"/>
    </row>
    <row r="79" spans="1:9">
      <c r="A79" s="85">
        <v>9</v>
      </c>
      <c r="B79" s="86" t="s">
        <v>113</v>
      </c>
      <c r="C79" s="87">
        <v>44121</v>
      </c>
      <c r="D79" s="88">
        <v>44013</v>
      </c>
      <c r="E79" s="85">
        <v>3500</v>
      </c>
      <c r="F79" s="89">
        <v>200</v>
      </c>
    </row>
    <row r="80" spans="1:9">
      <c r="A80" s="85">
        <v>10</v>
      </c>
      <c r="B80" s="86" t="s">
        <v>113</v>
      </c>
      <c r="C80" s="87">
        <v>44121</v>
      </c>
      <c r="D80" s="88">
        <v>44044</v>
      </c>
      <c r="E80" s="85">
        <v>3501</v>
      </c>
      <c r="F80" s="89">
        <v>200</v>
      </c>
      <c r="G80" s="90"/>
      <c r="H80" s="56">
        <v>17</v>
      </c>
      <c r="I80" s="91">
        <f>+F77+F78+F79+F80</f>
        <v>900</v>
      </c>
    </row>
    <row r="81" spans="1:9">
      <c r="A81" s="85">
        <v>11</v>
      </c>
      <c r="B81" s="86" t="s">
        <v>113</v>
      </c>
      <c r="C81" s="87">
        <v>44133</v>
      </c>
      <c r="D81" s="88">
        <v>44075</v>
      </c>
      <c r="E81" s="85">
        <v>3523</v>
      </c>
      <c r="F81" s="89">
        <v>400</v>
      </c>
      <c r="G81" s="90"/>
    </row>
    <row r="82" spans="1:9">
      <c r="A82" s="85">
        <v>12</v>
      </c>
      <c r="B82" s="86" t="s">
        <v>114</v>
      </c>
      <c r="C82" s="87">
        <v>44133</v>
      </c>
      <c r="D82" s="88">
        <v>44075</v>
      </c>
      <c r="E82" s="85">
        <v>3524</v>
      </c>
      <c r="F82" s="89">
        <v>500</v>
      </c>
      <c r="H82" s="56">
        <v>29</v>
      </c>
      <c r="I82" s="91">
        <f>+F81+F82</f>
        <v>900</v>
      </c>
    </row>
    <row r="83" spans="1:9">
      <c r="A83" s="94"/>
      <c r="B83" s="94"/>
      <c r="C83" s="94"/>
      <c r="D83" s="95"/>
      <c r="E83" s="96" t="s">
        <v>73</v>
      </c>
      <c r="F83" s="97">
        <f>SUM(F71:F82)</f>
        <v>3150</v>
      </c>
      <c r="I83" s="90"/>
    </row>
    <row r="84" spans="1:9" ht="15.75">
      <c r="A84" s="183" t="s">
        <v>115</v>
      </c>
      <c r="B84" s="183"/>
      <c r="C84" s="183"/>
      <c r="D84" s="183"/>
      <c r="E84" s="183"/>
      <c r="F84" s="183"/>
    </row>
    <row r="85" spans="1:9">
      <c r="A85" s="98" t="s">
        <v>88</v>
      </c>
      <c r="B85" s="98" t="s">
        <v>89</v>
      </c>
      <c r="C85" s="84" t="s">
        <v>90</v>
      </c>
      <c r="D85" s="98" t="s">
        <v>91</v>
      </c>
      <c r="E85" s="98" t="s">
        <v>92</v>
      </c>
      <c r="F85" s="98" t="s">
        <v>93</v>
      </c>
    </row>
    <row r="86" spans="1:9">
      <c r="A86" s="85">
        <v>1</v>
      </c>
      <c r="B86" s="86" t="s">
        <v>116</v>
      </c>
      <c r="C86" s="87">
        <v>44118</v>
      </c>
      <c r="D86" s="88">
        <v>43862</v>
      </c>
      <c r="E86" s="85">
        <v>3471</v>
      </c>
      <c r="F86" s="89">
        <v>2500</v>
      </c>
      <c r="H86" s="56">
        <v>14</v>
      </c>
      <c r="I86" s="91">
        <f>+F86</f>
        <v>2500</v>
      </c>
    </row>
    <row r="87" spans="1:9">
      <c r="A87" s="85">
        <v>2</v>
      </c>
      <c r="B87" s="86" t="s">
        <v>117</v>
      </c>
      <c r="C87" s="87">
        <v>44119</v>
      </c>
      <c r="D87" s="88">
        <v>43891</v>
      </c>
      <c r="E87" s="85">
        <v>3475</v>
      </c>
      <c r="F87" s="89">
        <v>1200</v>
      </c>
      <c r="G87" s="90"/>
      <c r="H87" s="56">
        <v>15</v>
      </c>
      <c r="I87" s="91">
        <f>+F87</f>
        <v>1200</v>
      </c>
    </row>
    <row r="88" spans="1:9">
      <c r="A88" s="85">
        <v>3</v>
      </c>
      <c r="B88" s="86" t="s">
        <v>116</v>
      </c>
      <c r="C88" s="87">
        <v>44120</v>
      </c>
      <c r="D88" s="88">
        <v>43891</v>
      </c>
      <c r="E88" s="85">
        <v>3477</v>
      </c>
      <c r="F88" s="89">
        <v>1250</v>
      </c>
    </row>
    <row r="89" spans="1:9">
      <c r="A89" s="85">
        <v>4</v>
      </c>
      <c r="B89" s="86" t="s">
        <v>116</v>
      </c>
      <c r="C89" s="87">
        <v>44120</v>
      </c>
      <c r="D89" s="88">
        <v>43922</v>
      </c>
      <c r="E89" s="85">
        <v>3477</v>
      </c>
      <c r="F89" s="89">
        <v>1250</v>
      </c>
      <c r="G89" s="90"/>
      <c r="H89" s="56">
        <v>16</v>
      </c>
      <c r="I89" s="91">
        <f>+F88+F89</f>
        <v>2500</v>
      </c>
    </row>
    <row r="90" spans="1:9">
      <c r="A90" s="94"/>
      <c r="B90" s="94"/>
      <c r="C90" s="94"/>
      <c r="D90" s="95"/>
      <c r="E90" s="96" t="s">
        <v>73</v>
      </c>
      <c r="F90" s="97">
        <f>SUM(F86:F89)</f>
        <v>6200</v>
      </c>
      <c r="I90" s="90"/>
    </row>
    <row r="91" spans="1:9" ht="15.75">
      <c r="A91" s="183" t="s">
        <v>79</v>
      </c>
      <c r="B91" s="183"/>
      <c r="C91" s="183"/>
      <c r="D91" s="183"/>
      <c r="E91" s="183"/>
      <c r="F91" s="183"/>
    </row>
    <row r="92" spans="1:9">
      <c r="A92" s="98" t="s">
        <v>88</v>
      </c>
      <c r="B92" s="98" t="s">
        <v>89</v>
      </c>
      <c r="C92" s="84" t="s">
        <v>90</v>
      </c>
      <c r="D92" s="98" t="s">
        <v>91</v>
      </c>
      <c r="E92" s="98" t="s">
        <v>92</v>
      </c>
      <c r="F92" s="98" t="s">
        <v>93</v>
      </c>
    </row>
    <row r="93" spans="1:9">
      <c r="A93" s="85">
        <v>1</v>
      </c>
      <c r="B93" s="86" t="s">
        <v>118</v>
      </c>
      <c r="C93" s="87">
        <v>44111</v>
      </c>
      <c r="D93" s="88"/>
      <c r="E93" s="85">
        <v>3469</v>
      </c>
      <c r="F93" s="89">
        <v>600</v>
      </c>
      <c r="H93" s="56">
        <v>7</v>
      </c>
      <c r="I93" s="99">
        <v>600</v>
      </c>
    </row>
    <row r="94" spans="1:9">
      <c r="A94" s="94"/>
      <c r="B94" s="94"/>
      <c r="C94" s="94"/>
      <c r="D94" s="95"/>
      <c r="E94" s="96" t="s">
        <v>73</v>
      </c>
      <c r="F94" s="97">
        <f>F93</f>
        <v>600</v>
      </c>
    </row>
    <row r="95" spans="1:9" ht="15.75">
      <c r="A95" s="183" t="s">
        <v>80</v>
      </c>
      <c r="B95" s="183"/>
      <c r="C95" s="183"/>
      <c r="D95" s="183"/>
      <c r="E95" s="183"/>
      <c r="F95" s="183"/>
    </row>
    <row r="96" spans="1:9">
      <c r="A96" s="98" t="s">
        <v>88</v>
      </c>
      <c r="B96" s="98" t="s">
        <v>89</v>
      </c>
      <c r="C96" s="84" t="s">
        <v>90</v>
      </c>
      <c r="D96" s="98" t="s">
        <v>91</v>
      </c>
      <c r="E96" s="98" t="s">
        <v>92</v>
      </c>
      <c r="F96" s="98" t="s">
        <v>93</v>
      </c>
    </row>
    <row r="97" spans="1:9">
      <c r="A97" s="85">
        <v>1</v>
      </c>
      <c r="B97" s="86" t="s">
        <v>119</v>
      </c>
      <c r="C97" s="87">
        <v>44120</v>
      </c>
      <c r="D97" s="88">
        <v>43862</v>
      </c>
      <c r="E97" s="85">
        <v>3492</v>
      </c>
      <c r="F97" s="89">
        <v>1750</v>
      </c>
    </row>
    <row r="98" spans="1:9">
      <c r="A98" s="85">
        <v>2</v>
      </c>
      <c r="B98" s="86" t="s">
        <v>120</v>
      </c>
      <c r="C98" s="87">
        <v>44120</v>
      </c>
      <c r="D98" s="88">
        <v>43862</v>
      </c>
      <c r="E98" s="85">
        <v>3493</v>
      </c>
      <c r="F98" s="89">
        <v>2100</v>
      </c>
      <c r="G98" s="90"/>
      <c r="H98" s="56">
        <v>16</v>
      </c>
      <c r="I98" s="99">
        <v>3850</v>
      </c>
    </row>
    <row r="99" spans="1:9">
      <c r="A99" s="94"/>
      <c r="B99" s="94"/>
      <c r="C99" s="94"/>
      <c r="D99" s="95"/>
      <c r="E99" s="96" t="s">
        <v>73</v>
      </c>
      <c r="F99" s="97">
        <f>F97+F98</f>
        <v>3850</v>
      </c>
    </row>
    <row r="100" spans="1:9" ht="15.75">
      <c r="A100" s="183" t="s">
        <v>81</v>
      </c>
      <c r="B100" s="183"/>
      <c r="C100" s="183"/>
      <c r="D100" s="183"/>
      <c r="E100" s="183"/>
      <c r="F100" s="183"/>
    </row>
    <row r="101" spans="1:9">
      <c r="A101" s="98" t="s">
        <v>88</v>
      </c>
      <c r="B101" s="98" t="s">
        <v>89</v>
      </c>
      <c r="C101" s="84" t="s">
        <v>90</v>
      </c>
      <c r="D101" s="98" t="s">
        <v>91</v>
      </c>
      <c r="E101" s="98" t="s">
        <v>92</v>
      </c>
      <c r="F101" s="98" t="s">
        <v>93</v>
      </c>
    </row>
    <row r="102" spans="1:9">
      <c r="A102" s="85">
        <v>1</v>
      </c>
      <c r="B102" s="86" t="s">
        <v>121</v>
      </c>
      <c r="C102" s="87">
        <v>44105</v>
      </c>
      <c r="D102" s="88">
        <v>44105</v>
      </c>
      <c r="E102" s="85">
        <v>3460</v>
      </c>
      <c r="F102" s="89">
        <v>2000</v>
      </c>
    </row>
    <row r="103" spans="1:9">
      <c r="A103" s="85">
        <v>2</v>
      </c>
      <c r="B103" s="86" t="s">
        <v>122</v>
      </c>
      <c r="C103" s="87">
        <v>44105</v>
      </c>
      <c r="D103" s="88">
        <v>44105</v>
      </c>
      <c r="E103" s="85">
        <v>3461</v>
      </c>
      <c r="F103" s="89">
        <v>3000</v>
      </c>
      <c r="G103" s="90"/>
    </row>
    <row r="104" spans="1:9">
      <c r="A104" s="85">
        <v>3</v>
      </c>
      <c r="B104" s="86" t="s">
        <v>123</v>
      </c>
      <c r="C104" s="87">
        <v>44105</v>
      </c>
      <c r="D104" s="88">
        <v>44105</v>
      </c>
      <c r="E104" s="85">
        <v>3462</v>
      </c>
      <c r="F104" s="89">
        <v>1500</v>
      </c>
      <c r="H104" s="56">
        <v>1</v>
      </c>
      <c r="I104" s="91">
        <f>+F102+F103+F104</f>
        <v>6500</v>
      </c>
    </row>
    <row r="105" spans="1:9">
      <c r="A105" s="94"/>
      <c r="B105" s="94"/>
      <c r="C105" s="94"/>
      <c r="D105" s="95"/>
      <c r="E105" s="96" t="s">
        <v>73</v>
      </c>
      <c r="F105" s="97">
        <f>SUM(F102:F104)</f>
        <v>6500</v>
      </c>
    </row>
    <row r="108" spans="1:9">
      <c r="F108" s="90"/>
      <c r="I108" s="90">
        <f>SUM(I6:I104)</f>
        <v>67675</v>
      </c>
    </row>
  </sheetData>
  <mergeCells count="7">
    <mergeCell ref="A100:F100"/>
    <mergeCell ref="A1:E1"/>
    <mergeCell ref="A3:F3"/>
    <mergeCell ref="A69:F69"/>
    <mergeCell ref="A84:F84"/>
    <mergeCell ref="A91:F91"/>
    <mergeCell ref="A95:F9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8"/>
  <sheetViews>
    <sheetView workbookViewId="0">
      <selection activeCell="E13" sqref="E13"/>
    </sheetView>
  </sheetViews>
  <sheetFormatPr baseColWidth="10" defaultColWidth="9.140625" defaultRowHeight="15"/>
  <cols>
    <col min="1" max="1" width="3.85546875" style="57" customWidth="1"/>
    <col min="2" max="2" width="23.42578125" style="56" customWidth="1"/>
    <col min="3" max="3" width="18.28515625" style="56" customWidth="1"/>
    <col min="4" max="4" width="10.85546875" style="57" customWidth="1"/>
    <col min="5" max="5" width="19.7109375" style="57" customWidth="1"/>
    <col min="6" max="6" width="8" style="57" customWidth="1"/>
    <col min="7" max="7" width="7" style="56" customWidth="1"/>
    <col min="8" max="8" width="10" style="56" bestFit="1" customWidth="1"/>
    <col min="9" max="9" width="11" style="56" bestFit="1" customWidth="1"/>
    <col min="10" max="16384" width="9.140625" style="56"/>
  </cols>
  <sheetData>
    <row r="1" spans="1:10" ht="15.75">
      <c r="A1" s="184" t="s">
        <v>124</v>
      </c>
      <c r="B1" s="184"/>
      <c r="C1" s="184"/>
      <c r="D1" s="184"/>
      <c r="E1" s="184"/>
      <c r="F1" s="184"/>
      <c r="G1" s="79"/>
      <c r="H1" s="80"/>
      <c r="I1" s="80"/>
      <c r="J1" s="80"/>
    </row>
    <row r="2" spans="1:10" ht="6.75" customHeight="1">
      <c r="A2" s="81"/>
      <c r="B2" s="81"/>
      <c r="C2" s="81"/>
      <c r="D2" s="81"/>
      <c r="E2" s="82"/>
      <c r="F2" s="82"/>
      <c r="G2" s="79"/>
      <c r="H2" s="80"/>
      <c r="I2" s="80"/>
      <c r="J2" s="80"/>
    </row>
    <row r="3" spans="1:10" ht="15.75">
      <c r="A3" s="183" t="s">
        <v>125</v>
      </c>
      <c r="B3" s="183"/>
      <c r="C3" s="183"/>
      <c r="D3" s="183"/>
      <c r="E3" s="183"/>
      <c r="F3" s="183"/>
      <c r="G3" s="183"/>
    </row>
    <row r="4" spans="1:10" ht="15.75">
      <c r="A4" s="100" t="s">
        <v>126</v>
      </c>
      <c r="B4" s="100"/>
      <c r="C4" s="100"/>
      <c r="D4" s="100"/>
      <c r="E4" s="64"/>
      <c r="F4" s="64"/>
      <c r="G4" s="100"/>
    </row>
    <row r="5" spans="1:10">
      <c r="A5" s="98" t="s">
        <v>88</v>
      </c>
      <c r="B5" s="98" t="s">
        <v>89</v>
      </c>
      <c r="C5" s="98" t="s">
        <v>75</v>
      </c>
      <c r="D5" s="101" t="s">
        <v>90</v>
      </c>
      <c r="E5" s="98" t="s">
        <v>91</v>
      </c>
      <c r="F5" s="102" t="s">
        <v>127</v>
      </c>
      <c r="G5" s="98" t="s">
        <v>93</v>
      </c>
    </row>
    <row r="6" spans="1:10" s="80" customFormat="1">
      <c r="A6" s="85">
        <v>1</v>
      </c>
      <c r="B6" s="86" t="s">
        <v>128</v>
      </c>
      <c r="C6" s="86" t="s">
        <v>129</v>
      </c>
      <c r="D6" s="87">
        <v>44110</v>
      </c>
      <c r="E6" s="88" t="s">
        <v>130</v>
      </c>
      <c r="F6" s="85">
        <v>221383</v>
      </c>
      <c r="G6" s="89">
        <v>80</v>
      </c>
    </row>
    <row r="7" spans="1:10" s="80" customFormat="1">
      <c r="A7" s="85">
        <v>2</v>
      </c>
      <c r="B7" s="86" t="s">
        <v>131</v>
      </c>
      <c r="C7" s="86" t="s">
        <v>132</v>
      </c>
      <c r="D7" s="87">
        <v>44116</v>
      </c>
      <c r="E7" s="88">
        <v>43862</v>
      </c>
      <c r="F7" s="85">
        <v>221398</v>
      </c>
      <c r="G7" s="89">
        <v>900</v>
      </c>
    </row>
    <row r="8" spans="1:10" s="80" customFormat="1" ht="15.75" customHeight="1">
      <c r="A8" s="85">
        <v>3</v>
      </c>
      <c r="B8" s="86" t="s">
        <v>133</v>
      </c>
      <c r="C8" s="86" t="s">
        <v>134</v>
      </c>
      <c r="D8" s="87">
        <v>44130</v>
      </c>
      <c r="E8" s="88">
        <v>43862</v>
      </c>
      <c r="F8" s="85">
        <v>1049</v>
      </c>
      <c r="G8" s="89">
        <v>900</v>
      </c>
    </row>
    <row r="9" spans="1:10" ht="15.75" customHeight="1">
      <c r="A9" s="85">
        <v>4</v>
      </c>
      <c r="B9" s="86" t="s">
        <v>133</v>
      </c>
      <c r="C9" s="86" t="s">
        <v>134</v>
      </c>
      <c r="D9" s="87">
        <v>44130</v>
      </c>
      <c r="E9" s="88">
        <v>43891</v>
      </c>
      <c r="F9" s="85">
        <v>1050</v>
      </c>
      <c r="G9" s="89">
        <v>450</v>
      </c>
      <c r="H9" s="90"/>
    </row>
    <row r="10" spans="1:10" ht="25.5">
      <c r="A10" s="85">
        <v>5</v>
      </c>
      <c r="B10" s="86" t="s">
        <v>133</v>
      </c>
      <c r="C10" s="86" t="s">
        <v>134</v>
      </c>
      <c r="D10" s="87">
        <v>44130</v>
      </c>
      <c r="E10" s="103" t="s">
        <v>135</v>
      </c>
      <c r="F10" s="85">
        <v>1051</v>
      </c>
      <c r="G10" s="89">
        <v>2160</v>
      </c>
      <c r="H10" s="90"/>
    </row>
    <row r="11" spans="1:10">
      <c r="A11" s="85">
        <v>6</v>
      </c>
      <c r="B11" s="86" t="s">
        <v>136</v>
      </c>
      <c r="C11" s="86" t="s">
        <v>129</v>
      </c>
      <c r="D11" s="87">
        <v>44133</v>
      </c>
      <c r="E11" s="88" t="s">
        <v>130</v>
      </c>
      <c r="F11" s="85">
        <v>1063</v>
      </c>
      <c r="G11" s="89">
        <v>90</v>
      </c>
      <c r="H11" s="90"/>
    </row>
    <row r="12" spans="1:10" s="80" customFormat="1" ht="14.25" customHeight="1">
      <c r="A12" s="104"/>
      <c r="B12" s="105"/>
      <c r="C12" s="105"/>
      <c r="D12" s="106"/>
      <c r="E12" s="107"/>
      <c r="F12" s="96" t="s">
        <v>73</v>
      </c>
      <c r="G12" s="97">
        <f>SUM(G6:G11)</f>
        <v>4580</v>
      </c>
    </row>
    <row r="13" spans="1:10" ht="15.75">
      <c r="A13" s="108" t="s">
        <v>115</v>
      </c>
      <c r="B13" s="108"/>
      <c r="C13" s="108"/>
      <c r="D13" s="108"/>
      <c r="E13" s="109"/>
      <c r="F13" s="109"/>
      <c r="G13" s="108"/>
    </row>
    <row r="14" spans="1:10">
      <c r="A14" s="98" t="s">
        <v>88</v>
      </c>
      <c r="B14" s="98" t="s">
        <v>89</v>
      </c>
      <c r="C14" s="98" t="s">
        <v>75</v>
      </c>
      <c r="D14" s="101" t="s">
        <v>90</v>
      </c>
      <c r="E14" s="98" t="s">
        <v>91</v>
      </c>
      <c r="F14" s="102" t="s">
        <v>127</v>
      </c>
      <c r="G14" s="98" t="s">
        <v>93</v>
      </c>
    </row>
    <row r="15" spans="1:10">
      <c r="A15" s="110">
        <v>1</v>
      </c>
      <c r="B15" s="86" t="s">
        <v>137</v>
      </c>
      <c r="C15" s="111" t="s">
        <v>138</v>
      </c>
      <c r="D15" s="87">
        <v>44116</v>
      </c>
      <c r="E15" s="88">
        <v>44075</v>
      </c>
      <c r="F15" s="85">
        <v>221397</v>
      </c>
      <c r="G15" s="89">
        <v>1200</v>
      </c>
    </row>
    <row r="16" spans="1:10">
      <c r="A16" s="110">
        <v>2</v>
      </c>
      <c r="B16" s="86" t="s">
        <v>139</v>
      </c>
      <c r="C16" s="111" t="s">
        <v>140</v>
      </c>
      <c r="D16" s="87">
        <v>44123</v>
      </c>
      <c r="E16" s="88">
        <v>43800</v>
      </c>
      <c r="F16" s="85">
        <v>1006</v>
      </c>
      <c r="G16" s="89">
        <v>900</v>
      </c>
    </row>
    <row r="17" spans="1:7">
      <c r="A17" s="110">
        <v>3</v>
      </c>
      <c r="B17" s="86" t="s">
        <v>139</v>
      </c>
      <c r="C17" s="111" t="s">
        <v>140</v>
      </c>
      <c r="D17" s="87">
        <v>44123</v>
      </c>
      <c r="E17" s="88">
        <v>43831</v>
      </c>
      <c r="F17" s="85">
        <v>1007</v>
      </c>
      <c r="G17" s="89">
        <v>900</v>
      </c>
    </row>
    <row r="18" spans="1:7">
      <c r="A18" s="110">
        <v>4</v>
      </c>
      <c r="B18" s="86" t="s">
        <v>141</v>
      </c>
      <c r="C18" s="111" t="s">
        <v>138</v>
      </c>
      <c r="D18" s="87">
        <v>44124</v>
      </c>
      <c r="E18" s="88">
        <v>43862</v>
      </c>
      <c r="F18" s="85">
        <v>1016</v>
      </c>
      <c r="G18" s="89">
        <v>900</v>
      </c>
    </row>
    <row r="19" spans="1:7">
      <c r="A19" s="85">
        <v>5</v>
      </c>
      <c r="B19" s="86" t="s">
        <v>142</v>
      </c>
      <c r="C19" s="85" t="s">
        <v>143</v>
      </c>
      <c r="D19" s="87">
        <v>44130</v>
      </c>
      <c r="E19" s="88">
        <v>43891</v>
      </c>
      <c r="F19" s="85">
        <v>1053</v>
      </c>
      <c r="G19" s="89">
        <v>1000</v>
      </c>
    </row>
    <row r="20" spans="1:7">
      <c r="A20" s="85">
        <v>6</v>
      </c>
      <c r="B20" s="86" t="s">
        <v>144</v>
      </c>
      <c r="C20" s="85" t="s">
        <v>145</v>
      </c>
      <c r="D20" s="87">
        <v>44134</v>
      </c>
      <c r="E20" s="88" t="s">
        <v>146</v>
      </c>
      <c r="F20" s="85">
        <v>1081</v>
      </c>
      <c r="G20" s="89">
        <v>1800</v>
      </c>
    </row>
    <row r="21" spans="1:7">
      <c r="A21" s="112"/>
      <c r="B21" s="113"/>
      <c r="C21" s="114"/>
      <c r="D21" s="115"/>
      <c r="E21" s="116"/>
      <c r="F21" s="117" t="s">
        <v>73</v>
      </c>
      <c r="G21" s="97">
        <f>SUM(G15:G20)</f>
        <v>6700</v>
      </c>
    </row>
    <row r="22" spans="1:7" ht="15.75">
      <c r="A22" s="108" t="s">
        <v>79</v>
      </c>
      <c r="B22" s="108"/>
      <c r="C22" s="108"/>
      <c r="D22" s="108"/>
      <c r="E22" s="109"/>
      <c r="F22" s="109"/>
      <c r="G22" s="108"/>
    </row>
    <row r="23" spans="1:7">
      <c r="A23" s="98" t="s">
        <v>88</v>
      </c>
      <c r="B23" s="98" t="s">
        <v>89</v>
      </c>
      <c r="C23" s="98" t="s">
        <v>75</v>
      </c>
      <c r="D23" s="101" t="s">
        <v>90</v>
      </c>
      <c r="E23" s="98" t="s">
        <v>91</v>
      </c>
      <c r="F23" s="102" t="s">
        <v>127</v>
      </c>
      <c r="G23" s="98" t="s">
        <v>93</v>
      </c>
    </row>
    <row r="24" spans="1:7">
      <c r="A24" s="85">
        <v>2</v>
      </c>
      <c r="B24" s="86" t="s">
        <v>147</v>
      </c>
      <c r="C24" s="85" t="s">
        <v>148</v>
      </c>
      <c r="D24" s="87">
        <v>44112</v>
      </c>
      <c r="E24" s="118" t="s">
        <v>149</v>
      </c>
      <c r="F24" s="85">
        <v>221389</v>
      </c>
      <c r="G24" s="89">
        <v>1500</v>
      </c>
    </row>
    <row r="25" spans="1:7">
      <c r="A25" s="110">
        <v>1</v>
      </c>
      <c r="B25" s="86" t="s">
        <v>150</v>
      </c>
      <c r="C25" s="111" t="s">
        <v>151</v>
      </c>
      <c r="D25" s="87">
        <v>44131</v>
      </c>
      <c r="E25" s="118">
        <v>2019</v>
      </c>
      <c r="F25" s="85">
        <v>1057</v>
      </c>
      <c r="G25" s="89">
        <v>30000</v>
      </c>
    </row>
    <row r="26" spans="1:7">
      <c r="A26" s="112"/>
      <c r="B26" s="113"/>
      <c r="C26" s="114"/>
      <c r="D26" s="115"/>
      <c r="E26" s="116"/>
      <c r="F26" s="117" t="s">
        <v>73</v>
      </c>
      <c r="G26" s="119">
        <f>G25+G24</f>
        <v>31500</v>
      </c>
    </row>
    <row r="27" spans="1:7" ht="15.75">
      <c r="A27" s="108" t="s">
        <v>80</v>
      </c>
      <c r="B27" s="108"/>
      <c r="C27" s="108"/>
      <c r="D27" s="108"/>
      <c r="E27" s="109"/>
      <c r="F27" s="109"/>
      <c r="G27" s="108"/>
    </row>
    <row r="28" spans="1:7">
      <c r="A28" s="98" t="s">
        <v>88</v>
      </c>
      <c r="B28" s="98" t="s">
        <v>89</v>
      </c>
      <c r="C28" s="98" t="s">
        <v>75</v>
      </c>
      <c r="D28" s="101" t="s">
        <v>90</v>
      </c>
      <c r="E28" s="98" t="s">
        <v>91</v>
      </c>
      <c r="F28" s="102" t="s">
        <v>127</v>
      </c>
      <c r="G28" s="98" t="s">
        <v>93</v>
      </c>
    </row>
    <row r="29" spans="1:7">
      <c r="A29" s="110">
        <v>1</v>
      </c>
      <c r="B29" s="86" t="s">
        <v>152</v>
      </c>
      <c r="C29" s="111" t="s">
        <v>153</v>
      </c>
      <c r="D29" s="87">
        <v>44130</v>
      </c>
      <c r="E29" s="88" t="s">
        <v>146</v>
      </c>
      <c r="F29" s="85">
        <v>1046</v>
      </c>
      <c r="G29" s="89">
        <v>1400</v>
      </c>
    </row>
    <row r="30" spans="1:7">
      <c r="A30" s="110">
        <v>2</v>
      </c>
      <c r="B30" s="86" t="s">
        <v>154</v>
      </c>
      <c r="C30" s="111" t="s">
        <v>155</v>
      </c>
      <c r="D30" s="87">
        <v>44134</v>
      </c>
      <c r="E30" s="88">
        <v>43739</v>
      </c>
      <c r="F30" s="85">
        <v>1077</v>
      </c>
      <c r="G30" s="89">
        <v>488</v>
      </c>
    </row>
    <row r="31" spans="1:7">
      <c r="A31" s="85">
        <v>3</v>
      </c>
      <c r="B31" s="86" t="s">
        <v>154</v>
      </c>
      <c r="C31" s="111" t="s">
        <v>155</v>
      </c>
      <c r="D31" s="87">
        <v>44134</v>
      </c>
      <c r="E31" s="88" t="s">
        <v>156</v>
      </c>
      <c r="F31" s="85">
        <v>1079</v>
      </c>
      <c r="G31" s="89">
        <v>520</v>
      </c>
    </row>
    <row r="32" spans="1:7">
      <c r="A32" s="112"/>
      <c r="B32" s="113"/>
      <c r="C32" s="114"/>
      <c r="D32" s="115"/>
      <c r="E32" s="116"/>
      <c r="F32" s="117" t="s">
        <v>73</v>
      </c>
      <c r="G32" s="119">
        <f>SUM(G29:G31)</f>
        <v>2408</v>
      </c>
    </row>
    <row r="33" spans="1:8" ht="15.75">
      <c r="A33" s="100" t="s">
        <v>82</v>
      </c>
    </row>
    <row r="34" spans="1:8">
      <c r="A34" s="98" t="s">
        <v>88</v>
      </c>
      <c r="B34" s="98" t="s">
        <v>89</v>
      </c>
      <c r="C34" s="98"/>
      <c r="D34" s="101" t="s">
        <v>90</v>
      </c>
      <c r="E34" s="98" t="s">
        <v>91</v>
      </c>
      <c r="F34" s="102" t="s">
        <v>127</v>
      </c>
      <c r="G34" s="98" t="s">
        <v>93</v>
      </c>
    </row>
    <row r="35" spans="1:8">
      <c r="A35" s="85">
        <v>1</v>
      </c>
      <c r="B35" s="86" t="s">
        <v>157</v>
      </c>
      <c r="C35" s="86" t="s">
        <v>158</v>
      </c>
      <c r="D35" s="87">
        <v>44118</v>
      </c>
      <c r="E35" s="88">
        <v>44075</v>
      </c>
      <c r="F35" s="85">
        <v>977</v>
      </c>
      <c r="G35" s="89">
        <v>100</v>
      </c>
    </row>
    <row r="36" spans="1:8">
      <c r="A36" s="85">
        <v>2</v>
      </c>
      <c r="B36" s="86" t="s">
        <v>159</v>
      </c>
      <c r="C36" s="86" t="s">
        <v>158</v>
      </c>
      <c r="D36" s="87">
        <v>44118</v>
      </c>
      <c r="E36" s="88">
        <v>44075</v>
      </c>
      <c r="F36" s="85">
        <v>978</v>
      </c>
      <c r="G36" s="89">
        <v>100</v>
      </c>
      <c r="H36" s="90"/>
    </row>
    <row r="37" spans="1:8">
      <c r="A37" s="85">
        <v>3</v>
      </c>
      <c r="B37" s="86" t="s">
        <v>160</v>
      </c>
      <c r="C37" s="86" t="s">
        <v>158</v>
      </c>
      <c r="D37" s="87">
        <v>44119</v>
      </c>
      <c r="E37" s="88">
        <v>44075</v>
      </c>
      <c r="F37" s="85">
        <v>979</v>
      </c>
      <c r="G37" s="89">
        <v>100</v>
      </c>
    </row>
    <row r="38" spans="1:8">
      <c r="A38" s="85">
        <v>4</v>
      </c>
      <c r="B38" s="86" t="s">
        <v>161</v>
      </c>
      <c r="C38" s="86" t="s">
        <v>158</v>
      </c>
      <c r="D38" s="87">
        <v>44119</v>
      </c>
      <c r="E38" s="88">
        <v>44075</v>
      </c>
      <c r="F38" s="85">
        <v>980</v>
      </c>
      <c r="G38" s="89">
        <v>100</v>
      </c>
      <c r="H38" s="90"/>
    </row>
    <row r="39" spans="1:8">
      <c r="A39" s="85">
        <v>5</v>
      </c>
      <c r="B39" s="86" t="s">
        <v>162</v>
      </c>
      <c r="C39" s="86" t="s">
        <v>158</v>
      </c>
      <c r="D39" s="87">
        <v>44119</v>
      </c>
      <c r="E39" s="88">
        <v>44075</v>
      </c>
      <c r="F39" s="85">
        <v>981</v>
      </c>
      <c r="G39" s="89">
        <v>100</v>
      </c>
      <c r="H39" s="90"/>
    </row>
    <row r="40" spans="1:8">
      <c r="A40" s="85">
        <v>6</v>
      </c>
      <c r="B40" s="86" t="s">
        <v>163</v>
      </c>
      <c r="C40" s="86" t="s">
        <v>158</v>
      </c>
      <c r="D40" s="87">
        <v>44119</v>
      </c>
      <c r="E40" s="88">
        <v>44075</v>
      </c>
      <c r="F40" s="85">
        <v>982</v>
      </c>
      <c r="G40" s="89">
        <v>100</v>
      </c>
    </row>
    <row r="41" spans="1:8">
      <c r="A41" s="85">
        <v>7</v>
      </c>
      <c r="B41" s="86" t="s">
        <v>164</v>
      </c>
      <c r="C41" s="86" t="s">
        <v>158</v>
      </c>
      <c r="D41" s="87">
        <v>44119</v>
      </c>
      <c r="E41" s="88">
        <v>44075</v>
      </c>
      <c r="F41" s="85">
        <v>983</v>
      </c>
      <c r="G41" s="89">
        <v>100</v>
      </c>
      <c r="H41" s="90"/>
    </row>
    <row r="42" spans="1:8">
      <c r="A42" s="85">
        <v>8</v>
      </c>
      <c r="B42" s="86" t="s">
        <v>165</v>
      </c>
      <c r="C42" s="86" t="s">
        <v>158</v>
      </c>
      <c r="D42" s="87">
        <v>44119</v>
      </c>
      <c r="E42" s="88">
        <v>44075</v>
      </c>
      <c r="F42" s="85">
        <v>984</v>
      </c>
      <c r="G42" s="89">
        <v>100</v>
      </c>
      <c r="H42" s="90"/>
    </row>
    <row r="43" spans="1:8">
      <c r="A43" s="85">
        <v>9</v>
      </c>
      <c r="B43" s="86" t="s">
        <v>166</v>
      </c>
      <c r="C43" s="86" t="s">
        <v>158</v>
      </c>
      <c r="D43" s="87">
        <v>44119</v>
      </c>
      <c r="E43" s="88">
        <v>44075</v>
      </c>
      <c r="F43" s="85">
        <v>985</v>
      </c>
      <c r="G43" s="89">
        <v>100</v>
      </c>
      <c r="H43" s="90"/>
    </row>
    <row r="44" spans="1:8">
      <c r="A44" s="85">
        <v>10</v>
      </c>
      <c r="B44" s="86" t="s">
        <v>167</v>
      </c>
      <c r="C44" s="86" t="s">
        <v>158</v>
      </c>
      <c r="D44" s="87">
        <v>44119</v>
      </c>
      <c r="E44" s="88">
        <v>44075</v>
      </c>
      <c r="F44" s="85">
        <v>986</v>
      </c>
      <c r="G44" s="89">
        <v>100</v>
      </c>
      <c r="H44" s="90"/>
    </row>
    <row r="45" spans="1:8">
      <c r="A45" s="85">
        <v>11</v>
      </c>
      <c r="B45" s="86" t="s">
        <v>168</v>
      </c>
      <c r="C45" s="86" t="s">
        <v>158</v>
      </c>
      <c r="D45" s="87">
        <v>44119</v>
      </c>
      <c r="E45" s="88">
        <v>44075</v>
      </c>
      <c r="F45" s="85">
        <v>987</v>
      </c>
      <c r="G45" s="89">
        <v>50</v>
      </c>
      <c r="H45" s="90"/>
    </row>
    <row r="46" spans="1:8">
      <c r="A46" s="85">
        <v>12</v>
      </c>
      <c r="B46" s="86" t="s">
        <v>168</v>
      </c>
      <c r="C46" s="86" t="s">
        <v>158</v>
      </c>
      <c r="D46" s="87">
        <v>44119</v>
      </c>
      <c r="E46" s="88">
        <v>44105</v>
      </c>
      <c r="F46" s="85">
        <v>988</v>
      </c>
      <c r="G46" s="89">
        <v>100</v>
      </c>
      <c r="H46" s="90"/>
    </row>
    <row r="47" spans="1:8">
      <c r="A47" s="85">
        <v>13</v>
      </c>
      <c r="B47" s="86" t="s">
        <v>169</v>
      </c>
      <c r="C47" s="86" t="s">
        <v>158</v>
      </c>
      <c r="D47" s="87">
        <v>44119</v>
      </c>
      <c r="E47" s="88">
        <v>44075</v>
      </c>
      <c r="F47" s="85">
        <v>990</v>
      </c>
      <c r="G47" s="89">
        <v>100</v>
      </c>
      <c r="H47" s="90"/>
    </row>
    <row r="48" spans="1:8">
      <c r="A48" s="85">
        <v>14</v>
      </c>
      <c r="B48" s="86" t="s">
        <v>170</v>
      </c>
      <c r="C48" s="86" t="s">
        <v>158</v>
      </c>
      <c r="D48" s="87">
        <v>44127</v>
      </c>
      <c r="E48" s="88">
        <v>44075</v>
      </c>
      <c r="F48" s="85">
        <v>1036</v>
      </c>
      <c r="G48" s="89">
        <v>100</v>
      </c>
      <c r="H48" s="90"/>
    </row>
    <row r="49" spans="1:8">
      <c r="A49" s="85">
        <v>15</v>
      </c>
      <c r="B49" s="86" t="s">
        <v>159</v>
      </c>
      <c r="C49" s="86" t="s">
        <v>158</v>
      </c>
      <c r="D49" s="87">
        <v>44130</v>
      </c>
      <c r="E49" s="88">
        <v>43891</v>
      </c>
      <c r="F49" s="85">
        <v>1047</v>
      </c>
      <c r="G49" s="89">
        <v>50</v>
      </c>
      <c r="H49" s="90"/>
    </row>
    <row r="50" spans="1:8">
      <c r="A50" s="85">
        <v>16</v>
      </c>
      <c r="B50" s="86" t="s">
        <v>157</v>
      </c>
      <c r="C50" s="86" t="s">
        <v>158</v>
      </c>
      <c r="D50" s="87">
        <v>44130</v>
      </c>
      <c r="E50" s="88">
        <v>43891</v>
      </c>
      <c r="F50" s="85">
        <v>1048</v>
      </c>
      <c r="G50" s="89">
        <v>50</v>
      </c>
      <c r="H50" s="90"/>
    </row>
    <row r="51" spans="1:8">
      <c r="A51" s="85">
        <v>17</v>
      </c>
      <c r="B51" s="86" t="s">
        <v>160</v>
      </c>
      <c r="C51" s="86" t="s">
        <v>158</v>
      </c>
      <c r="D51" s="87">
        <v>44134</v>
      </c>
      <c r="E51" s="88" t="s">
        <v>171</v>
      </c>
      <c r="F51" s="85">
        <v>1074</v>
      </c>
      <c r="G51" s="89">
        <v>150</v>
      </c>
    </row>
    <row r="52" spans="1:8">
      <c r="A52" s="85">
        <v>18</v>
      </c>
      <c r="B52" s="86" t="s">
        <v>161</v>
      </c>
      <c r="C52" s="86" t="s">
        <v>158</v>
      </c>
      <c r="D52" s="87">
        <v>44134</v>
      </c>
      <c r="E52" s="88" t="s">
        <v>171</v>
      </c>
      <c r="F52" s="85">
        <v>1075</v>
      </c>
      <c r="G52" s="89">
        <v>150</v>
      </c>
      <c r="H52" s="90"/>
    </row>
    <row r="53" spans="1:8">
      <c r="A53" s="85">
        <v>19</v>
      </c>
      <c r="B53" s="86" t="s">
        <v>170</v>
      </c>
      <c r="C53" s="86" t="s">
        <v>158</v>
      </c>
      <c r="D53" s="87">
        <v>44134</v>
      </c>
      <c r="E53" s="88" t="s">
        <v>171</v>
      </c>
      <c r="F53" s="85">
        <v>1076</v>
      </c>
      <c r="G53" s="89">
        <v>150</v>
      </c>
      <c r="H53" s="90"/>
    </row>
    <row r="54" spans="1:8">
      <c r="A54" s="85">
        <v>20</v>
      </c>
      <c r="B54" s="86" t="s">
        <v>169</v>
      </c>
      <c r="C54" s="86" t="s">
        <v>158</v>
      </c>
      <c r="D54" s="87">
        <v>44134</v>
      </c>
      <c r="E54" s="88" t="s">
        <v>171</v>
      </c>
      <c r="F54" s="85">
        <v>1080</v>
      </c>
      <c r="G54" s="89">
        <v>150</v>
      </c>
      <c r="H54" s="90"/>
    </row>
    <row r="55" spans="1:8">
      <c r="A55" s="85">
        <v>21</v>
      </c>
      <c r="B55" s="86" t="s">
        <v>163</v>
      </c>
      <c r="C55" s="86" t="s">
        <v>158</v>
      </c>
      <c r="D55" s="87">
        <v>44134</v>
      </c>
      <c r="E55" s="88" t="s">
        <v>171</v>
      </c>
      <c r="F55" s="85">
        <v>1083</v>
      </c>
      <c r="G55" s="89">
        <v>150</v>
      </c>
    </row>
    <row r="56" spans="1:8">
      <c r="A56" s="85">
        <v>22</v>
      </c>
      <c r="B56" s="86" t="s">
        <v>162</v>
      </c>
      <c r="C56" s="86" t="s">
        <v>158</v>
      </c>
      <c r="D56" s="87">
        <v>44135</v>
      </c>
      <c r="E56" s="88" t="s">
        <v>171</v>
      </c>
      <c r="F56" s="85">
        <v>1085</v>
      </c>
      <c r="G56" s="89">
        <v>150</v>
      </c>
      <c r="H56" s="90"/>
    </row>
    <row r="57" spans="1:8">
      <c r="A57" s="85">
        <v>23</v>
      </c>
      <c r="B57" s="86" t="s">
        <v>164</v>
      </c>
      <c r="C57" s="86" t="s">
        <v>158</v>
      </c>
      <c r="D57" s="87">
        <v>44135</v>
      </c>
      <c r="E57" s="88" t="s">
        <v>171</v>
      </c>
      <c r="F57" s="85">
        <v>1086</v>
      </c>
      <c r="G57" s="89">
        <v>150</v>
      </c>
      <c r="H57" s="90"/>
    </row>
    <row r="58" spans="1:8">
      <c r="F58" s="96" t="s">
        <v>73</v>
      </c>
      <c r="G58" s="97">
        <f>SUM(G35:G57)</f>
        <v>2500</v>
      </c>
    </row>
    <row r="59" spans="1:8" ht="15.75">
      <c r="A59" s="100" t="s">
        <v>172</v>
      </c>
    </row>
    <row r="60" spans="1:8">
      <c r="A60" s="98" t="s">
        <v>88</v>
      </c>
      <c r="B60" s="98" t="s">
        <v>89</v>
      </c>
      <c r="C60" s="98"/>
      <c r="D60" s="98" t="s">
        <v>52</v>
      </c>
      <c r="E60" s="98" t="s">
        <v>91</v>
      </c>
      <c r="F60" s="102" t="s">
        <v>127</v>
      </c>
      <c r="G60" s="98" t="s">
        <v>93</v>
      </c>
    </row>
    <row r="61" spans="1:8">
      <c r="A61" s="85">
        <v>1</v>
      </c>
      <c r="B61" s="86" t="s">
        <v>173</v>
      </c>
      <c r="C61" s="86" t="s">
        <v>174</v>
      </c>
      <c r="D61" s="87">
        <v>44109</v>
      </c>
      <c r="E61" s="88" t="s">
        <v>175</v>
      </c>
      <c r="F61" s="85">
        <v>221375</v>
      </c>
      <c r="G61" s="72">
        <v>225</v>
      </c>
      <c r="H61" s="90"/>
    </row>
    <row r="62" spans="1:8">
      <c r="A62" s="85">
        <v>2</v>
      </c>
      <c r="B62" s="86" t="s">
        <v>176</v>
      </c>
      <c r="C62" s="86" t="s">
        <v>177</v>
      </c>
      <c r="D62" s="87">
        <v>44112</v>
      </c>
      <c r="E62" s="88" t="s">
        <v>175</v>
      </c>
      <c r="F62" s="85">
        <v>221388</v>
      </c>
      <c r="G62" s="72">
        <v>400</v>
      </c>
    </row>
    <row r="63" spans="1:8">
      <c r="A63" s="85">
        <v>3</v>
      </c>
      <c r="B63" s="86" t="s">
        <v>178</v>
      </c>
      <c r="C63" s="86"/>
      <c r="D63" s="87">
        <v>44113</v>
      </c>
      <c r="E63" s="88" t="s">
        <v>179</v>
      </c>
      <c r="F63" s="85">
        <v>221393</v>
      </c>
      <c r="G63" s="72">
        <v>262.5</v>
      </c>
      <c r="H63" s="90"/>
    </row>
    <row r="64" spans="1:8">
      <c r="A64" s="85">
        <v>4</v>
      </c>
      <c r="B64" s="86" t="s">
        <v>180</v>
      </c>
      <c r="C64" s="86"/>
      <c r="D64" s="87">
        <v>44113</v>
      </c>
      <c r="E64" s="88" t="s">
        <v>179</v>
      </c>
      <c r="F64" s="85">
        <v>221394</v>
      </c>
      <c r="G64" s="72">
        <v>225</v>
      </c>
      <c r="H64" s="90"/>
    </row>
    <row r="65" spans="1:8">
      <c r="A65" s="85">
        <v>5</v>
      </c>
      <c r="B65" s="86" t="s">
        <v>181</v>
      </c>
      <c r="C65" s="86" t="s">
        <v>177</v>
      </c>
      <c r="D65" s="87">
        <v>44123</v>
      </c>
      <c r="E65" s="88">
        <v>43891</v>
      </c>
      <c r="F65" s="85">
        <v>1009</v>
      </c>
      <c r="G65" s="72">
        <v>100</v>
      </c>
    </row>
    <row r="66" spans="1:8">
      <c r="A66" s="85">
        <v>6</v>
      </c>
      <c r="B66" s="86" t="s">
        <v>182</v>
      </c>
      <c r="C66" s="86" t="s">
        <v>177</v>
      </c>
      <c r="D66" s="87">
        <v>44123</v>
      </c>
      <c r="E66" s="88">
        <v>43891</v>
      </c>
      <c r="F66" s="85">
        <v>1010</v>
      </c>
      <c r="G66" s="72">
        <v>100</v>
      </c>
    </row>
    <row r="67" spans="1:8">
      <c r="A67" s="85">
        <v>7</v>
      </c>
      <c r="B67" s="86" t="s">
        <v>183</v>
      </c>
      <c r="C67" s="86" t="s">
        <v>177</v>
      </c>
      <c r="D67" s="87">
        <v>44123</v>
      </c>
      <c r="E67" s="88">
        <v>43891</v>
      </c>
      <c r="F67" s="85">
        <v>1011</v>
      </c>
      <c r="G67" s="72">
        <v>100</v>
      </c>
      <c r="H67" s="90"/>
    </row>
    <row r="68" spans="1:8">
      <c r="A68" s="85">
        <v>8</v>
      </c>
      <c r="B68" s="86" t="s">
        <v>184</v>
      </c>
      <c r="C68" s="86" t="s">
        <v>177</v>
      </c>
      <c r="D68" s="87">
        <v>44123</v>
      </c>
      <c r="E68" s="88">
        <v>43891</v>
      </c>
      <c r="F68" s="85">
        <v>1012</v>
      </c>
      <c r="G68" s="72">
        <v>100</v>
      </c>
      <c r="H68" s="90"/>
    </row>
    <row r="69" spans="1:8">
      <c r="A69" s="85">
        <v>9</v>
      </c>
      <c r="B69" s="86" t="s">
        <v>185</v>
      </c>
      <c r="C69" s="86" t="s">
        <v>177</v>
      </c>
      <c r="D69" s="87">
        <v>44123</v>
      </c>
      <c r="E69" s="88">
        <v>43891</v>
      </c>
      <c r="F69" s="85">
        <v>1013</v>
      </c>
      <c r="G69" s="72">
        <v>100</v>
      </c>
      <c r="H69" s="90"/>
    </row>
    <row r="70" spans="1:8">
      <c r="A70" s="85">
        <v>10</v>
      </c>
      <c r="B70" s="86" t="s">
        <v>186</v>
      </c>
      <c r="C70" s="86" t="s">
        <v>177</v>
      </c>
      <c r="D70" s="87">
        <v>44124</v>
      </c>
      <c r="E70" s="88" t="s">
        <v>175</v>
      </c>
      <c r="F70" s="85">
        <v>1018</v>
      </c>
      <c r="G70" s="72">
        <v>150</v>
      </c>
      <c r="H70" s="90"/>
    </row>
    <row r="71" spans="1:8">
      <c r="A71" s="85">
        <v>11</v>
      </c>
      <c r="B71" s="86" t="s">
        <v>187</v>
      </c>
      <c r="C71" s="86" t="s">
        <v>188</v>
      </c>
      <c r="D71" s="87">
        <v>44125</v>
      </c>
      <c r="E71" s="88">
        <v>43862</v>
      </c>
      <c r="F71" s="85">
        <v>1021</v>
      </c>
      <c r="G71" s="72">
        <v>300</v>
      </c>
      <c r="H71" s="90"/>
    </row>
    <row r="72" spans="1:8">
      <c r="A72" s="85">
        <v>12</v>
      </c>
      <c r="B72" s="86" t="s">
        <v>187</v>
      </c>
      <c r="C72" s="86" t="s">
        <v>188</v>
      </c>
      <c r="D72" s="87">
        <v>44125</v>
      </c>
      <c r="E72" s="88">
        <v>43891</v>
      </c>
      <c r="F72" s="85">
        <v>1022</v>
      </c>
      <c r="G72" s="72">
        <v>150</v>
      </c>
      <c r="H72" s="90"/>
    </row>
    <row r="73" spans="1:8">
      <c r="A73" s="85">
        <v>13</v>
      </c>
      <c r="B73" s="86" t="s">
        <v>189</v>
      </c>
      <c r="C73" s="86" t="s">
        <v>190</v>
      </c>
      <c r="D73" s="87">
        <v>44125</v>
      </c>
      <c r="E73" s="88">
        <v>43891</v>
      </c>
      <c r="F73" s="85">
        <v>1023</v>
      </c>
      <c r="G73" s="72">
        <v>75</v>
      </c>
      <c r="H73" s="90"/>
    </row>
    <row r="74" spans="1:8">
      <c r="A74" s="85">
        <v>14</v>
      </c>
      <c r="B74" s="86" t="s">
        <v>191</v>
      </c>
      <c r="C74" s="86" t="s">
        <v>192</v>
      </c>
      <c r="D74" s="87">
        <v>44126</v>
      </c>
      <c r="E74" s="88">
        <v>43891</v>
      </c>
      <c r="F74" s="85">
        <v>1030</v>
      </c>
      <c r="G74" s="72">
        <v>90</v>
      </c>
      <c r="H74" s="90"/>
    </row>
    <row r="75" spans="1:8">
      <c r="A75" s="85">
        <v>15</v>
      </c>
      <c r="B75" s="86" t="s">
        <v>184</v>
      </c>
      <c r="C75" s="86" t="s">
        <v>177</v>
      </c>
      <c r="D75" s="87">
        <v>44130</v>
      </c>
      <c r="E75" s="88">
        <v>44075</v>
      </c>
      <c r="F75" s="85">
        <v>1052</v>
      </c>
      <c r="G75" s="72">
        <v>100</v>
      </c>
      <c r="H75" s="90"/>
    </row>
    <row r="76" spans="1:8">
      <c r="A76" s="85">
        <v>16</v>
      </c>
      <c r="B76" s="86" t="s">
        <v>193</v>
      </c>
      <c r="C76" s="86" t="s">
        <v>177</v>
      </c>
      <c r="D76" s="87">
        <v>44132</v>
      </c>
      <c r="E76" s="88">
        <v>43891</v>
      </c>
      <c r="F76" s="85">
        <v>1058</v>
      </c>
      <c r="G76" s="72">
        <v>100</v>
      </c>
      <c r="H76" s="90"/>
    </row>
    <row r="77" spans="1:8">
      <c r="A77" s="85">
        <v>17</v>
      </c>
      <c r="B77" s="86" t="s">
        <v>193</v>
      </c>
      <c r="C77" s="86" t="s">
        <v>177</v>
      </c>
      <c r="D77" s="87">
        <v>44132</v>
      </c>
      <c r="E77" s="88">
        <v>44075</v>
      </c>
      <c r="F77" s="85">
        <v>1059</v>
      </c>
      <c r="G77" s="72">
        <v>100</v>
      </c>
      <c r="H77" s="90"/>
    </row>
    <row r="78" spans="1:8">
      <c r="A78" s="85">
        <v>18</v>
      </c>
      <c r="B78" s="86" t="s">
        <v>194</v>
      </c>
      <c r="C78" s="86" t="s">
        <v>195</v>
      </c>
      <c r="D78" s="87">
        <v>44133</v>
      </c>
      <c r="E78" s="88">
        <v>43891</v>
      </c>
      <c r="F78" s="85">
        <v>1060</v>
      </c>
      <c r="G78" s="72">
        <v>75</v>
      </c>
      <c r="H78" s="90"/>
    </row>
    <row r="79" spans="1:8">
      <c r="A79" s="85">
        <v>19</v>
      </c>
      <c r="B79" s="86" t="s">
        <v>196</v>
      </c>
      <c r="C79" s="86" t="s">
        <v>174</v>
      </c>
      <c r="D79" s="87">
        <v>44133</v>
      </c>
      <c r="E79" s="88">
        <v>43891</v>
      </c>
      <c r="F79" s="85">
        <v>1062</v>
      </c>
      <c r="G79" s="72">
        <v>60</v>
      </c>
      <c r="H79" s="90"/>
    </row>
    <row r="80" spans="1:8">
      <c r="A80" s="85">
        <v>20</v>
      </c>
      <c r="B80" s="86" t="s">
        <v>185</v>
      </c>
      <c r="C80" s="86" t="s">
        <v>177</v>
      </c>
      <c r="D80" s="87">
        <v>44133</v>
      </c>
      <c r="E80" s="88">
        <v>44075</v>
      </c>
      <c r="F80" s="85">
        <v>1064</v>
      </c>
      <c r="G80" s="72">
        <v>100</v>
      </c>
      <c r="H80" s="90"/>
    </row>
    <row r="81" spans="1:8">
      <c r="A81" s="85">
        <v>21</v>
      </c>
      <c r="B81" s="86" t="s">
        <v>197</v>
      </c>
      <c r="C81" s="86" t="s">
        <v>177</v>
      </c>
      <c r="D81" s="87">
        <v>44133</v>
      </c>
      <c r="E81" s="88">
        <v>44075</v>
      </c>
      <c r="F81" s="85">
        <v>1065</v>
      </c>
      <c r="G81" s="72">
        <v>100</v>
      </c>
      <c r="H81" s="90"/>
    </row>
    <row r="82" spans="1:8">
      <c r="A82" s="85">
        <v>22</v>
      </c>
      <c r="B82" s="86" t="s">
        <v>198</v>
      </c>
      <c r="C82" s="86" t="s">
        <v>177</v>
      </c>
      <c r="D82" s="87">
        <v>44134</v>
      </c>
      <c r="E82" s="88">
        <v>43891</v>
      </c>
      <c r="F82" s="85">
        <v>1071</v>
      </c>
      <c r="G82" s="72">
        <v>100</v>
      </c>
      <c r="H82" s="90"/>
    </row>
    <row r="83" spans="1:8">
      <c r="A83" s="85">
        <v>23</v>
      </c>
      <c r="B83" s="86" t="s">
        <v>198</v>
      </c>
      <c r="C83" s="86" t="s">
        <v>177</v>
      </c>
      <c r="D83" s="87">
        <v>44134</v>
      </c>
      <c r="E83" s="88">
        <v>44075</v>
      </c>
      <c r="F83" s="85">
        <v>1072</v>
      </c>
      <c r="G83" s="72">
        <v>100</v>
      </c>
      <c r="H83" s="90"/>
    </row>
    <row r="84" spans="1:8">
      <c r="F84" s="96" t="s">
        <v>73</v>
      </c>
      <c r="G84" s="120">
        <f>SUM(G61:G83)</f>
        <v>3212.5</v>
      </c>
    </row>
    <row r="85" spans="1:8" ht="15.75">
      <c r="A85" s="100" t="s">
        <v>84</v>
      </c>
      <c r="B85" s="100"/>
      <c r="C85" s="100"/>
      <c r="D85" s="100"/>
      <c r="E85" s="64"/>
      <c r="F85" s="64"/>
      <c r="G85" s="100"/>
    </row>
    <row r="86" spans="1:8">
      <c r="A86" s="98" t="s">
        <v>88</v>
      </c>
      <c r="B86" s="98" t="s">
        <v>89</v>
      </c>
      <c r="C86" s="98" t="s">
        <v>75</v>
      </c>
      <c r="D86" s="101" t="s">
        <v>90</v>
      </c>
      <c r="E86" s="98" t="s">
        <v>91</v>
      </c>
      <c r="F86" s="102" t="s">
        <v>127</v>
      </c>
      <c r="G86" s="98" t="s">
        <v>93</v>
      </c>
    </row>
    <row r="87" spans="1:8">
      <c r="A87" s="85">
        <v>1</v>
      </c>
      <c r="B87" s="86" t="s">
        <v>199</v>
      </c>
      <c r="C87" s="86" t="s">
        <v>200</v>
      </c>
      <c r="D87" s="87">
        <v>44107</v>
      </c>
      <c r="E87" s="88" t="s">
        <v>201</v>
      </c>
      <c r="F87" s="85">
        <v>221366</v>
      </c>
      <c r="G87" s="89">
        <v>40</v>
      </c>
      <c r="H87" s="90"/>
    </row>
    <row r="88" spans="1:8">
      <c r="A88" s="85">
        <v>2</v>
      </c>
      <c r="B88" s="86" t="s">
        <v>202</v>
      </c>
      <c r="C88" s="86" t="s">
        <v>32</v>
      </c>
      <c r="D88" s="87">
        <v>44107</v>
      </c>
      <c r="E88" s="88" t="s">
        <v>201</v>
      </c>
      <c r="F88" s="85">
        <v>221370</v>
      </c>
      <c r="G88" s="89">
        <v>10</v>
      </c>
      <c r="H88" s="90"/>
    </row>
    <row r="89" spans="1:8">
      <c r="A89" s="85">
        <v>3</v>
      </c>
      <c r="B89" s="86" t="s">
        <v>203</v>
      </c>
      <c r="C89" s="86" t="s">
        <v>47</v>
      </c>
      <c r="D89" s="87">
        <v>44107</v>
      </c>
      <c r="E89" s="88" t="s">
        <v>201</v>
      </c>
      <c r="F89" s="85">
        <v>221374</v>
      </c>
      <c r="G89" s="89">
        <v>25</v>
      </c>
      <c r="H89" s="90"/>
    </row>
    <row r="90" spans="1:8">
      <c r="A90" s="85">
        <v>4</v>
      </c>
      <c r="B90" s="86" t="s">
        <v>203</v>
      </c>
      <c r="C90" s="86" t="s">
        <v>47</v>
      </c>
      <c r="D90" s="87">
        <v>44109</v>
      </c>
      <c r="E90" s="88" t="s">
        <v>201</v>
      </c>
      <c r="F90" s="85">
        <v>221380</v>
      </c>
      <c r="G90" s="89">
        <v>20</v>
      </c>
      <c r="H90" s="90"/>
    </row>
    <row r="91" spans="1:8">
      <c r="A91" s="85">
        <v>5</v>
      </c>
      <c r="B91" s="86" t="s">
        <v>199</v>
      </c>
      <c r="C91" s="86" t="s">
        <v>200</v>
      </c>
      <c r="D91" s="87">
        <v>44110</v>
      </c>
      <c r="E91" s="88" t="s">
        <v>201</v>
      </c>
      <c r="F91" s="85">
        <v>221381</v>
      </c>
      <c r="G91" s="89">
        <v>40</v>
      </c>
      <c r="H91" s="90"/>
    </row>
    <row r="92" spans="1:8">
      <c r="A92" s="85">
        <v>6</v>
      </c>
      <c r="B92" s="86" t="s">
        <v>204</v>
      </c>
      <c r="C92" s="86" t="s">
        <v>47</v>
      </c>
      <c r="D92" s="87">
        <v>44110</v>
      </c>
      <c r="E92" s="88" t="s">
        <v>201</v>
      </c>
      <c r="F92" s="85">
        <v>221382</v>
      </c>
      <c r="G92" s="89">
        <v>10</v>
      </c>
      <c r="H92" s="90"/>
    </row>
    <row r="93" spans="1:8">
      <c r="A93" s="85">
        <v>7</v>
      </c>
      <c r="B93" s="86" t="s">
        <v>205</v>
      </c>
      <c r="C93" s="86" t="s">
        <v>32</v>
      </c>
      <c r="D93" s="87">
        <v>44110</v>
      </c>
      <c r="E93" s="88" t="s">
        <v>201</v>
      </c>
      <c r="F93" s="85">
        <v>221385</v>
      </c>
      <c r="G93" s="89">
        <v>10</v>
      </c>
      <c r="H93" s="90"/>
    </row>
    <row r="94" spans="1:8">
      <c r="A94" s="85">
        <v>8</v>
      </c>
      <c r="B94" s="86" t="s">
        <v>206</v>
      </c>
      <c r="C94" s="86" t="s">
        <v>32</v>
      </c>
      <c r="D94" s="87">
        <v>44110</v>
      </c>
      <c r="E94" s="88" t="s">
        <v>201</v>
      </c>
      <c r="F94" s="85">
        <v>221386</v>
      </c>
      <c r="G94" s="89">
        <v>10</v>
      </c>
      <c r="H94" s="90"/>
    </row>
    <row r="95" spans="1:8">
      <c r="A95" s="85">
        <v>9</v>
      </c>
      <c r="B95" s="86" t="s">
        <v>207</v>
      </c>
      <c r="C95" s="86" t="s">
        <v>32</v>
      </c>
      <c r="D95" s="87">
        <v>44111</v>
      </c>
      <c r="E95" s="88">
        <v>43862</v>
      </c>
      <c r="F95" s="85">
        <v>221387</v>
      </c>
      <c r="G95" s="89">
        <v>150</v>
      </c>
      <c r="H95" s="90"/>
    </row>
    <row r="96" spans="1:8">
      <c r="A96" s="85">
        <v>10</v>
      </c>
      <c r="B96" s="86" t="s">
        <v>199</v>
      </c>
      <c r="C96" s="86" t="s">
        <v>47</v>
      </c>
      <c r="D96" s="87">
        <v>44113</v>
      </c>
      <c r="E96" s="88" t="s">
        <v>208</v>
      </c>
      <c r="F96" s="85">
        <v>221391</v>
      </c>
      <c r="G96" s="89">
        <v>60</v>
      </c>
      <c r="H96" s="90"/>
    </row>
    <row r="97" spans="1:8">
      <c r="A97" s="85">
        <v>11</v>
      </c>
      <c r="B97" s="86" t="s">
        <v>209</v>
      </c>
      <c r="C97" s="86" t="s">
        <v>32</v>
      </c>
      <c r="D97" s="87">
        <v>44114</v>
      </c>
      <c r="E97" s="88" t="s">
        <v>201</v>
      </c>
      <c r="F97" s="85">
        <v>221472</v>
      </c>
      <c r="G97" s="89">
        <v>15</v>
      </c>
      <c r="H97" s="90"/>
    </row>
    <row r="98" spans="1:8">
      <c r="A98" s="85">
        <v>12</v>
      </c>
      <c r="B98" s="86" t="s">
        <v>210</v>
      </c>
      <c r="C98" s="86" t="s">
        <v>47</v>
      </c>
      <c r="D98" s="87">
        <v>44116</v>
      </c>
      <c r="E98" s="88" t="s">
        <v>201</v>
      </c>
      <c r="F98" s="85">
        <v>221396</v>
      </c>
      <c r="G98" s="89">
        <v>15</v>
      </c>
      <c r="H98" s="90"/>
    </row>
    <row r="99" spans="1:8">
      <c r="A99" s="85">
        <v>13</v>
      </c>
      <c r="B99" s="86" t="s">
        <v>211</v>
      </c>
      <c r="C99" s="86" t="s">
        <v>47</v>
      </c>
      <c r="D99" s="87">
        <v>44116</v>
      </c>
      <c r="E99" s="88" t="s">
        <v>201</v>
      </c>
      <c r="F99" s="85">
        <v>221399</v>
      </c>
      <c r="G99" s="89">
        <v>15</v>
      </c>
      <c r="H99" s="90"/>
    </row>
    <row r="100" spans="1:8">
      <c r="A100" s="85">
        <v>14</v>
      </c>
      <c r="B100" s="86" t="s">
        <v>212</v>
      </c>
      <c r="C100" s="86" t="s">
        <v>32</v>
      </c>
      <c r="D100" s="87">
        <v>44119</v>
      </c>
      <c r="E100" s="88"/>
      <c r="F100" s="85">
        <v>991</v>
      </c>
      <c r="G100" s="89">
        <v>50</v>
      </c>
      <c r="H100" s="90"/>
    </row>
    <row r="101" spans="1:8">
      <c r="A101" s="85">
        <v>15</v>
      </c>
      <c r="B101" s="86" t="s">
        <v>213</v>
      </c>
      <c r="C101" s="86" t="s">
        <v>32</v>
      </c>
      <c r="D101" s="87">
        <v>44120</v>
      </c>
      <c r="E101" s="88" t="s">
        <v>201</v>
      </c>
      <c r="F101" s="85">
        <v>997</v>
      </c>
      <c r="G101" s="89">
        <v>10</v>
      </c>
      <c r="H101" s="90"/>
    </row>
    <row r="102" spans="1:8">
      <c r="A102" s="85">
        <v>16</v>
      </c>
      <c r="B102" s="86" t="s">
        <v>214</v>
      </c>
      <c r="C102" s="86" t="s">
        <v>32</v>
      </c>
      <c r="D102" s="87">
        <v>44121</v>
      </c>
      <c r="E102" s="88" t="s">
        <v>130</v>
      </c>
      <c r="F102" s="85">
        <v>221473</v>
      </c>
      <c r="G102" s="89">
        <v>30</v>
      </c>
      <c r="H102" s="90"/>
    </row>
    <row r="103" spans="1:8">
      <c r="A103" s="85">
        <v>17</v>
      </c>
      <c r="B103" s="86" t="s">
        <v>205</v>
      </c>
      <c r="C103" s="86" t="s">
        <v>32</v>
      </c>
      <c r="D103" s="87">
        <v>44123</v>
      </c>
      <c r="E103" s="88" t="s">
        <v>201</v>
      </c>
      <c r="F103" s="85">
        <v>1005</v>
      </c>
      <c r="G103" s="89">
        <v>10</v>
      </c>
      <c r="H103" s="90"/>
    </row>
    <row r="104" spans="1:8">
      <c r="A104" s="85">
        <v>18</v>
      </c>
      <c r="B104" s="86" t="s">
        <v>199</v>
      </c>
      <c r="C104" s="86" t="s">
        <v>200</v>
      </c>
      <c r="D104" s="87">
        <v>44123</v>
      </c>
      <c r="E104" s="88" t="s">
        <v>215</v>
      </c>
      <c r="F104" s="85">
        <v>1008</v>
      </c>
      <c r="G104" s="89">
        <v>180</v>
      </c>
      <c r="H104" s="90"/>
    </row>
    <row r="105" spans="1:8">
      <c r="A105" s="85">
        <v>19</v>
      </c>
      <c r="B105" s="86" t="s">
        <v>199</v>
      </c>
      <c r="C105" s="86" t="s">
        <v>200</v>
      </c>
      <c r="D105" s="87">
        <v>44123</v>
      </c>
      <c r="E105" s="88" t="s">
        <v>201</v>
      </c>
      <c r="F105" s="85">
        <v>1015</v>
      </c>
      <c r="G105" s="89">
        <v>20</v>
      </c>
      <c r="H105" s="90"/>
    </row>
    <row r="106" spans="1:8">
      <c r="A106" s="85">
        <v>20</v>
      </c>
      <c r="B106" s="86" t="s">
        <v>199</v>
      </c>
      <c r="C106" s="86" t="s">
        <v>200</v>
      </c>
      <c r="D106" s="87">
        <v>44124</v>
      </c>
      <c r="E106" s="88" t="s">
        <v>201</v>
      </c>
      <c r="F106" s="85">
        <v>1020</v>
      </c>
      <c r="G106" s="89">
        <v>20</v>
      </c>
      <c r="H106" s="90"/>
    </row>
    <row r="107" spans="1:8">
      <c r="A107" s="85">
        <v>21</v>
      </c>
      <c r="B107" s="86" t="s">
        <v>216</v>
      </c>
      <c r="C107" s="86" t="s">
        <v>47</v>
      </c>
      <c r="D107" s="87">
        <v>44124</v>
      </c>
      <c r="E107" s="88" t="s">
        <v>201</v>
      </c>
      <c r="F107" s="85">
        <v>221474</v>
      </c>
      <c r="G107" s="89">
        <v>25</v>
      </c>
      <c r="H107" s="90"/>
    </row>
    <row r="108" spans="1:8">
      <c r="A108" s="85">
        <v>22</v>
      </c>
      <c r="B108" s="86" t="s">
        <v>217</v>
      </c>
      <c r="C108" s="86" t="s">
        <v>218</v>
      </c>
      <c r="D108" s="87">
        <v>44125</v>
      </c>
      <c r="E108" s="88" t="s">
        <v>201</v>
      </c>
      <c r="F108" s="85">
        <v>1025</v>
      </c>
      <c r="G108" s="89">
        <v>20</v>
      </c>
      <c r="H108" s="90"/>
    </row>
    <row r="109" spans="1:8">
      <c r="A109" s="85">
        <v>23</v>
      </c>
      <c r="B109" s="86" t="s">
        <v>219</v>
      </c>
      <c r="C109" s="86" t="s">
        <v>32</v>
      </c>
      <c r="D109" s="87">
        <v>44126</v>
      </c>
      <c r="E109" s="88" t="s">
        <v>201</v>
      </c>
      <c r="F109" s="85">
        <v>1028</v>
      </c>
      <c r="G109" s="89">
        <v>20</v>
      </c>
      <c r="H109" s="90"/>
    </row>
    <row r="110" spans="1:8">
      <c r="A110" s="85">
        <v>24</v>
      </c>
      <c r="B110" s="86" t="s">
        <v>220</v>
      </c>
      <c r="C110" s="86" t="s">
        <v>32</v>
      </c>
      <c r="D110" s="87">
        <v>44126</v>
      </c>
      <c r="E110" s="88" t="s">
        <v>201</v>
      </c>
      <c r="F110" s="85">
        <v>1029</v>
      </c>
      <c r="G110" s="89">
        <v>5</v>
      </c>
      <c r="H110" s="90"/>
    </row>
    <row r="111" spans="1:8">
      <c r="A111" s="85">
        <v>25</v>
      </c>
      <c r="B111" s="86" t="s">
        <v>221</v>
      </c>
      <c r="C111" s="86" t="s">
        <v>47</v>
      </c>
      <c r="D111" s="87">
        <v>44126</v>
      </c>
      <c r="E111" s="88" t="s">
        <v>201</v>
      </c>
      <c r="F111" s="85">
        <v>1031</v>
      </c>
      <c r="G111" s="89">
        <v>10</v>
      </c>
      <c r="H111" s="90"/>
    </row>
    <row r="112" spans="1:8">
      <c r="A112" s="85">
        <v>26</v>
      </c>
      <c r="B112" s="86" t="s">
        <v>222</v>
      </c>
      <c r="C112" s="86" t="s">
        <v>47</v>
      </c>
      <c r="D112" s="87">
        <v>44126</v>
      </c>
      <c r="E112" s="88" t="s">
        <v>201</v>
      </c>
      <c r="F112" s="85">
        <v>1032</v>
      </c>
      <c r="G112" s="89">
        <v>10</v>
      </c>
      <c r="H112" s="90"/>
    </row>
    <row r="113" spans="1:8">
      <c r="A113" s="85">
        <v>27</v>
      </c>
      <c r="B113" s="86" t="s">
        <v>223</v>
      </c>
      <c r="C113" s="86" t="s">
        <v>47</v>
      </c>
      <c r="D113" s="87">
        <v>44126</v>
      </c>
      <c r="E113" s="88" t="s">
        <v>201</v>
      </c>
      <c r="F113" s="85">
        <v>1033</v>
      </c>
      <c r="G113" s="89">
        <v>10</v>
      </c>
      <c r="H113" s="90"/>
    </row>
    <row r="114" spans="1:8">
      <c r="A114" s="85">
        <v>28</v>
      </c>
      <c r="B114" s="86" t="s">
        <v>224</v>
      </c>
      <c r="C114" s="86" t="s">
        <v>47</v>
      </c>
      <c r="D114" s="87">
        <v>44126</v>
      </c>
      <c r="E114" s="88" t="s">
        <v>201</v>
      </c>
      <c r="F114" s="85">
        <v>1034</v>
      </c>
      <c r="G114" s="89">
        <v>10</v>
      </c>
      <c r="H114" s="90"/>
    </row>
    <row r="115" spans="1:8">
      <c r="A115" s="85">
        <v>29</v>
      </c>
      <c r="B115" s="86" t="s">
        <v>224</v>
      </c>
      <c r="C115" s="86" t="s">
        <v>47</v>
      </c>
      <c r="D115" s="87">
        <v>44127</v>
      </c>
      <c r="E115" s="88" t="s">
        <v>201</v>
      </c>
      <c r="F115" s="85">
        <v>1038</v>
      </c>
      <c r="G115" s="89">
        <v>15</v>
      </c>
      <c r="H115" s="90"/>
    </row>
    <row r="116" spans="1:8">
      <c r="A116" s="85">
        <v>30</v>
      </c>
      <c r="B116" s="86" t="s">
        <v>221</v>
      </c>
      <c r="C116" s="86" t="s">
        <v>47</v>
      </c>
      <c r="D116" s="87">
        <v>44127</v>
      </c>
      <c r="E116" s="88" t="s">
        <v>201</v>
      </c>
      <c r="F116" s="85">
        <v>1039</v>
      </c>
      <c r="G116" s="89">
        <v>15</v>
      </c>
      <c r="H116" s="90"/>
    </row>
    <row r="117" spans="1:8">
      <c r="A117" s="85">
        <v>31</v>
      </c>
      <c r="B117" s="86" t="s">
        <v>221</v>
      </c>
      <c r="C117" s="86" t="s">
        <v>47</v>
      </c>
      <c r="D117" s="87">
        <v>44127</v>
      </c>
      <c r="E117" s="88" t="s">
        <v>201</v>
      </c>
      <c r="F117" s="85">
        <v>1040</v>
      </c>
      <c r="G117" s="89">
        <v>15</v>
      </c>
      <c r="H117" s="90"/>
    </row>
    <row r="118" spans="1:8">
      <c r="A118" s="85">
        <v>32</v>
      </c>
      <c r="B118" s="86" t="s">
        <v>224</v>
      </c>
      <c r="C118" s="86" t="s">
        <v>47</v>
      </c>
      <c r="D118" s="87">
        <v>44127</v>
      </c>
      <c r="E118" s="88" t="s">
        <v>201</v>
      </c>
      <c r="F118" s="85">
        <v>1041</v>
      </c>
      <c r="G118" s="89">
        <v>15</v>
      </c>
      <c r="H118" s="90"/>
    </row>
    <row r="119" spans="1:8">
      <c r="A119" s="85">
        <v>33</v>
      </c>
      <c r="B119" s="86" t="s">
        <v>224</v>
      </c>
      <c r="C119" s="86" t="s">
        <v>47</v>
      </c>
      <c r="D119" s="87">
        <v>44127</v>
      </c>
      <c r="E119" s="88" t="s">
        <v>201</v>
      </c>
      <c r="F119" s="85">
        <v>1042</v>
      </c>
      <c r="G119" s="89">
        <v>15</v>
      </c>
      <c r="H119" s="90"/>
    </row>
    <row r="120" spans="1:8">
      <c r="A120" s="85">
        <v>34</v>
      </c>
      <c r="B120" s="86" t="s">
        <v>225</v>
      </c>
      <c r="C120" s="86" t="s">
        <v>47</v>
      </c>
      <c r="D120" s="87">
        <v>44130</v>
      </c>
      <c r="E120" s="88" t="s">
        <v>201</v>
      </c>
      <c r="F120" s="85">
        <v>1045</v>
      </c>
      <c r="G120" s="89">
        <v>30</v>
      </c>
      <c r="H120" s="90"/>
    </row>
    <row r="121" spans="1:8">
      <c r="A121" s="85">
        <v>35</v>
      </c>
      <c r="B121" s="86" t="s">
        <v>224</v>
      </c>
      <c r="C121" s="86" t="s">
        <v>47</v>
      </c>
      <c r="D121" s="87">
        <v>44130</v>
      </c>
      <c r="E121" s="88" t="s">
        <v>201</v>
      </c>
      <c r="F121" s="85">
        <v>1054</v>
      </c>
      <c r="G121" s="89">
        <v>15</v>
      </c>
      <c r="H121" s="90"/>
    </row>
    <row r="122" spans="1:8">
      <c r="A122" s="85">
        <v>36</v>
      </c>
      <c r="B122" s="86" t="s">
        <v>221</v>
      </c>
      <c r="C122" s="86" t="s">
        <v>47</v>
      </c>
      <c r="D122" s="87">
        <v>44130</v>
      </c>
      <c r="E122" s="88" t="s">
        <v>201</v>
      </c>
      <c r="F122" s="85">
        <v>1055</v>
      </c>
      <c r="G122" s="89">
        <v>15</v>
      </c>
      <c r="H122" s="90"/>
    </row>
    <row r="123" spans="1:8">
      <c r="A123" s="85">
        <v>37</v>
      </c>
      <c r="B123" s="86" t="s">
        <v>226</v>
      </c>
      <c r="C123" s="86" t="s">
        <v>47</v>
      </c>
      <c r="D123" s="87">
        <v>44130</v>
      </c>
      <c r="E123" s="88" t="s">
        <v>201</v>
      </c>
      <c r="F123" s="85">
        <v>1056</v>
      </c>
      <c r="G123" s="89">
        <v>15</v>
      </c>
      <c r="H123" s="90"/>
    </row>
    <row r="124" spans="1:8">
      <c r="A124" s="85">
        <v>38</v>
      </c>
      <c r="B124" s="86" t="s">
        <v>224</v>
      </c>
      <c r="C124" s="86" t="s">
        <v>47</v>
      </c>
      <c r="D124" s="87">
        <v>44133</v>
      </c>
      <c r="E124" s="88" t="s">
        <v>201</v>
      </c>
      <c r="F124" s="85">
        <v>1070</v>
      </c>
      <c r="G124" s="89">
        <v>15</v>
      </c>
      <c r="H124" s="90"/>
    </row>
    <row r="125" spans="1:8">
      <c r="A125" s="85">
        <v>39</v>
      </c>
      <c r="B125" s="86" t="s">
        <v>227</v>
      </c>
      <c r="C125" s="86" t="s">
        <v>47</v>
      </c>
      <c r="D125" s="87">
        <v>44133</v>
      </c>
      <c r="E125" s="88" t="s">
        <v>201</v>
      </c>
      <c r="F125" s="85">
        <v>221475</v>
      </c>
      <c r="G125" s="89">
        <v>15</v>
      </c>
      <c r="H125" s="90"/>
    </row>
    <row r="126" spans="1:8">
      <c r="A126" s="85">
        <v>40</v>
      </c>
      <c r="B126" s="86" t="s">
        <v>207</v>
      </c>
      <c r="C126" s="86" t="s">
        <v>47</v>
      </c>
      <c r="D126" s="87">
        <v>44133</v>
      </c>
      <c r="E126" s="88" t="s">
        <v>201</v>
      </c>
      <c r="F126" s="85">
        <v>221478</v>
      </c>
      <c r="G126" s="89">
        <v>15</v>
      </c>
      <c r="H126" s="90"/>
    </row>
    <row r="127" spans="1:8">
      <c r="A127" s="85">
        <v>41</v>
      </c>
      <c r="B127" s="86" t="s">
        <v>228</v>
      </c>
      <c r="C127" s="86" t="s">
        <v>47</v>
      </c>
      <c r="D127" s="87">
        <v>44133</v>
      </c>
      <c r="E127" s="88" t="s">
        <v>201</v>
      </c>
      <c r="F127" s="85">
        <v>221480</v>
      </c>
      <c r="G127" s="89">
        <v>15</v>
      </c>
      <c r="H127" s="90"/>
    </row>
    <row r="128" spans="1:8">
      <c r="A128" s="85">
        <v>42</v>
      </c>
      <c r="B128" s="86" t="s">
        <v>229</v>
      </c>
      <c r="C128" s="86" t="s">
        <v>47</v>
      </c>
      <c r="D128" s="87">
        <v>44133</v>
      </c>
      <c r="E128" s="88" t="s">
        <v>201</v>
      </c>
      <c r="F128" s="85">
        <v>221477</v>
      </c>
      <c r="G128" s="89">
        <v>15</v>
      </c>
      <c r="H128" s="90"/>
    </row>
    <row r="129" spans="1:9">
      <c r="A129" s="85">
        <v>43</v>
      </c>
      <c r="B129" s="86" t="s">
        <v>230</v>
      </c>
      <c r="C129" s="86" t="s">
        <v>47</v>
      </c>
      <c r="D129" s="87">
        <v>44133</v>
      </c>
      <c r="E129" s="88" t="s">
        <v>201</v>
      </c>
      <c r="F129" s="85">
        <v>221479</v>
      </c>
      <c r="G129" s="89">
        <v>15</v>
      </c>
      <c r="H129" s="90"/>
    </row>
    <row r="130" spans="1:9">
      <c r="A130" s="85">
        <v>44</v>
      </c>
      <c r="B130" s="86" t="s">
        <v>231</v>
      </c>
      <c r="C130" s="86" t="s">
        <v>47</v>
      </c>
      <c r="D130" s="87">
        <v>44133</v>
      </c>
      <c r="E130" s="88" t="s">
        <v>201</v>
      </c>
      <c r="F130" s="85">
        <v>221481</v>
      </c>
      <c r="G130" s="89">
        <v>15</v>
      </c>
      <c r="H130" s="90"/>
    </row>
    <row r="131" spans="1:9">
      <c r="A131" s="85">
        <v>45</v>
      </c>
      <c r="B131" s="86" t="s">
        <v>232</v>
      </c>
      <c r="C131" s="86" t="s">
        <v>47</v>
      </c>
      <c r="D131" s="87">
        <v>44133</v>
      </c>
      <c r="E131" s="88" t="s">
        <v>201</v>
      </c>
      <c r="F131" s="85">
        <v>221476</v>
      </c>
      <c r="G131" s="89">
        <v>15</v>
      </c>
      <c r="H131" s="90"/>
    </row>
    <row r="132" spans="1:9">
      <c r="A132" s="85">
        <v>46</v>
      </c>
      <c r="B132" s="86" t="s">
        <v>233</v>
      </c>
      <c r="C132" s="86" t="s">
        <v>32</v>
      </c>
      <c r="D132" s="87">
        <v>44134</v>
      </c>
      <c r="E132" s="88" t="s">
        <v>201</v>
      </c>
      <c r="F132" s="85">
        <v>1073</v>
      </c>
      <c r="G132" s="89">
        <v>10</v>
      </c>
      <c r="H132" s="90"/>
    </row>
    <row r="133" spans="1:9">
      <c r="A133" s="85">
        <v>47</v>
      </c>
      <c r="B133" s="86" t="s">
        <v>224</v>
      </c>
      <c r="C133" s="86" t="s">
        <v>47</v>
      </c>
      <c r="D133" s="87">
        <v>44134</v>
      </c>
      <c r="E133" s="88" t="s">
        <v>201</v>
      </c>
      <c r="F133" s="85">
        <v>1082</v>
      </c>
      <c r="G133" s="89">
        <v>15</v>
      </c>
      <c r="H133" s="90"/>
    </row>
    <row r="134" spans="1:9">
      <c r="A134" s="85">
        <v>48</v>
      </c>
      <c r="B134" s="86" t="s">
        <v>234</v>
      </c>
      <c r="C134" s="86" t="s">
        <v>47</v>
      </c>
      <c r="D134" s="87">
        <v>44134</v>
      </c>
      <c r="E134" s="88" t="s">
        <v>201</v>
      </c>
      <c r="F134" s="85">
        <v>221482</v>
      </c>
      <c r="G134" s="89">
        <v>30</v>
      </c>
      <c r="H134" s="90"/>
    </row>
    <row r="135" spans="1:9">
      <c r="A135" s="85">
        <v>49</v>
      </c>
      <c r="B135" s="86" t="s">
        <v>235</v>
      </c>
      <c r="C135" s="86" t="s">
        <v>47</v>
      </c>
      <c r="D135" s="87">
        <v>44135</v>
      </c>
      <c r="E135" s="88" t="s">
        <v>201</v>
      </c>
      <c r="F135" s="85">
        <v>221483</v>
      </c>
      <c r="G135" s="89">
        <v>15</v>
      </c>
      <c r="H135" s="90"/>
    </row>
    <row r="136" spans="1:9">
      <c r="A136" s="94"/>
      <c r="B136" s="94"/>
      <c r="C136" s="94"/>
      <c r="D136" s="94"/>
      <c r="E136" s="95"/>
      <c r="F136" s="117" t="s">
        <v>73</v>
      </c>
      <c r="G136" s="119">
        <f>SUM(G87:G135)</f>
        <v>1190</v>
      </c>
      <c r="I136" s="90">
        <f>G12+G21+G26+G32+G58+G84+G136</f>
        <v>52090.5</v>
      </c>
    </row>
    <row r="137" spans="1:9" ht="15.75">
      <c r="A137" s="100" t="s">
        <v>85</v>
      </c>
      <c r="B137" s="100"/>
      <c r="C137" s="100"/>
      <c r="D137" s="100"/>
      <c r="E137" s="64"/>
      <c r="F137" s="64"/>
      <c r="G137" s="100"/>
    </row>
    <row r="138" spans="1:9">
      <c r="A138" s="98" t="s">
        <v>88</v>
      </c>
      <c r="B138" s="98" t="s">
        <v>89</v>
      </c>
      <c r="C138" s="98" t="s">
        <v>75</v>
      </c>
      <c r="D138" s="101" t="s">
        <v>90</v>
      </c>
      <c r="E138" s="98" t="s">
        <v>91</v>
      </c>
      <c r="F138" s="102" t="s">
        <v>127</v>
      </c>
      <c r="G138" s="98" t="s">
        <v>93</v>
      </c>
    </row>
    <row r="139" spans="1:9">
      <c r="A139" s="85">
        <v>1</v>
      </c>
      <c r="B139" s="169" t="s">
        <v>236</v>
      </c>
      <c r="C139" s="169"/>
      <c r="D139" s="87">
        <v>44105</v>
      </c>
      <c r="E139" s="88">
        <v>43862</v>
      </c>
      <c r="F139" s="85">
        <v>972</v>
      </c>
      <c r="G139" s="89">
        <v>50</v>
      </c>
    </row>
    <row r="140" spans="1:9">
      <c r="A140" s="85">
        <v>2</v>
      </c>
      <c r="B140" s="169" t="s">
        <v>121</v>
      </c>
      <c r="C140" s="169"/>
      <c r="D140" s="87">
        <v>44105</v>
      </c>
      <c r="E140" s="88">
        <v>44075</v>
      </c>
      <c r="F140" s="85">
        <v>974</v>
      </c>
      <c r="G140" s="89">
        <v>180</v>
      </c>
    </row>
    <row r="141" spans="1:9">
      <c r="A141" s="85">
        <v>3</v>
      </c>
      <c r="B141" s="169" t="s">
        <v>96</v>
      </c>
      <c r="C141" s="169"/>
      <c r="D141" s="87">
        <v>44106</v>
      </c>
      <c r="E141" s="88">
        <v>44075</v>
      </c>
      <c r="F141" s="85">
        <v>975</v>
      </c>
      <c r="G141" s="89">
        <v>50</v>
      </c>
    </row>
    <row r="142" spans="1:9">
      <c r="A142" s="85">
        <v>4</v>
      </c>
      <c r="B142" s="169" t="s">
        <v>97</v>
      </c>
      <c r="C142" s="169"/>
      <c r="D142" s="87">
        <v>44117</v>
      </c>
      <c r="E142" s="103" t="s">
        <v>149</v>
      </c>
      <c r="F142" s="85">
        <v>976</v>
      </c>
      <c r="G142" s="89">
        <v>150</v>
      </c>
    </row>
    <row r="143" spans="1:9">
      <c r="A143" s="85">
        <v>5</v>
      </c>
      <c r="B143" s="169" t="s">
        <v>98</v>
      </c>
      <c r="C143" s="169"/>
      <c r="D143" s="87">
        <v>44119</v>
      </c>
      <c r="E143" s="88">
        <v>44075</v>
      </c>
      <c r="F143" s="85">
        <v>989</v>
      </c>
      <c r="G143" s="89">
        <v>50</v>
      </c>
    </row>
    <row r="144" spans="1:9">
      <c r="A144" s="85">
        <v>6</v>
      </c>
      <c r="B144" s="169" t="s">
        <v>99</v>
      </c>
      <c r="C144" s="169"/>
      <c r="D144" s="87">
        <v>44120</v>
      </c>
      <c r="E144" s="103" t="s">
        <v>237</v>
      </c>
      <c r="F144" s="85">
        <v>993</v>
      </c>
      <c r="G144" s="89">
        <v>75</v>
      </c>
    </row>
    <row r="145" spans="1:7">
      <c r="A145" s="85">
        <v>7</v>
      </c>
      <c r="B145" s="169" t="s">
        <v>100</v>
      </c>
      <c r="C145" s="169"/>
      <c r="D145" s="87">
        <v>44120</v>
      </c>
      <c r="E145" s="103" t="s">
        <v>237</v>
      </c>
      <c r="F145" s="85">
        <v>994</v>
      </c>
      <c r="G145" s="89">
        <v>75</v>
      </c>
    </row>
    <row r="146" spans="1:7">
      <c r="A146" s="85">
        <v>8</v>
      </c>
      <c r="B146" s="169" t="s">
        <v>238</v>
      </c>
      <c r="C146" s="169"/>
      <c r="D146" s="87">
        <v>44120</v>
      </c>
      <c r="E146" s="103" t="s">
        <v>237</v>
      </c>
      <c r="F146" s="85">
        <v>995</v>
      </c>
      <c r="G146" s="89">
        <v>75</v>
      </c>
    </row>
    <row r="147" spans="1:7">
      <c r="A147" s="85">
        <v>9</v>
      </c>
      <c r="B147" s="169" t="s">
        <v>239</v>
      </c>
      <c r="C147" s="169"/>
      <c r="D147" s="87">
        <v>44120</v>
      </c>
      <c r="E147" s="103" t="s">
        <v>237</v>
      </c>
      <c r="F147" s="85">
        <v>996</v>
      </c>
      <c r="G147" s="89">
        <v>75</v>
      </c>
    </row>
    <row r="148" spans="1:7">
      <c r="A148" s="85">
        <v>10</v>
      </c>
      <c r="B148" s="169" t="s">
        <v>102</v>
      </c>
      <c r="C148" s="169"/>
      <c r="D148" s="87">
        <v>44120</v>
      </c>
      <c r="E148" s="88">
        <v>43983</v>
      </c>
      <c r="F148" s="85">
        <v>998</v>
      </c>
      <c r="G148" s="89">
        <v>50</v>
      </c>
    </row>
    <row r="149" spans="1:7">
      <c r="A149" s="85">
        <v>11</v>
      </c>
      <c r="B149" s="169" t="s">
        <v>102</v>
      </c>
      <c r="C149" s="169"/>
      <c r="D149" s="87">
        <v>44120</v>
      </c>
      <c r="E149" s="88">
        <v>44013</v>
      </c>
      <c r="F149" s="85">
        <v>1000</v>
      </c>
      <c r="G149" s="89">
        <v>50</v>
      </c>
    </row>
    <row r="150" spans="1:7">
      <c r="A150" s="85">
        <v>12</v>
      </c>
      <c r="B150" s="169" t="s">
        <v>99</v>
      </c>
      <c r="C150" s="169"/>
      <c r="D150" s="87">
        <v>44121</v>
      </c>
      <c r="E150" s="88" t="s">
        <v>240</v>
      </c>
      <c r="F150" s="85">
        <v>1001</v>
      </c>
      <c r="G150" s="89">
        <v>50</v>
      </c>
    </row>
    <row r="151" spans="1:7">
      <c r="A151" s="85">
        <v>13</v>
      </c>
      <c r="B151" s="169" t="s">
        <v>239</v>
      </c>
      <c r="C151" s="169"/>
      <c r="D151" s="87">
        <v>44121</v>
      </c>
      <c r="E151" s="88" t="s">
        <v>240</v>
      </c>
      <c r="F151" s="85">
        <v>1002</v>
      </c>
      <c r="G151" s="89">
        <v>50</v>
      </c>
    </row>
    <row r="152" spans="1:7">
      <c r="A152" s="85">
        <v>14</v>
      </c>
      <c r="B152" s="169" t="s">
        <v>100</v>
      </c>
      <c r="C152" s="169"/>
      <c r="D152" s="87">
        <v>44121</v>
      </c>
      <c r="E152" s="88" t="s">
        <v>240</v>
      </c>
      <c r="F152" s="85">
        <v>1003</v>
      </c>
      <c r="G152" s="89">
        <v>50</v>
      </c>
    </row>
    <row r="153" spans="1:7">
      <c r="A153" s="85">
        <v>15</v>
      </c>
      <c r="B153" s="169" t="s">
        <v>238</v>
      </c>
      <c r="C153" s="169"/>
      <c r="D153" s="87">
        <v>44121</v>
      </c>
      <c r="E153" s="88" t="s">
        <v>240</v>
      </c>
      <c r="F153" s="85">
        <v>1004</v>
      </c>
      <c r="G153" s="89">
        <v>50</v>
      </c>
    </row>
    <row r="154" spans="1:7">
      <c r="A154" s="85">
        <v>16</v>
      </c>
      <c r="B154" s="169" t="s">
        <v>103</v>
      </c>
      <c r="C154" s="169"/>
      <c r="D154" s="87">
        <v>44123</v>
      </c>
      <c r="E154" s="88">
        <v>44075</v>
      </c>
      <c r="F154" s="85">
        <v>1014</v>
      </c>
      <c r="G154" s="89">
        <v>50</v>
      </c>
    </row>
    <row r="155" spans="1:7">
      <c r="A155" s="85">
        <v>17</v>
      </c>
      <c r="B155" s="169" t="s">
        <v>104</v>
      </c>
      <c r="C155" s="169"/>
      <c r="D155" s="87">
        <v>44124</v>
      </c>
      <c r="E155" s="88">
        <v>43709</v>
      </c>
      <c r="F155" s="85">
        <v>1019</v>
      </c>
      <c r="G155" s="89">
        <v>50</v>
      </c>
    </row>
    <row r="156" spans="1:7">
      <c r="A156" s="85">
        <v>18</v>
      </c>
      <c r="B156" s="169" t="s">
        <v>94</v>
      </c>
      <c r="C156" s="169"/>
      <c r="D156" s="87">
        <v>44125</v>
      </c>
      <c r="E156" s="88" t="s">
        <v>241</v>
      </c>
      <c r="F156" s="85">
        <v>1024</v>
      </c>
      <c r="G156" s="89">
        <v>100</v>
      </c>
    </row>
    <row r="157" spans="1:7">
      <c r="A157" s="85">
        <v>19</v>
      </c>
      <c r="B157" s="169" t="s">
        <v>105</v>
      </c>
      <c r="C157" s="169"/>
      <c r="D157" s="87">
        <v>43760</v>
      </c>
      <c r="E157" s="88">
        <v>43891</v>
      </c>
      <c r="F157" s="85">
        <v>1027</v>
      </c>
      <c r="G157" s="89">
        <v>50</v>
      </c>
    </row>
    <row r="158" spans="1:7">
      <c r="A158" s="85">
        <v>20</v>
      </c>
      <c r="B158" s="169" t="s">
        <v>106</v>
      </c>
      <c r="C158" s="169"/>
      <c r="D158" s="87">
        <v>44127</v>
      </c>
      <c r="E158" s="88">
        <v>43862</v>
      </c>
      <c r="F158" s="85">
        <v>1037</v>
      </c>
      <c r="G158" s="89">
        <v>50</v>
      </c>
    </row>
    <row r="159" spans="1:7">
      <c r="A159" s="85">
        <v>21</v>
      </c>
      <c r="B159" s="169" t="s">
        <v>107</v>
      </c>
      <c r="C159" s="169"/>
      <c r="D159" s="87">
        <v>44130</v>
      </c>
      <c r="E159" s="103" t="s">
        <v>242</v>
      </c>
      <c r="F159" s="85">
        <v>1043</v>
      </c>
      <c r="G159" s="89">
        <v>150</v>
      </c>
    </row>
    <row r="160" spans="1:7">
      <c r="A160" s="85">
        <v>22</v>
      </c>
      <c r="B160" s="169" t="s">
        <v>108</v>
      </c>
      <c r="C160" s="169"/>
      <c r="D160" s="87">
        <v>44130</v>
      </c>
      <c r="E160" s="88">
        <v>43739</v>
      </c>
      <c r="F160" s="85">
        <v>1044</v>
      </c>
      <c r="G160" s="89">
        <v>50</v>
      </c>
    </row>
    <row r="161" spans="1:9">
      <c r="A161" s="85">
        <v>23</v>
      </c>
      <c r="B161" s="169" t="s">
        <v>99</v>
      </c>
      <c r="C161" s="169"/>
      <c r="D161" s="87">
        <v>44133</v>
      </c>
      <c r="E161" s="103">
        <v>44075</v>
      </c>
      <c r="F161" s="85">
        <v>1066</v>
      </c>
      <c r="G161" s="89">
        <v>50</v>
      </c>
    </row>
    <row r="162" spans="1:9">
      <c r="A162" s="85">
        <v>24</v>
      </c>
      <c r="B162" s="169" t="s">
        <v>100</v>
      </c>
      <c r="C162" s="169"/>
      <c r="D162" s="87">
        <v>44133</v>
      </c>
      <c r="E162" s="103">
        <v>44075</v>
      </c>
      <c r="F162" s="85">
        <v>1067</v>
      </c>
      <c r="G162" s="89">
        <v>50</v>
      </c>
    </row>
    <row r="163" spans="1:9">
      <c r="A163" s="85">
        <v>25</v>
      </c>
      <c r="B163" s="169" t="s">
        <v>239</v>
      </c>
      <c r="C163" s="169"/>
      <c r="D163" s="87">
        <v>44133</v>
      </c>
      <c r="E163" s="103">
        <v>44075</v>
      </c>
      <c r="F163" s="85">
        <v>1068</v>
      </c>
      <c r="G163" s="89">
        <v>50</v>
      </c>
    </row>
    <row r="164" spans="1:9">
      <c r="A164" s="85">
        <v>26</v>
      </c>
      <c r="B164" s="169" t="s">
        <v>238</v>
      </c>
      <c r="C164" s="169"/>
      <c r="D164" s="87">
        <v>44133</v>
      </c>
      <c r="E164" s="103">
        <v>44075</v>
      </c>
      <c r="F164" s="85">
        <v>1069</v>
      </c>
      <c r="G164" s="89">
        <v>50</v>
      </c>
    </row>
    <row r="165" spans="1:9">
      <c r="D165" s="94"/>
      <c r="E165" s="95"/>
      <c r="F165" s="96" t="s">
        <v>73</v>
      </c>
      <c r="G165" s="97">
        <f>SUM(G139:G164)</f>
        <v>1780</v>
      </c>
      <c r="H165" s="90">
        <f>SUM(G139:G164)</f>
        <v>1780</v>
      </c>
      <c r="I165" s="90">
        <f>I136+G165</f>
        <v>53870.5</v>
      </c>
    </row>
    <row r="168" spans="1:9">
      <c r="F168" s="185"/>
      <c r="G168" s="185"/>
    </row>
  </sheetData>
  <mergeCells count="29">
    <mergeCell ref="B163:C163"/>
    <mergeCell ref="B164:C164"/>
    <mergeCell ref="B155:C155"/>
    <mergeCell ref="B156:C156"/>
    <mergeCell ref="B157:C157"/>
    <mergeCell ref="B158:C158"/>
    <mergeCell ref="B159:C159"/>
    <mergeCell ref="B160:C160"/>
    <mergeCell ref="B151:C151"/>
    <mergeCell ref="B152:C152"/>
    <mergeCell ref="B153:C153"/>
    <mergeCell ref="B161:C161"/>
    <mergeCell ref="B162:C162"/>
    <mergeCell ref="B142:C142"/>
    <mergeCell ref="F168:G168"/>
    <mergeCell ref="A1:F1"/>
    <mergeCell ref="A3:G3"/>
    <mergeCell ref="B139:C139"/>
    <mergeCell ref="B140:C140"/>
    <mergeCell ref="B141:C141"/>
    <mergeCell ref="B154:C154"/>
    <mergeCell ref="B143:C143"/>
    <mergeCell ref="B144:C144"/>
    <mergeCell ref="B145:C145"/>
    <mergeCell ref="B146:C146"/>
    <mergeCell ref="B147:C147"/>
    <mergeCell ref="B148:C148"/>
    <mergeCell ref="B149:C149"/>
    <mergeCell ref="B150:C150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U36"/>
  <sheetViews>
    <sheetView view="pageLayout" topLeftCell="E1" workbookViewId="0">
      <selection activeCell="J7" sqref="J7"/>
    </sheetView>
  </sheetViews>
  <sheetFormatPr baseColWidth="10" defaultRowHeight="15"/>
  <cols>
    <col min="1" max="1" width="3.7109375" customWidth="1"/>
    <col min="2" max="2" width="11.7109375" customWidth="1"/>
    <col min="3" max="6" width="11.7109375" style="21" customWidth="1"/>
    <col min="7" max="7" width="11.7109375" style="26" customWidth="1"/>
    <col min="8" max="10" width="11.7109375" style="21" customWidth="1"/>
    <col min="11" max="11" width="11.7109375" style="26" customWidth="1"/>
    <col min="12" max="12" width="12.140625" customWidth="1"/>
    <col min="13" max="16" width="12.140625" style="21" customWidth="1"/>
    <col min="17" max="17" width="12.140625" style="26" customWidth="1"/>
    <col min="18" max="18" width="12.140625" style="28" customWidth="1"/>
    <col min="19" max="19" width="14.28515625" style="28" customWidth="1"/>
    <col min="20" max="20" width="14.28515625" style="26" customWidth="1"/>
  </cols>
  <sheetData>
    <row r="1" spans="2:21" ht="14.25" customHeight="1">
      <c r="B1" s="187" t="s">
        <v>51</v>
      </c>
      <c r="C1" s="187"/>
      <c r="D1" s="187"/>
      <c r="E1" s="187"/>
      <c r="F1" s="187"/>
      <c r="G1" s="187"/>
      <c r="H1" s="187"/>
      <c r="I1" s="187"/>
      <c r="J1" s="187"/>
      <c r="K1" s="187"/>
      <c r="L1" s="187" t="s">
        <v>51</v>
      </c>
      <c r="M1" s="187"/>
      <c r="N1" s="187"/>
      <c r="O1" s="187"/>
      <c r="P1" s="187"/>
      <c r="Q1" s="187"/>
      <c r="R1" s="187"/>
      <c r="S1" s="187"/>
      <c r="T1" s="187"/>
      <c r="U1" s="31"/>
    </row>
    <row r="2" spans="2:21" s="24" customFormat="1" ht="14.25" customHeight="1">
      <c r="B2" s="188" t="s">
        <v>52</v>
      </c>
      <c r="C2" s="189" t="s">
        <v>29</v>
      </c>
      <c r="D2" s="189"/>
      <c r="E2" s="189"/>
      <c r="F2" s="189"/>
      <c r="G2" s="189"/>
      <c r="H2" s="190" t="s">
        <v>243</v>
      </c>
      <c r="I2" s="190"/>
      <c r="J2" s="190"/>
      <c r="K2" s="190"/>
      <c r="L2" s="191" t="s">
        <v>52</v>
      </c>
      <c r="M2" s="192" t="s">
        <v>53</v>
      </c>
      <c r="N2" s="192"/>
      <c r="O2" s="192"/>
      <c r="P2" s="192"/>
      <c r="Q2" s="192"/>
      <c r="R2" s="32" t="s">
        <v>31</v>
      </c>
      <c r="S2" s="33" t="s">
        <v>32</v>
      </c>
      <c r="T2" s="193" t="s">
        <v>54</v>
      </c>
    </row>
    <row r="3" spans="2:21" s="41" customFormat="1" ht="14.25" customHeight="1">
      <c r="B3" s="188"/>
      <c r="C3" s="34" t="s">
        <v>55</v>
      </c>
      <c r="D3" s="34" t="s">
        <v>56</v>
      </c>
      <c r="E3" s="34" t="s">
        <v>57</v>
      </c>
      <c r="F3" s="34" t="s">
        <v>58</v>
      </c>
      <c r="G3" s="35" t="s">
        <v>59</v>
      </c>
      <c r="H3" s="36" t="s">
        <v>258</v>
      </c>
      <c r="I3" s="36" t="s">
        <v>259</v>
      </c>
      <c r="J3" s="36" t="s">
        <v>260</v>
      </c>
      <c r="K3" s="37" t="s">
        <v>60</v>
      </c>
      <c r="L3" s="191"/>
      <c r="M3" s="36" t="s">
        <v>61</v>
      </c>
      <c r="N3" s="36" t="s">
        <v>62</v>
      </c>
      <c r="O3" s="36" t="s">
        <v>63</v>
      </c>
      <c r="P3" s="36" t="s">
        <v>64</v>
      </c>
      <c r="Q3" s="38" t="s">
        <v>59</v>
      </c>
      <c r="R3" s="39" t="s">
        <v>65</v>
      </c>
      <c r="S3" s="40" t="s">
        <v>66</v>
      </c>
      <c r="T3" s="193"/>
    </row>
    <row r="4" spans="2:21" ht="14.25" customHeight="1">
      <c r="B4" s="42">
        <v>44105</v>
      </c>
      <c r="C4" s="43">
        <v>582</v>
      </c>
      <c r="D4" s="43">
        <v>141</v>
      </c>
      <c r="E4" s="43">
        <v>219</v>
      </c>
      <c r="F4" s="43">
        <v>822</v>
      </c>
      <c r="G4" s="44">
        <f>SUM(C4:F4)</f>
        <v>1764</v>
      </c>
      <c r="H4" s="43">
        <v>354</v>
      </c>
      <c r="I4" s="43">
        <v>6402</v>
      </c>
      <c r="J4" s="43">
        <v>0</v>
      </c>
      <c r="K4" s="45">
        <f>SUM(H4:J4)</f>
        <v>6756</v>
      </c>
      <c r="L4" s="42">
        <v>44105</v>
      </c>
      <c r="M4" s="43">
        <v>1042</v>
      </c>
      <c r="N4" s="43">
        <v>489</v>
      </c>
      <c r="O4" s="43">
        <v>180</v>
      </c>
      <c r="P4" s="43">
        <v>240</v>
      </c>
      <c r="Q4" s="46">
        <f>SUM(M4:P4)</f>
        <v>1951</v>
      </c>
      <c r="R4" s="47">
        <v>387</v>
      </c>
      <c r="S4" s="48">
        <v>54</v>
      </c>
      <c r="T4" s="49">
        <f>SUM(G4+K4+Q4+R4+S4)</f>
        <v>10912</v>
      </c>
    </row>
    <row r="5" spans="2:21" ht="14.25" customHeight="1">
      <c r="B5" s="42">
        <v>44106</v>
      </c>
      <c r="C5" s="43">
        <v>630</v>
      </c>
      <c r="D5" s="43">
        <v>141</v>
      </c>
      <c r="E5" s="43">
        <v>243</v>
      </c>
      <c r="F5" s="43">
        <v>981</v>
      </c>
      <c r="G5" s="44">
        <f t="shared" ref="G5:G20" si="0">SUM(C5:F5)</f>
        <v>1995</v>
      </c>
      <c r="H5" s="43">
        <v>506</v>
      </c>
      <c r="I5" s="43">
        <v>7418</v>
      </c>
      <c r="J5" s="43">
        <v>0</v>
      </c>
      <c r="K5" s="45">
        <f t="shared" ref="K5:K35" si="1">SUM(H5:J5)</f>
        <v>7924</v>
      </c>
      <c r="L5" s="42">
        <v>44106</v>
      </c>
      <c r="M5" s="43">
        <v>1213</v>
      </c>
      <c r="N5" s="43">
        <v>960</v>
      </c>
      <c r="O5" s="43">
        <v>230</v>
      </c>
      <c r="P5" s="43">
        <v>250</v>
      </c>
      <c r="Q5" s="46">
        <f t="shared" ref="Q5:Q34" si="2">SUM(M5:P5)</f>
        <v>2653</v>
      </c>
      <c r="R5" s="47">
        <v>166.5</v>
      </c>
      <c r="S5" s="48">
        <v>6</v>
      </c>
      <c r="T5" s="49">
        <f t="shared" ref="T5:T20" si="3">SUM(G5+K5+Q5+R5+S5)</f>
        <v>12744.5</v>
      </c>
    </row>
    <row r="6" spans="2:21" ht="14.25" customHeight="1">
      <c r="B6" s="42">
        <v>44107</v>
      </c>
      <c r="C6" s="43">
        <v>630</v>
      </c>
      <c r="D6" s="43">
        <v>177</v>
      </c>
      <c r="E6" s="43">
        <v>207</v>
      </c>
      <c r="F6" s="43">
        <v>816</v>
      </c>
      <c r="G6" s="44">
        <f t="shared" si="0"/>
        <v>1830</v>
      </c>
      <c r="H6" s="43">
        <v>466</v>
      </c>
      <c r="I6" s="43">
        <v>6704</v>
      </c>
      <c r="J6" s="43">
        <v>0</v>
      </c>
      <c r="K6" s="45">
        <f t="shared" si="1"/>
        <v>7170</v>
      </c>
      <c r="L6" s="42">
        <v>44107</v>
      </c>
      <c r="M6" s="43">
        <v>1142</v>
      </c>
      <c r="N6" s="43">
        <v>1244</v>
      </c>
      <c r="O6" s="43">
        <v>205</v>
      </c>
      <c r="P6" s="43">
        <v>217</v>
      </c>
      <c r="Q6" s="46">
        <f t="shared" si="2"/>
        <v>2808</v>
      </c>
      <c r="R6" s="47">
        <v>414</v>
      </c>
      <c r="S6" s="48">
        <v>30</v>
      </c>
      <c r="T6" s="49">
        <f t="shared" si="3"/>
        <v>12252</v>
      </c>
    </row>
    <row r="7" spans="2:21" ht="14.25" customHeight="1">
      <c r="B7" s="42">
        <v>44108</v>
      </c>
      <c r="C7" s="43">
        <v>450</v>
      </c>
      <c r="D7" s="43">
        <v>30</v>
      </c>
      <c r="E7" s="43">
        <v>105</v>
      </c>
      <c r="F7" s="43">
        <v>99</v>
      </c>
      <c r="G7" s="44">
        <f t="shared" si="0"/>
        <v>684</v>
      </c>
      <c r="H7" s="43">
        <v>3156</v>
      </c>
      <c r="I7" s="43">
        <v>1200</v>
      </c>
      <c r="J7" s="43">
        <v>0</v>
      </c>
      <c r="K7" s="45">
        <f t="shared" si="1"/>
        <v>4356</v>
      </c>
      <c r="L7" s="42">
        <v>44108</v>
      </c>
      <c r="M7" s="43">
        <v>771</v>
      </c>
      <c r="N7" s="43">
        <v>480</v>
      </c>
      <c r="O7" s="43">
        <v>0</v>
      </c>
      <c r="P7" s="43">
        <v>0</v>
      </c>
      <c r="Q7" s="46">
        <f t="shared" si="2"/>
        <v>1251</v>
      </c>
      <c r="R7" s="47">
        <v>66</v>
      </c>
      <c r="S7" s="48">
        <v>0</v>
      </c>
      <c r="T7" s="49">
        <f t="shared" si="3"/>
        <v>6357</v>
      </c>
    </row>
    <row r="8" spans="2:21" ht="14.25" customHeight="1">
      <c r="B8" s="42">
        <v>44109</v>
      </c>
      <c r="C8" s="43">
        <v>702</v>
      </c>
      <c r="D8" s="43">
        <v>105</v>
      </c>
      <c r="E8" s="43">
        <v>243</v>
      </c>
      <c r="F8" s="43">
        <v>1293</v>
      </c>
      <c r="G8" s="44">
        <f t="shared" si="0"/>
        <v>2343</v>
      </c>
      <c r="H8" s="43">
        <v>8244</v>
      </c>
      <c r="I8" s="43">
        <v>0</v>
      </c>
      <c r="J8" s="43">
        <v>0</v>
      </c>
      <c r="K8" s="45">
        <f t="shared" si="1"/>
        <v>8244</v>
      </c>
      <c r="L8" s="42">
        <v>44109</v>
      </c>
      <c r="M8" s="43">
        <v>1347</v>
      </c>
      <c r="N8" s="43">
        <v>965</v>
      </c>
      <c r="O8" s="43">
        <v>160</v>
      </c>
      <c r="P8" s="43">
        <v>209</v>
      </c>
      <c r="Q8" s="46">
        <f>SUM(M8:P8)</f>
        <v>2681</v>
      </c>
      <c r="R8" s="47">
        <v>211.5</v>
      </c>
      <c r="S8" s="48">
        <v>18</v>
      </c>
      <c r="T8" s="49">
        <f t="shared" si="3"/>
        <v>13497.5</v>
      </c>
    </row>
    <row r="9" spans="2:21" ht="14.25" customHeight="1">
      <c r="B9" s="42">
        <v>44110</v>
      </c>
      <c r="C9" s="50">
        <v>624</v>
      </c>
      <c r="D9" s="50">
        <v>147</v>
      </c>
      <c r="E9" s="50">
        <v>300</v>
      </c>
      <c r="F9" s="50">
        <v>1542</v>
      </c>
      <c r="G9" s="44">
        <f t="shared" si="0"/>
        <v>2613</v>
      </c>
      <c r="H9" s="50">
        <v>8128</v>
      </c>
      <c r="I9" s="50">
        <v>0</v>
      </c>
      <c r="J9" s="50">
        <v>0</v>
      </c>
      <c r="K9" s="45">
        <f t="shared" si="1"/>
        <v>8128</v>
      </c>
      <c r="L9" s="42">
        <v>44110</v>
      </c>
      <c r="M9" s="50">
        <v>1340</v>
      </c>
      <c r="N9" s="50">
        <v>1235</v>
      </c>
      <c r="O9" s="50">
        <v>110</v>
      </c>
      <c r="P9" s="50">
        <v>170</v>
      </c>
      <c r="Q9" s="46">
        <f t="shared" si="2"/>
        <v>2855</v>
      </c>
      <c r="R9" s="51">
        <v>214.5</v>
      </c>
      <c r="S9" s="50">
        <v>0</v>
      </c>
      <c r="T9" s="49">
        <f t="shared" si="3"/>
        <v>13810.5</v>
      </c>
      <c r="U9" s="52"/>
    </row>
    <row r="10" spans="2:21" ht="14.25" customHeight="1">
      <c r="B10" s="42">
        <v>44111</v>
      </c>
      <c r="C10" s="43">
        <v>630</v>
      </c>
      <c r="D10" s="43">
        <v>120</v>
      </c>
      <c r="E10" s="43">
        <v>195</v>
      </c>
      <c r="F10" s="43">
        <v>1335</v>
      </c>
      <c r="G10" s="44">
        <f t="shared" si="0"/>
        <v>2280</v>
      </c>
      <c r="H10" s="43">
        <v>7442</v>
      </c>
      <c r="I10" s="43">
        <v>0</v>
      </c>
      <c r="J10" s="43">
        <v>0</v>
      </c>
      <c r="K10" s="45">
        <f t="shared" si="1"/>
        <v>7442</v>
      </c>
      <c r="L10" s="42">
        <v>44111</v>
      </c>
      <c r="M10" s="43">
        <v>1160</v>
      </c>
      <c r="N10" s="43">
        <v>1110</v>
      </c>
      <c r="O10" s="43">
        <v>120</v>
      </c>
      <c r="P10" s="43">
        <v>140</v>
      </c>
      <c r="Q10" s="46">
        <f t="shared" si="2"/>
        <v>2530</v>
      </c>
      <c r="R10" s="47">
        <v>294</v>
      </c>
      <c r="S10" s="48">
        <v>3</v>
      </c>
      <c r="T10" s="49">
        <f>SUM(G10+K10+Q10+R10+S10)</f>
        <v>12549</v>
      </c>
    </row>
    <row r="11" spans="2:21" ht="14.25" customHeight="1">
      <c r="B11" s="42">
        <v>44112</v>
      </c>
      <c r="C11" s="43">
        <v>660</v>
      </c>
      <c r="D11" s="43">
        <v>138</v>
      </c>
      <c r="E11" s="43">
        <v>204</v>
      </c>
      <c r="F11" s="43">
        <v>852</v>
      </c>
      <c r="G11" s="44">
        <f t="shared" si="0"/>
        <v>1854</v>
      </c>
      <c r="H11" s="43">
        <v>6936</v>
      </c>
      <c r="I11" s="43">
        <v>170</v>
      </c>
      <c r="J11" s="43">
        <v>0</v>
      </c>
      <c r="K11" s="45">
        <f t="shared" si="1"/>
        <v>7106</v>
      </c>
      <c r="L11" s="42">
        <v>44112</v>
      </c>
      <c r="M11" s="43">
        <v>1112</v>
      </c>
      <c r="N11" s="43">
        <v>936</v>
      </c>
      <c r="O11" s="43">
        <v>202</v>
      </c>
      <c r="P11" s="43">
        <v>215</v>
      </c>
      <c r="Q11" s="46">
        <f t="shared" si="2"/>
        <v>2465</v>
      </c>
      <c r="R11" s="47">
        <v>240</v>
      </c>
      <c r="S11" s="48">
        <v>45</v>
      </c>
      <c r="T11" s="49">
        <f t="shared" si="3"/>
        <v>11710</v>
      </c>
    </row>
    <row r="12" spans="2:21" ht="14.25" customHeight="1">
      <c r="B12" s="42">
        <v>44113</v>
      </c>
      <c r="C12" s="43">
        <v>720</v>
      </c>
      <c r="D12" s="43">
        <v>192</v>
      </c>
      <c r="E12" s="43">
        <v>330</v>
      </c>
      <c r="F12" s="43">
        <v>1251</v>
      </c>
      <c r="G12" s="44">
        <f t="shared" si="0"/>
        <v>2493</v>
      </c>
      <c r="H12" s="43">
        <v>8448</v>
      </c>
      <c r="I12" s="43">
        <v>716</v>
      </c>
      <c r="J12" s="43">
        <v>0</v>
      </c>
      <c r="K12" s="45">
        <f t="shared" si="1"/>
        <v>9164</v>
      </c>
      <c r="L12" s="42">
        <v>44113</v>
      </c>
      <c r="M12" s="43">
        <v>1506</v>
      </c>
      <c r="N12" s="43">
        <v>1232</v>
      </c>
      <c r="O12" s="43">
        <v>248</v>
      </c>
      <c r="P12" s="43">
        <v>235</v>
      </c>
      <c r="Q12" s="46">
        <f t="shared" si="2"/>
        <v>3221</v>
      </c>
      <c r="R12" s="47">
        <v>427.5</v>
      </c>
      <c r="S12" s="48">
        <v>0</v>
      </c>
      <c r="T12" s="49">
        <f t="shared" si="3"/>
        <v>15305.5</v>
      </c>
    </row>
    <row r="13" spans="2:21" ht="14.25" customHeight="1">
      <c r="B13" s="42">
        <v>44114</v>
      </c>
      <c r="C13" s="43">
        <v>786</v>
      </c>
      <c r="D13" s="43">
        <v>165</v>
      </c>
      <c r="E13" s="43">
        <v>279</v>
      </c>
      <c r="F13" s="43">
        <v>1206</v>
      </c>
      <c r="G13" s="44">
        <f t="shared" si="0"/>
        <v>2436</v>
      </c>
      <c r="H13" s="43">
        <v>8484</v>
      </c>
      <c r="I13" s="43">
        <v>800</v>
      </c>
      <c r="J13" s="43">
        <v>0</v>
      </c>
      <c r="K13" s="45">
        <f t="shared" si="1"/>
        <v>9284</v>
      </c>
      <c r="L13" s="42">
        <v>44114</v>
      </c>
      <c r="M13" s="43">
        <v>1519</v>
      </c>
      <c r="N13" s="43">
        <v>1463</v>
      </c>
      <c r="O13" s="43">
        <v>280</v>
      </c>
      <c r="P13" s="43">
        <v>110</v>
      </c>
      <c r="Q13" s="46">
        <f t="shared" si="2"/>
        <v>3372</v>
      </c>
      <c r="R13" s="47">
        <v>372</v>
      </c>
      <c r="S13" s="48">
        <v>36</v>
      </c>
      <c r="T13" s="49">
        <f t="shared" si="3"/>
        <v>15500</v>
      </c>
    </row>
    <row r="14" spans="2:21" ht="14.25" customHeight="1">
      <c r="B14" s="42">
        <v>44115</v>
      </c>
      <c r="C14" s="43">
        <v>564</v>
      </c>
      <c r="D14" s="43">
        <v>33</v>
      </c>
      <c r="E14" s="43">
        <v>96</v>
      </c>
      <c r="F14" s="43">
        <v>363</v>
      </c>
      <c r="G14" s="44">
        <f t="shared" si="0"/>
        <v>1056</v>
      </c>
      <c r="H14" s="43">
        <v>5962</v>
      </c>
      <c r="I14" s="43">
        <v>254</v>
      </c>
      <c r="J14" s="43">
        <v>0</v>
      </c>
      <c r="K14" s="45">
        <f t="shared" si="1"/>
        <v>6216</v>
      </c>
      <c r="L14" s="42">
        <v>44115</v>
      </c>
      <c r="M14" s="43">
        <v>1053</v>
      </c>
      <c r="N14" s="43">
        <v>859</v>
      </c>
      <c r="O14" s="43">
        <v>0</v>
      </c>
      <c r="P14" s="43">
        <v>0</v>
      </c>
      <c r="Q14" s="46">
        <f t="shared" si="2"/>
        <v>1912</v>
      </c>
      <c r="R14" s="47">
        <v>112.5</v>
      </c>
      <c r="S14" s="48">
        <v>6</v>
      </c>
      <c r="T14" s="49">
        <f t="shared" si="3"/>
        <v>9302.5</v>
      </c>
    </row>
    <row r="15" spans="2:21" ht="14.25" customHeight="1">
      <c r="B15" s="42">
        <v>44116</v>
      </c>
      <c r="C15" s="43">
        <v>786</v>
      </c>
      <c r="D15" s="43">
        <v>180</v>
      </c>
      <c r="E15" s="43">
        <v>363</v>
      </c>
      <c r="F15" s="43">
        <v>1008</v>
      </c>
      <c r="G15" s="44">
        <f t="shared" si="0"/>
        <v>2337</v>
      </c>
      <c r="H15" s="43">
        <v>9488</v>
      </c>
      <c r="I15" s="43">
        <v>692</v>
      </c>
      <c r="J15" s="43">
        <v>0</v>
      </c>
      <c r="K15" s="45">
        <f t="shared" si="1"/>
        <v>10180</v>
      </c>
      <c r="L15" s="42">
        <v>44116</v>
      </c>
      <c r="M15" s="43">
        <v>1550</v>
      </c>
      <c r="N15" s="43">
        <v>1258</v>
      </c>
      <c r="O15" s="43">
        <v>260</v>
      </c>
      <c r="P15" s="43">
        <v>270</v>
      </c>
      <c r="Q15" s="46">
        <f t="shared" si="2"/>
        <v>3338</v>
      </c>
      <c r="R15" s="47">
        <v>313.5</v>
      </c>
      <c r="S15" s="48">
        <v>6</v>
      </c>
      <c r="T15" s="49">
        <f t="shared" si="3"/>
        <v>16174.5</v>
      </c>
    </row>
    <row r="16" spans="2:21">
      <c r="B16" s="42">
        <v>44117</v>
      </c>
      <c r="C16" s="43">
        <v>228</v>
      </c>
      <c r="D16" s="43">
        <v>54</v>
      </c>
      <c r="E16" s="43">
        <v>111</v>
      </c>
      <c r="F16" s="43">
        <v>477</v>
      </c>
      <c r="G16" s="44">
        <f t="shared" si="0"/>
        <v>870</v>
      </c>
      <c r="H16" s="43">
        <v>2584</v>
      </c>
      <c r="I16" s="43">
        <v>564</v>
      </c>
      <c r="J16" s="43">
        <v>0</v>
      </c>
      <c r="K16" s="45">
        <f t="shared" si="1"/>
        <v>3148</v>
      </c>
      <c r="L16" s="42">
        <v>44117</v>
      </c>
      <c r="M16" s="43">
        <v>946</v>
      </c>
      <c r="N16" s="43">
        <v>1003</v>
      </c>
      <c r="O16" s="43">
        <v>21</v>
      </c>
      <c r="P16" s="43">
        <v>51</v>
      </c>
      <c r="Q16" s="46">
        <f t="shared" si="2"/>
        <v>2021</v>
      </c>
      <c r="R16" s="47">
        <v>61.5</v>
      </c>
      <c r="S16" s="48">
        <v>63</v>
      </c>
      <c r="T16" s="49">
        <f t="shared" si="3"/>
        <v>6163.5</v>
      </c>
    </row>
    <row r="17" spans="2:20">
      <c r="B17" s="42">
        <v>44118</v>
      </c>
      <c r="C17" s="43">
        <v>894</v>
      </c>
      <c r="D17" s="43">
        <v>168</v>
      </c>
      <c r="E17" s="43">
        <v>360</v>
      </c>
      <c r="F17" s="43">
        <v>2019</v>
      </c>
      <c r="G17" s="44">
        <f t="shared" si="0"/>
        <v>3441</v>
      </c>
      <c r="H17" s="43">
        <v>10672</v>
      </c>
      <c r="I17" s="43">
        <v>1318</v>
      </c>
      <c r="J17" s="43">
        <v>0</v>
      </c>
      <c r="K17" s="45">
        <f t="shared" si="1"/>
        <v>11990</v>
      </c>
      <c r="L17" s="42">
        <v>44118</v>
      </c>
      <c r="M17" s="43">
        <v>1966</v>
      </c>
      <c r="N17" s="43">
        <v>209</v>
      </c>
      <c r="O17" s="43">
        <v>1039</v>
      </c>
      <c r="P17" s="43">
        <v>239</v>
      </c>
      <c r="Q17" s="46">
        <f t="shared" si="2"/>
        <v>3453</v>
      </c>
      <c r="R17" s="47">
        <v>286.5</v>
      </c>
      <c r="S17" s="48">
        <v>60</v>
      </c>
      <c r="T17" s="49">
        <f t="shared" si="3"/>
        <v>19230.5</v>
      </c>
    </row>
    <row r="18" spans="2:20">
      <c r="B18" s="42">
        <v>44119</v>
      </c>
      <c r="C18" s="43">
        <v>996</v>
      </c>
      <c r="D18" s="43">
        <v>246</v>
      </c>
      <c r="E18" s="43">
        <v>540</v>
      </c>
      <c r="F18" s="43">
        <v>1518</v>
      </c>
      <c r="G18" s="44">
        <f t="shared" si="0"/>
        <v>3300</v>
      </c>
      <c r="H18" s="43">
        <v>13848</v>
      </c>
      <c r="I18" s="43">
        <v>730</v>
      </c>
      <c r="J18" s="43">
        <v>0</v>
      </c>
      <c r="K18" s="45">
        <f t="shared" si="1"/>
        <v>14578</v>
      </c>
      <c r="L18" s="42">
        <v>44119</v>
      </c>
      <c r="M18" s="43">
        <v>2461</v>
      </c>
      <c r="N18" s="43">
        <v>360</v>
      </c>
      <c r="O18" s="43">
        <v>300</v>
      </c>
      <c r="P18" s="43">
        <v>2951</v>
      </c>
      <c r="Q18" s="46">
        <f t="shared" si="2"/>
        <v>6072</v>
      </c>
      <c r="R18" s="47">
        <v>501</v>
      </c>
      <c r="S18" s="48">
        <v>42</v>
      </c>
      <c r="T18" s="49">
        <f t="shared" si="3"/>
        <v>24493</v>
      </c>
    </row>
    <row r="19" spans="2:20">
      <c r="B19" s="42">
        <v>44120</v>
      </c>
      <c r="C19" s="43">
        <v>384</v>
      </c>
      <c r="D19" s="43">
        <v>201</v>
      </c>
      <c r="E19" s="43">
        <v>216</v>
      </c>
      <c r="F19" s="43">
        <v>855</v>
      </c>
      <c r="G19" s="44">
        <f t="shared" si="0"/>
        <v>1656</v>
      </c>
      <c r="H19" s="43">
        <v>5448</v>
      </c>
      <c r="I19" s="43">
        <v>378</v>
      </c>
      <c r="J19" s="43">
        <v>0</v>
      </c>
      <c r="K19" s="45">
        <f t="shared" si="1"/>
        <v>5826</v>
      </c>
      <c r="L19" s="42">
        <v>44120</v>
      </c>
      <c r="M19" s="43">
        <v>1333</v>
      </c>
      <c r="N19" s="43">
        <v>240</v>
      </c>
      <c r="O19" s="43">
        <v>160</v>
      </c>
      <c r="P19" s="43">
        <v>852</v>
      </c>
      <c r="Q19" s="46">
        <f t="shared" si="2"/>
        <v>2585</v>
      </c>
      <c r="R19" s="47">
        <v>249</v>
      </c>
      <c r="S19" s="48">
        <v>33</v>
      </c>
      <c r="T19" s="49">
        <f t="shared" si="3"/>
        <v>10349</v>
      </c>
    </row>
    <row r="20" spans="2:20">
      <c r="B20" s="42">
        <v>44121</v>
      </c>
      <c r="C20" s="43">
        <v>174</v>
      </c>
      <c r="D20" s="43">
        <v>93</v>
      </c>
      <c r="E20" s="43">
        <v>42</v>
      </c>
      <c r="F20" s="43">
        <v>216</v>
      </c>
      <c r="G20" s="44">
        <f t="shared" si="0"/>
        <v>525</v>
      </c>
      <c r="H20" s="43">
        <v>2036</v>
      </c>
      <c r="I20" s="43">
        <v>64</v>
      </c>
      <c r="J20" s="43">
        <v>0</v>
      </c>
      <c r="K20" s="45">
        <f t="shared" si="1"/>
        <v>2100</v>
      </c>
      <c r="L20" s="42">
        <v>44121</v>
      </c>
      <c r="M20" s="43">
        <v>429</v>
      </c>
      <c r="N20" s="43">
        <v>267</v>
      </c>
      <c r="O20" s="43">
        <v>70</v>
      </c>
      <c r="P20" s="43">
        <v>119</v>
      </c>
      <c r="Q20" s="46">
        <f t="shared" si="2"/>
        <v>885</v>
      </c>
      <c r="R20" s="47">
        <v>67.5</v>
      </c>
      <c r="S20" s="48">
        <v>0</v>
      </c>
      <c r="T20" s="49">
        <f t="shared" si="3"/>
        <v>3577.5</v>
      </c>
    </row>
    <row r="21" spans="2:20">
      <c r="B21" s="42">
        <v>44122</v>
      </c>
      <c r="C21" s="186" t="s">
        <v>67</v>
      </c>
      <c r="D21" s="186"/>
      <c r="E21" s="186"/>
      <c r="F21" s="186"/>
      <c r="G21" s="186"/>
      <c r="H21" s="186"/>
      <c r="I21" s="186"/>
      <c r="J21" s="186"/>
      <c r="K21" s="186"/>
      <c r="L21" s="42">
        <v>44122</v>
      </c>
      <c r="M21" s="186" t="s">
        <v>68</v>
      </c>
      <c r="N21" s="186"/>
      <c r="O21" s="186"/>
      <c r="P21" s="186"/>
      <c r="Q21" s="186"/>
      <c r="R21" s="186"/>
      <c r="S21" s="186"/>
      <c r="T21" s="186"/>
    </row>
    <row r="22" spans="2:20">
      <c r="B22" s="42">
        <v>44123</v>
      </c>
      <c r="C22" s="43">
        <v>750</v>
      </c>
      <c r="D22" s="43">
        <v>90</v>
      </c>
      <c r="E22" s="43">
        <v>339</v>
      </c>
      <c r="F22" s="43">
        <v>630</v>
      </c>
      <c r="G22" s="44">
        <f>SUM(C22:F22)</f>
        <v>1809</v>
      </c>
      <c r="H22" s="43">
        <v>8828</v>
      </c>
      <c r="I22" s="43">
        <v>396</v>
      </c>
      <c r="J22" s="43">
        <v>0</v>
      </c>
      <c r="K22" s="45">
        <f t="shared" si="1"/>
        <v>9224</v>
      </c>
      <c r="L22" s="42">
        <v>44123</v>
      </c>
      <c r="M22" s="43">
        <v>1547</v>
      </c>
      <c r="N22" s="43">
        <v>842</v>
      </c>
      <c r="O22" s="43">
        <v>170</v>
      </c>
      <c r="P22" s="43">
        <v>258</v>
      </c>
      <c r="Q22" s="46">
        <f t="shared" si="2"/>
        <v>2817</v>
      </c>
      <c r="R22" s="47">
        <v>277.5</v>
      </c>
      <c r="S22" s="48">
        <v>15</v>
      </c>
      <c r="T22" s="49">
        <f>SUM(G22+K22+Q22+R22+S22)</f>
        <v>14142.5</v>
      </c>
    </row>
    <row r="23" spans="2:20">
      <c r="B23" s="42">
        <v>44124</v>
      </c>
      <c r="C23" s="43">
        <v>738</v>
      </c>
      <c r="D23" s="43">
        <v>171</v>
      </c>
      <c r="E23" s="43">
        <v>402</v>
      </c>
      <c r="F23" s="43">
        <v>1767</v>
      </c>
      <c r="G23" s="44">
        <f t="shared" ref="G23:G35" si="4">SUM(C23:F23)</f>
        <v>3078</v>
      </c>
      <c r="H23" s="43">
        <v>8744</v>
      </c>
      <c r="I23" s="43">
        <v>1252</v>
      </c>
      <c r="J23" s="43">
        <v>0</v>
      </c>
      <c r="K23" s="45">
        <f t="shared" si="1"/>
        <v>9996</v>
      </c>
      <c r="L23" s="42">
        <v>44124</v>
      </c>
      <c r="M23" s="43">
        <v>1780</v>
      </c>
      <c r="N23" s="43">
        <v>1421</v>
      </c>
      <c r="O23" s="43">
        <v>220</v>
      </c>
      <c r="P23" s="43">
        <v>345</v>
      </c>
      <c r="Q23" s="46">
        <f t="shared" si="2"/>
        <v>3766</v>
      </c>
      <c r="R23" s="47">
        <v>396</v>
      </c>
      <c r="S23" s="48">
        <v>12</v>
      </c>
      <c r="T23" s="49">
        <f t="shared" ref="T23:T34" si="5">SUM(G23+K23+Q23+R23+S23)</f>
        <v>17248</v>
      </c>
    </row>
    <row r="24" spans="2:20">
      <c r="B24" s="42">
        <v>44125</v>
      </c>
      <c r="C24" s="43">
        <v>918</v>
      </c>
      <c r="D24" s="43">
        <v>159</v>
      </c>
      <c r="E24" s="43">
        <v>282</v>
      </c>
      <c r="F24" s="43">
        <v>1698</v>
      </c>
      <c r="G24" s="44">
        <f t="shared" si="4"/>
        <v>3057</v>
      </c>
      <c r="H24" s="43">
        <v>8522</v>
      </c>
      <c r="I24" s="43">
        <v>1008</v>
      </c>
      <c r="J24" s="43">
        <v>0</v>
      </c>
      <c r="K24" s="45">
        <f t="shared" si="1"/>
        <v>9530</v>
      </c>
      <c r="L24" s="42">
        <v>44125</v>
      </c>
      <c r="M24" s="43">
        <v>1744</v>
      </c>
      <c r="N24" s="43">
        <v>1513</v>
      </c>
      <c r="O24" s="43">
        <v>280</v>
      </c>
      <c r="P24" s="43">
        <v>295</v>
      </c>
      <c r="Q24" s="46">
        <f t="shared" si="2"/>
        <v>3832</v>
      </c>
      <c r="R24" s="47">
        <v>355.5</v>
      </c>
      <c r="S24" s="48">
        <v>45</v>
      </c>
      <c r="T24" s="49">
        <f t="shared" si="5"/>
        <v>16819.5</v>
      </c>
    </row>
    <row r="25" spans="2:20">
      <c r="B25" s="42">
        <v>44126</v>
      </c>
      <c r="C25" s="43">
        <v>612</v>
      </c>
      <c r="D25" s="43">
        <v>165</v>
      </c>
      <c r="E25" s="43">
        <v>252</v>
      </c>
      <c r="F25" s="43">
        <v>891</v>
      </c>
      <c r="G25" s="44">
        <f t="shared" si="4"/>
        <v>1920</v>
      </c>
      <c r="H25" s="43">
        <v>6536</v>
      </c>
      <c r="I25" s="43">
        <v>352</v>
      </c>
      <c r="J25" s="43">
        <v>0</v>
      </c>
      <c r="K25" s="45">
        <f t="shared" si="1"/>
        <v>6888</v>
      </c>
      <c r="L25" s="42">
        <v>44126</v>
      </c>
      <c r="M25" s="43">
        <v>1281</v>
      </c>
      <c r="N25" s="43">
        <v>937</v>
      </c>
      <c r="O25" s="43">
        <v>250</v>
      </c>
      <c r="P25" s="43">
        <v>285</v>
      </c>
      <c r="Q25" s="46">
        <f t="shared" si="2"/>
        <v>2753</v>
      </c>
      <c r="R25" s="47">
        <v>327</v>
      </c>
      <c r="S25" s="48">
        <v>42</v>
      </c>
      <c r="T25" s="49">
        <f t="shared" si="5"/>
        <v>11930</v>
      </c>
    </row>
    <row r="26" spans="2:20">
      <c r="B26" s="42">
        <v>44127</v>
      </c>
      <c r="C26" s="43">
        <v>684</v>
      </c>
      <c r="D26" s="43">
        <v>201</v>
      </c>
      <c r="E26" s="43">
        <v>348</v>
      </c>
      <c r="F26" s="43">
        <v>1350</v>
      </c>
      <c r="G26" s="44">
        <f t="shared" si="4"/>
        <v>2583</v>
      </c>
      <c r="H26" s="43">
        <v>7820</v>
      </c>
      <c r="I26" s="43">
        <v>664</v>
      </c>
      <c r="J26" s="43">
        <v>0</v>
      </c>
      <c r="K26" s="45">
        <f t="shared" si="1"/>
        <v>8484</v>
      </c>
      <c r="L26" s="42">
        <v>44127</v>
      </c>
      <c r="M26" s="43">
        <v>1500</v>
      </c>
      <c r="N26" s="43">
        <v>1314</v>
      </c>
      <c r="O26" s="43">
        <v>280</v>
      </c>
      <c r="P26" s="43">
        <v>265</v>
      </c>
      <c r="Q26" s="46">
        <f t="shared" si="2"/>
        <v>3359</v>
      </c>
      <c r="R26" s="47">
        <v>450</v>
      </c>
      <c r="S26" s="48">
        <v>0</v>
      </c>
      <c r="T26" s="49">
        <f t="shared" si="5"/>
        <v>14876</v>
      </c>
    </row>
    <row r="27" spans="2:20">
      <c r="B27" s="42">
        <v>44128</v>
      </c>
      <c r="C27" s="43">
        <v>732</v>
      </c>
      <c r="D27" s="43">
        <v>144</v>
      </c>
      <c r="E27" s="43">
        <v>351</v>
      </c>
      <c r="F27" s="43">
        <v>1239</v>
      </c>
      <c r="G27" s="44">
        <f t="shared" si="4"/>
        <v>2466</v>
      </c>
      <c r="H27" s="43">
        <v>8716</v>
      </c>
      <c r="I27" s="43">
        <v>814</v>
      </c>
      <c r="J27" s="43">
        <v>0</v>
      </c>
      <c r="K27" s="45">
        <f t="shared" si="1"/>
        <v>9530</v>
      </c>
      <c r="L27" s="42">
        <v>44128</v>
      </c>
      <c r="M27" s="43">
        <v>1564</v>
      </c>
      <c r="N27" s="43">
        <v>1441</v>
      </c>
      <c r="O27" s="43">
        <v>275</v>
      </c>
      <c r="P27" s="43">
        <v>290</v>
      </c>
      <c r="Q27" s="46">
        <f t="shared" si="2"/>
        <v>3570</v>
      </c>
      <c r="R27" s="47">
        <v>327</v>
      </c>
      <c r="S27" s="48">
        <v>15</v>
      </c>
      <c r="T27" s="49">
        <f>SUM(G27+K27+Q27+R27+S27)</f>
        <v>15908</v>
      </c>
    </row>
    <row r="28" spans="2:20">
      <c r="B28" s="42">
        <v>44129</v>
      </c>
      <c r="C28" s="43">
        <v>612</v>
      </c>
      <c r="D28" s="43">
        <v>21</v>
      </c>
      <c r="E28" s="43">
        <v>120</v>
      </c>
      <c r="F28" s="43">
        <v>573</v>
      </c>
      <c r="G28" s="44">
        <f t="shared" si="4"/>
        <v>1326</v>
      </c>
      <c r="H28" s="43">
        <v>6566</v>
      </c>
      <c r="I28" s="43">
        <v>326</v>
      </c>
      <c r="J28" s="43">
        <v>0</v>
      </c>
      <c r="K28" s="45">
        <f t="shared" si="1"/>
        <v>6892</v>
      </c>
      <c r="L28" s="42">
        <v>44129</v>
      </c>
      <c r="M28" s="43">
        <v>1227</v>
      </c>
      <c r="N28" s="43">
        <v>932</v>
      </c>
      <c r="O28" s="43">
        <v>0</v>
      </c>
      <c r="P28" s="43">
        <v>0</v>
      </c>
      <c r="Q28" s="46">
        <f t="shared" si="2"/>
        <v>2159</v>
      </c>
      <c r="R28" s="47">
        <v>180</v>
      </c>
      <c r="S28" s="48">
        <v>27</v>
      </c>
      <c r="T28" s="49">
        <f t="shared" si="5"/>
        <v>10584</v>
      </c>
    </row>
    <row r="29" spans="2:20">
      <c r="B29" s="42">
        <v>44130</v>
      </c>
      <c r="C29" s="43">
        <v>726</v>
      </c>
      <c r="D29" s="43">
        <v>171</v>
      </c>
      <c r="E29" s="43">
        <v>279</v>
      </c>
      <c r="F29" s="43">
        <v>906</v>
      </c>
      <c r="G29" s="44">
        <f t="shared" si="4"/>
        <v>2082</v>
      </c>
      <c r="H29" s="43">
        <v>8000</v>
      </c>
      <c r="I29" s="43">
        <v>492</v>
      </c>
      <c r="J29" s="43">
        <v>0</v>
      </c>
      <c r="K29" s="45">
        <f t="shared" si="1"/>
        <v>8492</v>
      </c>
      <c r="L29" s="42">
        <v>44130</v>
      </c>
      <c r="M29" s="43">
        <v>1408</v>
      </c>
      <c r="N29" s="43">
        <v>1039</v>
      </c>
      <c r="O29" s="43">
        <v>285</v>
      </c>
      <c r="P29" s="43">
        <v>200</v>
      </c>
      <c r="Q29" s="46">
        <f t="shared" si="2"/>
        <v>2932</v>
      </c>
      <c r="R29" s="47">
        <v>361.5</v>
      </c>
      <c r="S29" s="48">
        <v>24</v>
      </c>
      <c r="T29" s="49">
        <f t="shared" si="5"/>
        <v>13891.5</v>
      </c>
    </row>
    <row r="30" spans="2:20">
      <c r="B30" s="42">
        <v>44131</v>
      </c>
      <c r="C30" s="43">
        <v>648</v>
      </c>
      <c r="D30" s="43">
        <v>144</v>
      </c>
      <c r="E30" s="43">
        <v>333</v>
      </c>
      <c r="F30" s="43">
        <v>1545</v>
      </c>
      <c r="G30" s="44">
        <f t="shared" si="4"/>
        <v>2670</v>
      </c>
      <c r="H30" s="43">
        <v>8792</v>
      </c>
      <c r="I30" s="43">
        <v>1100</v>
      </c>
      <c r="J30" s="43">
        <v>0</v>
      </c>
      <c r="K30" s="45">
        <f t="shared" si="1"/>
        <v>9892</v>
      </c>
      <c r="L30" s="42">
        <v>44131</v>
      </c>
      <c r="M30" s="43">
        <v>1630</v>
      </c>
      <c r="N30" s="43">
        <v>1625</v>
      </c>
      <c r="O30" s="43">
        <v>226</v>
      </c>
      <c r="P30" s="43">
        <v>180</v>
      </c>
      <c r="Q30" s="46">
        <f t="shared" si="2"/>
        <v>3661</v>
      </c>
      <c r="R30" s="47">
        <v>223.5</v>
      </c>
      <c r="S30" s="48">
        <v>18</v>
      </c>
      <c r="T30" s="49">
        <f t="shared" si="5"/>
        <v>16464.5</v>
      </c>
    </row>
    <row r="31" spans="2:20">
      <c r="B31" s="42">
        <v>44132</v>
      </c>
      <c r="C31" s="43">
        <v>792</v>
      </c>
      <c r="D31" s="43">
        <v>213</v>
      </c>
      <c r="E31" s="43">
        <v>291</v>
      </c>
      <c r="F31" s="43">
        <v>1698</v>
      </c>
      <c r="G31" s="44">
        <f t="shared" si="4"/>
        <v>2994</v>
      </c>
      <c r="H31" s="43">
        <v>7200</v>
      </c>
      <c r="I31" s="43">
        <v>1044</v>
      </c>
      <c r="J31" s="43">
        <v>0</v>
      </c>
      <c r="K31" s="45">
        <f t="shared" si="1"/>
        <v>8244</v>
      </c>
      <c r="L31" s="42">
        <v>44132</v>
      </c>
      <c r="M31" s="43">
        <v>1674</v>
      </c>
      <c r="N31" s="43">
        <v>1595</v>
      </c>
      <c r="O31" s="43">
        <v>319</v>
      </c>
      <c r="P31" s="43">
        <v>300</v>
      </c>
      <c r="Q31" s="46">
        <f t="shared" si="2"/>
        <v>3888</v>
      </c>
      <c r="R31" s="47">
        <v>369</v>
      </c>
      <c r="S31" s="48">
        <v>9</v>
      </c>
      <c r="T31" s="49">
        <f t="shared" si="5"/>
        <v>15504</v>
      </c>
    </row>
    <row r="32" spans="2:20">
      <c r="B32" s="42">
        <v>44133</v>
      </c>
      <c r="C32" s="43">
        <v>678</v>
      </c>
      <c r="D32" s="43">
        <v>228</v>
      </c>
      <c r="E32" s="43">
        <v>312</v>
      </c>
      <c r="F32" s="43">
        <v>1077</v>
      </c>
      <c r="G32" s="44">
        <f t="shared" si="4"/>
        <v>2295</v>
      </c>
      <c r="H32" s="43">
        <v>7246</v>
      </c>
      <c r="I32" s="43">
        <v>520</v>
      </c>
      <c r="J32" s="43">
        <v>0</v>
      </c>
      <c r="K32" s="45">
        <f t="shared" si="1"/>
        <v>7766</v>
      </c>
      <c r="L32" s="42">
        <v>44133</v>
      </c>
      <c r="M32" s="43">
        <v>1395</v>
      </c>
      <c r="N32" s="43">
        <v>1241</v>
      </c>
      <c r="O32" s="43">
        <v>295</v>
      </c>
      <c r="P32" s="43">
        <v>260</v>
      </c>
      <c r="Q32" s="46">
        <f t="shared" si="2"/>
        <v>3191</v>
      </c>
      <c r="R32" s="47">
        <v>360</v>
      </c>
      <c r="S32" s="48">
        <v>33</v>
      </c>
      <c r="T32" s="49">
        <f>SUM(G32+K32+Q32+R32+S32)</f>
        <v>13645</v>
      </c>
    </row>
    <row r="33" spans="2:20">
      <c r="B33" s="42">
        <v>44134</v>
      </c>
      <c r="C33" s="43">
        <v>834</v>
      </c>
      <c r="D33" s="43">
        <v>246</v>
      </c>
      <c r="E33" s="43">
        <v>417</v>
      </c>
      <c r="F33" s="43">
        <v>1437</v>
      </c>
      <c r="G33" s="44">
        <f t="shared" si="4"/>
        <v>2934</v>
      </c>
      <c r="H33" s="43">
        <v>9954</v>
      </c>
      <c r="I33" s="43">
        <v>772</v>
      </c>
      <c r="J33" s="43">
        <v>0</v>
      </c>
      <c r="K33" s="45">
        <f t="shared" si="1"/>
        <v>10726</v>
      </c>
      <c r="L33" s="42">
        <v>44134</v>
      </c>
      <c r="M33" s="43">
        <v>1830</v>
      </c>
      <c r="N33" s="43">
        <v>1560</v>
      </c>
      <c r="O33" s="43">
        <v>330</v>
      </c>
      <c r="P33" s="43">
        <v>363</v>
      </c>
      <c r="Q33" s="46">
        <f t="shared" si="2"/>
        <v>4083</v>
      </c>
      <c r="R33" s="47">
        <v>556.5</v>
      </c>
      <c r="S33" s="48">
        <v>69</v>
      </c>
      <c r="T33" s="49">
        <f t="shared" si="5"/>
        <v>18368.5</v>
      </c>
    </row>
    <row r="34" spans="2:20">
      <c r="B34" s="42">
        <v>44135</v>
      </c>
      <c r="C34" s="43">
        <v>792</v>
      </c>
      <c r="D34" s="43">
        <v>252</v>
      </c>
      <c r="E34" s="43">
        <v>366</v>
      </c>
      <c r="F34" s="43">
        <v>1095</v>
      </c>
      <c r="G34" s="44">
        <f t="shared" si="4"/>
        <v>2505</v>
      </c>
      <c r="H34" s="43">
        <v>10132</v>
      </c>
      <c r="I34" s="43">
        <v>582</v>
      </c>
      <c r="J34" s="43">
        <v>0</v>
      </c>
      <c r="K34" s="45">
        <f t="shared" si="1"/>
        <v>10714</v>
      </c>
      <c r="L34" s="42">
        <v>44135</v>
      </c>
      <c r="M34" s="43">
        <v>2004</v>
      </c>
      <c r="N34" s="43">
        <v>1570</v>
      </c>
      <c r="O34" s="43">
        <v>467</v>
      </c>
      <c r="P34" s="43">
        <v>495</v>
      </c>
      <c r="Q34" s="46">
        <f t="shared" si="2"/>
        <v>4536</v>
      </c>
      <c r="R34" s="47">
        <v>445.5</v>
      </c>
      <c r="S34" s="48">
        <v>96</v>
      </c>
      <c r="T34" s="49">
        <f t="shared" si="5"/>
        <v>18296.5</v>
      </c>
    </row>
    <row r="35" spans="2:20" s="24" customFormat="1" ht="19.5" thickBot="1">
      <c r="B35" s="53"/>
      <c r="C35" s="49">
        <f>SUM(C4:C34)</f>
        <v>19956</v>
      </c>
      <c r="D35" s="49">
        <f t="shared" ref="D35:S35" si="6">SUM(D4:D34)</f>
        <v>4536</v>
      </c>
      <c r="E35" s="49">
        <f t="shared" si="6"/>
        <v>8145</v>
      </c>
      <c r="F35" s="49">
        <f>SUM(F4:F34)</f>
        <v>32559</v>
      </c>
      <c r="G35" s="44">
        <f t="shared" si="4"/>
        <v>65196</v>
      </c>
      <c r="H35" s="49">
        <f t="shared" si="6"/>
        <v>209258</v>
      </c>
      <c r="I35" s="49">
        <f>SUM(I4:I34)</f>
        <v>36732</v>
      </c>
      <c r="J35" s="49">
        <f t="shared" si="6"/>
        <v>0</v>
      </c>
      <c r="K35" s="45">
        <f t="shared" si="1"/>
        <v>245990</v>
      </c>
      <c r="L35" s="53"/>
      <c r="M35" s="49">
        <f t="shared" si="6"/>
        <v>42474</v>
      </c>
      <c r="N35" s="49">
        <f t="shared" si="6"/>
        <v>31340</v>
      </c>
      <c r="O35" s="49">
        <f>SUM(O4:O34)</f>
        <v>6982</v>
      </c>
      <c r="P35" s="49">
        <f>SUM(P4:P34)</f>
        <v>9804</v>
      </c>
      <c r="Q35" s="46">
        <f>SUM(Q4:Q34)</f>
        <v>90600</v>
      </c>
      <c r="R35" s="32">
        <f>SUM(R4:R34)</f>
        <v>9013.5</v>
      </c>
      <c r="S35" s="33">
        <f t="shared" si="6"/>
        <v>807</v>
      </c>
      <c r="T35" s="54">
        <f>SUM(G35+K35+Q35+R35+S35)</f>
        <v>411606.5</v>
      </c>
    </row>
    <row r="36" spans="2:20" ht="15.75" thickTop="1"/>
  </sheetData>
  <mergeCells count="10">
    <mergeCell ref="C21:K21"/>
    <mergeCell ref="M21:T21"/>
    <mergeCell ref="B1:K1"/>
    <mergeCell ref="L1:T1"/>
    <mergeCell ref="B2:B3"/>
    <mergeCell ref="C2:G2"/>
    <mergeCell ref="H2:K2"/>
    <mergeCell ref="L2:L3"/>
    <mergeCell ref="M2:Q2"/>
    <mergeCell ref="T2:T3"/>
  </mergeCells>
  <pageMargins left="0.7" right="0.7" top="0.75" bottom="0.75" header="0.3" footer="0.3"/>
  <pageSetup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09"/>
  <sheetViews>
    <sheetView tabSelected="1" view="pageLayout" topLeftCell="A306" workbookViewId="0">
      <selection activeCell="G323" sqref="G323"/>
    </sheetView>
  </sheetViews>
  <sheetFormatPr baseColWidth="10" defaultColWidth="9.140625" defaultRowHeight="12"/>
  <cols>
    <col min="1" max="1" width="5.85546875" style="128" customWidth="1"/>
    <col min="2" max="2" width="31.5703125" style="128" customWidth="1"/>
    <col min="3" max="3" width="15.7109375" style="136" customWidth="1"/>
    <col min="4" max="4" width="10.7109375" style="136" customWidth="1"/>
    <col min="5" max="5" width="9.28515625" style="145" customWidth="1"/>
    <col min="6" max="6" width="7.28515625" style="136" customWidth="1"/>
    <col min="7" max="7" width="6.28515625" style="159" customWidth="1"/>
    <col min="8" max="8" width="8.85546875" style="133" customWidth="1"/>
    <col min="9" max="9" width="11" style="128" bestFit="1" customWidth="1"/>
    <col min="10" max="16384" width="9.140625" style="128"/>
  </cols>
  <sheetData>
    <row r="1" spans="1:10" s="121" customFormat="1" ht="15">
      <c r="B1" s="195" t="s">
        <v>124</v>
      </c>
      <c r="C1" s="195"/>
      <c r="D1" s="195"/>
      <c r="E1" s="195"/>
      <c r="F1" s="195"/>
      <c r="G1" s="195"/>
      <c r="H1" s="195"/>
      <c r="I1" s="123"/>
      <c r="J1" s="123"/>
    </row>
    <row r="2" spans="1:10" s="121" customFormat="1" ht="12.75">
      <c r="B2" s="124"/>
      <c r="C2" s="125"/>
      <c r="D2" s="124"/>
      <c r="E2" s="143"/>
      <c r="F2" s="125"/>
      <c r="G2" s="156"/>
      <c r="H2" s="122"/>
      <c r="I2" s="123"/>
      <c r="J2" s="123"/>
    </row>
    <row r="3" spans="1:10" s="121" customFormat="1" ht="25.5">
      <c r="A3" s="142"/>
      <c r="B3" s="138" t="s">
        <v>89</v>
      </c>
      <c r="C3" s="138" t="s">
        <v>75</v>
      </c>
      <c r="D3" s="139" t="s">
        <v>90</v>
      </c>
      <c r="E3" s="138" t="s">
        <v>91</v>
      </c>
      <c r="F3" s="140" t="s">
        <v>247</v>
      </c>
      <c r="G3" s="157" t="s">
        <v>93</v>
      </c>
      <c r="H3" s="141" t="s">
        <v>248</v>
      </c>
    </row>
    <row r="4" spans="1:10" s="126" customFormat="1" ht="15" customHeight="1">
      <c r="A4" s="146" t="s">
        <v>249</v>
      </c>
      <c r="B4" s="147"/>
      <c r="C4" s="147"/>
      <c r="D4" s="148"/>
      <c r="E4" s="149"/>
      <c r="F4" s="147"/>
      <c r="G4" s="158"/>
      <c r="H4" s="150">
        <f>SUM(G5:G259)</f>
        <v>127545</v>
      </c>
      <c r="I4" s="160"/>
    </row>
    <row r="5" spans="1:10">
      <c r="B5" s="162" t="s">
        <v>516</v>
      </c>
      <c r="C5" s="130" t="s">
        <v>517</v>
      </c>
      <c r="D5" s="131">
        <v>44166</v>
      </c>
      <c r="E5" s="144">
        <v>43770</v>
      </c>
      <c r="F5" s="130" t="s">
        <v>518</v>
      </c>
      <c r="G5" s="132">
        <v>600</v>
      </c>
    </row>
    <row r="6" spans="1:10">
      <c r="B6" s="162" t="s">
        <v>516</v>
      </c>
      <c r="C6" s="130" t="s">
        <v>517</v>
      </c>
      <c r="D6" s="131">
        <v>44166</v>
      </c>
      <c r="E6" s="144">
        <v>43800</v>
      </c>
      <c r="F6" s="130" t="s">
        <v>518</v>
      </c>
      <c r="G6" s="132">
        <v>600</v>
      </c>
    </row>
    <row r="7" spans="1:10">
      <c r="B7" s="162" t="s">
        <v>519</v>
      </c>
      <c r="C7" s="130" t="s">
        <v>520</v>
      </c>
      <c r="D7" s="131">
        <v>44166</v>
      </c>
      <c r="E7" s="144">
        <v>43891</v>
      </c>
      <c r="F7" s="130" t="s">
        <v>521</v>
      </c>
      <c r="G7" s="132">
        <v>600</v>
      </c>
    </row>
    <row r="8" spans="1:10">
      <c r="B8" s="162" t="s">
        <v>519</v>
      </c>
      <c r="C8" s="130" t="s">
        <v>520</v>
      </c>
      <c r="D8" s="131">
        <v>44166</v>
      </c>
      <c r="E8" s="144">
        <v>43922</v>
      </c>
      <c r="F8" s="130" t="s">
        <v>521</v>
      </c>
      <c r="G8" s="132">
        <v>300</v>
      </c>
    </row>
    <row r="9" spans="1:10">
      <c r="B9" s="162" t="s">
        <v>519</v>
      </c>
      <c r="C9" s="130" t="s">
        <v>520</v>
      </c>
      <c r="D9" s="131">
        <v>44166</v>
      </c>
      <c r="E9" s="144">
        <v>43952</v>
      </c>
      <c r="F9" s="130" t="s">
        <v>521</v>
      </c>
      <c r="G9" s="132">
        <v>300</v>
      </c>
    </row>
    <row r="10" spans="1:10">
      <c r="B10" s="162" t="s">
        <v>519</v>
      </c>
      <c r="C10" s="130" t="s">
        <v>520</v>
      </c>
      <c r="D10" s="131">
        <v>44166</v>
      </c>
      <c r="E10" s="144">
        <v>43983</v>
      </c>
      <c r="F10" s="130" t="s">
        <v>521</v>
      </c>
      <c r="G10" s="132">
        <v>300</v>
      </c>
    </row>
    <row r="11" spans="1:10">
      <c r="B11" s="162" t="s">
        <v>519</v>
      </c>
      <c r="C11" s="130" t="s">
        <v>520</v>
      </c>
      <c r="D11" s="131">
        <v>44166</v>
      </c>
      <c r="E11" s="144">
        <v>44013</v>
      </c>
      <c r="F11" s="130" t="s">
        <v>522</v>
      </c>
      <c r="G11" s="132">
        <v>400</v>
      </c>
    </row>
    <row r="12" spans="1:10">
      <c r="B12" s="162" t="s">
        <v>519</v>
      </c>
      <c r="C12" s="130" t="s">
        <v>520</v>
      </c>
      <c r="D12" s="131">
        <v>44166</v>
      </c>
      <c r="E12" s="144">
        <v>44044</v>
      </c>
      <c r="F12" s="130" t="s">
        <v>522</v>
      </c>
      <c r="G12" s="132">
        <v>400</v>
      </c>
    </row>
    <row r="13" spans="1:10">
      <c r="B13" s="162" t="s">
        <v>519</v>
      </c>
      <c r="C13" s="130" t="s">
        <v>520</v>
      </c>
      <c r="D13" s="131">
        <v>44166</v>
      </c>
      <c r="E13" s="144">
        <v>44075</v>
      </c>
      <c r="F13" s="130" t="s">
        <v>522</v>
      </c>
      <c r="G13" s="132">
        <v>400</v>
      </c>
    </row>
    <row r="14" spans="1:10">
      <c r="B14" s="162" t="s">
        <v>519</v>
      </c>
      <c r="C14" s="130" t="s">
        <v>520</v>
      </c>
      <c r="D14" s="131">
        <v>44166</v>
      </c>
      <c r="E14" s="144">
        <v>44105</v>
      </c>
      <c r="F14" s="130" t="s">
        <v>522</v>
      </c>
      <c r="G14" s="132">
        <v>400</v>
      </c>
    </row>
    <row r="15" spans="1:10">
      <c r="B15" s="162" t="s">
        <v>519</v>
      </c>
      <c r="C15" s="130" t="s">
        <v>520</v>
      </c>
      <c r="D15" s="131">
        <v>44166</v>
      </c>
      <c r="E15" s="144">
        <v>44136</v>
      </c>
      <c r="F15" s="130" t="s">
        <v>523</v>
      </c>
      <c r="G15" s="132">
        <v>400</v>
      </c>
    </row>
    <row r="16" spans="1:10">
      <c r="B16" s="162" t="s">
        <v>519</v>
      </c>
      <c r="C16" s="130" t="s">
        <v>520</v>
      </c>
      <c r="D16" s="131">
        <v>44166</v>
      </c>
      <c r="E16" s="144">
        <v>44166</v>
      </c>
      <c r="F16" s="130" t="s">
        <v>523</v>
      </c>
      <c r="G16" s="132">
        <v>400</v>
      </c>
    </row>
    <row r="17" spans="2:7">
      <c r="B17" s="162" t="s">
        <v>524</v>
      </c>
      <c r="C17" s="130" t="s">
        <v>525</v>
      </c>
      <c r="D17" s="131">
        <v>44166</v>
      </c>
      <c r="E17" s="144">
        <v>43891</v>
      </c>
      <c r="F17" s="130" t="s">
        <v>526</v>
      </c>
      <c r="G17" s="132">
        <v>600</v>
      </c>
    </row>
    <row r="18" spans="2:7">
      <c r="B18" s="162" t="s">
        <v>524</v>
      </c>
      <c r="C18" s="130" t="s">
        <v>525</v>
      </c>
      <c r="D18" s="131">
        <v>44166</v>
      </c>
      <c r="E18" s="144">
        <v>43922</v>
      </c>
      <c r="F18" s="130" t="s">
        <v>527</v>
      </c>
      <c r="G18" s="132">
        <v>300</v>
      </c>
    </row>
    <row r="19" spans="2:7">
      <c r="B19" s="162" t="s">
        <v>524</v>
      </c>
      <c r="C19" s="130" t="s">
        <v>525</v>
      </c>
      <c r="D19" s="131">
        <v>44166</v>
      </c>
      <c r="E19" s="144">
        <v>43952</v>
      </c>
      <c r="F19" s="130" t="s">
        <v>527</v>
      </c>
      <c r="G19" s="132">
        <v>300</v>
      </c>
    </row>
    <row r="20" spans="2:7">
      <c r="B20" s="162" t="s">
        <v>524</v>
      </c>
      <c r="C20" s="130" t="s">
        <v>525</v>
      </c>
      <c r="D20" s="131">
        <v>44166</v>
      </c>
      <c r="E20" s="144">
        <v>43983</v>
      </c>
      <c r="F20" s="130" t="s">
        <v>527</v>
      </c>
      <c r="G20" s="132">
        <v>300</v>
      </c>
    </row>
    <row r="21" spans="2:7">
      <c r="B21" s="162" t="s">
        <v>207</v>
      </c>
      <c r="C21" s="197" t="s">
        <v>531</v>
      </c>
      <c r="D21" s="131">
        <v>44168</v>
      </c>
      <c r="E21" s="144">
        <v>43891</v>
      </c>
      <c r="F21" s="130" t="s">
        <v>532</v>
      </c>
      <c r="G21" s="132">
        <v>1200</v>
      </c>
    </row>
    <row r="22" spans="2:7">
      <c r="B22" s="162" t="s">
        <v>533</v>
      </c>
      <c r="C22" s="130" t="s">
        <v>534</v>
      </c>
      <c r="D22" s="131">
        <v>44168</v>
      </c>
      <c r="E22" s="144">
        <v>43800</v>
      </c>
      <c r="F22" s="130" t="s">
        <v>535</v>
      </c>
      <c r="G22" s="132">
        <v>500</v>
      </c>
    </row>
    <row r="23" spans="2:7">
      <c r="B23" s="162" t="s">
        <v>533</v>
      </c>
      <c r="C23" s="130" t="s">
        <v>534</v>
      </c>
      <c r="D23" s="131">
        <v>44168</v>
      </c>
      <c r="E23" s="144">
        <v>43831</v>
      </c>
      <c r="F23" s="130" t="s">
        <v>535</v>
      </c>
      <c r="G23" s="132">
        <v>500</v>
      </c>
    </row>
    <row r="24" spans="2:7">
      <c r="B24" s="162" t="s">
        <v>533</v>
      </c>
      <c r="C24" s="130" t="s">
        <v>534</v>
      </c>
      <c r="D24" s="131">
        <v>44168</v>
      </c>
      <c r="E24" s="144">
        <v>43862</v>
      </c>
      <c r="F24" s="130" t="s">
        <v>535</v>
      </c>
      <c r="G24" s="132">
        <v>500</v>
      </c>
    </row>
    <row r="25" spans="2:7">
      <c r="B25" s="162" t="s">
        <v>533</v>
      </c>
      <c r="C25" s="130" t="s">
        <v>534</v>
      </c>
      <c r="D25" s="131">
        <v>44168</v>
      </c>
      <c r="E25" s="144">
        <v>43891</v>
      </c>
      <c r="F25" s="130" t="s">
        <v>535</v>
      </c>
      <c r="G25" s="132">
        <v>375</v>
      </c>
    </row>
    <row r="26" spans="2:7">
      <c r="B26" s="162" t="s">
        <v>533</v>
      </c>
      <c r="C26" s="130" t="s">
        <v>534</v>
      </c>
      <c r="D26" s="131">
        <v>44168</v>
      </c>
      <c r="E26" s="144">
        <v>43922</v>
      </c>
      <c r="F26" s="130" t="s">
        <v>536</v>
      </c>
      <c r="G26" s="132">
        <v>160</v>
      </c>
    </row>
    <row r="27" spans="2:7">
      <c r="B27" s="162" t="s">
        <v>533</v>
      </c>
      <c r="C27" s="130" t="s">
        <v>534</v>
      </c>
      <c r="D27" s="131">
        <v>44168</v>
      </c>
      <c r="E27" s="144">
        <v>43952</v>
      </c>
      <c r="F27" s="130" t="s">
        <v>536</v>
      </c>
      <c r="G27" s="132">
        <v>160</v>
      </c>
    </row>
    <row r="28" spans="2:7">
      <c r="B28" s="162" t="s">
        <v>533</v>
      </c>
      <c r="C28" s="130" t="s">
        <v>534</v>
      </c>
      <c r="D28" s="131">
        <v>44168</v>
      </c>
      <c r="E28" s="144">
        <v>43983</v>
      </c>
      <c r="F28" s="130" t="s">
        <v>536</v>
      </c>
      <c r="G28" s="132">
        <v>160</v>
      </c>
    </row>
    <row r="29" spans="2:7">
      <c r="B29" s="162" t="s">
        <v>533</v>
      </c>
      <c r="C29" s="130" t="s">
        <v>534</v>
      </c>
      <c r="D29" s="131">
        <v>44168</v>
      </c>
      <c r="E29" s="144">
        <v>44013</v>
      </c>
      <c r="F29" s="130" t="s">
        <v>536</v>
      </c>
      <c r="G29" s="132">
        <v>250</v>
      </c>
    </row>
    <row r="30" spans="2:7">
      <c r="B30" s="162" t="s">
        <v>533</v>
      </c>
      <c r="C30" s="130" t="s">
        <v>534</v>
      </c>
      <c r="D30" s="131">
        <v>44168</v>
      </c>
      <c r="E30" s="144">
        <v>44044</v>
      </c>
      <c r="F30" s="130" t="s">
        <v>537</v>
      </c>
      <c r="G30" s="132">
        <v>250</v>
      </c>
    </row>
    <row r="31" spans="2:7">
      <c r="B31" s="162" t="s">
        <v>533</v>
      </c>
      <c r="C31" s="130" t="s">
        <v>534</v>
      </c>
      <c r="D31" s="131">
        <v>44168</v>
      </c>
      <c r="E31" s="144">
        <v>44075</v>
      </c>
      <c r="F31" s="130" t="s">
        <v>537</v>
      </c>
      <c r="G31" s="132">
        <v>250</v>
      </c>
    </row>
    <row r="32" spans="2:7">
      <c r="B32" s="162" t="s">
        <v>533</v>
      </c>
      <c r="C32" s="130" t="s">
        <v>534</v>
      </c>
      <c r="D32" s="131">
        <v>44168</v>
      </c>
      <c r="E32" s="144">
        <v>44105</v>
      </c>
      <c r="F32" s="130" t="s">
        <v>537</v>
      </c>
      <c r="G32" s="132">
        <v>250</v>
      </c>
    </row>
    <row r="33" spans="2:7">
      <c r="B33" s="162" t="s">
        <v>533</v>
      </c>
      <c r="C33" s="130" t="s">
        <v>534</v>
      </c>
      <c r="D33" s="131">
        <v>44168</v>
      </c>
      <c r="E33" s="144">
        <v>44136</v>
      </c>
      <c r="F33" s="130" t="s">
        <v>537</v>
      </c>
      <c r="G33" s="132">
        <v>250</v>
      </c>
    </row>
    <row r="34" spans="2:7">
      <c r="B34" s="162" t="s">
        <v>533</v>
      </c>
      <c r="C34" s="130" t="s">
        <v>534</v>
      </c>
      <c r="D34" s="131">
        <v>44168</v>
      </c>
      <c r="E34" s="144">
        <v>44166</v>
      </c>
      <c r="F34" s="130" t="s">
        <v>538</v>
      </c>
      <c r="G34" s="132">
        <v>250</v>
      </c>
    </row>
    <row r="35" spans="2:7">
      <c r="B35" s="162" t="s">
        <v>539</v>
      </c>
      <c r="C35" s="130" t="s">
        <v>540</v>
      </c>
      <c r="D35" s="131">
        <v>44168</v>
      </c>
      <c r="E35" s="144">
        <v>44013</v>
      </c>
      <c r="F35" s="130" t="s">
        <v>541</v>
      </c>
      <c r="G35" s="132">
        <v>240</v>
      </c>
    </row>
    <row r="36" spans="2:7">
      <c r="B36" s="162" t="s">
        <v>539</v>
      </c>
      <c r="C36" s="130" t="s">
        <v>540</v>
      </c>
      <c r="D36" s="131">
        <v>44168</v>
      </c>
      <c r="E36" s="144">
        <v>44044</v>
      </c>
      <c r="F36" s="130" t="s">
        <v>541</v>
      </c>
      <c r="G36" s="132">
        <v>600</v>
      </c>
    </row>
    <row r="37" spans="2:7">
      <c r="B37" s="162" t="s">
        <v>539</v>
      </c>
      <c r="C37" s="130" t="s">
        <v>540</v>
      </c>
      <c r="D37" s="131">
        <v>44168</v>
      </c>
      <c r="E37" s="144">
        <v>44075</v>
      </c>
      <c r="F37" s="130" t="s">
        <v>541</v>
      </c>
      <c r="G37" s="132">
        <v>600</v>
      </c>
    </row>
    <row r="38" spans="2:7">
      <c r="B38" s="162" t="s">
        <v>539</v>
      </c>
      <c r="C38" s="130" t="s">
        <v>540</v>
      </c>
      <c r="D38" s="131">
        <v>44168</v>
      </c>
      <c r="E38" s="144">
        <v>44105</v>
      </c>
      <c r="F38" s="130" t="s">
        <v>541</v>
      </c>
      <c r="G38" s="132">
        <v>600</v>
      </c>
    </row>
    <row r="39" spans="2:7">
      <c r="B39" s="162" t="s">
        <v>539</v>
      </c>
      <c r="C39" s="130" t="s">
        <v>540</v>
      </c>
      <c r="D39" s="131">
        <v>44168</v>
      </c>
      <c r="E39" s="144">
        <v>44136</v>
      </c>
      <c r="F39" s="130" t="s">
        <v>542</v>
      </c>
      <c r="G39" s="132">
        <v>600</v>
      </c>
    </row>
    <row r="40" spans="2:7">
      <c r="B40" s="162" t="s">
        <v>539</v>
      </c>
      <c r="C40" s="130" t="s">
        <v>540</v>
      </c>
      <c r="D40" s="131">
        <v>44168</v>
      </c>
      <c r="E40" s="144">
        <v>44166</v>
      </c>
      <c r="F40" s="130" t="s">
        <v>542</v>
      </c>
      <c r="G40" s="132">
        <v>600</v>
      </c>
    </row>
    <row r="41" spans="2:7">
      <c r="B41" s="162" t="s">
        <v>543</v>
      </c>
      <c r="C41" s="130" t="s">
        <v>544</v>
      </c>
      <c r="D41" s="131">
        <v>44168</v>
      </c>
      <c r="E41" s="144">
        <v>44105</v>
      </c>
      <c r="F41" s="130" t="s">
        <v>545</v>
      </c>
      <c r="G41" s="132">
        <v>1200</v>
      </c>
    </row>
    <row r="42" spans="2:7">
      <c r="B42" s="162" t="s">
        <v>524</v>
      </c>
      <c r="C42" s="130" t="s">
        <v>525</v>
      </c>
      <c r="D42" s="131">
        <v>44169</v>
      </c>
      <c r="E42" s="144">
        <v>44013</v>
      </c>
      <c r="F42" s="130" t="s">
        <v>546</v>
      </c>
      <c r="G42" s="132">
        <v>400</v>
      </c>
    </row>
    <row r="43" spans="2:7">
      <c r="B43" s="162" t="s">
        <v>524</v>
      </c>
      <c r="C43" s="130" t="s">
        <v>525</v>
      </c>
      <c r="D43" s="131">
        <v>44169</v>
      </c>
      <c r="E43" s="144">
        <v>44044</v>
      </c>
      <c r="F43" s="130" t="s">
        <v>546</v>
      </c>
      <c r="G43" s="132">
        <v>400</v>
      </c>
    </row>
    <row r="44" spans="2:7">
      <c r="B44" s="162" t="s">
        <v>547</v>
      </c>
      <c r="C44" s="130" t="s">
        <v>548</v>
      </c>
      <c r="D44" s="131">
        <v>44169</v>
      </c>
      <c r="E44" s="144">
        <v>43983</v>
      </c>
      <c r="F44" s="130" t="s">
        <v>549</v>
      </c>
      <c r="G44" s="132">
        <v>480</v>
      </c>
    </row>
    <row r="45" spans="2:7">
      <c r="B45" s="162" t="s">
        <v>547</v>
      </c>
      <c r="C45" s="130" t="s">
        <v>548</v>
      </c>
      <c r="D45" s="131">
        <v>44169</v>
      </c>
      <c r="E45" s="144">
        <v>44013</v>
      </c>
      <c r="F45" s="130" t="s">
        <v>549</v>
      </c>
      <c r="G45" s="132">
        <v>600</v>
      </c>
    </row>
    <row r="46" spans="2:7">
      <c r="B46" s="162" t="s">
        <v>547</v>
      </c>
      <c r="C46" s="130" t="s">
        <v>548</v>
      </c>
      <c r="D46" s="131">
        <v>44169</v>
      </c>
      <c r="E46" s="144">
        <v>43862</v>
      </c>
      <c r="F46" s="130" t="s">
        <v>550</v>
      </c>
      <c r="G46" s="132">
        <v>1200</v>
      </c>
    </row>
    <row r="47" spans="2:7">
      <c r="B47" s="162" t="s">
        <v>547</v>
      </c>
      <c r="C47" s="130" t="s">
        <v>548</v>
      </c>
      <c r="D47" s="131">
        <v>44169</v>
      </c>
      <c r="E47" s="144">
        <v>43891</v>
      </c>
      <c r="F47" s="130" t="s">
        <v>550</v>
      </c>
      <c r="G47" s="132">
        <v>900</v>
      </c>
    </row>
    <row r="48" spans="2:7">
      <c r="B48" s="162" t="s">
        <v>547</v>
      </c>
      <c r="C48" s="130" t="s">
        <v>548</v>
      </c>
      <c r="D48" s="131">
        <v>44169</v>
      </c>
      <c r="E48" s="144">
        <v>43922</v>
      </c>
      <c r="F48" s="130" t="s">
        <v>550</v>
      </c>
      <c r="G48" s="132">
        <v>480</v>
      </c>
    </row>
    <row r="49" spans="2:7">
      <c r="B49" s="162" t="s">
        <v>547</v>
      </c>
      <c r="C49" s="130" t="s">
        <v>548</v>
      </c>
      <c r="D49" s="131">
        <v>44169</v>
      </c>
      <c r="E49" s="144">
        <v>43952</v>
      </c>
      <c r="F49" s="130" t="s">
        <v>550</v>
      </c>
      <c r="G49" s="132">
        <v>480</v>
      </c>
    </row>
    <row r="50" spans="2:7">
      <c r="B50" s="151" t="s">
        <v>271</v>
      </c>
      <c r="C50" s="130" t="s">
        <v>272</v>
      </c>
      <c r="D50" s="131">
        <v>44172</v>
      </c>
      <c r="E50" s="144">
        <v>43891</v>
      </c>
      <c r="F50" s="130" t="s">
        <v>557</v>
      </c>
      <c r="G50" s="132">
        <v>405</v>
      </c>
    </row>
    <row r="51" spans="2:7">
      <c r="B51" s="162" t="s">
        <v>558</v>
      </c>
      <c r="C51" s="130" t="s">
        <v>559</v>
      </c>
      <c r="D51" s="131">
        <v>44172</v>
      </c>
      <c r="E51" s="144">
        <v>44105</v>
      </c>
      <c r="F51" s="130" t="s">
        <v>560</v>
      </c>
      <c r="G51" s="132">
        <v>120</v>
      </c>
    </row>
    <row r="52" spans="2:7">
      <c r="B52" s="162" t="s">
        <v>558</v>
      </c>
      <c r="C52" s="130" t="s">
        <v>559</v>
      </c>
      <c r="D52" s="131">
        <v>44172</v>
      </c>
      <c r="E52" s="144">
        <v>44136</v>
      </c>
      <c r="F52" s="130" t="s">
        <v>560</v>
      </c>
      <c r="G52" s="132">
        <v>120</v>
      </c>
    </row>
    <row r="53" spans="2:7">
      <c r="B53" s="151" t="s">
        <v>265</v>
      </c>
      <c r="C53" s="130" t="s">
        <v>273</v>
      </c>
      <c r="D53" s="131">
        <v>44174</v>
      </c>
      <c r="E53" s="144">
        <v>43983</v>
      </c>
      <c r="F53" s="130" t="s">
        <v>563</v>
      </c>
      <c r="G53" s="132">
        <v>480</v>
      </c>
    </row>
    <row r="54" spans="2:7">
      <c r="B54" s="151" t="s">
        <v>265</v>
      </c>
      <c r="C54" s="130" t="s">
        <v>273</v>
      </c>
      <c r="D54" s="131">
        <v>44174</v>
      </c>
      <c r="E54" s="144">
        <v>44013</v>
      </c>
      <c r="F54" s="130" t="s">
        <v>563</v>
      </c>
      <c r="G54" s="132">
        <v>600</v>
      </c>
    </row>
    <row r="55" spans="2:7">
      <c r="B55" s="162" t="s">
        <v>524</v>
      </c>
      <c r="C55" s="130" t="s">
        <v>525</v>
      </c>
      <c r="D55" s="131">
        <v>44174</v>
      </c>
      <c r="E55" s="144">
        <v>43709</v>
      </c>
      <c r="F55" s="130" t="s">
        <v>564</v>
      </c>
      <c r="G55" s="132">
        <v>400</v>
      </c>
    </row>
    <row r="56" spans="2:7">
      <c r="B56" s="162" t="s">
        <v>524</v>
      </c>
      <c r="C56" s="130" t="s">
        <v>525</v>
      </c>
      <c r="D56" s="131">
        <v>44174</v>
      </c>
      <c r="E56" s="144">
        <v>43739</v>
      </c>
      <c r="F56" s="130" t="s">
        <v>564</v>
      </c>
      <c r="G56" s="132">
        <v>400</v>
      </c>
    </row>
    <row r="57" spans="2:7">
      <c r="B57" s="162" t="s">
        <v>565</v>
      </c>
      <c r="C57" s="130" t="s">
        <v>566</v>
      </c>
      <c r="D57" s="131">
        <v>44174</v>
      </c>
      <c r="E57" s="144">
        <v>43891</v>
      </c>
      <c r="F57" s="130" t="s">
        <v>567</v>
      </c>
      <c r="G57" s="132">
        <v>900</v>
      </c>
    </row>
    <row r="58" spans="2:7">
      <c r="B58" s="162" t="s">
        <v>565</v>
      </c>
      <c r="C58" s="130" t="s">
        <v>566</v>
      </c>
      <c r="D58" s="131">
        <v>44174</v>
      </c>
      <c r="E58" s="144">
        <v>43922</v>
      </c>
      <c r="F58" s="130" t="s">
        <v>567</v>
      </c>
      <c r="G58" s="132">
        <v>480</v>
      </c>
    </row>
    <row r="59" spans="2:7">
      <c r="B59" s="162" t="s">
        <v>565</v>
      </c>
      <c r="C59" s="130" t="s">
        <v>566</v>
      </c>
      <c r="D59" s="131">
        <v>44174</v>
      </c>
      <c r="E59" s="144">
        <v>43952</v>
      </c>
      <c r="F59" s="130" t="s">
        <v>567</v>
      </c>
      <c r="G59" s="132">
        <v>480</v>
      </c>
    </row>
    <row r="60" spans="2:7">
      <c r="B60" s="162" t="s">
        <v>565</v>
      </c>
      <c r="C60" s="130" t="s">
        <v>566</v>
      </c>
      <c r="D60" s="131">
        <v>44174</v>
      </c>
      <c r="E60" s="144">
        <v>43983</v>
      </c>
      <c r="F60" s="130" t="s">
        <v>567</v>
      </c>
      <c r="G60" s="132">
        <v>480</v>
      </c>
    </row>
    <row r="61" spans="2:7">
      <c r="B61" s="162" t="s">
        <v>565</v>
      </c>
      <c r="C61" s="130" t="s">
        <v>566</v>
      </c>
      <c r="D61" s="131">
        <v>44174</v>
      </c>
      <c r="E61" s="144">
        <v>44013</v>
      </c>
      <c r="F61" s="130" t="s">
        <v>568</v>
      </c>
      <c r="G61" s="132">
        <v>600</v>
      </c>
    </row>
    <row r="62" spans="2:7">
      <c r="B62" s="162" t="s">
        <v>565</v>
      </c>
      <c r="C62" s="130" t="s">
        <v>566</v>
      </c>
      <c r="D62" s="131">
        <v>44174</v>
      </c>
      <c r="E62" s="144">
        <v>44044</v>
      </c>
      <c r="F62" s="130" t="s">
        <v>568</v>
      </c>
      <c r="G62" s="132">
        <v>600</v>
      </c>
    </row>
    <row r="63" spans="2:7">
      <c r="B63" s="162" t="s">
        <v>565</v>
      </c>
      <c r="C63" s="130" t="s">
        <v>566</v>
      </c>
      <c r="D63" s="131">
        <v>44174</v>
      </c>
      <c r="E63" s="144">
        <v>44075</v>
      </c>
      <c r="F63" s="130" t="s">
        <v>568</v>
      </c>
      <c r="G63" s="132">
        <v>600</v>
      </c>
    </row>
    <row r="64" spans="2:7">
      <c r="B64" s="162" t="s">
        <v>565</v>
      </c>
      <c r="C64" s="130" t="s">
        <v>566</v>
      </c>
      <c r="D64" s="131">
        <v>44174</v>
      </c>
      <c r="E64" s="144">
        <v>44105</v>
      </c>
      <c r="F64" s="130" t="s">
        <v>568</v>
      </c>
      <c r="G64" s="132">
        <v>600</v>
      </c>
    </row>
    <row r="65" spans="2:7">
      <c r="B65" s="162" t="s">
        <v>565</v>
      </c>
      <c r="C65" s="130" t="s">
        <v>566</v>
      </c>
      <c r="D65" s="131">
        <v>44174</v>
      </c>
      <c r="E65" s="144">
        <v>44136</v>
      </c>
      <c r="F65" s="130" t="s">
        <v>569</v>
      </c>
      <c r="G65" s="132">
        <v>600</v>
      </c>
    </row>
    <row r="66" spans="2:7">
      <c r="B66" s="162" t="s">
        <v>565</v>
      </c>
      <c r="C66" s="130" t="s">
        <v>566</v>
      </c>
      <c r="D66" s="131">
        <v>44174</v>
      </c>
      <c r="E66" s="144">
        <v>44166</v>
      </c>
      <c r="F66" s="130" t="s">
        <v>569</v>
      </c>
      <c r="G66" s="132">
        <v>600</v>
      </c>
    </row>
    <row r="67" spans="2:7">
      <c r="B67" s="162" t="s">
        <v>570</v>
      </c>
      <c r="C67" s="130" t="s">
        <v>571</v>
      </c>
      <c r="D67" s="131">
        <v>44174</v>
      </c>
      <c r="E67" s="144">
        <v>43891</v>
      </c>
      <c r="F67" s="130" t="s">
        <v>572</v>
      </c>
      <c r="G67" s="132">
        <v>600</v>
      </c>
    </row>
    <row r="68" spans="2:7">
      <c r="B68" s="162" t="s">
        <v>570</v>
      </c>
      <c r="C68" s="130" t="s">
        <v>571</v>
      </c>
      <c r="D68" s="131">
        <v>44174</v>
      </c>
      <c r="E68" s="144">
        <v>43922</v>
      </c>
      <c r="F68" s="130" t="s">
        <v>572</v>
      </c>
      <c r="G68" s="132">
        <v>480</v>
      </c>
    </row>
    <row r="69" spans="2:7">
      <c r="B69" s="162" t="s">
        <v>570</v>
      </c>
      <c r="C69" s="130" t="s">
        <v>571</v>
      </c>
      <c r="D69" s="131">
        <v>44174</v>
      </c>
      <c r="E69" s="144">
        <v>43952</v>
      </c>
      <c r="F69" s="130" t="s">
        <v>572</v>
      </c>
      <c r="G69" s="132">
        <v>480</v>
      </c>
    </row>
    <row r="70" spans="2:7">
      <c r="B70" s="162" t="s">
        <v>570</v>
      </c>
      <c r="C70" s="130" t="s">
        <v>571</v>
      </c>
      <c r="D70" s="131">
        <v>44174</v>
      </c>
      <c r="E70" s="144">
        <v>43983</v>
      </c>
      <c r="F70" s="130" t="s">
        <v>572</v>
      </c>
      <c r="G70" s="132">
        <v>480</v>
      </c>
    </row>
    <row r="71" spans="2:7">
      <c r="B71" s="162" t="s">
        <v>570</v>
      </c>
      <c r="C71" s="130" t="s">
        <v>571</v>
      </c>
      <c r="D71" s="131">
        <v>44174</v>
      </c>
      <c r="E71" s="144">
        <v>44013</v>
      </c>
      <c r="F71" s="130" t="s">
        <v>573</v>
      </c>
      <c r="G71" s="132">
        <v>600</v>
      </c>
    </row>
    <row r="72" spans="2:7">
      <c r="B72" s="162" t="s">
        <v>570</v>
      </c>
      <c r="C72" s="130" t="s">
        <v>571</v>
      </c>
      <c r="D72" s="131">
        <v>44174</v>
      </c>
      <c r="E72" s="144">
        <v>44044</v>
      </c>
      <c r="F72" s="130" t="s">
        <v>573</v>
      </c>
      <c r="G72" s="132">
        <v>600</v>
      </c>
    </row>
    <row r="73" spans="2:7">
      <c r="B73" s="162" t="s">
        <v>574</v>
      </c>
      <c r="C73" s="130" t="s">
        <v>575</v>
      </c>
      <c r="D73" s="131">
        <v>44175</v>
      </c>
      <c r="E73" s="144">
        <v>43800</v>
      </c>
      <c r="F73" s="130" t="s">
        <v>576</v>
      </c>
      <c r="G73" s="132">
        <v>800</v>
      </c>
    </row>
    <row r="74" spans="2:7">
      <c r="B74" s="162" t="s">
        <v>574</v>
      </c>
      <c r="C74" s="130" t="s">
        <v>575</v>
      </c>
      <c r="D74" s="131">
        <v>44175</v>
      </c>
      <c r="E74" s="144">
        <v>43831</v>
      </c>
      <c r="F74" s="130" t="s">
        <v>577</v>
      </c>
      <c r="G74" s="132">
        <v>800</v>
      </c>
    </row>
    <row r="75" spans="2:7">
      <c r="B75" s="162" t="s">
        <v>574</v>
      </c>
      <c r="C75" s="130" t="s">
        <v>575</v>
      </c>
      <c r="D75" s="131">
        <v>44175</v>
      </c>
      <c r="E75" s="144">
        <v>43862</v>
      </c>
      <c r="F75" s="130" t="s">
        <v>578</v>
      </c>
      <c r="G75" s="132">
        <v>800</v>
      </c>
    </row>
    <row r="76" spans="2:7">
      <c r="B76" s="162" t="s">
        <v>580</v>
      </c>
      <c r="C76" s="130" t="s">
        <v>581</v>
      </c>
      <c r="D76" s="131">
        <v>44175</v>
      </c>
      <c r="E76" s="144">
        <v>43831</v>
      </c>
      <c r="F76" s="130" t="s">
        <v>579</v>
      </c>
      <c r="G76" s="132">
        <v>1000</v>
      </c>
    </row>
    <row r="77" spans="2:7">
      <c r="B77" s="162" t="s">
        <v>262</v>
      </c>
      <c r="C77" s="130" t="s">
        <v>263</v>
      </c>
      <c r="D77" s="131">
        <v>44176</v>
      </c>
      <c r="E77" s="144">
        <v>44044</v>
      </c>
      <c r="F77" s="130" t="s">
        <v>582</v>
      </c>
      <c r="G77" s="132">
        <v>400</v>
      </c>
    </row>
    <row r="78" spans="2:7">
      <c r="B78" s="162" t="s">
        <v>262</v>
      </c>
      <c r="C78" s="130" t="s">
        <v>263</v>
      </c>
      <c r="D78" s="131">
        <v>44176</v>
      </c>
      <c r="E78" s="144">
        <v>44075</v>
      </c>
      <c r="F78" s="130" t="s">
        <v>582</v>
      </c>
      <c r="G78" s="132">
        <v>400</v>
      </c>
    </row>
    <row r="79" spans="2:7">
      <c r="B79" s="162" t="s">
        <v>262</v>
      </c>
      <c r="C79" s="130" t="s">
        <v>263</v>
      </c>
      <c r="D79" s="131">
        <v>44176</v>
      </c>
      <c r="E79" s="144">
        <v>44105</v>
      </c>
      <c r="F79" s="130" t="s">
        <v>582</v>
      </c>
      <c r="G79" s="132">
        <v>400</v>
      </c>
    </row>
    <row r="80" spans="2:7">
      <c r="B80" s="162" t="s">
        <v>262</v>
      </c>
      <c r="C80" s="130" t="s">
        <v>263</v>
      </c>
      <c r="D80" s="131">
        <v>44176</v>
      </c>
      <c r="E80" s="144">
        <v>44136</v>
      </c>
      <c r="F80" s="130" t="s">
        <v>582</v>
      </c>
      <c r="G80" s="132">
        <v>400</v>
      </c>
    </row>
    <row r="81" spans="2:7">
      <c r="B81" s="162" t="s">
        <v>583</v>
      </c>
      <c r="C81" s="130" t="s">
        <v>263</v>
      </c>
      <c r="D81" s="131">
        <v>44176</v>
      </c>
      <c r="E81" s="144">
        <v>44166</v>
      </c>
      <c r="F81" s="130" t="s">
        <v>584</v>
      </c>
      <c r="G81" s="132">
        <v>400</v>
      </c>
    </row>
    <row r="82" spans="2:7">
      <c r="B82" s="162" t="s">
        <v>583</v>
      </c>
      <c r="C82" s="130" t="s">
        <v>263</v>
      </c>
      <c r="D82" s="131">
        <v>44176</v>
      </c>
      <c r="E82" s="144">
        <v>43922</v>
      </c>
      <c r="F82" s="130" t="s">
        <v>585</v>
      </c>
      <c r="G82" s="132">
        <v>300</v>
      </c>
    </row>
    <row r="83" spans="2:7">
      <c r="B83" s="162" t="s">
        <v>583</v>
      </c>
      <c r="C83" s="130" t="s">
        <v>263</v>
      </c>
      <c r="D83" s="131">
        <v>44176</v>
      </c>
      <c r="E83" s="144">
        <v>43952</v>
      </c>
      <c r="F83" s="130" t="s">
        <v>585</v>
      </c>
      <c r="G83" s="132">
        <v>300</v>
      </c>
    </row>
    <row r="84" spans="2:7">
      <c r="B84" s="162" t="s">
        <v>583</v>
      </c>
      <c r="C84" s="130" t="s">
        <v>263</v>
      </c>
      <c r="D84" s="131">
        <v>44176</v>
      </c>
      <c r="E84" s="144">
        <v>43983</v>
      </c>
      <c r="F84" s="130" t="s">
        <v>585</v>
      </c>
      <c r="G84" s="132">
        <v>300</v>
      </c>
    </row>
    <row r="85" spans="2:7">
      <c r="B85" s="162" t="s">
        <v>583</v>
      </c>
      <c r="C85" s="130" t="s">
        <v>263</v>
      </c>
      <c r="D85" s="131">
        <v>44176</v>
      </c>
      <c r="E85" s="144">
        <v>44013</v>
      </c>
      <c r="F85" s="130" t="s">
        <v>585</v>
      </c>
      <c r="G85" s="132">
        <v>400</v>
      </c>
    </row>
    <row r="86" spans="2:7">
      <c r="B86" s="162" t="s">
        <v>586</v>
      </c>
      <c r="C86" s="197" t="s">
        <v>597</v>
      </c>
      <c r="D86" s="131">
        <v>44179</v>
      </c>
      <c r="E86" s="144">
        <v>43922</v>
      </c>
      <c r="F86" s="130" t="s">
        <v>588</v>
      </c>
      <c r="G86" s="132">
        <v>800</v>
      </c>
    </row>
    <row r="87" spans="2:7">
      <c r="B87" s="162" t="s">
        <v>586</v>
      </c>
      <c r="C87" s="130" t="s">
        <v>587</v>
      </c>
      <c r="D87" s="131">
        <v>44179</v>
      </c>
      <c r="E87" s="144">
        <v>43952</v>
      </c>
      <c r="F87" s="130" t="s">
        <v>589</v>
      </c>
      <c r="G87" s="132">
        <v>800</v>
      </c>
    </row>
    <row r="88" spans="2:7">
      <c r="B88" s="162" t="s">
        <v>586</v>
      </c>
      <c r="C88" s="130" t="s">
        <v>587</v>
      </c>
      <c r="D88" s="131">
        <v>44179</v>
      </c>
      <c r="E88" s="144">
        <v>43983</v>
      </c>
      <c r="F88" s="130" t="s">
        <v>590</v>
      </c>
      <c r="G88" s="132">
        <v>800</v>
      </c>
    </row>
    <row r="89" spans="2:7">
      <c r="B89" s="162" t="s">
        <v>586</v>
      </c>
      <c r="C89" s="130" t="s">
        <v>587</v>
      </c>
      <c r="D89" s="131">
        <v>44179</v>
      </c>
      <c r="E89" s="144">
        <v>44013</v>
      </c>
      <c r="F89" s="130" t="s">
        <v>591</v>
      </c>
      <c r="G89" s="132">
        <v>1000</v>
      </c>
    </row>
    <row r="90" spans="2:7">
      <c r="B90" s="162" t="s">
        <v>586</v>
      </c>
      <c r="C90" s="130" t="s">
        <v>587</v>
      </c>
      <c r="D90" s="131">
        <v>44179</v>
      </c>
      <c r="E90" s="144">
        <v>44044</v>
      </c>
      <c r="F90" s="130" t="s">
        <v>592</v>
      </c>
      <c r="G90" s="132">
        <v>1000</v>
      </c>
    </row>
    <row r="91" spans="2:7">
      <c r="B91" s="162" t="s">
        <v>586</v>
      </c>
      <c r="C91" s="130" t="s">
        <v>587</v>
      </c>
      <c r="D91" s="131">
        <v>44179</v>
      </c>
      <c r="E91" s="144">
        <v>44075</v>
      </c>
      <c r="F91" s="130" t="s">
        <v>593</v>
      </c>
      <c r="G91" s="132">
        <v>1000</v>
      </c>
    </row>
    <row r="92" spans="2:7">
      <c r="B92" s="162" t="s">
        <v>586</v>
      </c>
      <c r="C92" s="130" t="s">
        <v>587</v>
      </c>
      <c r="D92" s="131">
        <v>44179</v>
      </c>
      <c r="E92" s="144">
        <v>44105</v>
      </c>
      <c r="F92" s="130" t="s">
        <v>594</v>
      </c>
      <c r="G92" s="132">
        <v>1000</v>
      </c>
    </row>
    <row r="93" spans="2:7">
      <c r="B93" s="162" t="s">
        <v>586</v>
      </c>
      <c r="C93" s="130" t="s">
        <v>587</v>
      </c>
      <c r="D93" s="131">
        <v>44179</v>
      </c>
      <c r="E93" s="144">
        <v>44136</v>
      </c>
      <c r="F93" s="130" t="s">
        <v>595</v>
      </c>
      <c r="G93" s="132">
        <v>1000</v>
      </c>
    </row>
    <row r="94" spans="2:7">
      <c r="B94" s="162" t="s">
        <v>586</v>
      </c>
      <c r="C94" s="130" t="s">
        <v>587</v>
      </c>
      <c r="D94" s="131">
        <v>44179</v>
      </c>
      <c r="E94" s="144">
        <v>44166</v>
      </c>
      <c r="F94" s="130" t="s">
        <v>596</v>
      </c>
      <c r="G94" s="132">
        <v>1000</v>
      </c>
    </row>
    <row r="95" spans="2:7">
      <c r="B95" s="162" t="s">
        <v>207</v>
      </c>
      <c r="C95" s="197" t="s">
        <v>598</v>
      </c>
      <c r="D95" s="131">
        <v>44179</v>
      </c>
      <c r="E95" s="144">
        <v>44105</v>
      </c>
      <c r="F95" s="130" t="s">
        <v>599</v>
      </c>
      <c r="G95" s="132">
        <v>1600</v>
      </c>
    </row>
    <row r="96" spans="2:7">
      <c r="B96" s="162" t="s">
        <v>606</v>
      </c>
      <c r="C96" s="130" t="s">
        <v>607</v>
      </c>
      <c r="D96" s="131">
        <v>44180</v>
      </c>
      <c r="E96" s="144">
        <v>43862</v>
      </c>
      <c r="F96" s="130" t="s">
        <v>608</v>
      </c>
      <c r="G96" s="132">
        <v>1200</v>
      </c>
    </row>
    <row r="97" spans="2:7">
      <c r="B97" s="162" t="s">
        <v>293</v>
      </c>
      <c r="C97" s="130" t="s">
        <v>406</v>
      </c>
      <c r="D97" s="131">
        <v>44180</v>
      </c>
      <c r="E97" s="144">
        <v>43831</v>
      </c>
      <c r="F97" s="130" t="s">
        <v>609</v>
      </c>
      <c r="G97" s="132">
        <v>500</v>
      </c>
    </row>
    <row r="98" spans="2:7">
      <c r="B98" s="162" t="s">
        <v>293</v>
      </c>
      <c r="C98" s="130" t="s">
        <v>406</v>
      </c>
      <c r="D98" s="131">
        <v>44180</v>
      </c>
      <c r="E98" s="144">
        <v>43862</v>
      </c>
      <c r="F98" s="130" t="s">
        <v>609</v>
      </c>
      <c r="G98" s="132">
        <v>500</v>
      </c>
    </row>
    <row r="99" spans="2:7">
      <c r="B99" s="162" t="s">
        <v>606</v>
      </c>
      <c r="C99" s="130" t="s">
        <v>607</v>
      </c>
      <c r="D99" s="131">
        <v>44182</v>
      </c>
      <c r="E99" s="144">
        <v>43891</v>
      </c>
      <c r="F99" s="130" t="s">
        <v>610</v>
      </c>
      <c r="G99" s="132">
        <v>840</v>
      </c>
    </row>
    <row r="100" spans="2:7">
      <c r="B100" s="162" t="s">
        <v>606</v>
      </c>
      <c r="C100" s="130" t="s">
        <v>607</v>
      </c>
      <c r="D100" s="131">
        <v>44182</v>
      </c>
      <c r="E100" s="198">
        <v>43922</v>
      </c>
      <c r="F100" s="130" t="s">
        <v>610</v>
      </c>
      <c r="G100" s="132">
        <v>480</v>
      </c>
    </row>
    <row r="101" spans="2:7">
      <c r="B101" s="162" t="s">
        <v>606</v>
      </c>
      <c r="C101" s="130" t="s">
        <v>607</v>
      </c>
      <c r="D101" s="131">
        <v>44182</v>
      </c>
      <c r="E101" s="198">
        <v>43952</v>
      </c>
      <c r="F101" s="130" t="s">
        <v>610</v>
      </c>
      <c r="G101" s="132">
        <v>480</v>
      </c>
    </row>
    <row r="102" spans="2:7">
      <c r="B102" s="162" t="s">
        <v>606</v>
      </c>
      <c r="C102" s="130" t="s">
        <v>607</v>
      </c>
      <c r="D102" s="131">
        <v>44182</v>
      </c>
      <c r="E102" s="198">
        <v>43983</v>
      </c>
      <c r="F102" s="130" t="s">
        <v>610</v>
      </c>
      <c r="G102" s="132">
        <v>480</v>
      </c>
    </row>
    <row r="103" spans="2:7">
      <c r="B103" s="162" t="s">
        <v>606</v>
      </c>
      <c r="C103" s="130" t="s">
        <v>607</v>
      </c>
      <c r="D103" s="131">
        <v>44182</v>
      </c>
      <c r="E103" s="198">
        <v>44013</v>
      </c>
      <c r="F103" s="130" t="s">
        <v>612</v>
      </c>
      <c r="G103" s="132">
        <v>600</v>
      </c>
    </row>
    <row r="104" spans="2:7">
      <c r="B104" s="162" t="s">
        <v>606</v>
      </c>
      <c r="C104" s="130" t="s">
        <v>607</v>
      </c>
      <c r="D104" s="131">
        <v>44182</v>
      </c>
      <c r="E104" s="198">
        <v>44044</v>
      </c>
      <c r="F104" s="130" t="s">
        <v>612</v>
      </c>
      <c r="G104" s="132">
        <v>600</v>
      </c>
    </row>
    <row r="105" spans="2:7">
      <c r="B105" s="162" t="s">
        <v>606</v>
      </c>
      <c r="C105" s="130" t="s">
        <v>607</v>
      </c>
      <c r="D105" s="131">
        <v>44182</v>
      </c>
      <c r="E105" s="198">
        <v>44075</v>
      </c>
      <c r="F105" s="130" t="s">
        <v>612</v>
      </c>
      <c r="G105" s="132">
        <v>600</v>
      </c>
    </row>
    <row r="106" spans="2:7">
      <c r="B106" s="162" t="s">
        <v>606</v>
      </c>
      <c r="C106" s="130" t="s">
        <v>607</v>
      </c>
      <c r="D106" s="131">
        <v>44182</v>
      </c>
      <c r="E106" s="198">
        <v>44105</v>
      </c>
      <c r="F106" s="130" t="s">
        <v>612</v>
      </c>
      <c r="G106" s="132">
        <v>600</v>
      </c>
    </row>
    <row r="107" spans="2:7">
      <c r="B107" s="162" t="s">
        <v>606</v>
      </c>
      <c r="C107" s="130" t="s">
        <v>607</v>
      </c>
      <c r="D107" s="131">
        <v>44182</v>
      </c>
      <c r="E107" s="198">
        <v>44136</v>
      </c>
      <c r="F107" s="130" t="s">
        <v>612</v>
      </c>
      <c r="G107" s="132">
        <v>600</v>
      </c>
    </row>
    <row r="108" spans="2:7">
      <c r="B108" s="162" t="s">
        <v>606</v>
      </c>
      <c r="C108" s="130" t="s">
        <v>607</v>
      </c>
      <c r="D108" s="131">
        <v>44182</v>
      </c>
      <c r="E108" s="198">
        <v>44166</v>
      </c>
      <c r="F108" s="130" t="s">
        <v>612</v>
      </c>
      <c r="G108" s="132">
        <v>600</v>
      </c>
    </row>
    <row r="109" spans="2:7">
      <c r="B109" s="162" t="s">
        <v>613</v>
      </c>
      <c r="C109" s="130" t="s">
        <v>575</v>
      </c>
      <c r="D109" s="131">
        <v>44182</v>
      </c>
      <c r="E109" s="144">
        <v>43891</v>
      </c>
      <c r="F109" s="130" t="s">
        <v>614</v>
      </c>
      <c r="G109" s="132">
        <v>600</v>
      </c>
    </row>
    <row r="110" spans="2:7">
      <c r="B110" s="162" t="s">
        <v>613</v>
      </c>
      <c r="C110" s="130" t="s">
        <v>575</v>
      </c>
      <c r="D110" s="131">
        <v>44182</v>
      </c>
      <c r="E110" s="144">
        <v>43922</v>
      </c>
      <c r="F110" s="130" t="s">
        <v>614</v>
      </c>
      <c r="G110" s="132">
        <v>300</v>
      </c>
    </row>
    <row r="111" spans="2:7">
      <c r="B111" s="162" t="s">
        <v>613</v>
      </c>
      <c r="C111" s="130" t="s">
        <v>575</v>
      </c>
      <c r="D111" s="131">
        <v>44182</v>
      </c>
      <c r="E111" s="144">
        <v>43952</v>
      </c>
      <c r="F111" s="130" t="s">
        <v>614</v>
      </c>
      <c r="G111" s="132">
        <v>300</v>
      </c>
    </row>
    <row r="112" spans="2:7">
      <c r="B112" s="162" t="s">
        <v>613</v>
      </c>
      <c r="C112" s="130" t="s">
        <v>575</v>
      </c>
      <c r="D112" s="131">
        <v>44182</v>
      </c>
      <c r="E112" s="144">
        <v>43983</v>
      </c>
      <c r="F112" s="130" t="s">
        <v>615</v>
      </c>
      <c r="G112" s="132">
        <v>300</v>
      </c>
    </row>
    <row r="113" spans="2:7">
      <c r="B113" s="162" t="s">
        <v>613</v>
      </c>
      <c r="C113" s="130" t="s">
        <v>575</v>
      </c>
      <c r="D113" s="131">
        <v>44182</v>
      </c>
      <c r="E113" s="144">
        <v>44013</v>
      </c>
      <c r="F113" s="130" t="s">
        <v>615</v>
      </c>
      <c r="G113" s="132">
        <v>400</v>
      </c>
    </row>
    <row r="114" spans="2:7">
      <c r="B114" s="162" t="s">
        <v>613</v>
      </c>
      <c r="C114" s="130" t="s">
        <v>575</v>
      </c>
      <c r="D114" s="131">
        <v>44182</v>
      </c>
      <c r="E114" s="144">
        <v>44044</v>
      </c>
      <c r="F114" s="130" t="s">
        <v>615</v>
      </c>
      <c r="G114" s="132">
        <v>400</v>
      </c>
    </row>
    <row r="115" spans="2:7">
      <c r="B115" s="162" t="s">
        <v>613</v>
      </c>
      <c r="C115" s="130" t="s">
        <v>575</v>
      </c>
      <c r="D115" s="131">
        <v>44182</v>
      </c>
      <c r="E115" s="144">
        <v>44075</v>
      </c>
      <c r="F115" s="130" t="s">
        <v>616</v>
      </c>
      <c r="G115" s="132">
        <v>400</v>
      </c>
    </row>
    <row r="116" spans="2:7">
      <c r="B116" s="162" t="s">
        <v>613</v>
      </c>
      <c r="C116" s="130" t="s">
        <v>575</v>
      </c>
      <c r="D116" s="131">
        <v>44182</v>
      </c>
      <c r="E116" s="144">
        <v>44105</v>
      </c>
      <c r="F116" s="130" t="s">
        <v>616</v>
      </c>
      <c r="G116" s="132">
        <v>400</v>
      </c>
    </row>
    <row r="117" spans="2:7">
      <c r="B117" s="162" t="s">
        <v>613</v>
      </c>
      <c r="C117" s="130" t="s">
        <v>575</v>
      </c>
      <c r="D117" s="131">
        <v>44182</v>
      </c>
      <c r="E117" s="144">
        <v>44136</v>
      </c>
      <c r="F117" s="130" t="s">
        <v>616</v>
      </c>
      <c r="G117" s="132">
        <v>400</v>
      </c>
    </row>
    <row r="118" spans="2:7">
      <c r="B118" s="162" t="s">
        <v>613</v>
      </c>
      <c r="C118" s="130" t="s">
        <v>575</v>
      </c>
      <c r="D118" s="131">
        <v>44182</v>
      </c>
      <c r="E118" s="144">
        <v>44166</v>
      </c>
      <c r="F118" s="130" t="s">
        <v>616</v>
      </c>
      <c r="G118" s="132">
        <v>400</v>
      </c>
    </row>
    <row r="119" spans="2:7">
      <c r="B119" s="162" t="s">
        <v>617</v>
      </c>
      <c r="C119" s="130" t="s">
        <v>618</v>
      </c>
      <c r="D119" s="131">
        <v>44182</v>
      </c>
      <c r="E119" s="144">
        <v>44075</v>
      </c>
      <c r="F119" s="130" t="s">
        <v>619</v>
      </c>
      <c r="G119" s="132">
        <v>100</v>
      </c>
    </row>
    <row r="120" spans="2:7">
      <c r="B120" s="162" t="s">
        <v>617</v>
      </c>
      <c r="C120" s="130" t="s">
        <v>618</v>
      </c>
      <c r="D120" s="131">
        <v>44182</v>
      </c>
      <c r="E120" s="144">
        <v>44105</v>
      </c>
      <c r="F120" s="130" t="s">
        <v>619</v>
      </c>
      <c r="G120" s="132">
        <v>400</v>
      </c>
    </row>
    <row r="121" spans="2:7">
      <c r="B121" s="162" t="s">
        <v>617</v>
      </c>
      <c r="C121" s="130" t="s">
        <v>618</v>
      </c>
      <c r="D121" s="131">
        <v>44182</v>
      </c>
      <c r="E121" s="144">
        <v>44136</v>
      </c>
      <c r="F121" s="130" t="s">
        <v>619</v>
      </c>
      <c r="G121" s="132">
        <v>400</v>
      </c>
    </row>
    <row r="122" spans="2:7">
      <c r="B122" s="162" t="s">
        <v>617</v>
      </c>
      <c r="C122" s="130" t="s">
        <v>618</v>
      </c>
      <c r="D122" s="131">
        <v>44182</v>
      </c>
      <c r="E122" s="144">
        <v>44166</v>
      </c>
      <c r="F122" s="130" t="s">
        <v>619</v>
      </c>
      <c r="G122" s="132">
        <v>400</v>
      </c>
    </row>
    <row r="123" spans="2:7">
      <c r="B123" s="162" t="s">
        <v>293</v>
      </c>
      <c r="C123" s="130" t="s">
        <v>406</v>
      </c>
      <c r="D123" s="131">
        <v>44182</v>
      </c>
      <c r="E123" s="144">
        <v>44075</v>
      </c>
      <c r="F123" s="130" t="s">
        <v>620</v>
      </c>
      <c r="G123" s="132">
        <v>250</v>
      </c>
    </row>
    <row r="124" spans="2:7">
      <c r="B124" s="162" t="s">
        <v>293</v>
      </c>
      <c r="C124" s="130" t="s">
        <v>406</v>
      </c>
      <c r="D124" s="131">
        <v>44182</v>
      </c>
      <c r="E124" s="144">
        <v>44105</v>
      </c>
      <c r="F124" s="130" t="s">
        <v>620</v>
      </c>
      <c r="G124" s="132">
        <v>250</v>
      </c>
    </row>
    <row r="125" spans="2:7">
      <c r="B125" s="162" t="s">
        <v>293</v>
      </c>
      <c r="C125" s="130" t="s">
        <v>406</v>
      </c>
      <c r="D125" s="131">
        <v>44182</v>
      </c>
      <c r="E125" s="144">
        <v>44136</v>
      </c>
      <c r="F125" s="130" t="s">
        <v>620</v>
      </c>
      <c r="G125" s="132">
        <v>250</v>
      </c>
    </row>
    <row r="126" spans="2:7">
      <c r="B126" s="162" t="s">
        <v>251</v>
      </c>
      <c r="C126" s="130" t="s">
        <v>621</v>
      </c>
      <c r="D126" s="131">
        <v>44182</v>
      </c>
      <c r="E126" s="144">
        <v>44136</v>
      </c>
      <c r="F126" s="130" t="s">
        <v>622</v>
      </c>
      <c r="G126" s="132">
        <v>300</v>
      </c>
    </row>
    <row r="127" spans="2:7">
      <c r="B127" s="162" t="s">
        <v>251</v>
      </c>
      <c r="C127" s="130" t="s">
        <v>621</v>
      </c>
      <c r="D127" s="131">
        <v>44182</v>
      </c>
      <c r="E127" s="144">
        <v>44136</v>
      </c>
      <c r="F127" s="130" t="s">
        <v>623</v>
      </c>
      <c r="G127" s="132">
        <v>375</v>
      </c>
    </row>
    <row r="128" spans="2:7">
      <c r="B128" s="162" t="s">
        <v>251</v>
      </c>
      <c r="C128" s="130" t="s">
        <v>277</v>
      </c>
      <c r="D128" s="131">
        <v>44182</v>
      </c>
      <c r="E128" s="144">
        <v>44136</v>
      </c>
      <c r="F128" s="130" t="s">
        <v>625</v>
      </c>
      <c r="G128" s="132">
        <v>600</v>
      </c>
    </row>
    <row r="129" spans="2:7">
      <c r="B129" s="162" t="s">
        <v>524</v>
      </c>
      <c r="C129" s="130" t="s">
        <v>525</v>
      </c>
      <c r="D129" s="131">
        <v>44183</v>
      </c>
      <c r="E129" s="144">
        <v>44136</v>
      </c>
      <c r="F129" s="130" t="s">
        <v>626</v>
      </c>
      <c r="G129" s="132">
        <v>400</v>
      </c>
    </row>
    <row r="130" spans="2:7">
      <c r="B130" s="162" t="s">
        <v>524</v>
      </c>
      <c r="C130" s="130" t="s">
        <v>525</v>
      </c>
      <c r="D130" s="131">
        <v>44183</v>
      </c>
      <c r="E130" s="144">
        <v>44166</v>
      </c>
      <c r="F130" s="130" t="s">
        <v>626</v>
      </c>
      <c r="G130" s="132">
        <v>400</v>
      </c>
    </row>
    <row r="131" spans="2:7">
      <c r="B131" s="162" t="s">
        <v>627</v>
      </c>
      <c r="C131" s="130" t="s">
        <v>628</v>
      </c>
      <c r="D131" s="131">
        <v>44183</v>
      </c>
      <c r="E131" s="144">
        <v>44013</v>
      </c>
      <c r="F131" s="130" t="s">
        <v>629</v>
      </c>
      <c r="G131" s="132">
        <v>250</v>
      </c>
    </row>
    <row r="132" spans="2:7">
      <c r="B132" s="162" t="s">
        <v>627</v>
      </c>
      <c r="C132" s="130" t="s">
        <v>628</v>
      </c>
      <c r="D132" s="131">
        <v>44183</v>
      </c>
      <c r="E132" s="144">
        <v>44044</v>
      </c>
      <c r="F132" s="130" t="s">
        <v>629</v>
      </c>
      <c r="G132" s="132">
        <v>250</v>
      </c>
    </row>
    <row r="133" spans="2:7">
      <c r="B133" s="162" t="s">
        <v>627</v>
      </c>
      <c r="C133" s="130" t="s">
        <v>628</v>
      </c>
      <c r="D133" s="131">
        <v>44183</v>
      </c>
      <c r="E133" s="144">
        <v>44075</v>
      </c>
      <c r="F133" s="130" t="s">
        <v>629</v>
      </c>
      <c r="G133" s="132">
        <v>250</v>
      </c>
    </row>
    <row r="134" spans="2:7">
      <c r="B134" s="162" t="s">
        <v>627</v>
      </c>
      <c r="C134" s="130" t="s">
        <v>628</v>
      </c>
      <c r="D134" s="131">
        <v>44183</v>
      </c>
      <c r="E134" s="144">
        <v>44105</v>
      </c>
      <c r="F134" s="130" t="s">
        <v>629</v>
      </c>
      <c r="G134" s="132">
        <v>250</v>
      </c>
    </row>
    <row r="135" spans="2:7">
      <c r="B135" s="162" t="s">
        <v>632</v>
      </c>
      <c r="C135" s="130" t="s">
        <v>633</v>
      </c>
      <c r="D135" s="131">
        <v>44184</v>
      </c>
      <c r="E135" s="144">
        <v>43983</v>
      </c>
      <c r="F135" s="130" t="s">
        <v>634</v>
      </c>
      <c r="G135" s="132">
        <v>800</v>
      </c>
    </row>
    <row r="136" spans="2:7">
      <c r="B136" s="162" t="s">
        <v>632</v>
      </c>
      <c r="C136" s="130" t="s">
        <v>633</v>
      </c>
      <c r="D136" s="131">
        <v>44184</v>
      </c>
      <c r="E136" s="144">
        <v>44013</v>
      </c>
      <c r="F136" s="130" t="s">
        <v>635</v>
      </c>
      <c r="G136" s="132">
        <v>1000</v>
      </c>
    </row>
    <row r="137" spans="2:7">
      <c r="B137" s="162" t="s">
        <v>632</v>
      </c>
      <c r="C137" s="130" t="s">
        <v>633</v>
      </c>
      <c r="D137" s="131">
        <v>44184</v>
      </c>
      <c r="E137" s="144">
        <v>44044</v>
      </c>
      <c r="F137" s="130" t="s">
        <v>635</v>
      </c>
      <c r="G137" s="132">
        <v>1000</v>
      </c>
    </row>
    <row r="138" spans="2:7">
      <c r="B138" s="162" t="s">
        <v>632</v>
      </c>
      <c r="C138" s="130" t="s">
        <v>633</v>
      </c>
      <c r="D138" s="131">
        <v>44184</v>
      </c>
      <c r="E138" s="144">
        <v>44075</v>
      </c>
      <c r="F138" s="130" t="s">
        <v>635</v>
      </c>
      <c r="G138" s="132">
        <v>1000</v>
      </c>
    </row>
    <row r="139" spans="2:7">
      <c r="B139" s="162" t="s">
        <v>632</v>
      </c>
      <c r="C139" s="130" t="s">
        <v>633</v>
      </c>
      <c r="D139" s="131">
        <v>44184</v>
      </c>
      <c r="E139" s="144">
        <v>44105</v>
      </c>
      <c r="F139" s="130" t="s">
        <v>635</v>
      </c>
      <c r="G139" s="132">
        <v>1000</v>
      </c>
    </row>
    <row r="140" spans="2:7">
      <c r="B140" s="162" t="s">
        <v>636</v>
      </c>
      <c r="C140" s="130" t="s">
        <v>637</v>
      </c>
      <c r="D140" s="131">
        <v>44184</v>
      </c>
      <c r="E140" s="144">
        <v>43862</v>
      </c>
      <c r="F140" s="130" t="s">
        <v>638</v>
      </c>
      <c r="G140" s="132">
        <v>800</v>
      </c>
    </row>
    <row r="141" spans="2:7">
      <c r="B141" s="162" t="s">
        <v>636</v>
      </c>
      <c r="C141" s="130" t="s">
        <v>637</v>
      </c>
      <c r="D141" s="131">
        <v>44184</v>
      </c>
      <c r="E141" s="144">
        <v>43891</v>
      </c>
      <c r="F141" s="130" t="s">
        <v>638</v>
      </c>
      <c r="G141" s="132">
        <v>600</v>
      </c>
    </row>
    <row r="142" spans="2:7">
      <c r="B142" s="162" t="s">
        <v>636</v>
      </c>
      <c r="C142" s="130" t="s">
        <v>637</v>
      </c>
      <c r="D142" s="131">
        <v>44184</v>
      </c>
      <c r="E142" s="144">
        <v>43922</v>
      </c>
      <c r="F142" s="130" t="s">
        <v>639</v>
      </c>
      <c r="G142" s="132">
        <v>300</v>
      </c>
    </row>
    <row r="143" spans="2:7">
      <c r="B143" s="162" t="s">
        <v>636</v>
      </c>
      <c r="C143" s="130" t="s">
        <v>637</v>
      </c>
      <c r="D143" s="131">
        <v>44184</v>
      </c>
      <c r="E143" s="144">
        <v>43952</v>
      </c>
      <c r="F143" s="130" t="s">
        <v>639</v>
      </c>
      <c r="G143" s="132">
        <v>300</v>
      </c>
    </row>
    <row r="144" spans="2:7">
      <c r="B144" s="162" t="s">
        <v>636</v>
      </c>
      <c r="C144" s="130" t="s">
        <v>637</v>
      </c>
      <c r="D144" s="131">
        <v>44184</v>
      </c>
      <c r="E144" s="144">
        <v>43983</v>
      </c>
      <c r="F144" s="130" t="s">
        <v>639</v>
      </c>
      <c r="G144" s="132">
        <v>300</v>
      </c>
    </row>
    <row r="145" spans="2:7">
      <c r="B145" s="162" t="s">
        <v>264</v>
      </c>
      <c r="C145" s="130" t="s">
        <v>643</v>
      </c>
      <c r="D145" s="131">
        <v>44186</v>
      </c>
      <c r="E145" s="144">
        <v>43922</v>
      </c>
      <c r="F145" s="130" t="s">
        <v>644</v>
      </c>
      <c r="G145" s="132">
        <v>350</v>
      </c>
    </row>
    <row r="146" spans="2:7">
      <c r="B146" s="162" t="s">
        <v>264</v>
      </c>
      <c r="C146" s="130" t="s">
        <v>643</v>
      </c>
      <c r="D146" s="131">
        <v>44186</v>
      </c>
      <c r="E146" s="144">
        <v>43952</v>
      </c>
      <c r="F146" s="130" t="s">
        <v>644</v>
      </c>
      <c r="G146" s="132">
        <v>350</v>
      </c>
    </row>
    <row r="147" spans="2:7">
      <c r="B147" s="162" t="s">
        <v>264</v>
      </c>
      <c r="C147" s="130" t="s">
        <v>643</v>
      </c>
      <c r="D147" s="131">
        <v>44186</v>
      </c>
      <c r="E147" s="144">
        <v>43983</v>
      </c>
      <c r="F147" s="130" t="s">
        <v>644</v>
      </c>
      <c r="G147" s="132">
        <v>350</v>
      </c>
    </row>
    <row r="148" spans="2:7">
      <c r="B148" s="162" t="s">
        <v>264</v>
      </c>
      <c r="C148" s="130" t="s">
        <v>643</v>
      </c>
      <c r="D148" s="131">
        <v>44186</v>
      </c>
      <c r="E148" s="144">
        <v>44013</v>
      </c>
      <c r="F148" s="130" t="s">
        <v>644</v>
      </c>
      <c r="G148" s="132">
        <v>350</v>
      </c>
    </row>
    <row r="149" spans="2:7">
      <c r="B149" s="162" t="s">
        <v>264</v>
      </c>
      <c r="C149" s="130" t="s">
        <v>643</v>
      </c>
      <c r="D149" s="131">
        <v>44186</v>
      </c>
      <c r="E149" s="144">
        <v>44044</v>
      </c>
      <c r="F149" s="130" t="s">
        <v>644</v>
      </c>
      <c r="G149" s="132">
        <v>350</v>
      </c>
    </row>
    <row r="150" spans="2:7">
      <c r="B150" s="162" t="s">
        <v>264</v>
      </c>
      <c r="C150" s="130" t="s">
        <v>643</v>
      </c>
      <c r="D150" s="131">
        <v>44186</v>
      </c>
      <c r="E150" s="144">
        <v>44075</v>
      </c>
      <c r="F150" s="130" t="s">
        <v>644</v>
      </c>
      <c r="G150" s="132">
        <v>350</v>
      </c>
    </row>
    <row r="151" spans="2:7">
      <c r="B151" s="162" t="s">
        <v>340</v>
      </c>
      <c r="C151" s="197" t="s">
        <v>647</v>
      </c>
      <c r="D151" s="131">
        <v>44187</v>
      </c>
      <c r="E151" s="144">
        <v>43862</v>
      </c>
      <c r="F151" s="130" t="s">
        <v>648</v>
      </c>
      <c r="G151" s="132">
        <v>1600</v>
      </c>
    </row>
    <row r="152" spans="2:7">
      <c r="B152" s="162" t="s">
        <v>409</v>
      </c>
      <c r="C152" s="130" t="s">
        <v>410</v>
      </c>
      <c r="D152" s="131">
        <v>44187</v>
      </c>
      <c r="E152" s="144">
        <v>43831</v>
      </c>
      <c r="F152" s="130" t="s">
        <v>654</v>
      </c>
      <c r="G152" s="132">
        <v>800</v>
      </c>
    </row>
    <row r="153" spans="2:7">
      <c r="B153" s="162" t="s">
        <v>409</v>
      </c>
      <c r="C153" s="130" t="s">
        <v>410</v>
      </c>
      <c r="D153" s="131">
        <v>44187</v>
      </c>
      <c r="E153" s="144">
        <v>43862</v>
      </c>
      <c r="F153" s="130" t="s">
        <v>654</v>
      </c>
      <c r="G153" s="132">
        <v>800</v>
      </c>
    </row>
    <row r="154" spans="2:7">
      <c r="B154" s="162" t="s">
        <v>409</v>
      </c>
      <c r="C154" s="130" t="s">
        <v>410</v>
      </c>
      <c r="D154" s="131">
        <v>44187</v>
      </c>
      <c r="E154" s="144">
        <v>43891</v>
      </c>
      <c r="F154" s="130" t="s">
        <v>654</v>
      </c>
      <c r="G154" s="132">
        <v>600</v>
      </c>
    </row>
    <row r="155" spans="2:7">
      <c r="B155" s="162" t="s">
        <v>409</v>
      </c>
      <c r="C155" s="130" t="s">
        <v>410</v>
      </c>
      <c r="D155" s="131">
        <v>44187</v>
      </c>
      <c r="E155" s="144">
        <v>43922</v>
      </c>
      <c r="F155" s="130" t="s">
        <v>654</v>
      </c>
      <c r="G155" s="132">
        <v>320</v>
      </c>
    </row>
    <row r="156" spans="2:7">
      <c r="B156" s="162" t="s">
        <v>409</v>
      </c>
      <c r="C156" s="130" t="s">
        <v>410</v>
      </c>
      <c r="D156" s="131">
        <v>44187</v>
      </c>
      <c r="E156" s="144">
        <v>43952</v>
      </c>
      <c r="F156" s="130" t="s">
        <v>654</v>
      </c>
      <c r="G156" s="132">
        <v>320</v>
      </c>
    </row>
    <row r="157" spans="2:7">
      <c r="B157" s="162" t="s">
        <v>409</v>
      </c>
      <c r="C157" s="130" t="s">
        <v>410</v>
      </c>
      <c r="D157" s="131">
        <v>44187</v>
      </c>
      <c r="E157" s="144">
        <v>43983</v>
      </c>
      <c r="F157" s="130" t="s">
        <v>654</v>
      </c>
      <c r="G157" s="132">
        <v>320</v>
      </c>
    </row>
    <row r="158" spans="2:7">
      <c r="B158" s="162" t="s">
        <v>409</v>
      </c>
      <c r="C158" s="130" t="s">
        <v>410</v>
      </c>
      <c r="D158" s="131">
        <v>44187</v>
      </c>
      <c r="E158" s="144">
        <v>44013</v>
      </c>
      <c r="F158" s="130" t="s">
        <v>654</v>
      </c>
      <c r="G158" s="132">
        <v>400</v>
      </c>
    </row>
    <row r="159" spans="2:7">
      <c r="B159" s="162" t="s">
        <v>655</v>
      </c>
      <c r="C159" s="130" t="s">
        <v>656</v>
      </c>
      <c r="D159" s="131">
        <v>44187</v>
      </c>
      <c r="E159" s="144">
        <v>43922</v>
      </c>
      <c r="F159" s="130" t="s">
        <v>657</v>
      </c>
      <c r="G159" s="132">
        <v>200</v>
      </c>
    </row>
    <row r="160" spans="2:7">
      <c r="B160" s="162" t="s">
        <v>655</v>
      </c>
      <c r="C160" s="130" t="s">
        <v>656</v>
      </c>
      <c r="D160" s="131">
        <v>44187</v>
      </c>
      <c r="E160" s="144">
        <v>43952</v>
      </c>
      <c r="F160" s="130" t="s">
        <v>657</v>
      </c>
      <c r="G160" s="132">
        <v>200</v>
      </c>
    </row>
    <row r="161" spans="2:7">
      <c r="B161" s="162" t="s">
        <v>655</v>
      </c>
      <c r="C161" s="130" t="s">
        <v>656</v>
      </c>
      <c r="D161" s="131">
        <v>44187</v>
      </c>
      <c r="E161" s="144">
        <v>43983</v>
      </c>
      <c r="F161" s="130" t="s">
        <v>657</v>
      </c>
      <c r="G161" s="132">
        <v>200</v>
      </c>
    </row>
    <row r="162" spans="2:7">
      <c r="B162" s="162" t="s">
        <v>655</v>
      </c>
      <c r="C162" s="130" t="s">
        <v>656</v>
      </c>
      <c r="D162" s="131">
        <v>44187</v>
      </c>
      <c r="E162" s="144">
        <v>44013</v>
      </c>
      <c r="F162" s="130" t="s">
        <v>657</v>
      </c>
      <c r="G162" s="132">
        <v>250</v>
      </c>
    </row>
    <row r="163" spans="2:7">
      <c r="B163" s="162" t="s">
        <v>655</v>
      </c>
      <c r="C163" s="130" t="s">
        <v>656</v>
      </c>
      <c r="D163" s="131">
        <v>44187</v>
      </c>
      <c r="E163" s="144">
        <v>44044</v>
      </c>
      <c r="F163" s="130" t="s">
        <v>658</v>
      </c>
      <c r="G163" s="132">
        <v>250</v>
      </c>
    </row>
    <row r="164" spans="2:7">
      <c r="B164" s="162" t="s">
        <v>655</v>
      </c>
      <c r="C164" s="130" t="s">
        <v>656</v>
      </c>
      <c r="D164" s="131">
        <v>44187</v>
      </c>
      <c r="E164" s="144">
        <v>44075</v>
      </c>
      <c r="F164" s="130" t="s">
        <v>658</v>
      </c>
      <c r="G164" s="132">
        <v>250</v>
      </c>
    </row>
    <row r="165" spans="2:7">
      <c r="B165" s="162" t="s">
        <v>655</v>
      </c>
      <c r="C165" s="130" t="s">
        <v>656</v>
      </c>
      <c r="D165" s="131">
        <v>44187</v>
      </c>
      <c r="E165" s="144">
        <v>44105</v>
      </c>
      <c r="F165" s="130" t="s">
        <v>658</v>
      </c>
      <c r="G165" s="132">
        <v>250</v>
      </c>
    </row>
    <row r="166" spans="2:7">
      <c r="B166" s="162" t="s">
        <v>655</v>
      </c>
      <c r="C166" s="130" t="s">
        <v>656</v>
      </c>
      <c r="D166" s="131">
        <v>44187</v>
      </c>
      <c r="E166" s="144">
        <v>44136</v>
      </c>
      <c r="F166" s="130" t="s">
        <v>658</v>
      </c>
      <c r="G166" s="132">
        <v>250</v>
      </c>
    </row>
    <row r="167" spans="2:7">
      <c r="B167" s="162" t="s">
        <v>655</v>
      </c>
      <c r="C167" s="130" t="s">
        <v>656</v>
      </c>
      <c r="D167" s="131">
        <v>44187</v>
      </c>
      <c r="E167" s="144">
        <v>44166</v>
      </c>
      <c r="F167" s="130" t="s">
        <v>659</v>
      </c>
      <c r="G167" s="132">
        <v>250</v>
      </c>
    </row>
    <row r="168" spans="2:7">
      <c r="B168" s="162" t="s">
        <v>543</v>
      </c>
      <c r="C168" s="130" t="s">
        <v>544</v>
      </c>
      <c r="D168" s="131">
        <v>44187</v>
      </c>
      <c r="E168" s="144">
        <v>43831</v>
      </c>
      <c r="F168" s="130" t="s">
        <v>660</v>
      </c>
      <c r="G168" s="132">
        <v>1200</v>
      </c>
    </row>
    <row r="169" spans="2:7">
      <c r="B169" s="162" t="s">
        <v>661</v>
      </c>
      <c r="C169" s="130" t="s">
        <v>662</v>
      </c>
      <c r="D169" s="131">
        <v>44188</v>
      </c>
      <c r="E169" s="144">
        <v>43862</v>
      </c>
      <c r="F169" s="130" t="s">
        <v>663</v>
      </c>
      <c r="G169" s="132">
        <v>500</v>
      </c>
    </row>
    <row r="170" spans="2:7">
      <c r="B170" s="162" t="s">
        <v>661</v>
      </c>
      <c r="C170" s="130" t="s">
        <v>662</v>
      </c>
      <c r="D170" s="131">
        <v>44188</v>
      </c>
      <c r="E170" s="144">
        <v>43891</v>
      </c>
      <c r="F170" s="130" t="s">
        <v>663</v>
      </c>
      <c r="G170" s="132">
        <v>250</v>
      </c>
    </row>
    <row r="171" spans="2:7">
      <c r="B171" s="162" t="s">
        <v>661</v>
      </c>
      <c r="C171" s="130" t="s">
        <v>662</v>
      </c>
      <c r="D171" s="131">
        <v>44188</v>
      </c>
      <c r="E171" s="144">
        <v>43922</v>
      </c>
      <c r="F171" s="130" t="s">
        <v>663</v>
      </c>
      <c r="G171" s="132">
        <v>200</v>
      </c>
    </row>
    <row r="172" spans="2:7">
      <c r="B172" s="162" t="s">
        <v>661</v>
      </c>
      <c r="C172" s="130" t="s">
        <v>662</v>
      </c>
      <c r="D172" s="131">
        <v>44188</v>
      </c>
      <c r="E172" s="144">
        <v>43952</v>
      </c>
      <c r="F172" s="130" t="s">
        <v>663</v>
      </c>
      <c r="G172" s="132">
        <v>200</v>
      </c>
    </row>
    <row r="173" spans="2:7">
      <c r="B173" s="162" t="s">
        <v>661</v>
      </c>
      <c r="C173" s="130" t="s">
        <v>662</v>
      </c>
      <c r="D173" s="131">
        <v>44188</v>
      </c>
      <c r="E173" s="144">
        <v>43983</v>
      </c>
      <c r="F173" s="130" t="s">
        <v>664</v>
      </c>
      <c r="G173" s="132">
        <v>200</v>
      </c>
    </row>
    <row r="174" spans="2:7">
      <c r="B174" s="162" t="s">
        <v>661</v>
      </c>
      <c r="C174" s="130" t="s">
        <v>662</v>
      </c>
      <c r="D174" s="131">
        <v>44188</v>
      </c>
      <c r="E174" s="144">
        <v>44013</v>
      </c>
      <c r="F174" s="130" t="s">
        <v>664</v>
      </c>
      <c r="G174" s="132">
        <v>200</v>
      </c>
    </row>
    <row r="175" spans="2:7">
      <c r="B175" s="162" t="s">
        <v>661</v>
      </c>
      <c r="C175" s="130" t="s">
        <v>662</v>
      </c>
      <c r="D175" s="131">
        <v>44188</v>
      </c>
      <c r="E175" s="144">
        <v>44044</v>
      </c>
      <c r="F175" s="130" t="s">
        <v>664</v>
      </c>
      <c r="G175" s="132">
        <v>200</v>
      </c>
    </row>
    <row r="176" spans="2:7">
      <c r="B176" s="162" t="s">
        <v>661</v>
      </c>
      <c r="C176" s="130" t="s">
        <v>662</v>
      </c>
      <c r="D176" s="131">
        <v>44188</v>
      </c>
      <c r="E176" s="144">
        <v>44075</v>
      </c>
      <c r="F176" s="130" t="s">
        <v>664</v>
      </c>
      <c r="G176" s="132">
        <v>200</v>
      </c>
    </row>
    <row r="177" spans="2:7">
      <c r="B177" s="162" t="s">
        <v>661</v>
      </c>
      <c r="C177" s="130" t="s">
        <v>662</v>
      </c>
      <c r="D177" s="131">
        <v>44188</v>
      </c>
      <c r="E177" s="144">
        <v>44105</v>
      </c>
      <c r="F177" s="130" t="s">
        <v>664</v>
      </c>
      <c r="G177" s="132">
        <v>250</v>
      </c>
    </row>
    <row r="178" spans="2:7">
      <c r="B178" s="162" t="s">
        <v>661</v>
      </c>
      <c r="C178" s="130" t="s">
        <v>662</v>
      </c>
      <c r="D178" s="131">
        <v>44188</v>
      </c>
      <c r="E178" s="144">
        <v>44136</v>
      </c>
      <c r="F178" s="130" t="s">
        <v>664</v>
      </c>
      <c r="G178" s="132">
        <v>250</v>
      </c>
    </row>
    <row r="179" spans="2:7">
      <c r="B179" s="162" t="s">
        <v>661</v>
      </c>
      <c r="C179" s="130" t="s">
        <v>662</v>
      </c>
      <c r="D179" s="131">
        <v>44188</v>
      </c>
      <c r="E179" s="144">
        <v>44166</v>
      </c>
      <c r="F179" s="130" t="s">
        <v>664</v>
      </c>
      <c r="G179" s="132">
        <v>250</v>
      </c>
    </row>
    <row r="180" spans="2:7">
      <c r="B180" s="162" t="s">
        <v>667</v>
      </c>
      <c r="C180" s="130" t="s">
        <v>668</v>
      </c>
      <c r="D180" s="131">
        <v>44188</v>
      </c>
      <c r="E180" s="144">
        <v>44075</v>
      </c>
      <c r="F180" s="130" t="s">
        <v>669</v>
      </c>
      <c r="G180" s="132">
        <v>700</v>
      </c>
    </row>
    <row r="181" spans="2:7">
      <c r="B181" s="162" t="s">
        <v>667</v>
      </c>
      <c r="C181" s="130" t="s">
        <v>668</v>
      </c>
      <c r="D181" s="131">
        <v>44188</v>
      </c>
      <c r="E181" s="144">
        <v>44105</v>
      </c>
      <c r="F181" s="130" t="s">
        <v>669</v>
      </c>
      <c r="G181" s="132">
        <v>700</v>
      </c>
    </row>
    <row r="182" spans="2:7">
      <c r="B182" s="162" t="s">
        <v>667</v>
      </c>
      <c r="C182" s="130" t="s">
        <v>668</v>
      </c>
      <c r="D182" s="131">
        <v>44188</v>
      </c>
      <c r="E182" s="144">
        <v>44136</v>
      </c>
      <c r="F182" s="130" t="s">
        <v>669</v>
      </c>
      <c r="G182" s="132">
        <v>700</v>
      </c>
    </row>
    <row r="183" spans="2:7">
      <c r="B183" s="162" t="s">
        <v>667</v>
      </c>
      <c r="C183" s="130" t="s">
        <v>668</v>
      </c>
      <c r="D183" s="131">
        <v>44188</v>
      </c>
      <c r="E183" s="144">
        <v>44166</v>
      </c>
      <c r="F183" s="130" t="s">
        <v>670</v>
      </c>
      <c r="G183" s="132">
        <v>700</v>
      </c>
    </row>
    <row r="184" spans="2:7">
      <c r="B184" s="162" t="s">
        <v>671</v>
      </c>
      <c r="C184" s="130" t="s">
        <v>672</v>
      </c>
      <c r="D184" s="131">
        <v>44188</v>
      </c>
      <c r="E184" s="144">
        <v>44166</v>
      </c>
      <c r="F184" s="130" t="s">
        <v>673</v>
      </c>
      <c r="G184" s="132">
        <v>500</v>
      </c>
    </row>
    <row r="185" spans="2:7">
      <c r="B185" s="162" t="s">
        <v>340</v>
      </c>
      <c r="C185" s="197" t="s">
        <v>647</v>
      </c>
      <c r="D185" s="131">
        <v>44189</v>
      </c>
      <c r="E185" s="144">
        <v>43922</v>
      </c>
      <c r="F185" s="130" t="s">
        <v>674</v>
      </c>
      <c r="G185" s="132">
        <v>640</v>
      </c>
    </row>
    <row r="186" spans="2:7">
      <c r="B186" s="162" t="s">
        <v>340</v>
      </c>
      <c r="C186" s="197" t="s">
        <v>647</v>
      </c>
      <c r="D186" s="131">
        <v>44189</v>
      </c>
      <c r="E186" s="144">
        <v>43952</v>
      </c>
      <c r="F186" s="130" t="s">
        <v>674</v>
      </c>
      <c r="G186" s="132">
        <v>640</v>
      </c>
    </row>
    <row r="187" spans="2:7">
      <c r="B187" s="162" t="s">
        <v>340</v>
      </c>
      <c r="C187" s="197" t="s">
        <v>647</v>
      </c>
      <c r="D187" s="131">
        <v>44189</v>
      </c>
      <c r="E187" s="144">
        <v>43983</v>
      </c>
      <c r="F187" s="130" t="s">
        <v>674</v>
      </c>
      <c r="G187" s="132">
        <v>640</v>
      </c>
    </row>
    <row r="188" spans="2:7">
      <c r="B188" s="162" t="s">
        <v>580</v>
      </c>
      <c r="C188" s="130" t="s">
        <v>675</v>
      </c>
      <c r="D188" s="131">
        <v>44189</v>
      </c>
      <c r="E188" s="144">
        <v>43862</v>
      </c>
      <c r="F188" s="130" t="s">
        <v>676</v>
      </c>
      <c r="G188" s="132">
        <v>1000</v>
      </c>
    </row>
    <row r="189" spans="2:7">
      <c r="B189" s="162" t="s">
        <v>207</v>
      </c>
      <c r="C189" s="197" t="s">
        <v>677</v>
      </c>
      <c r="D189" s="131">
        <v>44191</v>
      </c>
      <c r="E189" s="144">
        <v>43922</v>
      </c>
      <c r="F189" s="130" t="s">
        <v>678</v>
      </c>
      <c r="G189" s="132">
        <v>640</v>
      </c>
    </row>
    <row r="190" spans="2:7">
      <c r="B190" s="162" t="s">
        <v>207</v>
      </c>
      <c r="C190" s="197" t="s">
        <v>677</v>
      </c>
      <c r="D190" s="131">
        <v>44191</v>
      </c>
      <c r="E190" s="144">
        <v>43952</v>
      </c>
      <c r="F190" s="130" t="s">
        <v>678</v>
      </c>
      <c r="G190" s="132">
        <v>640</v>
      </c>
    </row>
    <row r="191" spans="2:7">
      <c r="B191" s="162" t="s">
        <v>207</v>
      </c>
      <c r="C191" s="197" t="s">
        <v>677</v>
      </c>
      <c r="D191" s="131">
        <v>44191</v>
      </c>
      <c r="E191" s="144">
        <v>43983</v>
      </c>
      <c r="F191" s="130" t="s">
        <v>678</v>
      </c>
      <c r="G191" s="132">
        <v>640</v>
      </c>
    </row>
    <row r="192" spans="2:7">
      <c r="B192" s="162" t="s">
        <v>207</v>
      </c>
      <c r="C192" s="197" t="s">
        <v>677</v>
      </c>
      <c r="D192" s="131">
        <v>44191</v>
      </c>
      <c r="E192" s="144">
        <v>44013</v>
      </c>
      <c r="F192" s="130" t="s">
        <v>679</v>
      </c>
      <c r="G192" s="132">
        <v>800</v>
      </c>
    </row>
    <row r="193" spans="2:7">
      <c r="B193" s="162" t="s">
        <v>207</v>
      </c>
      <c r="C193" s="197" t="s">
        <v>677</v>
      </c>
      <c r="D193" s="131">
        <v>44191</v>
      </c>
      <c r="E193" s="144">
        <v>44044</v>
      </c>
      <c r="F193" s="130" t="s">
        <v>679</v>
      </c>
      <c r="G193" s="132">
        <v>800</v>
      </c>
    </row>
    <row r="194" spans="2:7">
      <c r="B194" s="162" t="s">
        <v>207</v>
      </c>
      <c r="C194" s="197" t="s">
        <v>677</v>
      </c>
      <c r="D194" s="131">
        <v>44191</v>
      </c>
      <c r="E194" s="199">
        <v>44075</v>
      </c>
      <c r="F194" s="130" t="s">
        <v>679</v>
      </c>
      <c r="G194" s="132">
        <v>800</v>
      </c>
    </row>
    <row r="195" spans="2:7">
      <c r="B195" s="162" t="s">
        <v>207</v>
      </c>
      <c r="C195" s="197" t="s">
        <v>677</v>
      </c>
      <c r="D195" s="131">
        <v>44191</v>
      </c>
      <c r="E195" s="199">
        <v>44166</v>
      </c>
      <c r="F195" s="130" t="s">
        <v>679</v>
      </c>
      <c r="G195" s="132">
        <v>800</v>
      </c>
    </row>
    <row r="196" spans="2:7">
      <c r="B196" s="162" t="s">
        <v>683</v>
      </c>
      <c r="C196" s="130" t="s">
        <v>684</v>
      </c>
      <c r="D196" s="131">
        <v>44193</v>
      </c>
      <c r="E196" s="144">
        <v>43862</v>
      </c>
      <c r="F196" s="130" t="s">
        <v>685</v>
      </c>
      <c r="G196" s="132">
        <v>1200</v>
      </c>
    </row>
    <row r="197" spans="2:7">
      <c r="B197" s="162" t="s">
        <v>683</v>
      </c>
      <c r="C197" s="130" t="s">
        <v>684</v>
      </c>
      <c r="D197" s="131">
        <v>44193</v>
      </c>
      <c r="E197" s="144" t="s">
        <v>686</v>
      </c>
      <c r="F197" s="130" t="s">
        <v>685</v>
      </c>
      <c r="G197" s="132">
        <v>600</v>
      </c>
    </row>
    <row r="198" spans="2:7">
      <c r="B198" s="162" t="s">
        <v>632</v>
      </c>
      <c r="C198" s="130" t="s">
        <v>633</v>
      </c>
      <c r="D198" s="131">
        <v>44193</v>
      </c>
      <c r="E198" s="144">
        <v>44136</v>
      </c>
      <c r="F198" s="130" t="s">
        <v>687</v>
      </c>
      <c r="G198" s="132">
        <v>1000</v>
      </c>
    </row>
    <row r="199" spans="2:7">
      <c r="B199" s="162" t="s">
        <v>632</v>
      </c>
      <c r="C199" s="130" t="s">
        <v>633</v>
      </c>
      <c r="D199" s="131">
        <v>44193</v>
      </c>
      <c r="E199" s="144">
        <v>44166</v>
      </c>
      <c r="F199" s="130" t="s">
        <v>687</v>
      </c>
      <c r="G199" s="132">
        <v>1000</v>
      </c>
    </row>
    <row r="200" spans="2:7">
      <c r="B200" s="162" t="s">
        <v>340</v>
      </c>
      <c r="C200" s="130" t="s">
        <v>647</v>
      </c>
      <c r="D200" s="131">
        <v>44193</v>
      </c>
      <c r="E200" s="144">
        <v>43891</v>
      </c>
      <c r="F200" s="130" t="s">
        <v>688</v>
      </c>
      <c r="G200" s="132">
        <v>1120</v>
      </c>
    </row>
    <row r="201" spans="2:7">
      <c r="B201" s="162" t="s">
        <v>340</v>
      </c>
      <c r="C201" s="130" t="s">
        <v>647</v>
      </c>
      <c r="D201" s="131">
        <v>44193</v>
      </c>
      <c r="E201" s="144">
        <v>44013</v>
      </c>
      <c r="F201" s="130" t="s">
        <v>689</v>
      </c>
      <c r="G201" s="132">
        <v>800</v>
      </c>
    </row>
    <row r="202" spans="2:7">
      <c r="B202" s="162" t="s">
        <v>690</v>
      </c>
      <c r="C202" s="130" t="s">
        <v>691</v>
      </c>
      <c r="D202" s="131">
        <v>44193</v>
      </c>
      <c r="E202" s="144">
        <v>43831</v>
      </c>
      <c r="F202" s="130" t="s">
        <v>692</v>
      </c>
      <c r="G202" s="132">
        <v>600</v>
      </c>
    </row>
    <row r="203" spans="2:7">
      <c r="B203" s="162" t="s">
        <v>690</v>
      </c>
      <c r="C203" s="130" t="s">
        <v>691</v>
      </c>
      <c r="D203" s="131">
        <v>44193</v>
      </c>
      <c r="E203" s="144">
        <v>43862</v>
      </c>
      <c r="F203" s="130" t="s">
        <v>692</v>
      </c>
      <c r="G203" s="132">
        <v>600</v>
      </c>
    </row>
    <row r="204" spans="2:7">
      <c r="B204" s="162" t="s">
        <v>690</v>
      </c>
      <c r="C204" s="130" t="s">
        <v>691</v>
      </c>
      <c r="D204" s="131">
        <v>44193</v>
      </c>
      <c r="E204" s="144">
        <v>43891</v>
      </c>
      <c r="F204" s="130" t="s">
        <v>692</v>
      </c>
      <c r="G204" s="132">
        <v>420</v>
      </c>
    </row>
    <row r="205" spans="2:7">
      <c r="B205" s="162" t="s">
        <v>690</v>
      </c>
      <c r="C205" s="130" t="s">
        <v>691</v>
      </c>
      <c r="D205" s="131">
        <v>44193</v>
      </c>
      <c r="E205" s="144">
        <v>43922</v>
      </c>
      <c r="F205" s="130" t="s">
        <v>692</v>
      </c>
      <c r="G205" s="132">
        <v>240</v>
      </c>
    </row>
    <row r="206" spans="2:7">
      <c r="B206" s="162" t="s">
        <v>690</v>
      </c>
      <c r="C206" s="130" t="s">
        <v>691</v>
      </c>
      <c r="D206" s="131">
        <v>44193</v>
      </c>
      <c r="E206" s="144">
        <v>43952</v>
      </c>
      <c r="F206" s="130" t="s">
        <v>692</v>
      </c>
      <c r="G206" s="132">
        <v>240</v>
      </c>
    </row>
    <row r="207" spans="2:7">
      <c r="B207" s="162" t="s">
        <v>690</v>
      </c>
      <c r="C207" s="130" t="s">
        <v>691</v>
      </c>
      <c r="D207" s="131">
        <v>44193</v>
      </c>
      <c r="E207" s="144">
        <v>43983</v>
      </c>
      <c r="F207" s="130" t="s">
        <v>692</v>
      </c>
      <c r="G207" s="132">
        <v>240</v>
      </c>
    </row>
    <row r="208" spans="2:7">
      <c r="B208" s="162" t="s">
        <v>698</v>
      </c>
      <c r="C208" s="130" t="s">
        <v>699</v>
      </c>
      <c r="D208" s="131">
        <v>44193</v>
      </c>
      <c r="E208" s="144">
        <v>43862</v>
      </c>
      <c r="F208" s="130" t="s">
        <v>700</v>
      </c>
      <c r="G208" s="132">
        <v>1200</v>
      </c>
    </row>
    <row r="209" spans="2:7">
      <c r="B209" s="162" t="s">
        <v>270</v>
      </c>
      <c r="C209" s="130" t="s">
        <v>701</v>
      </c>
      <c r="D209" s="131">
        <v>44193</v>
      </c>
      <c r="E209" s="144">
        <v>44166</v>
      </c>
      <c r="F209" s="130" t="s">
        <v>702</v>
      </c>
      <c r="G209" s="132">
        <v>600</v>
      </c>
    </row>
    <row r="210" spans="2:7">
      <c r="B210" s="162" t="s">
        <v>250</v>
      </c>
      <c r="C210" s="130" t="s">
        <v>684</v>
      </c>
      <c r="D210" s="131">
        <v>44195</v>
      </c>
      <c r="E210" s="144">
        <v>43891</v>
      </c>
      <c r="F210" s="130" t="s">
        <v>714</v>
      </c>
      <c r="G210" s="132">
        <v>240</v>
      </c>
    </row>
    <row r="211" spans="2:7">
      <c r="B211" s="162" t="s">
        <v>250</v>
      </c>
      <c r="C211" s="130" t="s">
        <v>684</v>
      </c>
      <c r="D211" s="131">
        <v>44195</v>
      </c>
      <c r="E211" s="144">
        <v>43922</v>
      </c>
      <c r="F211" s="130" t="s">
        <v>714</v>
      </c>
      <c r="G211" s="132">
        <v>480</v>
      </c>
    </row>
    <row r="212" spans="2:7">
      <c r="B212" s="162" t="s">
        <v>250</v>
      </c>
      <c r="C212" s="130" t="s">
        <v>684</v>
      </c>
      <c r="D212" s="131">
        <v>44195</v>
      </c>
      <c r="E212" s="144">
        <v>43952</v>
      </c>
      <c r="F212" s="130" t="s">
        <v>714</v>
      </c>
      <c r="G212" s="132">
        <v>480</v>
      </c>
    </row>
    <row r="213" spans="2:7">
      <c r="B213" s="162" t="s">
        <v>250</v>
      </c>
      <c r="C213" s="130" t="s">
        <v>684</v>
      </c>
      <c r="D213" s="131">
        <v>44195</v>
      </c>
      <c r="E213" s="144">
        <v>43983</v>
      </c>
      <c r="F213" s="130" t="s">
        <v>714</v>
      </c>
      <c r="G213" s="132">
        <v>480</v>
      </c>
    </row>
    <row r="214" spans="2:7">
      <c r="B214" s="162" t="s">
        <v>250</v>
      </c>
      <c r="C214" s="130" t="s">
        <v>684</v>
      </c>
      <c r="D214" s="131">
        <v>44195</v>
      </c>
      <c r="E214" s="144">
        <v>44013</v>
      </c>
      <c r="F214" s="130" t="s">
        <v>715</v>
      </c>
      <c r="G214" s="132">
        <v>600</v>
      </c>
    </row>
    <row r="215" spans="2:7">
      <c r="B215" s="162" t="s">
        <v>250</v>
      </c>
      <c r="C215" s="130" t="s">
        <v>684</v>
      </c>
      <c r="D215" s="131">
        <v>44195</v>
      </c>
      <c r="E215" s="144">
        <v>44044</v>
      </c>
      <c r="F215" s="130" t="s">
        <v>715</v>
      </c>
      <c r="G215" s="132">
        <v>600</v>
      </c>
    </row>
    <row r="216" spans="2:7">
      <c r="B216" s="162" t="s">
        <v>580</v>
      </c>
      <c r="C216" s="130" t="s">
        <v>675</v>
      </c>
      <c r="D216" s="131">
        <v>44195</v>
      </c>
      <c r="E216" s="144">
        <v>44986</v>
      </c>
      <c r="F216" s="130" t="s">
        <v>716</v>
      </c>
      <c r="G216" s="132">
        <v>700</v>
      </c>
    </row>
    <row r="217" spans="2:7">
      <c r="B217" s="162" t="s">
        <v>580</v>
      </c>
      <c r="C217" s="130" t="s">
        <v>675</v>
      </c>
      <c r="D217" s="131">
        <v>44195</v>
      </c>
      <c r="E217" s="144">
        <v>45017</v>
      </c>
      <c r="F217" s="130" t="s">
        <v>716</v>
      </c>
      <c r="G217" s="132">
        <v>400</v>
      </c>
    </row>
    <row r="218" spans="2:7">
      <c r="B218" s="162" t="s">
        <v>580</v>
      </c>
      <c r="C218" s="130" t="s">
        <v>675</v>
      </c>
      <c r="D218" s="131">
        <v>44195</v>
      </c>
      <c r="E218" s="144">
        <v>45047</v>
      </c>
      <c r="F218" s="130" t="s">
        <v>716</v>
      </c>
      <c r="G218" s="132">
        <v>400</v>
      </c>
    </row>
    <row r="219" spans="2:7">
      <c r="B219" s="162" t="s">
        <v>580</v>
      </c>
      <c r="C219" s="130" t="s">
        <v>675</v>
      </c>
      <c r="D219" s="131">
        <v>44195</v>
      </c>
      <c r="E219" s="144">
        <v>45078</v>
      </c>
      <c r="F219" s="130" t="s">
        <v>716</v>
      </c>
      <c r="G219" s="132">
        <v>400</v>
      </c>
    </row>
    <row r="220" spans="2:7">
      <c r="B220" s="162" t="s">
        <v>719</v>
      </c>
      <c r="C220" s="130" t="s">
        <v>720</v>
      </c>
      <c r="D220" s="131">
        <v>44195</v>
      </c>
      <c r="E220" s="144">
        <v>43891</v>
      </c>
      <c r="F220" s="130" t="s">
        <v>721</v>
      </c>
      <c r="G220" s="132">
        <v>560</v>
      </c>
    </row>
    <row r="221" spans="2:7">
      <c r="B221" s="162" t="s">
        <v>719</v>
      </c>
      <c r="C221" s="130" t="s">
        <v>720</v>
      </c>
      <c r="D221" s="131">
        <v>44195</v>
      </c>
      <c r="E221" s="144">
        <v>43922</v>
      </c>
      <c r="F221" s="130" t="s">
        <v>721</v>
      </c>
      <c r="G221" s="132">
        <v>320</v>
      </c>
    </row>
    <row r="222" spans="2:7">
      <c r="B222" s="162" t="s">
        <v>719</v>
      </c>
      <c r="C222" s="130" t="s">
        <v>720</v>
      </c>
      <c r="D222" s="131">
        <v>44195</v>
      </c>
      <c r="E222" s="144">
        <v>43952</v>
      </c>
      <c r="F222" s="130" t="s">
        <v>721</v>
      </c>
      <c r="G222" s="132">
        <v>320</v>
      </c>
    </row>
    <row r="223" spans="2:7">
      <c r="B223" s="162" t="s">
        <v>719</v>
      </c>
      <c r="C223" s="130" t="s">
        <v>720</v>
      </c>
      <c r="D223" s="131">
        <v>44195</v>
      </c>
      <c r="E223" s="144">
        <v>43983</v>
      </c>
      <c r="F223" s="130" t="s">
        <v>721</v>
      </c>
      <c r="G223" s="132">
        <v>320</v>
      </c>
    </row>
    <row r="224" spans="2:7">
      <c r="B224" s="162" t="s">
        <v>719</v>
      </c>
      <c r="C224" s="130" t="s">
        <v>720</v>
      </c>
      <c r="D224" s="131">
        <v>44195</v>
      </c>
      <c r="E224" s="144">
        <v>44013</v>
      </c>
      <c r="F224" s="130" t="s">
        <v>722</v>
      </c>
      <c r="G224" s="132">
        <v>320</v>
      </c>
    </row>
    <row r="225" spans="2:7">
      <c r="B225" s="162" t="s">
        <v>719</v>
      </c>
      <c r="C225" s="130" t="s">
        <v>720</v>
      </c>
      <c r="D225" s="131">
        <v>44195</v>
      </c>
      <c r="E225" s="144">
        <v>44044</v>
      </c>
      <c r="F225" s="130" t="s">
        <v>722</v>
      </c>
      <c r="G225" s="132">
        <v>320</v>
      </c>
    </row>
    <row r="226" spans="2:7">
      <c r="B226" s="162" t="s">
        <v>719</v>
      </c>
      <c r="C226" s="130" t="s">
        <v>720</v>
      </c>
      <c r="D226" s="131">
        <v>44195</v>
      </c>
      <c r="E226" s="144">
        <v>44075</v>
      </c>
      <c r="F226" s="130" t="s">
        <v>722</v>
      </c>
      <c r="G226" s="132">
        <v>320</v>
      </c>
    </row>
    <row r="227" spans="2:7">
      <c r="B227" s="162" t="s">
        <v>636</v>
      </c>
      <c r="C227" s="130" t="s">
        <v>637</v>
      </c>
      <c r="D227" s="131">
        <v>44195</v>
      </c>
      <c r="E227" s="144" t="s">
        <v>611</v>
      </c>
      <c r="F227" s="130" t="s">
        <v>723</v>
      </c>
      <c r="G227" s="132">
        <v>60</v>
      </c>
    </row>
    <row r="228" spans="2:7">
      <c r="B228" s="162" t="s">
        <v>636</v>
      </c>
      <c r="C228" s="130" t="s">
        <v>637</v>
      </c>
      <c r="D228" s="131">
        <v>44195</v>
      </c>
      <c r="E228" s="144">
        <v>44013</v>
      </c>
      <c r="F228" s="130" t="s">
        <v>723</v>
      </c>
      <c r="G228" s="132">
        <v>400</v>
      </c>
    </row>
    <row r="229" spans="2:7">
      <c r="B229" s="162" t="s">
        <v>636</v>
      </c>
      <c r="C229" s="130" t="s">
        <v>637</v>
      </c>
      <c r="D229" s="131">
        <v>44195</v>
      </c>
      <c r="E229" s="144">
        <v>44044</v>
      </c>
      <c r="F229" s="130" t="s">
        <v>723</v>
      </c>
      <c r="G229" s="132">
        <v>400</v>
      </c>
    </row>
    <row r="230" spans="2:7">
      <c r="B230" s="162" t="s">
        <v>636</v>
      </c>
      <c r="C230" s="130" t="s">
        <v>637</v>
      </c>
      <c r="D230" s="131">
        <v>44195</v>
      </c>
      <c r="E230" s="144">
        <v>44075</v>
      </c>
      <c r="F230" s="130" t="s">
        <v>723</v>
      </c>
      <c r="G230" s="132">
        <v>400</v>
      </c>
    </row>
    <row r="231" spans="2:7">
      <c r="B231" s="162" t="s">
        <v>636</v>
      </c>
      <c r="C231" s="130" t="s">
        <v>637</v>
      </c>
      <c r="D231" s="131">
        <v>44195</v>
      </c>
      <c r="E231" s="144">
        <v>44105</v>
      </c>
      <c r="F231" s="130" t="s">
        <v>723</v>
      </c>
      <c r="G231" s="132">
        <v>400</v>
      </c>
    </row>
    <row r="232" spans="2:7">
      <c r="B232" s="162" t="s">
        <v>636</v>
      </c>
      <c r="C232" s="130" t="s">
        <v>637</v>
      </c>
      <c r="D232" s="131">
        <v>44195</v>
      </c>
      <c r="E232" s="144">
        <v>44136</v>
      </c>
      <c r="F232" s="130" t="s">
        <v>723</v>
      </c>
      <c r="G232" s="132">
        <v>400</v>
      </c>
    </row>
    <row r="233" spans="2:7">
      <c r="B233" s="162" t="s">
        <v>636</v>
      </c>
      <c r="C233" s="130" t="s">
        <v>637</v>
      </c>
      <c r="D233" s="131">
        <v>44195</v>
      </c>
      <c r="E233" s="144">
        <v>44166</v>
      </c>
      <c r="F233" s="130" t="s">
        <v>723</v>
      </c>
      <c r="G233" s="132">
        <v>400</v>
      </c>
    </row>
    <row r="234" spans="2:7">
      <c r="B234" s="162" t="s">
        <v>543</v>
      </c>
      <c r="C234" s="130" t="s">
        <v>544</v>
      </c>
      <c r="D234" s="131">
        <v>44196</v>
      </c>
      <c r="E234" s="144">
        <v>43862</v>
      </c>
      <c r="F234" s="130" t="s">
        <v>724</v>
      </c>
      <c r="G234" s="132">
        <v>1200</v>
      </c>
    </row>
    <row r="235" spans="2:7">
      <c r="B235" s="162" t="s">
        <v>698</v>
      </c>
      <c r="C235" s="130" t="s">
        <v>699</v>
      </c>
      <c r="D235" s="131">
        <v>44196</v>
      </c>
      <c r="E235" s="144">
        <v>43891</v>
      </c>
      <c r="F235" s="130" t="s">
        <v>725</v>
      </c>
      <c r="G235" s="132">
        <v>840</v>
      </c>
    </row>
    <row r="236" spans="2:7">
      <c r="B236" s="162" t="s">
        <v>698</v>
      </c>
      <c r="C236" s="130" t="s">
        <v>699</v>
      </c>
      <c r="D236" s="131">
        <v>44196</v>
      </c>
      <c r="E236" s="144">
        <v>43922</v>
      </c>
      <c r="F236" s="130" t="s">
        <v>725</v>
      </c>
      <c r="G236" s="132">
        <v>480</v>
      </c>
    </row>
    <row r="237" spans="2:7">
      <c r="B237" s="162" t="s">
        <v>698</v>
      </c>
      <c r="C237" s="130" t="s">
        <v>699</v>
      </c>
      <c r="D237" s="131">
        <v>44196</v>
      </c>
      <c r="E237" s="144">
        <v>43952</v>
      </c>
      <c r="F237" s="130" t="s">
        <v>725</v>
      </c>
      <c r="G237" s="132">
        <v>480</v>
      </c>
    </row>
    <row r="238" spans="2:7">
      <c r="B238" s="162" t="s">
        <v>698</v>
      </c>
      <c r="C238" s="130" t="s">
        <v>699</v>
      </c>
      <c r="D238" s="131">
        <v>44196</v>
      </c>
      <c r="E238" s="144">
        <v>43983</v>
      </c>
      <c r="F238" s="130" t="s">
        <v>725</v>
      </c>
      <c r="G238" s="132">
        <v>480</v>
      </c>
    </row>
    <row r="239" spans="2:7">
      <c r="B239" s="162" t="s">
        <v>698</v>
      </c>
      <c r="C239" s="130" t="s">
        <v>699</v>
      </c>
      <c r="D239" s="131">
        <v>44196</v>
      </c>
      <c r="E239" s="144">
        <v>44013</v>
      </c>
      <c r="F239" s="130" t="s">
        <v>725</v>
      </c>
      <c r="G239" s="132">
        <v>480</v>
      </c>
    </row>
    <row r="240" spans="2:7">
      <c r="B240" s="162" t="s">
        <v>698</v>
      </c>
      <c r="C240" s="130" t="s">
        <v>699</v>
      </c>
      <c r="D240" s="131">
        <v>44196</v>
      </c>
      <c r="E240" s="144">
        <v>44044</v>
      </c>
      <c r="F240" s="130" t="s">
        <v>725</v>
      </c>
      <c r="G240" s="132">
        <v>480</v>
      </c>
    </row>
    <row r="241" spans="2:7">
      <c r="B241" s="162" t="s">
        <v>698</v>
      </c>
      <c r="C241" s="130" t="s">
        <v>699</v>
      </c>
      <c r="D241" s="131">
        <v>44196</v>
      </c>
      <c r="E241" s="144">
        <v>44075</v>
      </c>
      <c r="F241" s="130" t="s">
        <v>725</v>
      </c>
      <c r="G241" s="132">
        <v>480</v>
      </c>
    </row>
    <row r="242" spans="2:7">
      <c r="B242" s="162" t="s">
        <v>698</v>
      </c>
      <c r="C242" s="130" t="s">
        <v>699</v>
      </c>
      <c r="D242" s="131">
        <v>44196</v>
      </c>
      <c r="E242" s="144">
        <v>44105</v>
      </c>
      <c r="F242" s="130" t="s">
        <v>725</v>
      </c>
      <c r="G242" s="132">
        <v>600</v>
      </c>
    </row>
    <row r="243" spans="2:7">
      <c r="B243" s="162" t="s">
        <v>570</v>
      </c>
      <c r="C243" s="130" t="s">
        <v>726</v>
      </c>
      <c r="D243" s="131">
        <v>44196</v>
      </c>
      <c r="E243" s="144">
        <v>44075</v>
      </c>
      <c r="F243" s="130" t="s">
        <v>727</v>
      </c>
      <c r="G243" s="132">
        <v>600</v>
      </c>
    </row>
    <row r="244" spans="2:7">
      <c r="B244" s="162" t="s">
        <v>570</v>
      </c>
      <c r="C244" s="130" t="s">
        <v>726</v>
      </c>
      <c r="D244" s="131">
        <v>44196</v>
      </c>
      <c r="E244" s="144">
        <v>44105</v>
      </c>
      <c r="F244" s="130" t="s">
        <v>727</v>
      </c>
      <c r="G244" s="132">
        <v>600</v>
      </c>
    </row>
    <row r="245" spans="2:7">
      <c r="B245" s="162" t="s">
        <v>570</v>
      </c>
      <c r="C245" s="130" t="s">
        <v>726</v>
      </c>
      <c r="D245" s="131">
        <v>44196</v>
      </c>
      <c r="E245" s="144">
        <v>44136</v>
      </c>
      <c r="F245" s="130" t="s">
        <v>727</v>
      </c>
      <c r="G245" s="132">
        <v>600</v>
      </c>
    </row>
    <row r="246" spans="2:7">
      <c r="B246" s="162" t="s">
        <v>570</v>
      </c>
      <c r="C246" s="130" t="s">
        <v>726</v>
      </c>
      <c r="D246" s="131">
        <v>44196</v>
      </c>
      <c r="E246" s="144">
        <v>44166</v>
      </c>
      <c r="F246" s="130" t="s">
        <v>727</v>
      </c>
      <c r="G246" s="132">
        <v>600</v>
      </c>
    </row>
    <row r="247" spans="2:7">
      <c r="B247" s="162" t="s">
        <v>690</v>
      </c>
      <c r="C247" s="130" t="s">
        <v>691</v>
      </c>
      <c r="D247" s="131">
        <v>44196</v>
      </c>
      <c r="E247" s="144">
        <v>44013</v>
      </c>
      <c r="F247" s="130" t="s">
        <v>728</v>
      </c>
      <c r="G247" s="132">
        <v>300</v>
      </c>
    </row>
    <row r="248" spans="2:7">
      <c r="B248" s="162" t="s">
        <v>690</v>
      </c>
      <c r="C248" s="130" t="s">
        <v>691</v>
      </c>
      <c r="D248" s="131">
        <v>44196</v>
      </c>
      <c r="E248" s="144">
        <v>44044</v>
      </c>
      <c r="F248" s="130" t="s">
        <v>728</v>
      </c>
      <c r="G248" s="132">
        <v>300</v>
      </c>
    </row>
    <row r="249" spans="2:7">
      <c r="B249" s="162" t="s">
        <v>690</v>
      </c>
      <c r="C249" s="130" t="s">
        <v>691</v>
      </c>
      <c r="D249" s="131">
        <v>44196</v>
      </c>
      <c r="E249" s="144">
        <v>44075</v>
      </c>
      <c r="F249" s="130" t="s">
        <v>728</v>
      </c>
      <c r="G249" s="132">
        <v>300</v>
      </c>
    </row>
    <row r="250" spans="2:7">
      <c r="B250" s="162" t="s">
        <v>690</v>
      </c>
      <c r="C250" s="130" t="s">
        <v>691</v>
      </c>
      <c r="D250" s="131">
        <v>44196</v>
      </c>
      <c r="E250" s="144">
        <v>44105</v>
      </c>
      <c r="F250" s="130" t="s">
        <v>728</v>
      </c>
      <c r="G250" s="132">
        <v>300</v>
      </c>
    </row>
    <row r="251" spans="2:7">
      <c r="B251" s="162" t="s">
        <v>690</v>
      </c>
      <c r="C251" s="130" t="s">
        <v>691</v>
      </c>
      <c r="D251" s="131">
        <v>44196</v>
      </c>
      <c r="E251" s="144">
        <v>44136</v>
      </c>
      <c r="F251" s="130" t="s">
        <v>729</v>
      </c>
      <c r="G251" s="132">
        <v>300</v>
      </c>
    </row>
    <row r="252" spans="2:7">
      <c r="B252" s="162" t="s">
        <v>690</v>
      </c>
      <c r="C252" s="130" t="s">
        <v>691</v>
      </c>
      <c r="D252" s="131">
        <v>44196</v>
      </c>
      <c r="E252" s="144">
        <v>44166</v>
      </c>
      <c r="F252" s="130" t="s">
        <v>729</v>
      </c>
      <c r="G252" s="132">
        <v>300</v>
      </c>
    </row>
    <row r="253" spans="2:7">
      <c r="B253" s="162"/>
      <c r="C253" s="130" t="s">
        <v>720</v>
      </c>
      <c r="D253" s="131">
        <v>44195</v>
      </c>
      <c r="E253" s="144">
        <v>43983</v>
      </c>
      <c r="F253" s="130" t="s">
        <v>722</v>
      </c>
      <c r="G253" s="132"/>
    </row>
    <row r="254" spans="2:7">
      <c r="B254" s="162"/>
      <c r="C254" s="130" t="s">
        <v>720</v>
      </c>
      <c r="D254" s="131">
        <v>44195</v>
      </c>
      <c r="E254" s="144">
        <v>44013</v>
      </c>
      <c r="F254" s="130" t="s">
        <v>722</v>
      </c>
      <c r="G254" s="132"/>
    </row>
    <row r="255" spans="2:7">
      <c r="B255" s="162"/>
      <c r="C255" s="130" t="s">
        <v>720</v>
      </c>
      <c r="D255" s="131">
        <v>44195</v>
      </c>
      <c r="E255" s="144">
        <v>44044</v>
      </c>
      <c r="F255" s="130" t="s">
        <v>722</v>
      </c>
      <c r="G255" s="132"/>
    </row>
    <row r="256" spans="2:7">
      <c r="B256" s="162"/>
      <c r="C256" s="130" t="s">
        <v>720</v>
      </c>
      <c r="D256" s="131">
        <v>44195</v>
      </c>
      <c r="E256" s="144">
        <v>44075</v>
      </c>
      <c r="F256" s="130" t="s">
        <v>722</v>
      </c>
      <c r="G256" s="132"/>
    </row>
    <row r="257" spans="1:10">
      <c r="B257" s="162"/>
      <c r="C257" s="130" t="s">
        <v>720</v>
      </c>
      <c r="D257" s="131">
        <v>44195</v>
      </c>
      <c r="E257" s="144">
        <v>44105</v>
      </c>
      <c r="F257" s="130" t="s">
        <v>722</v>
      </c>
      <c r="G257" s="132"/>
    </row>
    <row r="258" spans="1:10">
      <c r="B258" s="162"/>
      <c r="C258" s="130" t="s">
        <v>720</v>
      </c>
      <c r="D258" s="131">
        <v>44195</v>
      </c>
      <c r="E258" s="144">
        <v>44136</v>
      </c>
      <c r="F258" s="130" t="s">
        <v>722</v>
      </c>
      <c r="G258" s="132"/>
    </row>
    <row r="259" spans="1:10">
      <c r="B259" s="154" t="s">
        <v>409</v>
      </c>
      <c r="C259" s="130" t="s">
        <v>410</v>
      </c>
      <c r="D259" s="131">
        <v>44196</v>
      </c>
      <c r="E259" s="144">
        <v>44166</v>
      </c>
      <c r="F259" s="130" t="s">
        <v>411</v>
      </c>
      <c r="G259" s="132"/>
    </row>
    <row r="260" spans="1:10" s="126" customFormat="1">
      <c r="A260" s="146" t="s">
        <v>126</v>
      </c>
      <c r="B260" s="147"/>
      <c r="C260" s="147"/>
      <c r="D260" s="148"/>
      <c r="E260" s="149"/>
      <c r="F260" s="147"/>
      <c r="G260" s="158"/>
      <c r="H260" s="150">
        <f>SUM(G261:G270)</f>
        <v>1375</v>
      </c>
    </row>
    <row r="261" spans="1:10">
      <c r="B261" s="129" t="s">
        <v>251</v>
      </c>
      <c r="C261" s="130" t="s">
        <v>253</v>
      </c>
      <c r="D261" s="131">
        <v>44182</v>
      </c>
      <c r="E261" s="144">
        <v>44136</v>
      </c>
      <c r="F261" s="130" t="s">
        <v>623</v>
      </c>
      <c r="G261" s="132">
        <v>375</v>
      </c>
    </row>
    <row r="262" spans="1:10">
      <c r="B262" s="129" t="s">
        <v>251</v>
      </c>
      <c r="C262" s="130" t="s">
        <v>252</v>
      </c>
      <c r="D262" s="131">
        <v>44182</v>
      </c>
      <c r="E262" s="144">
        <v>44136</v>
      </c>
      <c r="F262" s="130" t="s">
        <v>624</v>
      </c>
      <c r="G262" s="132">
        <v>300</v>
      </c>
    </row>
    <row r="263" spans="1:10">
      <c r="B263" s="162" t="s">
        <v>787</v>
      </c>
      <c r="C263" s="130" t="s">
        <v>788</v>
      </c>
      <c r="D263" s="131">
        <v>44183</v>
      </c>
      <c r="E263" s="201" t="s">
        <v>789</v>
      </c>
      <c r="F263" s="130" t="s">
        <v>749</v>
      </c>
      <c r="G263" s="132">
        <v>700</v>
      </c>
      <c r="J263" s="159"/>
    </row>
    <row r="264" spans="1:10">
      <c r="B264" s="152" t="s">
        <v>131</v>
      </c>
      <c r="C264" s="130" t="s">
        <v>324</v>
      </c>
      <c r="D264" s="131">
        <v>44184</v>
      </c>
      <c r="E264" s="144">
        <v>43922</v>
      </c>
      <c r="F264" s="130" t="s">
        <v>325</v>
      </c>
      <c r="G264" s="132"/>
    </row>
    <row r="265" spans="1:10">
      <c r="B265" s="152" t="s">
        <v>131</v>
      </c>
      <c r="C265" s="130" t="s">
        <v>324</v>
      </c>
      <c r="D265" s="131">
        <v>44185</v>
      </c>
      <c r="E265" s="144">
        <v>43952</v>
      </c>
      <c r="F265" s="130" t="s">
        <v>325</v>
      </c>
      <c r="G265" s="132"/>
    </row>
    <row r="266" spans="1:10">
      <c r="B266" s="152" t="s">
        <v>131</v>
      </c>
      <c r="C266" s="130" t="s">
        <v>324</v>
      </c>
      <c r="D266" s="131">
        <v>44186</v>
      </c>
      <c r="E266" s="144">
        <v>43983</v>
      </c>
      <c r="F266" s="130" t="s">
        <v>325</v>
      </c>
      <c r="G266" s="132"/>
    </row>
    <row r="267" spans="1:10">
      <c r="B267" s="152" t="s">
        <v>131</v>
      </c>
      <c r="C267" s="130" t="s">
        <v>324</v>
      </c>
      <c r="D267" s="131">
        <v>44187</v>
      </c>
      <c r="E267" s="144">
        <v>44013</v>
      </c>
      <c r="F267" s="130" t="s">
        <v>325</v>
      </c>
      <c r="G267" s="132"/>
    </row>
    <row r="268" spans="1:10">
      <c r="B268" s="152" t="s">
        <v>131</v>
      </c>
      <c r="C268" s="130" t="s">
        <v>324</v>
      </c>
      <c r="D268" s="131">
        <v>44188</v>
      </c>
      <c r="E268" s="144">
        <v>44044</v>
      </c>
      <c r="F268" s="130" t="s">
        <v>325</v>
      </c>
      <c r="G268" s="132"/>
    </row>
    <row r="269" spans="1:10">
      <c r="B269" s="153" t="s">
        <v>340</v>
      </c>
      <c r="C269" s="130" t="s">
        <v>252</v>
      </c>
      <c r="D269" s="131">
        <v>44189</v>
      </c>
      <c r="E269" s="144" t="s">
        <v>341</v>
      </c>
      <c r="F269" s="130" t="s">
        <v>342</v>
      </c>
      <c r="G269" s="132"/>
    </row>
    <row r="270" spans="1:10">
      <c r="B270" s="153" t="s">
        <v>131</v>
      </c>
      <c r="C270" s="130" t="s">
        <v>324</v>
      </c>
      <c r="D270" s="131">
        <v>44190</v>
      </c>
      <c r="E270" s="144">
        <v>44075</v>
      </c>
      <c r="F270" s="130" t="s">
        <v>360</v>
      </c>
      <c r="G270" s="132"/>
    </row>
    <row r="271" spans="1:10" s="126" customFormat="1">
      <c r="A271" s="146" t="s">
        <v>115</v>
      </c>
      <c r="B271" s="147"/>
      <c r="C271" s="147"/>
      <c r="D271" s="148"/>
      <c r="E271" s="149"/>
      <c r="F271" s="147"/>
      <c r="G271" s="158"/>
      <c r="H271" s="150">
        <f>SUM(G272:G329)</f>
        <v>23750</v>
      </c>
      <c r="I271" s="160"/>
    </row>
    <row r="272" spans="1:10">
      <c r="B272" s="162" t="s">
        <v>640</v>
      </c>
      <c r="C272" s="130" t="s">
        <v>641</v>
      </c>
      <c r="D272" s="131">
        <v>44186</v>
      </c>
      <c r="E272" s="144">
        <v>43891</v>
      </c>
      <c r="F272" s="130" t="s">
        <v>642</v>
      </c>
      <c r="G272" s="132">
        <v>585</v>
      </c>
    </row>
    <row r="273" spans="2:7">
      <c r="B273" s="162" t="s">
        <v>640</v>
      </c>
      <c r="C273" s="130" t="s">
        <v>641</v>
      </c>
      <c r="D273" s="131">
        <v>44186</v>
      </c>
      <c r="E273" s="198">
        <v>43922</v>
      </c>
      <c r="F273" s="130" t="s">
        <v>642</v>
      </c>
      <c r="G273" s="132">
        <v>270</v>
      </c>
    </row>
    <row r="274" spans="2:7">
      <c r="B274" s="162" t="s">
        <v>640</v>
      </c>
      <c r="C274" s="130" t="s">
        <v>641</v>
      </c>
      <c r="D274" s="131">
        <v>44186</v>
      </c>
      <c r="E274" s="144">
        <v>43952</v>
      </c>
      <c r="F274" s="130" t="s">
        <v>642</v>
      </c>
      <c r="G274" s="132">
        <v>270</v>
      </c>
    </row>
    <row r="275" spans="2:7">
      <c r="B275" s="162" t="s">
        <v>640</v>
      </c>
      <c r="C275" s="130" t="s">
        <v>641</v>
      </c>
      <c r="D275" s="131">
        <v>44186</v>
      </c>
      <c r="E275" s="198">
        <v>43983</v>
      </c>
      <c r="F275" s="130" t="s">
        <v>642</v>
      </c>
      <c r="G275" s="132">
        <v>270</v>
      </c>
    </row>
    <row r="276" spans="2:7">
      <c r="B276" s="162" t="s">
        <v>640</v>
      </c>
      <c r="C276" s="130" t="s">
        <v>641</v>
      </c>
      <c r="D276" s="131">
        <v>44186</v>
      </c>
      <c r="E276" s="144">
        <v>44013</v>
      </c>
      <c r="F276" s="130" t="s">
        <v>642</v>
      </c>
      <c r="G276" s="132">
        <v>270</v>
      </c>
    </row>
    <row r="277" spans="2:7">
      <c r="B277" s="162" t="s">
        <v>640</v>
      </c>
      <c r="C277" s="130" t="s">
        <v>641</v>
      </c>
      <c r="D277" s="131">
        <v>44186</v>
      </c>
      <c r="E277" s="198">
        <v>44044</v>
      </c>
      <c r="F277" s="130" t="s">
        <v>642</v>
      </c>
      <c r="G277" s="132">
        <v>270</v>
      </c>
    </row>
    <row r="278" spans="2:7">
      <c r="B278" s="162" t="s">
        <v>640</v>
      </c>
      <c r="C278" s="130" t="s">
        <v>641</v>
      </c>
      <c r="D278" s="131">
        <v>44186</v>
      </c>
      <c r="E278" s="144">
        <v>44075</v>
      </c>
      <c r="F278" s="130" t="s">
        <v>642</v>
      </c>
      <c r="G278" s="132">
        <v>720</v>
      </c>
    </row>
    <row r="279" spans="2:7">
      <c r="B279" s="162" t="s">
        <v>640</v>
      </c>
      <c r="C279" s="130" t="s">
        <v>641</v>
      </c>
      <c r="D279" s="131">
        <v>44186</v>
      </c>
      <c r="E279" s="144">
        <v>44105</v>
      </c>
      <c r="F279" s="130" t="s">
        <v>642</v>
      </c>
      <c r="G279" s="132">
        <v>720</v>
      </c>
    </row>
    <row r="280" spans="2:7">
      <c r="B280" s="162" t="s">
        <v>640</v>
      </c>
      <c r="C280" s="130" t="s">
        <v>641</v>
      </c>
      <c r="D280" s="131">
        <v>44186</v>
      </c>
      <c r="E280" s="144">
        <v>44136</v>
      </c>
      <c r="F280" s="130" t="s">
        <v>642</v>
      </c>
      <c r="G280" s="132">
        <v>720</v>
      </c>
    </row>
    <row r="281" spans="2:7">
      <c r="B281" s="162" t="s">
        <v>640</v>
      </c>
      <c r="C281" s="130" t="s">
        <v>641</v>
      </c>
      <c r="D281" s="131">
        <v>44186</v>
      </c>
      <c r="E281" s="144">
        <v>44166</v>
      </c>
      <c r="F281" s="130" t="s">
        <v>642</v>
      </c>
      <c r="G281" s="132">
        <v>720</v>
      </c>
    </row>
    <row r="282" spans="2:7">
      <c r="B282" s="162" t="s">
        <v>284</v>
      </c>
      <c r="C282" s="134" t="s">
        <v>285</v>
      </c>
      <c r="D282" s="131">
        <v>44187</v>
      </c>
      <c r="E282" s="144">
        <v>43922</v>
      </c>
      <c r="F282" s="130" t="s">
        <v>649</v>
      </c>
      <c r="G282" s="132">
        <v>300</v>
      </c>
    </row>
    <row r="283" spans="2:7">
      <c r="B283" s="162" t="s">
        <v>284</v>
      </c>
      <c r="C283" s="134" t="s">
        <v>285</v>
      </c>
      <c r="D283" s="131">
        <v>44187</v>
      </c>
      <c r="E283" s="144">
        <v>43952</v>
      </c>
      <c r="F283" s="130" t="s">
        <v>649</v>
      </c>
      <c r="G283" s="132">
        <v>300</v>
      </c>
    </row>
    <row r="284" spans="2:7">
      <c r="B284" s="162" t="s">
        <v>284</v>
      </c>
      <c r="C284" s="134" t="s">
        <v>285</v>
      </c>
      <c r="D284" s="131">
        <v>44187</v>
      </c>
      <c r="E284" s="144">
        <v>43983</v>
      </c>
      <c r="F284" s="130" t="s">
        <v>649</v>
      </c>
      <c r="G284" s="132">
        <v>300</v>
      </c>
    </row>
    <row r="285" spans="2:7">
      <c r="B285" s="162" t="s">
        <v>284</v>
      </c>
      <c r="C285" s="134" t="s">
        <v>285</v>
      </c>
      <c r="D285" s="131">
        <v>44187</v>
      </c>
      <c r="E285" s="144">
        <v>44013</v>
      </c>
      <c r="F285" s="130" t="s">
        <v>649</v>
      </c>
      <c r="G285" s="132">
        <v>300</v>
      </c>
    </row>
    <row r="286" spans="2:7">
      <c r="B286" s="162" t="s">
        <v>284</v>
      </c>
      <c r="C286" s="134" t="s">
        <v>285</v>
      </c>
      <c r="D286" s="131">
        <v>44187</v>
      </c>
      <c r="E286" s="144">
        <v>44044</v>
      </c>
      <c r="F286" s="130" t="s">
        <v>649</v>
      </c>
      <c r="G286" s="132">
        <v>300</v>
      </c>
    </row>
    <row r="287" spans="2:7">
      <c r="B287" s="162" t="s">
        <v>650</v>
      </c>
      <c r="C287" s="130" t="s">
        <v>651</v>
      </c>
      <c r="D287" s="131">
        <v>44187</v>
      </c>
      <c r="E287" s="144">
        <v>43891</v>
      </c>
      <c r="F287" s="130" t="s">
        <v>652</v>
      </c>
      <c r="G287" s="132">
        <v>500</v>
      </c>
    </row>
    <row r="288" spans="2:7">
      <c r="B288" s="162" t="s">
        <v>650</v>
      </c>
      <c r="C288" s="130" t="s">
        <v>651</v>
      </c>
      <c r="D288" s="131">
        <v>44187</v>
      </c>
      <c r="E288" s="144">
        <v>43891</v>
      </c>
      <c r="F288" s="130" t="s">
        <v>652</v>
      </c>
      <c r="G288" s="132">
        <v>150</v>
      </c>
    </row>
    <row r="289" spans="2:7">
      <c r="B289" s="162" t="s">
        <v>650</v>
      </c>
      <c r="C289" s="130" t="s">
        <v>651</v>
      </c>
      <c r="D289" s="131">
        <v>44187</v>
      </c>
      <c r="E289" s="144">
        <v>43922</v>
      </c>
      <c r="F289" s="130" t="s">
        <v>652</v>
      </c>
      <c r="G289" s="132">
        <v>300</v>
      </c>
    </row>
    <row r="290" spans="2:7">
      <c r="B290" s="162" t="s">
        <v>650</v>
      </c>
      <c r="C290" s="130" t="s">
        <v>651</v>
      </c>
      <c r="D290" s="131">
        <v>44187</v>
      </c>
      <c r="E290" s="144">
        <v>43952</v>
      </c>
      <c r="F290" s="130" t="s">
        <v>652</v>
      </c>
      <c r="G290" s="132">
        <v>300</v>
      </c>
    </row>
    <row r="291" spans="2:7">
      <c r="B291" s="162" t="s">
        <v>650</v>
      </c>
      <c r="C291" s="130" t="s">
        <v>651</v>
      </c>
      <c r="D291" s="131">
        <v>44187</v>
      </c>
      <c r="E291" s="144">
        <v>43983</v>
      </c>
      <c r="F291" s="130" t="s">
        <v>652</v>
      </c>
      <c r="G291" s="132">
        <v>300</v>
      </c>
    </row>
    <row r="292" spans="2:7">
      <c r="B292" s="162" t="s">
        <v>650</v>
      </c>
      <c r="C292" s="130" t="s">
        <v>651</v>
      </c>
      <c r="D292" s="131">
        <v>44187</v>
      </c>
      <c r="E292" s="144">
        <v>44013</v>
      </c>
      <c r="F292" s="130" t="s">
        <v>653</v>
      </c>
      <c r="G292" s="132">
        <v>300</v>
      </c>
    </row>
    <row r="293" spans="2:7">
      <c r="B293" s="162" t="s">
        <v>650</v>
      </c>
      <c r="C293" s="130" t="s">
        <v>651</v>
      </c>
      <c r="D293" s="131">
        <v>44187</v>
      </c>
      <c r="E293" s="144">
        <v>44044</v>
      </c>
      <c r="F293" s="130" t="s">
        <v>653</v>
      </c>
      <c r="G293" s="132">
        <v>300</v>
      </c>
    </row>
    <row r="294" spans="2:7">
      <c r="B294" s="162" t="s">
        <v>275</v>
      </c>
      <c r="C294" s="130" t="s">
        <v>693</v>
      </c>
      <c r="D294" s="131">
        <v>44193</v>
      </c>
      <c r="E294" s="144">
        <v>43922</v>
      </c>
      <c r="F294" s="130" t="s">
        <v>694</v>
      </c>
      <c r="G294" s="132">
        <v>360</v>
      </c>
    </row>
    <row r="295" spans="2:7">
      <c r="B295" s="162" t="s">
        <v>275</v>
      </c>
      <c r="C295" s="130" t="s">
        <v>693</v>
      </c>
      <c r="D295" s="131">
        <v>44193</v>
      </c>
      <c r="E295" s="144">
        <v>43952</v>
      </c>
      <c r="F295" s="130" t="s">
        <v>694</v>
      </c>
      <c r="G295" s="132">
        <v>360</v>
      </c>
    </row>
    <row r="296" spans="2:7">
      <c r="B296" s="162" t="s">
        <v>275</v>
      </c>
      <c r="C296" s="130" t="s">
        <v>693</v>
      </c>
      <c r="D296" s="131">
        <v>44193</v>
      </c>
      <c r="E296" s="144">
        <v>43983</v>
      </c>
      <c r="F296" s="130" t="s">
        <v>694</v>
      </c>
      <c r="G296" s="132">
        <v>360</v>
      </c>
    </row>
    <row r="297" spans="2:7">
      <c r="B297" s="162" t="s">
        <v>275</v>
      </c>
      <c r="C297" s="130" t="s">
        <v>693</v>
      </c>
      <c r="D297" s="131">
        <v>44193</v>
      </c>
      <c r="E297" s="144">
        <v>44013</v>
      </c>
      <c r="F297" s="130" t="s">
        <v>694</v>
      </c>
      <c r="G297" s="132">
        <v>360</v>
      </c>
    </row>
    <row r="298" spans="2:7">
      <c r="B298" s="162" t="s">
        <v>275</v>
      </c>
      <c r="C298" s="130" t="s">
        <v>693</v>
      </c>
      <c r="D298" s="131">
        <v>44193</v>
      </c>
      <c r="E298" s="144">
        <v>44044</v>
      </c>
      <c r="F298" s="130" t="s">
        <v>694</v>
      </c>
      <c r="G298" s="132">
        <v>360</v>
      </c>
    </row>
    <row r="299" spans="2:7">
      <c r="B299" s="162" t="s">
        <v>275</v>
      </c>
      <c r="C299" s="130" t="s">
        <v>693</v>
      </c>
      <c r="D299" s="131">
        <v>44193</v>
      </c>
      <c r="E299" s="144">
        <v>43862</v>
      </c>
      <c r="F299" s="130" t="s">
        <v>695</v>
      </c>
      <c r="G299" s="132">
        <v>2000</v>
      </c>
    </row>
    <row r="300" spans="2:7">
      <c r="B300" s="162" t="s">
        <v>268</v>
      </c>
      <c r="C300" s="130" t="s">
        <v>696</v>
      </c>
      <c r="D300" s="131">
        <v>44193</v>
      </c>
      <c r="E300" s="144">
        <v>44075</v>
      </c>
      <c r="F300" s="130" t="s">
        <v>697</v>
      </c>
      <c r="G300" s="132">
        <v>200</v>
      </c>
    </row>
    <row r="301" spans="2:7">
      <c r="B301" s="162" t="s">
        <v>268</v>
      </c>
      <c r="C301" s="130" t="s">
        <v>696</v>
      </c>
      <c r="D301" s="131">
        <v>44193</v>
      </c>
      <c r="E301" s="144">
        <v>44105</v>
      </c>
      <c r="F301" s="130" t="s">
        <v>697</v>
      </c>
      <c r="G301" s="132">
        <v>250</v>
      </c>
    </row>
    <row r="302" spans="2:7">
      <c r="B302" s="162" t="s">
        <v>268</v>
      </c>
      <c r="C302" s="130" t="s">
        <v>696</v>
      </c>
      <c r="D302" s="131">
        <v>44193</v>
      </c>
      <c r="E302" s="144">
        <v>44136</v>
      </c>
      <c r="F302" s="130" t="s">
        <v>697</v>
      </c>
      <c r="G302" s="132">
        <v>250</v>
      </c>
    </row>
    <row r="303" spans="2:7">
      <c r="B303" s="162" t="s">
        <v>268</v>
      </c>
      <c r="C303" s="130" t="s">
        <v>696</v>
      </c>
      <c r="D303" s="131">
        <v>44193</v>
      </c>
      <c r="E303" s="144">
        <v>44166</v>
      </c>
      <c r="F303" s="130" t="s">
        <v>697</v>
      </c>
      <c r="G303" s="132">
        <v>250</v>
      </c>
    </row>
    <row r="304" spans="2:7">
      <c r="B304" s="162" t="s">
        <v>703</v>
      </c>
      <c r="C304" s="130" t="s">
        <v>288</v>
      </c>
      <c r="D304" s="131">
        <v>44194</v>
      </c>
      <c r="E304" s="144">
        <v>43891</v>
      </c>
      <c r="F304" s="130" t="s">
        <v>704</v>
      </c>
      <c r="G304" s="132">
        <v>585</v>
      </c>
    </row>
    <row r="305" spans="2:7">
      <c r="B305" s="162" t="s">
        <v>703</v>
      </c>
      <c r="C305" s="130" t="s">
        <v>288</v>
      </c>
      <c r="D305" s="131">
        <v>44194</v>
      </c>
      <c r="E305" s="144">
        <v>43922</v>
      </c>
      <c r="F305" s="130" t="s">
        <v>704</v>
      </c>
      <c r="G305" s="132">
        <v>270</v>
      </c>
    </row>
    <row r="306" spans="2:7">
      <c r="B306" s="162" t="s">
        <v>703</v>
      </c>
      <c r="C306" s="130" t="s">
        <v>288</v>
      </c>
      <c r="D306" s="131">
        <v>44194</v>
      </c>
      <c r="E306" s="144">
        <v>43952</v>
      </c>
      <c r="F306" s="130" t="s">
        <v>704</v>
      </c>
      <c r="G306" s="132">
        <v>270</v>
      </c>
    </row>
    <row r="307" spans="2:7">
      <c r="B307" s="162" t="s">
        <v>703</v>
      </c>
      <c r="C307" s="130" t="s">
        <v>288</v>
      </c>
      <c r="D307" s="131">
        <v>44194</v>
      </c>
      <c r="E307" s="144">
        <v>43983</v>
      </c>
      <c r="F307" s="130" t="s">
        <v>704</v>
      </c>
      <c r="G307" s="132">
        <v>270</v>
      </c>
    </row>
    <row r="308" spans="2:7">
      <c r="B308" s="162" t="s">
        <v>703</v>
      </c>
      <c r="C308" s="130" t="s">
        <v>288</v>
      </c>
      <c r="D308" s="131">
        <v>44194</v>
      </c>
      <c r="E308" s="144">
        <v>44013</v>
      </c>
      <c r="F308" s="130" t="s">
        <v>704</v>
      </c>
      <c r="G308" s="132">
        <v>270</v>
      </c>
    </row>
    <row r="309" spans="2:7">
      <c r="B309" s="162" t="s">
        <v>703</v>
      </c>
      <c r="C309" s="130" t="s">
        <v>288</v>
      </c>
      <c r="D309" s="131">
        <v>44194</v>
      </c>
      <c r="E309" s="144">
        <v>44044</v>
      </c>
      <c r="F309" s="130" t="s">
        <v>704</v>
      </c>
      <c r="G309" s="132">
        <v>270</v>
      </c>
    </row>
    <row r="310" spans="2:7">
      <c r="B310" s="162" t="s">
        <v>284</v>
      </c>
      <c r="C310" s="130" t="s">
        <v>285</v>
      </c>
      <c r="D310" s="131">
        <v>44195</v>
      </c>
      <c r="E310" s="144">
        <v>44075</v>
      </c>
      <c r="F310" s="130" t="s">
        <v>717</v>
      </c>
      <c r="G310" s="132">
        <v>800</v>
      </c>
    </row>
    <row r="311" spans="2:7">
      <c r="B311" s="162" t="s">
        <v>284</v>
      </c>
      <c r="C311" s="130" t="s">
        <v>285</v>
      </c>
      <c r="D311" s="131">
        <v>44195</v>
      </c>
      <c r="E311" s="144">
        <v>44105</v>
      </c>
      <c r="F311" s="130" t="s">
        <v>717</v>
      </c>
      <c r="G311" s="132">
        <v>800</v>
      </c>
    </row>
    <row r="312" spans="2:7">
      <c r="B312" s="162" t="s">
        <v>284</v>
      </c>
      <c r="C312" s="130" t="s">
        <v>285</v>
      </c>
      <c r="D312" s="131">
        <v>44195</v>
      </c>
      <c r="E312" s="144">
        <v>44136</v>
      </c>
      <c r="F312" s="130" t="s">
        <v>717</v>
      </c>
      <c r="G312" s="132">
        <v>800</v>
      </c>
    </row>
    <row r="313" spans="2:7">
      <c r="B313" s="162" t="s">
        <v>284</v>
      </c>
      <c r="C313" s="130" t="s">
        <v>285</v>
      </c>
      <c r="D313" s="131">
        <v>44195</v>
      </c>
      <c r="E313" s="144">
        <v>44166</v>
      </c>
      <c r="F313" s="130" t="s">
        <v>717</v>
      </c>
      <c r="G313" s="132">
        <v>800</v>
      </c>
    </row>
    <row r="314" spans="2:7">
      <c r="B314" s="162" t="s">
        <v>650</v>
      </c>
      <c r="C314" s="130" t="s">
        <v>288</v>
      </c>
      <c r="D314" s="131">
        <v>44195</v>
      </c>
      <c r="E314" s="144">
        <v>44075</v>
      </c>
      <c r="F314" s="130" t="s">
        <v>718</v>
      </c>
      <c r="G314" s="132">
        <v>800</v>
      </c>
    </row>
    <row r="315" spans="2:7">
      <c r="B315" s="162" t="s">
        <v>650</v>
      </c>
      <c r="C315" s="130" t="s">
        <v>288</v>
      </c>
      <c r="D315" s="131">
        <v>44195</v>
      </c>
      <c r="E315" s="144">
        <v>44105</v>
      </c>
      <c r="F315" s="130" t="s">
        <v>718</v>
      </c>
      <c r="G315" s="132">
        <v>800</v>
      </c>
    </row>
    <row r="316" spans="2:7">
      <c r="B316" s="162" t="s">
        <v>650</v>
      </c>
      <c r="C316" s="130" t="s">
        <v>288</v>
      </c>
      <c r="D316" s="131">
        <v>44195</v>
      </c>
      <c r="E316" s="144">
        <v>44136</v>
      </c>
      <c r="F316" s="130" t="s">
        <v>718</v>
      </c>
      <c r="G316" s="132">
        <v>800</v>
      </c>
    </row>
    <row r="317" spans="2:7">
      <c r="B317" s="162" t="s">
        <v>650</v>
      </c>
      <c r="C317" s="130" t="s">
        <v>288</v>
      </c>
      <c r="D317" s="131">
        <v>44195</v>
      </c>
      <c r="E317" s="144">
        <v>44166</v>
      </c>
      <c r="F317" s="130" t="s">
        <v>718</v>
      </c>
      <c r="G317" s="132">
        <v>800</v>
      </c>
    </row>
    <row r="318" spans="2:7">
      <c r="B318" s="162" t="s">
        <v>794</v>
      </c>
      <c r="C318" s="130" t="s">
        <v>795</v>
      </c>
      <c r="D318" s="131">
        <v>44170</v>
      </c>
      <c r="E318" s="144">
        <v>43891</v>
      </c>
      <c r="F318" s="130" t="s">
        <v>755</v>
      </c>
      <c r="G318" s="132">
        <v>200</v>
      </c>
    </row>
    <row r="319" spans="2:7">
      <c r="B319" s="162" t="s">
        <v>794</v>
      </c>
      <c r="C319" s="130" t="s">
        <v>795</v>
      </c>
      <c r="D319" s="131">
        <v>44170</v>
      </c>
      <c r="E319" s="144">
        <v>43922</v>
      </c>
      <c r="F319" s="130" t="s">
        <v>755</v>
      </c>
      <c r="G319" s="132">
        <v>400</v>
      </c>
    </row>
    <row r="320" spans="2:7">
      <c r="B320" s="162" t="s">
        <v>794</v>
      </c>
      <c r="C320" s="130" t="s">
        <v>795</v>
      </c>
      <c r="D320" s="131">
        <v>44170</v>
      </c>
      <c r="E320" s="144">
        <v>43952</v>
      </c>
      <c r="F320" s="130" t="s">
        <v>755</v>
      </c>
      <c r="G320" s="132">
        <v>400</v>
      </c>
    </row>
    <row r="321" spans="1:10">
      <c r="B321" s="162" t="s">
        <v>794</v>
      </c>
      <c r="C321" s="130" t="s">
        <v>795</v>
      </c>
      <c r="D321" s="131">
        <v>44170</v>
      </c>
      <c r="E321" s="144">
        <v>43983</v>
      </c>
      <c r="F321" s="130" t="s">
        <v>755</v>
      </c>
      <c r="G321" s="132">
        <v>400</v>
      </c>
    </row>
    <row r="322" spans="1:10">
      <c r="B322" s="162" t="s">
        <v>794</v>
      </c>
      <c r="C322" s="130" t="s">
        <v>795</v>
      </c>
      <c r="D322" s="131">
        <v>44170</v>
      </c>
      <c r="E322" s="144">
        <v>44013</v>
      </c>
      <c r="F322" s="130" t="s">
        <v>755</v>
      </c>
      <c r="G322" s="132">
        <v>400</v>
      </c>
    </row>
    <row r="323" spans="1:10">
      <c r="B323" s="162" t="s">
        <v>794</v>
      </c>
      <c r="C323" s="130" t="s">
        <v>795</v>
      </c>
      <c r="D323" s="131">
        <v>44170</v>
      </c>
      <c r="E323" s="144">
        <v>44044</v>
      </c>
      <c r="F323" s="130" t="s">
        <v>755</v>
      </c>
      <c r="G323" s="132">
        <v>400</v>
      </c>
    </row>
    <row r="324" spans="1:10">
      <c r="B324" s="151" t="s">
        <v>284</v>
      </c>
      <c r="C324" s="130" t="s">
        <v>285</v>
      </c>
      <c r="D324" s="131">
        <v>44185</v>
      </c>
      <c r="E324" s="144">
        <v>43891</v>
      </c>
      <c r="F324" s="130" t="s">
        <v>286</v>
      </c>
      <c r="G324" s="132"/>
    </row>
    <row r="325" spans="1:10">
      <c r="B325" s="151" t="s">
        <v>287</v>
      </c>
      <c r="C325" s="130" t="s">
        <v>288</v>
      </c>
      <c r="D325" s="131">
        <v>44186</v>
      </c>
      <c r="E325" s="144">
        <v>43862</v>
      </c>
      <c r="F325" s="130" t="s">
        <v>289</v>
      </c>
      <c r="G325" s="132"/>
    </row>
    <row r="326" spans="1:10">
      <c r="B326" s="151" t="s">
        <v>290</v>
      </c>
      <c r="C326" s="130" t="s">
        <v>285</v>
      </c>
      <c r="D326" s="131">
        <v>44187</v>
      </c>
      <c r="E326" s="144">
        <v>44075</v>
      </c>
      <c r="F326" s="130" t="s">
        <v>291</v>
      </c>
      <c r="G326" s="132"/>
    </row>
    <row r="327" spans="1:10">
      <c r="B327" s="151" t="s">
        <v>290</v>
      </c>
      <c r="C327" s="130" t="s">
        <v>285</v>
      </c>
      <c r="D327" s="131">
        <v>44188</v>
      </c>
      <c r="E327" s="144">
        <v>44105</v>
      </c>
      <c r="F327" s="130" t="s">
        <v>291</v>
      </c>
      <c r="G327" s="132"/>
    </row>
    <row r="328" spans="1:10">
      <c r="B328" s="153" t="s">
        <v>368</v>
      </c>
      <c r="C328" s="130" t="s">
        <v>370</v>
      </c>
      <c r="D328" s="131">
        <v>44189</v>
      </c>
      <c r="E328" s="144">
        <v>43831</v>
      </c>
      <c r="F328" s="130" t="s">
        <v>369</v>
      </c>
      <c r="G328" s="132"/>
    </row>
    <row r="329" spans="1:10">
      <c r="B329" s="153" t="s">
        <v>389</v>
      </c>
      <c r="C329" s="130" t="s">
        <v>390</v>
      </c>
      <c r="D329" s="131">
        <v>44190</v>
      </c>
      <c r="E329" s="144">
        <v>43891</v>
      </c>
      <c r="F329" s="130" t="s">
        <v>391</v>
      </c>
      <c r="G329" s="132"/>
      <c r="J329" s="159"/>
    </row>
    <row r="330" spans="1:10" s="126" customFormat="1">
      <c r="A330" s="146" t="s">
        <v>79</v>
      </c>
      <c r="B330" s="147"/>
      <c r="C330" s="147"/>
      <c r="D330" s="148"/>
      <c r="E330" s="149"/>
      <c r="F330" s="147"/>
      <c r="G330" s="158"/>
      <c r="H330" s="150">
        <f>SUM(G331:G365)</f>
        <v>15260</v>
      </c>
      <c r="I330" s="160"/>
    </row>
    <row r="331" spans="1:10">
      <c r="B331" s="162" t="s">
        <v>269</v>
      </c>
      <c r="C331" s="130" t="s">
        <v>267</v>
      </c>
      <c r="D331" s="131">
        <v>44173</v>
      </c>
      <c r="E331" s="144">
        <v>43952</v>
      </c>
      <c r="F331" s="130" t="s">
        <v>561</v>
      </c>
      <c r="G331" s="132">
        <v>1400</v>
      </c>
    </row>
    <row r="332" spans="1:10">
      <c r="B332" s="151" t="s">
        <v>269</v>
      </c>
      <c r="C332" s="130" t="s">
        <v>267</v>
      </c>
      <c r="D332" s="131">
        <v>44173</v>
      </c>
      <c r="E332" s="144">
        <v>43983</v>
      </c>
      <c r="F332" s="130" t="s">
        <v>562</v>
      </c>
      <c r="G332" s="132">
        <v>1400</v>
      </c>
    </row>
    <row r="333" spans="1:10">
      <c r="B333" s="162" t="s">
        <v>600</v>
      </c>
      <c r="C333" s="197" t="s">
        <v>601</v>
      </c>
      <c r="D333" s="131">
        <v>44179</v>
      </c>
      <c r="E333" s="144">
        <v>43922</v>
      </c>
      <c r="F333" s="130" t="s">
        <v>602</v>
      </c>
      <c r="G333" s="132">
        <v>100</v>
      </c>
    </row>
    <row r="334" spans="1:10">
      <c r="B334" s="162" t="s">
        <v>600</v>
      </c>
      <c r="C334" s="197" t="s">
        <v>601</v>
      </c>
      <c r="D334" s="131">
        <v>44179</v>
      </c>
      <c r="E334" s="144">
        <v>43952</v>
      </c>
      <c r="F334" s="130" t="s">
        <v>602</v>
      </c>
      <c r="G334" s="132">
        <v>100</v>
      </c>
    </row>
    <row r="335" spans="1:10">
      <c r="B335" s="162" t="s">
        <v>600</v>
      </c>
      <c r="C335" s="197" t="s">
        <v>601</v>
      </c>
      <c r="D335" s="131">
        <v>44179</v>
      </c>
      <c r="E335" s="144">
        <v>43983</v>
      </c>
      <c r="F335" s="130" t="s">
        <v>602</v>
      </c>
      <c r="G335" s="132">
        <v>100</v>
      </c>
    </row>
    <row r="336" spans="1:10">
      <c r="B336" s="162" t="s">
        <v>600</v>
      </c>
      <c r="C336" s="197" t="s">
        <v>601</v>
      </c>
      <c r="D336" s="131">
        <v>44179</v>
      </c>
      <c r="E336" s="144">
        <v>44013</v>
      </c>
      <c r="F336" s="130" t="s">
        <v>602</v>
      </c>
      <c r="G336" s="132">
        <v>100</v>
      </c>
    </row>
    <row r="337" spans="2:7">
      <c r="B337" s="162" t="s">
        <v>600</v>
      </c>
      <c r="C337" s="197" t="s">
        <v>601</v>
      </c>
      <c r="D337" s="131">
        <v>44179</v>
      </c>
      <c r="E337" s="144">
        <v>44044</v>
      </c>
      <c r="F337" s="130" t="s">
        <v>603</v>
      </c>
      <c r="G337" s="132">
        <v>100</v>
      </c>
    </row>
    <row r="338" spans="2:7">
      <c r="B338" s="162" t="s">
        <v>600</v>
      </c>
      <c r="C338" s="197" t="s">
        <v>601</v>
      </c>
      <c r="D338" s="131">
        <v>44179</v>
      </c>
      <c r="E338" s="144">
        <v>44075</v>
      </c>
      <c r="F338" s="130" t="s">
        <v>603</v>
      </c>
      <c r="G338" s="132">
        <v>100</v>
      </c>
    </row>
    <row r="339" spans="2:7">
      <c r="B339" s="162" t="s">
        <v>600</v>
      </c>
      <c r="C339" s="197" t="s">
        <v>601</v>
      </c>
      <c r="D339" s="131">
        <v>44179</v>
      </c>
      <c r="E339" s="144">
        <v>44105</v>
      </c>
      <c r="F339" s="130" t="s">
        <v>603</v>
      </c>
      <c r="G339" s="132">
        <v>600</v>
      </c>
    </row>
    <row r="340" spans="2:7">
      <c r="B340" s="162" t="s">
        <v>600</v>
      </c>
      <c r="C340" s="197" t="s">
        <v>601</v>
      </c>
      <c r="D340" s="131">
        <v>44179</v>
      </c>
      <c r="E340" s="144">
        <v>44136</v>
      </c>
      <c r="F340" s="130" t="s">
        <v>603</v>
      </c>
      <c r="G340" s="132">
        <v>600</v>
      </c>
    </row>
    <row r="341" spans="2:7">
      <c r="B341" s="162" t="s">
        <v>600</v>
      </c>
      <c r="C341" s="197" t="s">
        <v>601</v>
      </c>
      <c r="D341" s="131">
        <v>44179</v>
      </c>
      <c r="E341" s="144">
        <v>44166</v>
      </c>
      <c r="F341" s="130" t="s">
        <v>604</v>
      </c>
      <c r="G341" s="132">
        <v>600</v>
      </c>
    </row>
    <row r="342" spans="2:7">
      <c r="B342" s="162" t="s">
        <v>600</v>
      </c>
      <c r="C342" s="197" t="s">
        <v>601</v>
      </c>
      <c r="D342" s="131">
        <v>44179</v>
      </c>
      <c r="E342" s="144">
        <v>43891</v>
      </c>
      <c r="F342" s="130" t="s">
        <v>605</v>
      </c>
      <c r="G342" s="132">
        <v>900</v>
      </c>
    </row>
    <row r="343" spans="2:7">
      <c r="B343" s="151" t="s">
        <v>278</v>
      </c>
      <c r="C343" s="197" t="s">
        <v>267</v>
      </c>
      <c r="D343" s="131">
        <v>44186</v>
      </c>
      <c r="E343" s="144">
        <v>43952</v>
      </c>
      <c r="F343" s="130" t="s">
        <v>645</v>
      </c>
      <c r="G343" s="132">
        <v>1400</v>
      </c>
    </row>
    <row r="344" spans="2:7">
      <c r="B344" s="162" t="s">
        <v>278</v>
      </c>
      <c r="C344" s="197" t="s">
        <v>267</v>
      </c>
      <c r="D344" s="131">
        <v>44186</v>
      </c>
      <c r="E344" s="144">
        <v>43983</v>
      </c>
      <c r="F344" s="130" t="s">
        <v>646</v>
      </c>
      <c r="G344" s="132">
        <v>1400</v>
      </c>
    </row>
    <row r="345" spans="2:7">
      <c r="B345" s="162" t="s">
        <v>266</v>
      </c>
      <c r="C345" s="130" t="s">
        <v>665</v>
      </c>
      <c r="D345" s="131">
        <v>44188</v>
      </c>
      <c r="E345" s="144">
        <v>43922</v>
      </c>
      <c r="F345" s="130" t="s">
        <v>666</v>
      </c>
      <c r="G345" s="132">
        <v>1400</v>
      </c>
    </row>
    <row r="346" spans="2:7">
      <c r="B346" s="162" t="s">
        <v>680</v>
      </c>
      <c r="C346" s="197" t="s">
        <v>681</v>
      </c>
      <c r="D346" s="131">
        <v>44191</v>
      </c>
      <c r="E346" s="144">
        <v>43891</v>
      </c>
      <c r="F346" s="130" t="s">
        <v>682</v>
      </c>
      <c r="G346" s="132">
        <v>390</v>
      </c>
    </row>
    <row r="347" spans="2:7">
      <c r="B347" s="162" t="s">
        <v>680</v>
      </c>
      <c r="C347" s="197" t="s">
        <v>681</v>
      </c>
      <c r="D347" s="131">
        <v>44191</v>
      </c>
      <c r="E347" s="144">
        <v>43922</v>
      </c>
      <c r="F347" s="130" t="s">
        <v>682</v>
      </c>
      <c r="G347" s="132">
        <v>120</v>
      </c>
    </row>
    <row r="348" spans="2:7">
      <c r="B348" s="162" t="s">
        <v>680</v>
      </c>
      <c r="C348" s="197" t="s">
        <v>681</v>
      </c>
      <c r="D348" s="131">
        <v>44191</v>
      </c>
      <c r="E348" s="144">
        <v>43952</v>
      </c>
      <c r="F348" s="130" t="s">
        <v>682</v>
      </c>
      <c r="G348" s="132">
        <v>120</v>
      </c>
    </row>
    <row r="349" spans="2:7">
      <c r="B349" s="162" t="s">
        <v>680</v>
      </c>
      <c r="C349" s="197" t="s">
        <v>681</v>
      </c>
      <c r="D349" s="131">
        <v>44191</v>
      </c>
      <c r="E349" s="144">
        <v>43983</v>
      </c>
      <c r="F349" s="130" t="s">
        <v>682</v>
      </c>
      <c r="G349" s="132">
        <v>120</v>
      </c>
    </row>
    <row r="350" spans="2:7">
      <c r="B350" s="162" t="s">
        <v>680</v>
      </c>
      <c r="C350" s="197" t="s">
        <v>681</v>
      </c>
      <c r="D350" s="131">
        <v>44191</v>
      </c>
      <c r="E350" s="144">
        <v>44013</v>
      </c>
      <c r="F350" s="130" t="s">
        <v>682</v>
      </c>
      <c r="G350" s="132">
        <v>120</v>
      </c>
    </row>
    <row r="351" spans="2:7">
      <c r="B351" s="162" t="s">
        <v>680</v>
      </c>
      <c r="C351" s="197" t="s">
        <v>681</v>
      </c>
      <c r="D351" s="131">
        <v>44191</v>
      </c>
      <c r="E351" s="144">
        <v>44044</v>
      </c>
      <c r="F351" s="130" t="s">
        <v>682</v>
      </c>
      <c r="G351" s="132">
        <v>120</v>
      </c>
    </row>
    <row r="352" spans="2:7">
      <c r="B352" s="162" t="s">
        <v>680</v>
      </c>
      <c r="C352" s="197" t="s">
        <v>681</v>
      </c>
      <c r="D352" s="131">
        <v>44191</v>
      </c>
      <c r="E352" s="144">
        <v>44075</v>
      </c>
      <c r="F352" s="130" t="s">
        <v>682</v>
      </c>
      <c r="G352" s="132">
        <v>120</v>
      </c>
    </row>
    <row r="353" spans="1:10">
      <c r="B353" s="162" t="s">
        <v>680</v>
      </c>
      <c r="C353" s="197" t="s">
        <v>681</v>
      </c>
      <c r="D353" s="131">
        <v>44191</v>
      </c>
      <c r="E353" s="144">
        <v>44105</v>
      </c>
      <c r="F353" s="130" t="s">
        <v>682</v>
      </c>
      <c r="G353" s="132">
        <v>300</v>
      </c>
    </row>
    <row r="354" spans="1:10">
      <c r="B354" s="162" t="s">
        <v>680</v>
      </c>
      <c r="C354" s="197" t="s">
        <v>681</v>
      </c>
      <c r="D354" s="131">
        <v>44191</v>
      </c>
      <c r="E354" s="144">
        <v>44136</v>
      </c>
      <c r="F354" s="130" t="s">
        <v>682</v>
      </c>
      <c r="G354" s="132">
        <v>300</v>
      </c>
    </row>
    <row r="355" spans="1:10">
      <c r="B355" s="162" t="s">
        <v>680</v>
      </c>
      <c r="C355" s="197" t="s">
        <v>681</v>
      </c>
      <c r="D355" s="131">
        <v>44191</v>
      </c>
      <c r="E355" s="144">
        <v>44166</v>
      </c>
      <c r="F355" s="130" t="s">
        <v>682</v>
      </c>
      <c r="G355" s="132">
        <v>300</v>
      </c>
    </row>
    <row r="356" spans="1:10">
      <c r="B356" s="162" t="s">
        <v>709</v>
      </c>
      <c r="C356" s="130" t="s">
        <v>710</v>
      </c>
      <c r="D356" s="131">
        <v>44194</v>
      </c>
      <c r="E356" s="144">
        <v>44105</v>
      </c>
      <c r="F356" s="130" t="s">
        <v>711</v>
      </c>
      <c r="G356" s="132">
        <v>1125</v>
      </c>
    </row>
    <row r="357" spans="1:10">
      <c r="B357" s="162" t="s">
        <v>709</v>
      </c>
      <c r="C357" s="130" t="s">
        <v>710</v>
      </c>
      <c r="D357" s="131">
        <v>44194</v>
      </c>
      <c r="E357" s="144">
        <v>44136</v>
      </c>
      <c r="F357" s="130" t="s">
        <v>711</v>
      </c>
      <c r="G357" s="132">
        <v>1125</v>
      </c>
    </row>
    <row r="358" spans="1:10">
      <c r="B358" s="162" t="s">
        <v>709</v>
      </c>
      <c r="C358" s="130" t="s">
        <v>712</v>
      </c>
      <c r="D358" s="131">
        <v>44194</v>
      </c>
      <c r="E358" s="144">
        <v>44166</v>
      </c>
      <c r="F358" s="130" t="s">
        <v>713</v>
      </c>
      <c r="G358" s="132">
        <v>700</v>
      </c>
    </row>
    <row r="359" spans="1:10">
      <c r="B359" s="162"/>
      <c r="C359" s="130"/>
      <c r="D359" s="131"/>
      <c r="E359" s="144"/>
      <c r="F359" s="130"/>
      <c r="G359" s="132"/>
    </row>
    <row r="360" spans="1:10">
      <c r="B360" s="162"/>
      <c r="C360" s="130"/>
      <c r="D360" s="131"/>
      <c r="E360" s="144"/>
      <c r="F360" s="130"/>
      <c r="G360" s="132"/>
    </row>
    <row r="361" spans="1:10">
      <c r="B361" s="162"/>
      <c r="C361" s="130"/>
      <c r="D361" s="131"/>
      <c r="E361" s="144"/>
      <c r="F361" s="130"/>
      <c r="G361" s="132"/>
    </row>
    <row r="362" spans="1:10">
      <c r="B362" s="151" t="s">
        <v>279</v>
      </c>
      <c r="C362" s="130" t="s">
        <v>267</v>
      </c>
      <c r="D362" s="131">
        <v>44175</v>
      </c>
      <c r="E362" s="144">
        <v>43891</v>
      </c>
      <c r="F362" s="130" t="s">
        <v>280</v>
      </c>
      <c r="G362" s="132"/>
    </row>
    <row r="363" spans="1:10">
      <c r="B363" s="151" t="s">
        <v>279</v>
      </c>
      <c r="C363" s="130" t="s">
        <v>267</v>
      </c>
      <c r="D363" s="131">
        <v>44176</v>
      </c>
      <c r="E363" s="144">
        <v>43922</v>
      </c>
      <c r="F363" s="130" t="s">
        <v>281</v>
      </c>
      <c r="G363" s="132"/>
    </row>
    <row r="364" spans="1:10">
      <c r="B364" s="153" t="s">
        <v>346</v>
      </c>
      <c r="C364" s="130" t="s">
        <v>151</v>
      </c>
      <c r="D364" s="131">
        <v>44177</v>
      </c>
      <c r="E364" s="144" t="s">
        <v>347</v>
      </c>
      <c r="F364" s="130" t="s">
        <v>348</v>
      </c>
      <c r="G364" s="132"/>
      <c r="J364" s="159"/>
    </row>
    <row r="365" spans="1:10">
      <c r="B365" s="153" t="s">
        <v>371</v>
      </c>
      <c r="C365" s="130" t="s">
        <v>372</v>
      </c>
      <c r="D365" s="131">
        <v>44178</v>
      </c>
      <c r="E365" s="144">
        <v>44105</v>
      </c>
      <c r="F365" s="130" t="s">
        <v>373</v>
      </c>
      <c r="G365" s="132"/>
    </row>
    <row r="366" spans="1:10" s="126" customFormat="1">
      <c r="A366" s="146" t="s">
        <v>256</v>
      </c>
      <c r="B366" s="147"/>
      <c r="C366" s="147"/>
      <c r="D366" s="148"/>
      <c r="E366" s="149"/>
      <c r="F366" s="147"/>
      <c r="G366" s="158"/>
      <c r="H366" s="150">
        <f>SUM(G367:G407)</f>
        <v>34521.5</v>
      </c>
    </row>
    <row r="367" spans="1:10">
      <c r="B367" s="162" t="s">
        <v>552</v>
      </c>
      <c r="C367" s="130" t="s">
        <v>551</v>
      </c>
      <c r="D367" s="131">
        <v>44172</v>
      </c>
      <c r="E367" s="144">
        <v>44105</v>
      </c>
      <c r="F367" s="130" t="s">
        <v>553</v>
      </c>
      <c r="G367" s="132">
        <v>700</v>
      </c>
    </row>
    <row r="368" spans="1:10">
      <c r="B368" s="162" t="s">
        <v>552</v>
      </c>
      <c r="C368" s="130" t="s">
        <v>551</v>
      </c>
      <c r="D368" s="131">
        <v>44172</v>
      </c>
      <c r="E368" s="144">
        <v>44136</v>
      </c>
      <c r="F368" s="130" t="s">
        <v>553</v>
      </c>
      <c r="G368" s="132">
        <v>700</v>
      </c>
    </row>
    <row r="369" spans="2:7">
      <c r="B369" s="162" t="s">
        <v>552</v>
      </c>
      <c r="C369" s="130" t="s">
        <v>551</v>
      </c>
      <c r="D369" s="131">
        <v>44172</v>
      </c>
      <c r="E369" s="144">
        <v>44166</v>
      </c>
      <c r="F369" s="130" t="s">
        <v>553</v>
      </c>
      <c r="G369" s="132">
        <v>700</v>
      </c>
    </row>
    <row r="370" spans="2:7">
      <c r="B370" s="162" t="s">
        <v>554</v>
      </c>
      <c r="C370" s="130" t="s">
        <v>555</v>
      </c>
      <c r="D370" s="131">
        <v>44172</v>
      </c>
      <c r="E370" s="144">
        <v>44105</v>
      </c>
      <c r="F370" s="130" t="s">
        <v>556</v>
      </c>
      <c r="G370" s="132">
        <v>875</v>
      </c>
    </row>
    <row r="371" spans="2:7">
      <c r="B371" s="162" t="s">
        <v>554</v>
      </c>
      <c r="C371" s="130" t="s">
        <v>555</v>
      </c>
      <c r="D371" s="131">
        <v>44172</v>
      </c>
      <c r="E371" s="144">
        <v>44136</v>
      </c>
      <c r="F371" s="130" t="s">
        <v>556</v>
      </c>
      <c r="G371" s="132">
        <v>875</v>
      </c>
    </row>
    <row r="372" spans="2:7">
      <c r="B372" s="162" t="s">
        <v>705</v>
      </c>
      <c r="C372" s="134" t="s">
        <v>706</v>
      </c>
      <c r="D372" s="131">
        <v>44194</v>
      </c>
      <c r="E372" s="144">
        <v>43891</v>
      </c>
      <c r="F372" s="130" t="s">
        <v>707</v>
      </c>
      <c r="G372" s="200">
        <v>2613.5</v>
      </c>
    </row>
    <row r="373" spans="2:7">
      <c r="B373" s="162" t="s">
        <v>705</v>
      </c>
      <c r="C373" s="134" t="s">
        <v>706</v>
      </c>
      <c r="D373" s="131">
        <v>44194</v>
      </c>
      <c r="E373" s="144">
        <v>43922</v>
      </c>
      <c r="F373" s="130" t="s">
        <v>707</v>
      </c>
      <c r="G373" s="200">
        <v>2613.5</v>
      </c>
    </row>
    <row r="374" spans="2:7">
      <c r="B374" s="162" t="s">
        <v>705</v>
      </c>
      <c r="C374" s="134" t="s">
        <v>706</v>
      </c>
      <c r="D374" s="131">
        <v>44194</v>
      </c>
      <c r="E374" s="144">
        <v>43952</v>
      </c>
      <c r="F374" s="130" t="s">
        <v>707</v>
      </c>
      <c r="G374" s="200">
        <v>2613.5</v>
      </c>
    </row>
    <row r="375" spans="2:7">
      <c r="B375" s="162" t="s">
        <v>705</v>
      </c>
      <c r="C375" s="134" t="s">
        <v>706</v>
      </c>
      <c r="D375" s="131">
        <v>44194</v>
      </c>
      <c r="E375" s="144">
        <v>43983</v>
      </c>
      <c r="F375" s="130" t="s">
        <v>707</v>
      </c>
      <c r="G375" s="200">
        <v>2613.5</v>
      </c>
    </row>
    <row r="376" spans="2:7">
      <c r="B376" s="162" t="s">
        <v>705</v>
      </c>
      <c r="C376" s="134" t="s">
        <v>706</v>
      </c>
      <c r="D376" s="131">
        <v>44194</v>
      </c>
      <c r="E376" s="144">
        <v>44013</v>
      </c>
      <c r="F376" s="130" t="s">
        <v>708</v>
      </c>
      <c r="G376" s="200">
        <v>2613.5</v>
      </c>
    </row>
    <row r="377" spans="2:7">
      <c r="B377" s="162" t="s">
        <v>705</v>
      </c>
      <c r="C377" s="134" t="s">
        <v>706</v>
      </c>
      <c r="D377" s="131">
        <v>44194</v>
      </c>
      <c r="E377" s="144">
        <v>44044</v>
      </c>
      <c r="F377" s="130" t="s">
        <v>708</v>
      </c>
      <c r="G377" s="200">
        <v>2613.5</v>
      </c>
    </row>
    <row r="378" spans="2:7">
      <c r="B378" s="162" t="s">
        <v>705</v>
      </c>
      <c r="C378" s="134" t="s">
        <v>706</v>
      </c>
      <c r="D378" s="131">
        <v>44194</v>
      </c>
      <c r="E378" s="144">
        <v>44075</v>
      </c>
      <c r="F378" s="130" t="s">
        <v>708</v>
      </c>
      <c r="G378" s="200">
        <v>2613.5</v>
      </c>
    </row>
    <row r="379" spans="2:7">
      <c r="B379" s="162" t="s">
        <v>705</v>
      </c>
      <c r="C379" s="134" t="s">
        <v>706</v>
      </c>
      <c r="D379" s="131">
        <v>44194</v>
      </c>
      <c r="E379" s="144">
        <v>44105</v>
      </c>
      <c r="F379" s="130" t="s">
        <v>708</v>
      </c>
      <c r="G379" s="200">
        <v>2613.5</v>
      </c>
    </row>
    <row r="380" spans="2:7">
      <c r="B380" s="162" t="s">
        <v>705</v>
      </c>
      <c r="C380" s="134" t="s">
        <v>706</v>
      </c>
      <c r="D380" s="131">
        <v>44194</v>
      </c>
      <c r="E380" s="144">
        <v>44136</v>
      </c>
      <c r="F380" s="130" t="s">
        <v>708</v>
      </c>
      <c r="G380" s="200">
        <v>2613.5</v>
      </c>
    </row>
    <row r="381" spans="2:7">
      <c r="B381" s="162" t="s">
        <v>554</v>
      </c>
      <c r="C381" s="134" t="s">
        <v>555</v>
      </c>
      <c r="D381" s="131">
        <v>44196</v>
      </c>
      <c r="E381" s="144">
        <v>44166</v>
      </c>
      <c r="F381" s="130" t="s">
        <v>730</v>
      </c>
      <c r="G381" s="132">
        <v>875</v>
      </c>
    </row>
    <row r="382" spans="2:7">
      <c r="B382" s="162" t="s">
        <v>554</v>
      </c>
      <c r="C382" s="134" t="s">
        <v>555</v>
      </c>
      <c r="D382" s="131">
        <v>44196</v>
      </c>
      <c r="E382" s="144">
        <v>43891</v>
      </c>
      <c r="F382" s="130" t="s">
        <v>731</v>
      </c>
      <c r="G382" s="132">
        <v>875</v>
      </c>
    </row>
    <row r="383" spans="2:7">
      <c r="B383" s="162" t="s">
        <v>554</v>
      </c>
      <c r="C383" s="134" t="s">
        <v>555</v>
      </c>
      <c r="D383" s="131">
        <v>44196</v>
      </c>
      <c r="E383" s="144">
        <v>43922</v>
      </c>
      <c r="F383" s="130" t="s">
        <v>731</v>
      </c>
      <c r="G383" s="132">
        <v>200</v>
      </c>
    </row>
    <row r="384" spans="2:7">
      <c r="B384" s="162" t="s">
        <v>554</v>
      </c>
      <c r="C384" s="134" t="s">
        <v>555</v>
      </c>
      <c r="D384" s="131">
        <v>44196</v>
      </c>
      <c r="E384" s="144">
        <v>43952</v>
      </c>
      <c r="F384" s="130" t="s">
        <v>731</v>
      </c>
      <c r="G384" s="132">
        <v>200</v>
      </c>
    </row>
    <row r="385" spans="2:7">
      <c r="B385" s="162" t="s">
        <v>554</v>
      </c>
      <c r="C385" s="134" t="s">
        <v>555</v>
      </c>
      <c r="D385" s="131">
        <v>44196</v>
      </c>
      <c r="E385" s="144">
        <v>43983</v>
      </c>
      <c r="F385" s="130" t="s">
        <v>731</v>
      </c>
      <c r="G385" s="132">
        <v>200</v>
      </c>
    </row>
    <row r="386" spans="2:7">
      <c r="B386" s="162" t="s">
        <v>554</v>
      </c>
      <c r="C386" s="134" t="s">
        <v>555</v>
      </c>
      <c r="D386" s="131">
        <v>44196</v>
      </c>
      <c r="E386" s="144">
        <v>44013</v>
      </c>
      <c r="F386" s="130" t="s">
        <v>731</v>
      </c>
      <c r="G386" s="132">
        <v>200</v>
      </c>
    </row>
    <row r="387" spans="2:7">
      <c r="B387" s="162" t="s">
        <v>554</v>
      </c>
      <c r="C387" s="134" t="s">
        <v>555</v>
      </c>
      <c r="D387" s="131">
        <v>44196</v>
      </c>
      <c r="E387" s="144">
        <v>44044</v>
      </c>
      <c r="F387" s="130" t="s">
        <v>731</v>
      </c>
      <c r="G387" s="132">
        <v>200</v>
      </c>
    </row>
    <row r="388" spans="2:7">
      <c r="B388" s="162" t="s">
        <v>554</v>
      </c>
      <c r="C388" s="134" t="s">
        <v>555</v>
      </c>
      <c r="D388" s="131">
        <v>44196</v>
      </c>
      <c r="E388" s="144">
        <v>44075</v>
      </c>
      <c r="F388" s="130" t="s">
        <v>731</v>
      </c>
      <c r="G388" s="132">
        <v>200</v>
      </c>
    </row>
    <row r="389" spans="2:7">
      <c r="B389" s="162" t="s">
        <v>552</v>
      </c>
      <c r="C389" s="134" t="s">
        <v>555</v>
      </c>
      <c r="D389" s="131">
        <v>44196</v>
      </c>
      <c r="E389" s="144">
        <v>43891</v>
      </c>
      <c r="F389" s="130" t="s">
        <v>732</v>
      </c>
      <c r="G389" s="132">
        <v>700</v>
      </c>
    </row>
    <row r="390" spans="2:7">
      <c r="B390" s="162" t="s">
        <v>552</v>
      </c>
      <c r="C390" s="134" t="s">
        <v>555</v>
      </c>
      <c r="D390" s="131">
        <v>44196</v>
      </c>
      <c r="E390" s="144">
        <v>43922</v>
      </c>
      <c r="F390" s="130" t="s">
        <v>732</v>
      </c>
      <c r="G390" s="132">
        <v>200</v>
      </c>
    </row>
    <row r="391" spans="2:7">
      <c r="B391" s="162" t="s">
        <v>552</v>
      </c>
      <c r="C391" s="134" t="s">
        <v>555</v>
      </c>
      <c r="D391" s="131">
        <v>44196</v>
      </c>
      <c r="E391" s="144">
        <v>43952</v>
      </c>
      <c r="F391" s="130" t="s">
        <v>732</v>
      </c>
      <c r="G391" s="132">
        <v>200</v>
      </c>
    </row>
    <row r="392" spans="2:7">
      <c r="B392" s="162" t="s">
        <v>552</v>
      </c>
      <c r="C392" s="134" t="s">
        <v>555</v>
      </c>
      <c r="D392" s="131">
        <v>44196</v>
      </c>
      <c r="E392" s="144">
        <v>43983</v>
      </c>
      <c r="F392" s="130" t="s">
        <v>732</v>
      </c>
      <c r="G392" s="132">
        <v>200</v>
      </c>
    </row>
    <row r="393" spans="2:7">
      <c r="B393" s="162" t="s">
        <v>552</v>
      </c>
      <c r="C393" s="134" t="s">
        <v>555</v>
      </c>
      <c r="D393" s="131">
        <v>44196</v>
      </c>
      <c r="E393" s="144">
        <v>44013</v>
      </c>
      <c r="F393" s="130" t="s">
        <v>733</v>
      </c>
      <c r="G393" s="132">
        <v>200</v>
      </c>
    </row>
    <row r="394" spans="2:7">
      <c r="B394" s="162" t="s">
        <v>552</v>
      </c>
      <c r="C394" s="134" t="s">
        <v>555</v>
      </c>
      <c r="D394" s="131">
        <v>44196</v>
      </c>
      <c r="E394" s="144">
        <v>44044</v>
      </c>
      <c r="F394" s="130" t="s">
        <v>733</v>
      </c>
      <c r="G394" s="132">
        <v>200</v>
      </c>
    </row>
    <row r="395" spans="2:7">
      <c r="B395" s="162" t="s">
        <v>552</v>
      </c>
      <c r="C395" s="134" t="s">
        <v>555</v>
      </c>
      <c r="D395" s="131">
        <v>44196</v>
      </c>
      <c r="E395" s="144">
        <v>44075</v>
      </c>
      <c r="F395" s="130" t="s">
        <v>733</v>
      </c>
      <c r="G395" s="132">
        <v>200</v>
      </c>
    </row>
    <row r="396" spans="2:7">
      <c r="B396" s="162" t="s">
        <v>736</v>
      </c>
      <c r="C396" s="130" t="s">
        <v>737</v>
      </c>
      <c r="D396" s="131">
        <v>44166</v>
      </c>
      <c r="E396" s="144">
        <v>44166</v>
      </c>
      <c r="F396" s="130" t="s">
        <v>738</v>
      </c>
      <c r="G396" s="132">
        <v>1500</v>
      </c>
    </row>
    <row r="397" spans="2:7">
      <c r="B397" s="152" t="s">
        <v>323</v>
      </c>
      <c r="C397" s="134" t="s">
        <v>328</v>
      </c>
      <c r="D397" s="131">
        <v>44168</v>
      </c>
      <c r="E397" s="144">
        <v>44136</v>
      </c>
      <c r="F397" s="130" t="s">
        <v>741</v>
      </c>
      <c r="G397" s="132">
        <v>500</v>
      </c>
    </row>
    <row r="398" spans="2:7">
      <c r="B398" s="162" t="s">
        <v>791</v>
      </c>
      <c r="C398" s="134" t="s">
        <v>792</v>
      </c>
      <c r="D398" s="131">
        <v>44169</v>
      </c>
      <c r="E398" s="144">
        <v>44166</v>
      </c>
      <c r="F398" s="130" t="s">
        <v>751</v>
      </c>
      <c r="G398" s="132">
        <v>300</v>
      </c>
    </row>
    <row r="399" spans="2:7">
      <c r="B399" s="152" t="s">
        <v>274</v>
      </c>
      <c r="C399" s="134" t="s">
        <v>329</v>
      </c>
      <c r="D399" s="131">
        <v>44179</v>
      </c>
      <c r="E399" s="144">
        <v>44075</v>
      </c>
      <c r="F399" s="130" t="s">
        <v>741</v>
      </c>
      <c r="G399" s="132"/>
    </row>
    <row r="400" spans="2:7">
      <c r="B400" s="152" t="s">
        <v>274</v>
      </c>
      <c r="C400" s="130" t="s">
        <v>329</v>
      </c>
      <c r="D400" s="131">
        <v>44180</v>
      </c>
      <c r="E400" s="144">
        <v>44105</v>
      </c>
      <c r="F400" s="130" t="s">
        <v>742</v>
      </c>
      <c r="G400" s="132"/>
    </row>
    <row r="401" spans="1:10">
      <c r="B401" s="152" t="s">
        <v>332</v>
      </c>
      <c r="C401" s="134" t="s">
        <v>333</v>
      </c>
      <c r="D401" s="131">
        <v>44181</v>
      </c>
      <c r="E401" s="144">
        <v>44105</v>
      </c>
      <c r="F401" s="130" t="s">
        <v>743</v>
      </c>
      <c r="G401" s="132"/>
    </row>
    <row r="402" spans="1:10">
      <c r="B402" s="153" t="s">
        <v>358</v>
      </c>
      <c r="C402" s="134" t="s">
        <v>359</v>
      </c>
      <c r="D402" s="131">
        <v>44182</v>
      </c>
      <c r="E402" s="144">
        <v>44166</v>
      </c>
      <c r="F402" s="130" t="s">
        <v>744</v>
      </c>
      <c r="G402" s="132"/>
    </row>
    <row r="403" spans="1:10">
      <c r="B403" s="153" t="s">
        <v>381</v>
      </c>
      <c r="C403" s="134" t="s">
        <v>382</v>
      </c>
      <c r="D403" s="131">
        <v>44183</v>
      </c>
      <c r="E403" s="144">
        <v>44166</v>
      </c>
      <c r="F403" s="130" t="s">
        <v>745</v>
      </c>
      <c r="G403" s="132"/>
    </row>
    <row r="404" spans="1:10">
      <c r="B404" s="153" t="s">
        <v>398</v>
      </c>
      <c r="C404" s="130" t="s">
        <v>399</v>
      </c>
      <c r="D404" s="131">
        <v>44184</v>
      </c>
      <c r="E404" s="144">
        <v>43862</v>
      </c>
      <c r="F404" s="130" t="s">
        <v>746</v>
      </c>
      <c r="G404" s="132"/>
    </row>
    <row r="405" spans="1:10">
      <c r="B405" s="153" t="s">
        <v>398</v>
      </c>
      <c r="C405" s="130" t="s">
        <v>399</v>
      </c>
      <c r="D405" s="131">
        <v>44185</v>
      </c>
      <c r="E405" s="144">
        <v>43891</v>
      </c>
      <c r="F405" s="130" t="s">
        <v>747</v>
      </c>
      <c r="G405" s="132"/>
    </row>
    <row r="406" spans="1:10">
      <c r="B406" s="154" t="s">
        <v>427</v>
      </c>
      <c r="C406" s="130" t="s">
        <v>426</v>
      </c>
      <c r="D406" s="131">
        <v>44186</v>
      </c>
      <c r="E406" s="144">
        <v>43770</v>
      </c>
      <c r="F406" s="130" t="s">
        <v>748</v>
      </c>
      <c r="G406" s="132"/>
    </row>
    <row r="407" spans="1:10">
      <c r="B407" s="155" t="s">
        <v>430</v>
      </c>
      <c r="C407" s="130" t="s">
        <v>515</v>
      </c>
      <c r="D407" s="131">
        <v>44187</v>
      </c>
      <c r="E407" s="144">
        <v>44136</v>
      </c>
      <c r="F407" s="130" t="s">
        <v>749</v>
      </c>
      <c r="G407" s="132"/>
    </row>
    <row r="408" spans="1:10" s="126" customFormat="1">
      <c r="A408" s="146" t="s">
        <v>81</v>
      </c>
      <c r="B408" s="147"/>
      <c r="C408" s="147"/>
      <c r="D408" s="148"/>
      <c r="E408" s="149"/>
      <c r="F408" s="147"/>
      <c r="G408" s="158"/>
      <c r="H408" s="150">
        <f>SUM(G409:G411)</f>
        <v>6500</v>
      </c>
    </row>
    <row r="409" spans="1:10">
      <c r="B409" s="129" t="s">
        <v>121</v>
      </c>
      <c r="C409" s="130" t="s">
        <v>254</v>
      </c>
      <c r="D409" s="131">
        <v>44167</v>
      </c>
      <c r="E409" s="144">
        <v>44167</v>
      </c>
      <c r="F409" s="130" t="s">
        <v>528</v>
      </c>
      <c r="G409" s="132">
        <v>2000</v>
      </c>
    </row>
    <row r="410" spans="1:10">
      <c r="B410" s="151" t="s">
        <v>123</v>
      </c>
      <c r="C410" s="130" t="s">
        <v>254</v>
      </c>
      <c r="D410" s="131">
        <v>44167</v>
      </c>
      <c r="E410" s="144">
        <v>44167</v>
      </c>
      <c r="F410" s="130" t="s">
        <v>529</v>
      </c>
      <c r="G410" s="132">
        <v>1500</v>
      </c>
    </row>
    <row r="411" spans="1:10">
      <c r="B411" s="151" t="s">
        <v>122</v>
      </c>
      <c r="C411" s="130" t="s">
        <v>254</v>
      </c>
      <c r="D411" s="131">
        <v>44167</v>
      </c>
      <c r="E411" s="144">
        <v>44167</v>
      </c>
      <c r="F411" s="130" t="s">
        <v>530</v>
      </c>
      <c r="G411" s="132">
        <v>3000</v>
      </c>
    </row>
    <row r="412" spans="1:10" s="126" customFormat="1">
      <c r="A412" s="146" t="s">
        <v>82</v>
      </c>
      <c r="B412" s="147"/>
      <c r="C412" s="147"/>
      <c r="D412" s="148"/>
      <c r="E412" s="149"/>
      <c r="F412" s="147"/>
      <c r="G412" s="158"/>
      <c r="H412" s="150">
        <f>SUM(G413:G432)</f>
        <v>0</v>
      </c>
    </row>
    <row r="413" spans="1:10">
      <c r="B413" s="152" t="s">
        <v>167</v>
      </c>
      <c r="C413" s="129" t="s">
        <v>158</v>
      </c>
      <c r="D413" s="131">
        <v>44174</v>
      </c>
      <c r="E413" s="144">
        <v>43862</v>
      </c>
      <c r="F413" s="130" t="s">
        <v>302</v>
      </c>
      <c r="G413" s="132"/>
      <c r="J413" s="159"/>
    </row>
    <row r="414" spans="1:10">
      <c r="B414" s="152" t="s">
        <v>167</v>
      </c>
      <c r="C414" s="152" t="s">
        <v>158</v>
      </c>
      <c r="D414" s="131">
        <v>44175</v>
      </c>
      <c r="E414" s="144">
        <v>43891</v>
      </c>
      <c r="F414" s="130" t="s">
        <v>303</v>
      </c>
      <c r="G414" s="132"/>
    </row>
    <row r="415" spans="1:10">
      <c r="B415" s="152" t="s">
        <v>167</v>
      </c>
      <c r="C415" s="152" t="s">
        <v>158</v>
      </c>
      <c r="D415" s="131">
        <v>44176</v>
      </c>
      <c r="E415" s="144">
        <v>44105</v>
      </c>
      <c r="F415" s="130" t="s">
        <v>304</v>
      </c>
      <c r="G415" s="132"/>
    </row>
    <row r="416" spans="1:10">
      <c r="B416" s="152" t="s">
        <v>165</v>
      </c>
      <c r="C416" s="129" t="s">
        <v>158</v>
      </c>
      <c r="D416" s="131">
        <v>44177</v>
      </c>
      <c r="E416" s="144">
        <v>43862</v>
      </c>
      <c r="F416" s="130" t="s">
        <v>305</v>
      </c>
      <c r="G416" s="132"/>
    </row>
    <row r="417" spans="2:8">
      <c r="B417" s="152" t="s">
        <v>165</v>
      </c>
      <c r="C417" s="129" t="s">
        <v>158</v>
      </c>
      <c r="D417" s="131">
        <v>44178</v>
      </c>
      <c r="E417" s="144">
        <v>43891</v>
      </c>
      <c r="F417" s="130" t="s">
        <v>306</v>
      </c>
      <c r="G417" s="132"/>
    </row>
    <row r="418" spans="2:8" s="126" customFormat="1">
      <c r="B418" s="152" t="s">
        <v>166</v>
      </c>
      <c r="C418" s="129" t="s">
        <v>158</v>
      </c>
      <c r="D418" s="131">
        <v>44179</v>
      </c>
      <c r="E418" s="144">
        <v>43862</v>
      </c>
      <c r="F418" s="130" t="s">
        <v>309</v>
      </c>
      <c r="G418" s="132"/>
      <c r="H418" s="127"/>
    </row>
    <row r="419" spans="2:8">
      <c r="B419" s="152" t="s">
        <v>166</v>
      </c>
      <c r="C419" s="152" t="s">
        <v>158</v>
      </c>
      <c r="D419" s="131">
        <v>44180</v>
      </c>
      <c r="E419" s="144">
        <v>43891</v>
      </c>
      <c r="F419" s="130" t="s">
        <v>309</v>
      </c>
      <c r="G419" s="132"/>
    </row>
    <row r="420" spans="2:8" s="126" customFormat="1">
      <c r="B420" s="153" t="s">
        <v>159</v>
      </c>
      <c r="C420" s="129" t="s">
        <v>158</v>
      </c>
      <c r="D420" s="131">
        <v>44181</v>
      </c>
      <c r="E420" s="144">
        <v>44105</v>
      </c>
      <c r="F420" s="130" t="s">
        <v>364</v>
      </c>
      <c r="G420" s="132"/>
      <c r="H420" s="127"/>
    </row>
    <row r="421" spans="2:8">
      <c r="B421" s="153" t="s">
        <v>157</v>
      </c>
      <c r="C421" s="129" t="s">
        <v>158</v>
      </c>
      <c r="D421" s="131">
        <v>44182</v>
      </c>
      <c r="E421" s="144">
        <v>44105</v>
      </c>
      <c r="F421" s="130" t="s">
        <v>365</v>
      </c>
      <c r="G421" s="132"/>
    </row>
    <row r="422" spans="2:8">
      <c r="B422" s="153" t="s">
        <v>164</v>
      </c>
      <c r="C422" s="129" t="s">
        <v>158</v>
      </c>
      <c r="D422" s="131">
        <v>44183</v>
      </c>
      <c r="E422" s="144">
        <v>44105</v>
      </c>
      <c r="F422" s="130" t="s">
        <v>366</v>
      </c>
      <c r="G422" s="132"/>
    </row>
    <row r="423" spans="2:8">
      <c r="B423" s="153" t="s">
        <v>166</v>
      </c>
      <c r="C423" s="129" t="s">
        <v>158</v>
      </c>
      <c r="D423" s="131">
        <v>44184</v>
      </c>
      <c r="E423" s="144">
        <v>44105</v>
      </c>
      <c r="F423" s="130" t="s">
        <v>367</v>
      </c>
      <c r="G423" s="132"/>
    </row>
    <row r="424" spans="2:8" s="126" customFormat="1">
      <c r="B424" s="153" t="s">
        <v>163</v>
      </c>
      <c r="C424" s="129" t="s">
        <v>158</v>
      </c>
      <c r="D424" s="131">
        <v>44185</v>
      </c>
      <c r="E424" s="144">
        <v>44105</v>
      </c>
      <c r="F424" s="130" t="s">
        <v>383</v>
      </c>
      <c r="G424" s="132"/>
      <c r="H424" s="127"/>
    </row>
    <row r="425" spans="2:8">
      <c r="B425" s="153" t="s">
        <v>162</v>
      </c>
      <c r="C425" s="129" t="s">
        <v>158</v>
      </c>
      <c r="D425" s="131">
        <v>44186</v>
      </c>
      <c r="E425" s="144">
        <v>44105</v>
      </c>
      <c r="F425" s="130" t="s">
        <v>384</v>
      </c>
      <c r="G425" s="132"/>
    </row>
    <row r="426" spans="2:8">
      <c r="B426" s="153" t="s">
        <v>160</v>
      </c>
      <c r="C426" s="129" t="s">
        <v>158</v>
      </c>
      <c r="D426" s="131">
        <v>44187</v>
      </c>
      <c r="E426" s="144">
        <v>44105</v>
      </c>
      <c r="F426" s="130" t="s">
        <v>385</v>
      </c>
      <c r="G426" s="132"/>
    </row>
    <row r="427" spans="2:8">
      <c r="B427" s="153" t="s">
        <v>386</v>
      </c>
      <c r="C427" s="129" t="s">
        <v>158</v>
      </c>
      <c r="D427" s="131">
        <v>44188</v>
      </c>
      <c r="E427" s="144">
        <v>43891</v>
      </c>
      <c r="F427" s="130" t="s">
        <v>387</v>
      </c>
      <c r="G427" s="132"/>
    </row>
    <row r="428" spans="2:8" s="126" customFormat="1">
      <c r="B428" s="153" t="s">
        <v>386</v>
      </c>
      <c r="C428" s="129" t="s">
        <v>158</v>
      </c>
      <c r="D428" s="131">
        <v>44189</v>
      </c>
      <c r="E428" s="144">
        <v>44105</v>
      </c>
      <c r="F428" s="130" t="s">
        <v>388</v>
      </c>
      <c r="G428" s="132"/>
      <c r="H428" s="135"/>
    </row>
    <row r="429" spans="2:8">
      <c r="B429" s="153" t="s">
        <v>168</v>
      </c>
      <c r="C429" s="129" t="s">
        <v>158</v>
      </c>
      <c r="D429" s="131">
        <v>44190</v>
      </c>
      <c r="E429" s="144">
        <v>43891</v>
      </c>
      <c r="F429" s="130" t="s">
        <v>393</v>
      </c>
      <c r="G429" s="132"/>
    </row>
    <row r="430" spans="2:8">
      <c r="B430" s="153" t="s">
        <v>170</v>
      </c>
      <c r="C430" s="129" t="s">
        <v>158</v>
      </c>
      <c r="D430" s="131">
        <v>44191</v>
      </c>
      <c r="E430" s="144">
        <v>44105</v>
      </c>
      <c r="F430" s="130" t="s">
        <v>394</v>
      </c>
      <c r="G430" s="132"/>
    </row>
    <row r="431" spans="2:8">
      <c r="B431" s="153" t="s">
        <v>165</v>
      </c>
      <c r="C431" s="129" t="s">
        <v>158</v>
      </c>
      <c r="D431" s="131">
        <v>44192</v>
      </c>
      <c r="E431" s="144">
        <v>44105</v>
      </c>
      <c r="F431" s="130" t="s">
        <v>400</v>
      </c>
      <c r="G431" s="132"/>
    </row>
    <row r="432" spans="2:8">
      <c r="B432" s="153" t="s">
        <v>401</v>
      </c>
      <c r="C432" s="129" t="s">
        <v>158</v>
      </c>
      <c r="D432" s="131">
        <v>44193</v>
      </c>
      <c r="E432" s="144">
        <v>44105</v>
      </c>
      <c r="F432" s="130" t="s">
        <v>402</v>
      </c>
      <c r="G432" s="132"/>
    </row>
    <row r="433" spans="1:10" s="126" customFormat="1">
      <c r="A433" s="146" t="s">
        <v>83</v>
      </c>
      <c r="B433" s="147"/>
      <c r="C433" s="147"/>
      <c r="D433" s="148"/>
      <c r="E433" s="149"/>
      <c r="F433" s="147"/>
      <c r="G433" s="158"/>
      <c r="H433" s="150">
        <f>SUM(G434:G487)</f>
        <v>900</v>
      </c>
      <c r="J433" s="127"/>
    </row>
    <row r="434" spans="1:10">
      <c r="B434" s="162" t="s">
        <v>298</v>
      </c>
      <c r="C434" s="162" t="s">
        <v>739</v>
      </c>
      <c r="D434" s="131">
        <v>44166</v>
      </c>
      <c r="E434" s="144">
        <v>44105</v>
      </c>
      <c r="F434" s="130" t="s">
        <v>740</v>
      </c>
      <c r="G434" s="132">
        <v>180</v>
      </c>
    </row>
    <row r="435" spans="1:10">
      <c r="B435" s="162" t="s">
        <v>187</v>
      </c>
      <c r="C435" s="162" t="s">
        <v>782</v>
      </c>
      <c r="D435" s="131">
        <v>44169</v>
      </c>
      <c r="E435" s="144">
        <v>44075</v>
      </c>
      <c r="F435" s="130" t="s">
        <v>744</v>
      </c>
      <c r="G435" s="132">
        <v>150</v>
      </c>
    </row>
    <row r="436" spans="1:10">
      <c r="B436" s="162" t="s">
        <v>187</v>
      </c>
      <c r="C436" s="162" t="s">
        <v>782</v>
      </c>
      <c r="D436" s="131">
        <v>44169</v>
      </c>
      <c r="E436" s="144">
        <v>44105</v>
      </c>
      <c r="F436" s="130" t="s">
        <v>745</v>
      </c>
      <c r="G436" s="132">
        <v>300</v>
      </c>
    </row>
    <row r="437" spans="1:10">
      <c r="B437" s="162" t="s">
        <v>194</v>
      </c>
      <c r="C437" s="162" t="s">
        <v>793</v>
      </c>
      <c r="D437" s="131">
        <v>44170</v>
      </c>
      <c r="E437" s="144">
        <v>44136</v>
      </c>
      <c r="F437" s="130" t="s">
        <v>753</v>
      </c>
      <c r="G437" s="132">
        <v>150</v>
      </c>
    </row>
    <row r="438" spans="1:10">
      <c r="B438" s="162" t="s">
        <v>196</v>
      </c>
      <c r="C438" s="162" t="s">
        <v>174</v>
      </c>
      <c r="D438" s="131">
        <v>44170</v>
      </c>
      <c r="E438" s="144">
        <v>44136</v>
      </c>
      <c r="F438" s="130" t="s">
        <v>754</v>
      </c>
      <c r="G438" s="132">
        <v>120</v>
      </c>
    </row>
    <row r="439" spans="1:10">
      <c r="B439" s="151" t="s">
        <v>295</v>
      </c>
      <c r="C439" s="151" t="s">
        <v>177</v>
      </c>
      <c r="D439" s="131">
        <v>44175</v>
      </c>
      <c r="E439" s="144">
        <v>44105</v>
      </c>
      <c r="F439" s="130" t="s">
        <v>744</v>
      </c>
      <c r="G439" s="132"/>
    </row>
    <row r="440" spans="1:10">
      <c r="B440" s="151" t="s">
        <v>185</v>
      </c>
      <c r="C440" s="129" t="s">
        <v>177</v>
      </c>
      <c r="D440" s="131">
        <v>44176</v>
      </c>
      <c r="E440" s="144">
        <v>44105</v>
      </c>
      <c r="F440" s="130" t="s">
        <v>745</v>
      </c>
      <c r="G440" s="132"/>
    </row>
    <row r="441" spans="1:10">
      <c r="B441" s="151" t="s">
        <v>181</v>
      </c>
      <c r="C441" s="129" t="s">
        <v>177</v>
      </c>
      <c r="D441" s="131">
        <v>44177</v>
      </c>
      <c r="E441" s="144">
        <v>44075</v>
      </c>
      <c r="F441" s="130" t="s">
        <v>746</v>
      </c>
      <c r="G441" s="132"/>
    </row>
    <row r="442" spans="1:10">
      <c r="B442" s="151" t="s">
        <v>181</v>
      </c>
      <c r="C442" s="129" t="s">
        <v>177</v>
      </c>
      <c r="D442" s="131">
        <v>44178</v>
      </c>
      <c r="E442" s="144">
        <v>44105</v>
      </c>
      <c r="F442" s="130" t="s">
        <v>747</v>
      </c>
      <c r="G442" s="132"/>
    </row>
    <row r="443" spans="1:10">
      <c r="B443" s="151" t="s">
        <v>297</v>
      </c>
      <c r="C443" s="151" t="s">
        <v>174</v>
      </c>
      <c r="D443" s="131">
        <v>44179</v>
      </c>
      <c r="E443" s="144">
        <v>43891</v>
      </c>
      <c r="F443" s="130" t="s">
        <v>748</v>
      </c>
      <c r="G443" s="132"/>
    </row>
    <row r="444" spans="1:10">
      <c r="B444" s="151" t="s">
        <v>297</v>
      </c>
      <c r="C444" s="151" t="s">
        <v>174</v>
      </c>
      <c r="D444" s="131">
        <v>44180</v>
      </c>
      <c r="E444" s="144">
        <v>44105</v>
      </c>
      <c r="F444" s="130" t="s">
        <v>749</v>
      </c>
      <c r="G444" s="132"/>
    </row>
    <row r="445" spans="1:10">
      <c r="B445" s="151" t="s">
        <v>298</v>
      </c>
      <c r="C445" s="151" t="s">
        <v>299</v>
      </c>
      <c r="D445" s="131">
        <v>44181</v>
      </c>
      <c r="E445" s="144">
        <v>43862</v>
      </c>
      <c r="F445" s="130" t="s">
        <v>750</v>
      </c>
      <c r="G445" s="132"/>
    </row>
    <row r="446" spans="1:10">
      <c r="B446" s="151" t="s">
        <v>300</v>
      </c>
      <c r="C446" s="151" t="s">
        <v>174</v>
      </c>
      <c r="D446" s="131">
        <v>44182</v>
      </c>
      <c r="E446" s="144">
        <v>43891</v>
      </c>
      <c r="F446" s="130" t="s">
        <v>751</v>
      </c>
      <c r="G446" s="132"/>
    </row>
    <row r="447" spans="1:10">
      <c r="B447" s="151" t="s">
        <v>300</v>
      </c>
      <c r="C447" s="151" t="s">
        <v>174</v>
      </c>
      <c r="D447" s="131">
        <v>44183</v>
      </c>
      <c r="E447" s="144">
        <v>44075</v>
      </c>
      <c r="F447" s="130" t="s">
        <v>752</v>
      </c>
      <c r="G447" s="132"/>
    </row>
    <row r="448" spans="1:10">
      <c r="B448" s="151" t="s">
        <v>300</v>
      </c>
      <c r="C448" s="151" t="s">
        <v>174</v>
      </c>
      <c r="D448" s="131">
        <v>44184</v>
      </c>
      <c r="E448" s="144">
        <v>44105</v>
      </c>
      <c r="F448" s="130" t="s">
        <v>753</v>
      </c>
      <c r="G448" s="132"/>
    </row>
    <row r="449" spans="2:7">
      <c r="B449" s="152" t="s">
        <v>307</v>
      </c>
      <c r="C449" s="152" t="s">
        <v>308</v>
      </c>
      <c r="D449" s="131">
        <v>44185</v>
      </c>
      <c r="E449" s="144">
        <v>43800</v>
      </c>
      <c r="F449" s="130" t="s">
        <v>754</v>
      </c>
      <c r="G449" s="132"/>
    </row>
    <row r="450" spans="2:7">
      <c r="B450" s="152" t="s">
        <v>307</v>
      </c>
      <c r="C450" s="152" t="s">
        <v>308</v>
      </c>
      <c r="D450" s="131">
        <v>44186</v>
      </c>
      <c r="E450" s="144">
        <v>43831</v>
      </c>
      <c r="F450" s="130" t="s">
        <v>755</v>
      </c>
      <c r="G450" s="132"/>
    </row>
    <row r="451" spans="2:7">
      <c r="B451" s="152" t="s">
        <v>307</v>
      </c>
      <c r="C451" s="152" t="s">
        <v>308</v>
      </c>
      <c r="D451" s="131">
        <v>44187</v>
      </c>
      <c r="E451" s="144">
        <v>43862</v>
      </c>
      <c r="F451" s="130" t="s">
        <v>756</v>
      </c>
      <c r="G451" s="132"/>
    </row>
    <row r="452" spans="2:7">
      <c r="B452" s="152" t="s">
        <v>307</v>
      </c>
      <c r="C452" s="152" t="s">
        <v>308</v>
      </c>
      <c r="D452" s="131">
        <v>44188</v>
      </c>
      <c r="E452" s="144">
        <v>43891</v>
      </c>
      <c r="F452" s="130" t="s">
        <v>757</v>
      </c>
      <c r="G452" s="132"/>
    </row>
    <row r="453" spans="2:7">
      <c r="B453" s="152" t="s">
        <v>310</v>
      </c>
      <c r="C453" s="152" t="s">
        <v>311</v>
      </c>
      <c r="D453" s="131">
        <v>44189</v>
      </c>
      <c r="E453" s="144">
        <v>43891</v>
      </c>
      <c r="F453" s="130" t="s">
        <v>758</v>
      </c>
      <c r="G453" s="132"/>
    </row>
    <row r="454" spans="2:7">
      <c r="B454" s="152" t="s">
        <v>310</v>
      </c>
      <c r="C454" s="152" t="s">
        <v>311</v>
      </c>
      <c r="D454" s="131">
        <v>44190</v>
      </c>
      <c r="E454" s="144">
        <v>44075</v>
      </c>
      <c r="F454" s="130" t="s">
        <v>759</v>
      </c>
      <c r="G454" s="132"/>
    </row>
    <row r="455" spans="2:7">
      <c r="B455" s="152" t="s">
        <v>180</v>
      </c>
      <c r="C455" s="152" t="s">
        <v>312</v>
      </c>
      <c r="D455" s="131">
        <v>44191</v>
      </c>
      <c r="E455" s="144">
        <v>44075</v>
      </c>
      <c r="F455" s="130" t="s">
        <v>760</v>
      </c>
      <c r="G455" s="132"/>
    </row>
    <row r="456" spans="2:7">
      <c r="B456" s="152" t="s">
        <v>314</v>
      </c>
      <c r="C456" s="152" t="s">
        <v>311</v>
      </c>
      <c r="D456" s="131">
        <v>44192</v>
      </c>
      <c r="E456" s="144">
        <v>43891</v>
      </c>
      <c r="F456" s="130" t="s">
        <v>761</v>
      </c>
      <c r="G456" s="132"/>
    </row>
    <row r="457" spans="2:7">
      <c r="B457" s="152" t="s">
        <v>315</v>
      </c>
      <c r="C457" s="152" t="s">
        <v>316</v>
      </c>
      <c r="D457" s="131">
        <v>44193</v>
      </c>
      <c r="E457" s="144">
        <v>44136</v>
      </c>
      <c r="F457" s="130" t="s">
        <v>317</v>
      </c>
      <c r="G457" s="132"/>
    </row>
    <row r="458" spans="2:7">
      <c r="B458" s="152" t="s">
        <v>318</v>
      </c>
      <c r="C458" s="152" t="s">
        <v>177</v>
      </c>
      <c r="D458" s="131">
        <v>44194</v>
      </c>
      <c r="E458" s="144">
        <v>44105</v>
      </c>
      <c r="F458" s="130" t="s">
        <v>319</v>
      </c>
      <c r="G458" s="132"/>
    </row>
    <row r="459" spans="2:7">
      <c r="B459" s="152" t="s">
        <v>183</v>
      </c>
      <c r="C459" s="152" t="s">
        <v>177</v>
      </c>
      <c r="D459" s="131">
        <v>44195</v>
      </c>
      <c r="E459" s="144">
        <v>44075</v>
      </c>
      <c r="F459" s="130" t="s">
        <v>320</v>
      </c>
      <c r="G459" s="132"/>
    </row>
    <row r="460" spans="2:7">
      <c r="B460" s="152" t="s">
        <v>183</v>
      </c>
      <c r="C460" s="152" t="s">
        <v>177</v>
      </c>
      <c r="D460" s="131">
        <v>44196</v>
      </c>
      <c r="E460" s="144">
        <v>44105</v>
      </c>
      <c r="F460" s="130" t="s">
        <v>321</v>
      </c>
      <c r="G460" s="132"/>
    </row>
    <row r="461" spans="2:7">
      <c r="B461" s="152" t="s">
        <v>186</v>
      </c>
      <c r="C461" s="152" t="s">
        <v>326</v>
      </c>
      <c r="D461" s="131">
        <v>44187</v>
      </c>
      <c r="E461" s="144">
        <v>44105</v>
      </c>
      <c r="F461" s="130" t="s">
        <v>327</v>
      </c>
      <c r="G461" s="132"/>
    </row>
    <row r="462" spans="2:7">
      <c r="B462" s="152" t="s">
        <v>173</v>
      </c>
      <c r="C462" s="152" t="s">
        <v>174</v>
      </c>
      <c r="D462" s="131">
        <v>44188</v>
      </c>
      <c r="E462" s="144">
        <v>44105</v>
      </c>
      <c r="F462" s="130" t="s">
        <v>335</v>
      </c>
      <c r="G462" s="132"/>
    </row>
    <row r="463" spans="2:7">
      <c r="B463" s="152" t="s">
        <v>336</v>
      </c>
      <c r="C463" s="152" t="s">
        <v>177</v>
      </c>
      <c r="D463" s="131">
        <v>44189</v>
      </c>
      <c r="E463" s="144">
        <v>43891</v>
      </c>
      <c r="F463" s="130" t="s">
        <v>337</v>
      </c>
      <c r="G463" s="132"/>
    </row>
    <row r="464" spans="2:7">
      <c r="B464" s="152" t="s">
        <v>336</v>
      </c>
      <c r="C464" s="152" t="s">
        <v>177</v>
      </c>
      <c r="D464" s="131">
        <v>44190</v>
      </c>
      <c r="E464" s="144">
        <v>44075</v>
      </c>
      <c r="F464" s="130" t="s">
        <v>338</v>
      </c>
      <c r="G464" s="132"/>
    </row>
    <row r="465" spans="2:7">
      <c r="B465" s="152" t="s">
        <v>336</v>
      </c>
      <c r="C465" s="152" t="s">
        <v>177</v>
      </c>
      <c r="D465" s="131">
        <v>44191</v>
      </c>
      <c r="E465" s="144">
        <v>44105</v>
      </c>
      <c r="F465" s="130" t="s">
        <v>338</v>
      </c>
      <c r="G465" s="132"/>
    </row>
    <row r="466" spans="2:7">
      <c r="B466" s="153" t="s">
        <v>343</v>
      </c>
      <c r="C466" s="153" t="s">
        <v>344</v>
      </c>
      <c r="D466" s="131">
        <v>44192</v>
      </c>
      <c r="E466" s="144">
        <v>43891</v>
      </c>
      <c r="F466" s="130" t="s">
        <v>345</v>
      </c>
      <c r="G466" s="132"/>
    </row>
    <row r="467" spans="2:7">
      <c r="B467" s="153" t="s">
        <v>343</v>
      </c>
      <c r="C467" s="153" t="s">
        <v>344</v>
      </c>
      <c r="D467" s="131">
        <v>44193</v>
      </c>
      <c r="E467" s="144">
        <v>44105</v>
      </c>
      <c r="F467" s="130" t="s">
        <v>349</v>
      </c>
      <c r="G467" s="132"/>
    </row>
    <row r="468" spans="2:7">
      <c r="B468" s="153" t="s">
        <v>353</v>
      </c>
      <c r="C468" s="153" t="s">
        <v>316</v>
      </c>
      <c r="D468" s="131">
        <v>44194</v>
      </c>
      <c r="E468" s="144">
        <v>44136</v>
      </c>
      <c r="F468" s="130" t="s">
        <v>354</v>
      </c>
      <c r="G468" s="132"/>
    </row>
    <row r="469" spans="2:7">
      <c r="B469" s="153" t="s">
        <v>353</v>
      </c>
      <c r="C469" s="153" t="s">
        <v>316</v>
      </c>
      <c r="D469" s="131">
        <v>44195</v>
      </c>
      <c r="E469" s="144">
        <v>44166</v>
      </c>
      <c r="F469" s="130" t="s">
        <v>354</v>
      </c>
      <c r="G469" s="132"/>
    </row>
    <row r="470" spans="2:7">
      <c r="B470" s="153" t="s">
        <v>178</v>
      </c>
      <c r="C470" s="153" t="s">
        <v>316</v>
      </c>
      <c r="D470" s="131">
        <v>44196</v>
      </c>
      <c r="E470" s="144">
        <v>44136</v>
      </c>
      <c r="F470" s="130" t="s">
        <v>355</v>
      </c>
      <c r="G470" s="132"/>
    </row>
    <row r="471" spans="2:7">
      <c r="B471" s="153" t="s">
        <v>356</v>
      </c>
      <c r="C471" s="153" t="s">
        <v>344</v>
      </c>
      <c r="D471" s="131">
        <v>44187</v>
      </c>
      <c r="E471" s="144">
        <v>43891</v>
      </c>
      <c r="F471" s="130" t="s">
        <v>357</v>
      </c>
      <c r="G471" s="132"/>
    </row>
    <row r="472" spans="2:7">
      <c r="B472" s="153" t="s">
        <v>131</v>
      </c>
      <c r="C472" s="153" t="s">
        <v>177</v>
      </c>
      <c r="D472" s="131">
        <v>44188</v>
      </c>
      <c r="E472" s="144">
        <v>43891</v>
      </c>
      <c r="F472" s="130" t="s">
        <v>361</v>
      </c>
      <c r="G472" s="132"/>
    </row>
    <row r="473" spans="2:7">
      <c r="B473" s="153" t="s">
        <v>131</v>
      </c>
      <c r="C473" s="153" t="s">
        <v>177</v>
      </c>
      <c r="D473" s="131">
        <v>44189</v>
      </c>
      <c r="E473" s="144">
        <v>44075</v>
      </c>
      <c r="F473" s="130" t="s">
        <v>361</v>
      </c>
      <c r="G473" s="132"/>
    </row>
    <row r="474" spans="2:7">
      <c r="B474" s="153" t="s">
        <v>298</v>
      </c>
      <c r="C474" s="153" t="s">
        <v>362</v>
      </c>
      <c r="D474" s="131">
        <v>44190</v>
      </c>
      <c r="E474" s="144">
        <v>43891</v>
      </c>
      <c r="F474" s="130" t="s">
        <v>363</v>
      </c>
      <c r="G474" s="132"/>
    </row>
    <row r="475" spans="2:7">
      <c r="B475" s="153" t="s">
        <v>298</v>
      </c>
      <c r="C475" s="153" t="s">
        <v>362</v>
      </c>
      <c r="D475" s="131">
        <v>44191</v>
      </c>
      <c r="E475" s="144">
        <v>44075</v>
      </c>
      <c r="F475" s="130" t="s">
        <v>363</v>
      </c>
      <c r="G475" s="132"/>
    </row>
    <row r="476" spans="2:7">
      <c r="B476" s="153" t="s">
        <v>379</v>
      </c>
      <c r="C476" s="153" t="s">
        <v>177</v>
      </c>
      <c r="D476" s="131">
        <v>44192</v>
      </c>
      <c r="E476" s="144">
        <v>43891</v>
      </c>
      <c r="F476" s="130" t="s">
        <v>380</v>
      </c>
      <c r="G476" s="132"/>
    </row>
    <row r="477" spans="2:7">
      <c r="B477" s="153" t="s">
        <v>379</v>
      </c>
      <c r="C477" s="153" t="s">
        <v>177</v>
      </c>
      <c r="D477" s="131">
        <v>44193</v>
      </c>
      <c r="E477" s="144">
        <v>44075</v>
      </c>
      <c r="F477" s="130" t="s">
        <v>380</v>
      </c>
      <c r="G477" s="132"/>
    </row>
    <row r="478" spans="2:7">
      <c r="B478" s="153" t="s">
        <v>379</v>
      </c>
      <c r="C478" s="153" t="s">
        <v>177</v>
      </c>
      <c r="D478" s="131">
        <v>44194</v>
      </c>
      <c r="E478" s="144">
        <v>44105</v>
      </c>
      <c r="F478" s="130" t="s">
        <v>380</v>
      </c>
      <c r="G478" s="132"/>
    </row>
    <row r="479" spans="2:7">
      <c r="B479" s="153" t="s">
        <v>395</v>
      </c>
      <c r="C479" s="153" t="s">
        <v>396</v>
      </c>
      <c r="D479" s="131">
        <v>44195</v>
      </c>
      <c r="E479" s="144">
        <v>43891</v>
      </c>
      <c r="F479" s="130" t="s">
        <v>397</v>
      </c>
      <c r="G479" s="132"/>
    </row>
    <row r="480" spans="2:7">
      <c r="B480" s="154" t="s">
        <v>414</v>
      </c>
      <c r="C480" s="154" t="s">
        <v>177</v>
      </c>
      <c r="D480" s="131">
        <v>44196</v>
      </c>
      <c r="E480" s="144">
        <v>44105</v>
      </c>
      <c r="F480" s="130" t="s">
        <v>415</v>
      </c>
      <c r="G480" s="132"/>
    </row>
    <row r="481" spans="1:10">
      <c r="B481" s="154" t="s">
        <v>189</v>
      </c>
      <c r="C481" s="154" t="s">
        <v>190</v>
      </c>
      <c r="D481" s="131">
        <v>44191</v>
      </c>
      <c r="E481" s="144">
        <v>44075</v>
      </c>
      <c r="F481" s="130" t="s">
        <v>418</v>
      </c>
      <c r="G481" s="132"/>
    </row>
    <row r="482" spans="1:10">
      <c r="B482" s="154" t="s">
        <v>189</v>
      </c>
      <c r="C482" s="154" t="s">
        <v>190</v>
      </c>
      <c r="D482" s="131">
        <v>44192</v>
      </c>
      <c r="E482" s="144">
        <v>44105</v>
      </c>
      <c r="F482" s="130" t="s">
        <v>419</v>
      </c>
      <c r="G482" s="132"/>
    </row>
    <row r="483" spans="1:10">
      <c r="B483" s="154" t="s">
        <v>193</v>
      </c>
      <c r="C483" s="154" t="s">
        <v>177</v>
      </c>
      <c r="D483" s="131">
        <v>44193</v>
      </c>
      <c r="E483" s="144">
        <v>44105</v>
      </c>
      <c r="F483" s="130" t="s">
        <v>420</v>
      </c>
      <c r="G483" s="132"/>
    </row>
    <row r="484" spans="1:10">
      <c r="B484" s="154" t="s">
        <v>191</v>
      </c>
      <c r="C484" s="154" t="s">
        <v>299</v>
      </c>
      <c r="D484" s="131">
        <v>44194</v>
      </c>
      <c r="E484" s="144">
        <v>44105</v>
      </c>
      <c r="F484" s="130" t="s">
        <v>421</v>
      </c>
      <c r="G484" s="132"/>
    </row>
    <row r="485" spans="1:10">
      <c r="B485" s="154" t="s">
        <v>422</v>
      </c>
      <c r="C485" s="154" t="s">
        <v>423</v>
      </c>
      <c r="D485" s="131">
        <v>44195</v>
      </c>
      <c r="E485" s="144">
        <v>43891</v>
      </c>
      <c r="F485" s="130" t="s">
        <v>424</v>
      </c>
      <c r="G485" s="132"/>
    </row>
    <row r="486" spans="1:10">
      <c r="B486" s="154" t="s">
        <v>422</v>
      </c>
      <c r="C486" s="154" t="s">
        <v>423</v>
      </c>
      <c r="D486" s="131">
        <v>44196</v>
      </c>
      <c r="E486" s="144">
        <v>44136</v>
      </c>
      <c r="F486" s="130" t="s">
        <v>424</v>
      </c>
      <c r="G486" s="132"/>
    </row>
    <row r="487" spans="1:10">
      <c r="B487" s="154" t="s">
        <v>131</v>
      </c>
      <c r="C487" s="154" t="s">
        <v>177</v>
      </c>
      <c r="D487" s="131">
        <v>44195</v>
      </c>
      <c r="E487" s="144">
        <v>44105</v>
      </c>
      <c r="F487" s="130" t="s">
        <v>425</v>
      </c>
      <c r="G487" s="132"/>
    </row>
    <row r="488" spans="1:10" s="126" customFormat="1">
      <c r="A488" s="146" t="s">
        <v>255</v>
      </c>
      <c r="B488" s="147"/>
      <c r="C488" s="147"/>
      <c r="D488" s="148"/>
      <c r="E488" s="149"/>
      <c r="F488" s="147"/>
      <c r="G488" s="158"/>
      <c r="H488" s="150">
        <f>SUM(G489:G576)</f>
        <v>400</v>
      </c>
      <c r="J488" s="127"/>
    </row>
    <row r="489" spans="1:10">
      <c r="B489" s="162" t="s">
        <v>630</v>
      </c>
      <c r="C489" s="151" t="s">
        <v>32</v>
      </c>
      <c r="D489" s="131">
        <v>44183</v>
      </c>
      <c r="E489" s="144">
        <v>44166</v>
      </c>
      <c r="F489" s="130" t="s">
        <v>631</v>
      </c>
      <c r="G489" s="132">
        <v>20</v>
      </c>
    </row>
    <row r="490" spans="1:10">
      <c r="B490" s="162" t="s">
        <v>207</v>
      </c>
      <c r="C490" s="162" t="s">
        <v>32</v>
      </c>
      <c r="D490" s="131">
        <v>44168</v>
      </c>
      <c r="E490" s="144" t="s">
        <v>762</v>
      </c>
      <c r="F490" s="130" t="s">
        <v>742</v>
      </c>
      <c r="G490" s="132">
        <v>300</v>
      </c>
    </row>
    <row r="491" spans="1:10">
      <c r="B491" s="162" t="s">
        <v>199</v>
      </c>
      <c r="C491" s="162" t="s">
        <v>200</v>
      </c>
      <c r="D491" s="131">
        <v>44169</v>
      </c>
      <c r="E491" s="144">
        <v>44136</v>
      </c>
      <c r="F491" s="130" t="s">
        <v>748</v>
      </c>
      <c r="G491" s="132">
        <v>80</v>
      </c>
    </row>
    <row r="492" spans="1:10">
      <c r="B492" s="151" t="s">
        <v>199</v>
      </c>
      <c r="C492" s="151" t="s">
        <v>200</v>
      </c>
      <c r="D492" s="131">
        <v>44171</v>
      </c>
      <c r="E492" s="144" t="s">
        <v>292</v>
      </c>
      <c r="F492" s="130" t="s">
        <v>744</v>
      </c>
      <c r="G492" s="132"/>
    </row>
    <row r="493" spans="1:10">
      <c r="B493" s="151" t="s">
        <v>224</v>
      </c>
      <c r="C493" s="151" t="s">
        <v>47</v>
      </c>
      <c r="D493" s="131">
        <v>44172</v>
      </c>
      <c r="E493" s="144" t="s">
        <v>201</v>
      </c>
      <c r="F493" s="130" t="s">
        <v>745</v>
      </c>
      <c r="G493" s="132"/>
    </row>
    <row r="494" spans="1:10">
      <c r="B494" s="151" t="s">
        <v>222</v>
      </c>
      <c r="C494" s="151" t="s">
        <v>32</v>
      </c>
      <c r="D494" s="131">
        <v>44173</v>
      </c>
      <c r="E494" s="144">
        <v>44136</v>
      </c>
      <c r="F494" s="130" t="s">
        <v>746</v>
      </c>
      <c r="G494" s="132"/>
    </row>
    <row r="495" spans="1:10">
      <c r="B495" s="151" t="s">
        <v>199</v>
      </c>
      <c r="C495" s="129" t="s">
        <v>32</v>
      </c>
      <c r="D495" s="131">
        <v>44174</v>
      </c>
      <c r="E495" s="144" t="s">
        <v>130</v>
      </c>
      <c r="F495" s="130" t="s">
        <v>747</v>
      </c>
      <c r="G495" s="132"/>
    </row>
    <row r="496" spans="1:10">
      <c r="B496" s="151" t="s">
        <v>294</v>
      </c>
      <c r="C496" s="151" t="s">
        <v>47</v>
      </c>
      <c r="D496" s="131">
        <v>44175</v>
      </c>
      <c r="E496" s="144" t="s">
        <v>201</v>
      </c>
      <c r="F496" s="130" t="s">
        <v>748</v>
      </c>
      <c r="G496" s="132"/>
    </row>
    <row r="497" spans="2:7">
      <c r="B497" s="151" t="s">
        <v>224</v>
      </c>
      <c r="C497" s="151" t="s">
        <v>47</v>
      </c>
      <c r="D497" s="131">
        <v>44176</v>
      </c>
      <c r="E497" s="144" t="s">
        <v>201</v>
      </c>
      <c r="F497" s="130" t="s">
        <v>749</v>
      </c>
      <c r="G497" s="132"/>
    </row>
    <row r="498" spans="2:7">
      <c r="B498" s="151" t="s">
        <v>224</v>
      </c>
      <c r="C498" s="129" t="s">
        <v>47</v>
      </c>
      <c r="D498" s="131">
        <v>44177</v>
      </c>
      <c r="E498" s="144" t="s">
        <v>201</v>
      </c>
      <c r="F498" s="130" t="s">
        <v>750</v>
      </c>
      <c r="G498" s="132"/>
    </row>
    <row r="499" spans="2:7">
      <c r="B499" s="151" t="s">
        <v>199</v>
      </c>
      <c r="C499" s="151" t="s">
        <v>200</v>
      </c>
      <c r="D499" s="131">
        <v>44178</v>
      </c>
      <c r="E499" s="144" t="s">
        <v>296</v>
      </c>
      <c r="F499" s="130" t="s">
        <v>751</v>
      </c>
      <c r="G499" s="132"/>
    </row>
    <row r="500" spans="2:7">
      <c r="B500" s="152" t="s">
        <v>199</v>
      </c>
      <c r="C500" s="152" t="s">
        <v>301</v>
      </c>
      <c r="D500" s="131">
        <v>44179</v>
      </c>
      <c r="E500" s="144" t="s">
        <v>201</v>
      </c>
      <c r="F500" s="130" t="s">
        <v>752</v>
      </c>
      <c r="G500" s="132"/>
    </row>
    <row r="501" spans="2:7">
      <c r="B501" s="152" t="s">
        <v>313</v>
      </c>
      <c r="C501" s="129" t="s">
        <v>47</v>
      </c>
      <c r="D501" s="131">
        <v>44180</v>
      </c>
      <c r="E501" s="144" t="s">
        <v>201</v>
      </c>
      <c r="F501" s="130" t="s">
        <v>753</v>
      </c>
      <c r="G501" s="132"/>
    </row>
    <row r="502" spans="2:7">
      <c r="B502" s="152" t="s">
        <v>205</v>
      </c>
      <c r="C502" s="129" t="s">
        <v>32</v>
      </c>
      <c r="D502" s="131">
        <v>44181</v>
      </c>
      <c r="E502" s="144" t="s">
        <v>201</v>
      </c>
      <c r="F502" s="130" t="s">
        <v>754</v>
      </c>
      <c r="G502" s="132"/>
    </row>
    <row r="503" spans="2:7">
      <c r="B503" s="152" t="s">
        <v>202</v>
      </c>
      <c r="C503" s="129" t="s">
        <v>32</v>
      </c>
      <c r="D503" s="131">
        <v>44182</v>
      </c>
      <c r="E503" s="144" t="s">
        <v>201</v>
      </c>
      <c r="F503" s="130" t="s">
        <v>755</v>
      </c>
      <c r="G503" s="132"/>
    </row>
    <row r="504" spans="2:7">
      <c r="B504" s="152" t="s">
        <v>322</v>
      </c>
      <c r="C504" s="152" t="s">
        <v>47</v>
      </c>
      <c r="D504" s="131">
        <v>44183</v>
      </c>
      <c r="E504" s="144" t="s">
        <v>201</v>
      </c>
      <c r="F504" s="130" t="s">
        <v>756</v>
      </c>
      <c r="G504" s="132"/>
    </row>
    <row r="505" spans="2:7">
      <c r="B505" s="152" t="s">
        <v>223</v>
      </c>
      <c r="C505" s="152" t="s">
        <v>47</v>
      </c>
      <c r="D505" s="131">
        <v>44184</v>
      </c>
      <c r="E505" s="144" t="s">
        <v>201</v>
      </c>
      <c r="F505" s="130" t="s">
        <v>757</v>
      </c>
      <c r="G505" s="132"/>
    </row>
    <row r="506" spans="2:7">
      <c r="B506" s="152" t="s">
        <v>294</v>
      </c>
      <c r="C506" s="152" t="s">
        <v>47</v>
      </c>
      <c r="D506" s="131">
        <v>44185</v>
      </c>
      <c r="E506" s="144" t="s">
        <v>201</v>
      </c>
      <c r="F506" s="130" t="s">
        <v>758</v>
      </c>
      <c r="G506" s="132"/>
    </row>
    <row r="507" spans="2:7">
      <c r="B507" s="152" t="s">
        <v>274</v>
      </c>
      <c r="C507" s="152" t="s">
        <v>32</v>
      </c>
      <c r="D507" s="131">
        <v>44186</v>
      </c>
      <c r="E507" s="144">
        <v>44136</v>
      </c>
      <c r="F507" s="130" t="s">
        <v>759</v>
      </c>
      <c r="G507" s="132"/>
    </row>
    <row r="508" spans="2:7">
      <c r="B508" s="152" t="s">
        <v>207</v>
      </c>
      <c r="C508" s="152" t="s">
        <v>32</v>
      </c>
      <c r="D508" s="131">
        <v>44187</v>
      </c>
      <c r="E508" s="144">
        <v>43891</v>
      </c>
      <c r="F508" s="130" t="s">
        <v>760</v>
      </c>
      <c r="G508" s="132"/>
    </row>
    <row r="509" spans="2:7">
      <c r="B509" s="152" t="s">
        <v>207</v>
      </c>
      <c r="C509" s="152" t="s">
        <v>32</v>
      </c>
      <c r="D509" s="131">
        <v>44188</v>
      </c>
      <c r="E509" s="144">
        <v>43922</v>
      </c>
      <c r="F509" s="130" t="s">
        <v>761</v>
      </c>
      <c r="G509" s="132"/>
    </row>
    <row r="510" spans="2:7">
      <c r="B510" s="152" t="s">
        <v>323</v>
      </c>
      <c r="C510" s="152" t="s">
        <v>32</v>
      </c>
      <c r="D510" s="131">
        <v>44189</v>
      </c>
      <c r="E510" s="144"/>
      <c r="F510" s="130" t="s">
        <v>784</v>
      </c>
      <c r="G510" s="132"/>
    </row>
    <row r="511" spans="2:7">
      <c r="B511" s="152" t="s">
        <v>199</v>
      </c>
      <c r="C511" s="152" t="s">
        <v>244</v>
      </c>
      <c r="D511" s="131">
        <v>44190</v>
      </c>
      <c r="E511" s="144" t="s">
        <v>334</v>
      </c>
      <c r="F511" s="130" t="s">
        <v>785</v>
      </c>
      <c r="G511" s="132"/>
    </row>
    <row r="512" spans="2:7">
      <c r="B512" s="153" t="s">
        <v>374</v>
      </c>
      <c r="C512" s="153" t="s">
        <v>47</v>
      </c>
      <c r="D512" s="131">
        <v>44191</v>
      </c>
      <c r="E512" s="144" t="s">
        <v>201</v>
      </c>
      <c r="F512" s="130" t="s">
        <v>786</v>
      </c>
      <c r="G512" s="132"/>
    </row>
    <row r="513" spans="2:7">
      <c r="B513" s="153" t="s">
        <v>375</v>
      </c>
      <c r="C513" s="129" t="s">
        <v>47</v>
      </c>
      <c r="D513" s="131">
        <v>44192</v>
      </c>
      <c r="E513" s="144" t="s">
        <v>201</v>
      </c>
      <c r="F513" s="130" t="s">
        <v>376</v>
      </c>
      <c r="G513" s="132"/>
    </row>
    <row r="514" spans="2:7">
      <c r="B514" s="153" t="s">
        <v>199</v>
      </c>
      <c r="C514" s="153" t="s">
        <v>200</v>
      </c>
      <c r="D514" s="131">
        <v>44193</v>
      </c>
      <c r="E514" s="144" t="s">
        <v>130</v>
      </c>
      <c r="F514" s="130" t="s">
        <v>378</v>
      </c>
      <c r="G514" s="132"/>
    </row>
    <row r="515" spans="2:7">
      <c r="B515" s="153" t="s">
        <v>199</v>
      </c>
      <c r="C515" s="153" t="s">
        <v>200</v>
      </c>
      <c r="D515" s="131">
        <v>44194</v>
      </c>
      <c r="E515" s="144" t="s">
        <v>296</v>
      </c>
      <c r="F515" s="130" t="s">
        <v>392</v>
      </c>
      <c r="G515" s="132"/>
    </row>
    <row r="516" spans="2:7">
      <c r="B516" s="154" t="s">
        <v>404</v>
      </c>
      <c r="C516" s="129" t="s">
        <v>47</v>
      </c>
      <c r="D516" s="131">
        <v>44195</v>
      </c>
      <c r="E516" s="144" t="s">
        <v>201</v>
      </c>
      <c r="F516" s="130" t="s">
        <v>403</v>
      </c>
      <c r="G516" s="132"/>
    </row>
    <row r="517" spans="2:7">
      <c r="B517" s="154" t="s">
        <v>404</v>
      </c>
      <c r="C517" s="129" t="s">
        <v>47</v>
      </c>
      <c r="D517" s="131">
        <v>44196</v>
      </c>
      <c r="E517" s="144" t="s">
        <v>201</v>
      </c>
      <c r="F517" s="130" t="s">
        <v>405</v>
      </c>
      <c r="G517" s="132"/>
    </row>
    <row r="518" spans="2:7">
      <c r="B518" s="154" t="s">
        <v>199</v>
      </c>
      <c r="C518" s="154" t="s">
        <v>200</v>
      </c>
      <c r="D518" s="131">
        <v>44185</v>
      </c>
      <c r="E518" s="144" t="s">
        <v>201</v>
      </c>
      <c r="F518" s="130" t="s">
        <v>428</v>
      </c>
      <c r="G518" s="132"/>
    </row>
    <row r="519" spans="2:7">
      <c r="B519" s="155" t="s">
        <v>432</v>
      </c>
      <c r="C519" s="155" t="s">
        <v>244</v>
      </c>
      <c r="D519" s="131">
        <v>44186</v>
      </c>
      <c r="E519" s="144" t="s">
        <v>296</v>
      </c>
      <c r="F519" s="130" t="s">
        <v>433</v>
      </c>
      <c r="G519" s="132"/>
    </row>
    <row r="520" spans="2:7">
      <c r="B520" s="155" t="s">
        <v>434</v>
      </c>
      <c r="C520" s="155" t="s">
        <v>47</v>
      </c>
      <c r="D520" s="131">
        <v>44187</v>
      </c>
      <c r="E520" s="144" t="s">
        <v>201</v>
      </c>
      <c r="F520" s="130" t="s">
        <v>435</v>
      </c>
      <c r="G520" s="132"/>
    </row>
    <row r="521" spans="2:7">
      <c r="B521" s="155" t="s">
        <v>229</v>
      </c>
      <c r="C521" s="155" t="s">
        <v>47</v>
      </c>
      <c r="D521" s="131">
        <v>44188</v>
      </c>
      <c r="E521" s="144" t="s">
        <v>201</v>
      </c>
      <c r="F521" s="130" t="s">
        <v>436</v>
      </c>
      <c r="G521" s="132"/>
    </row>
    <row r="522" spans="2:7">
      <c r="B522" s="155" t="s">
        <v>445</v>
      </c>
      <c r="C522" s="155" t="s">
        <v>47</v>
      </c>
      <c r="D522" s="131">
        <v>44189</v>
      </c>
      <c r="E522" s="144" t="s">
        <v>201</v>
      </c>
      <c r="F522" s="130" t="s">
        <v>437</v>
      </c>
      <c r="G522" s="132"/>
    </row>
    <row r="523" spans="2:7">
      <c r="B523" s="155" t="s">
        <v>232</v>
      </c>
      <c r="C523" s="155" t="s">
        <v>47</v>
      </c>
      <c r="D523" s="131">
        <v>44190</v>
      </c>
      <c r="E523" s="144" t="s">
        <v>201</v>
      </c>
      <c r="F523" s="130" t="s">
        <v>438</v>
      </c>
      <c r="G523" s="132"/>
    </row>
    <row r="524" spans="2:7">
      <c r="B524" s="155" t="s">
        <v>446</v>
      </c>
      <c r="C524" s="155" t="s">
        <v>47</v>
      </c>
      <c r="D524" s="131">
        <v>44191</v>
      </c>
      <c r="E524" s="144" t="s">
        <v>201</v>
      </c>
      <c r="F524" s="130" t="s">
        <v>439</v>
      </c>
      <c r="G524" s="132"/>
    </row>
    <row r="525" spans="2:7">
      <c r="B525" s="155" t="s">
        <v>224</v>
      </c>
      <c r="C525" s="155" t="s">
        <v>47</v>
      </c>
      <c r="D525" s="131">
        <v>44192</v>
      </c>
      <c r="E525" s="144" t="s">
        <v>201</v>
      </c>
      <c r="F525" s="130" t="s">
        <v>440</v>
      </c>
      <c r="G525" s="132"/>
    </row>
    <row r="526" spans="2:7">
      <c r="B526" s="155" t="s">
        <v>226</v>
      </c>
      <c r="C526" s="155" t="s">
        <v>47</v>
      </c>
      <c r="D526" s="131">
        <v>44193</v>
      </c>
      <c r="E526" s="144" t="s">
        <v>201</v>
      </c>
      <c r="F526" s="130" t="s">
        <v>441</v>
      </c>
      <c r="G526" s="132"/>
    </row>
    <row r="527" spans="2:7">
      <c r="B527" s="155" t="s">
        <v>447</v>
      </c>
      <c r="C527" s="155" t="s">
        <v>47</v>
      </c>
      <c r="D527" s="131">
        <v>44194</v>
      </c>
      <c r="E527" s="144" t="s">
        <v>201</v>
      </c>
      <c r="F527" s="130" t="s">
        <v>442</v>
      </c>
      <c r="G527" s="132"/>
    </row>
    <row r="528" spans="2:7">
      <c r="B528" s="155" t="s">
        <v>448</v>
      </c>
      <c r="C528" s="155" t="s">
        <v>47</v>
      </c>
      <c r="D528" s="131">
        <v>44195</v>
      </c>
      <c r="E528" s="144" t="s">
        <v>201</v>
      </c>
      <c r="F528" s="130" t="s">
        <v>443</v>
      </c>
      <c r="G528" s="132"/>
    </row>
    <row r="529" spans="2:7">
      <c r="B529" s="155" t="s">
        <v>226</v>
      </c>
      <c r="C529" s="155" t="s">
        <v>47</v>
      </c>
      <c r="D529" s="131">
        <v>44196</v>
      </c>
      <c r="E529" s="144" t="s">
        <v>201</v>
      </c>
      <c r="F529" s="130" t="s">
        <v>444</v>
      </c>
      <c r="G529" s="132"/>
    </row>
    <row r="530" spans="2:7">
      <c r="B530" s="155" t="s">
        <v>232</v>
      </c>
      <c r="C530" s="155" t="s">
        <v>47</v>
      </c>
      <c r="D530" s="131">
        <v>44185</v>
      </c>
      <c r="E530" s="144" t="s">
        <v>201</v>
      </c>
      <c r="F530" s="130" t="s">
        <v>449</v>
      </c>
      <c r="G530" s="132"/>
    </row>
    <row r="531" spans="2:7">
      <c r="B531" s="155" t="s">
        <v>232</v>
      </c>
      <c r="C531" s="155" t="s">
        <v>47</v>
      </c>
      <c r="D531" s="131">
        <v>44186</v>
      </c>
      <c r="E531" s="144" t="s">
        <v>201</v>
      </c>
      <c r="F531" s="130" t="s">
        <v>450</v>
      </c>
      <c r="G531" s="132"/>
    </row>
    <row r="532" spans="2:7">
      <c r="B532" s="155" t="s">
        <v>455</v>
      </c>
      <c r="C532" s="155" t="s">
        <v>47</v>
      </c>
      <c r="D532" s="131">
        <v>44187</v>
      </c>
      <c r="E532" s="144" t="s">
        <v>201</v>
      </c>
      <c r="F532" s="130" t="s">
        <v>451</v>
      </c>
      <c r="G532" s="132"/>
    </row>
    <row r="533" spans="2:7">
      <c r="B533" s="155" t="s">
        <v>232</v>
      </c>
      <c r="C533" s="155" t="s">
        <v>47</v>
      </c>
      <c r="D533" s="131">
        <v>44188</v>
      </c>
      <c r="E533" s="144" t="s">
        <v>201</v>
      </c>
      <c r="F533" s="130" t="s">
        <v>452</v>
      </c>
      <c r="G533" s="132"/>
    </row>
    <row r="534" spans="2:7">
      <c r="B534" s="155" t="s">
        <v>456</v>
      </c>
      <c r="C534" s="155" t="s">
        <v>32</v>
      </c>
      <c r="D534" s="131">
        <v>44189</v>
      </c>
      <c r="E534" s="144" t="s">
        <v>201</v>
      </c>
      <c r="F534" s="130" t="s">
        <v>453</v>
      </c>
      <c r="G534" s="132"/>
    </row>
    <row r="535" spans="2:7">
      <c r="B535" s="155" t="s">
        <v>457</v>
      </c>
      <c r="C535" s="155" t="s">
        <v>47</v>
      </c>
      <c r="D535" s="131">
        <v>44190</v>
      </c>
      <c r="E535" s="144" t="s">
        <v>201</v>
      </c>
      <c r="F535" s="130" t="s">
        <v>454</v>
      </c>
      <c r="G535" s="132"/>
    </row>
    <row r="536" spans="2:7">
      <c r="B536" s="155" t="s">
        <v>377</v>
      </c>
      <c r="C536" s="155" t="s">
        <v>47</v>
      </c>
      <c r="D536" s="131">
        <v>44191</v>
      </c>
      <c r="E536" s="144" t="s">
        <v>201</v>
      </c>
      <c r="F536" s="130" t="s">
        <v>458</v>
      </c>
      <c r="G536" s="132"/>
    </row>
    <row r="537" spans="2:7">
      <c r="B537" s="155" t="s">
        <v>459</v>
      </c>
      <c r="C537" s="155" t="s">
        <v>47</v>
      </c>
      <c r="D537" s="131">
        <v>44192</v>
      </c>
      <c r="E537" s="144" t="s">
        <v>201</v>
      </c>
      <c r="F537" s="130" t="s">
        <v>460</v>
      </c>
      <c r="G537" s="132"/>
    </row>
    <row r="538" spans="2:7">
      <c r="B538" s="155" t="s">
        <v>377</v>
      </c>
      <c r="C538" s="155" t="s">
        <v>47</v>
      </c>
      <c r="D538" s="131">
        <v>44193</v>
      </c>
      <c r="E538" s="144" t="s">
        <v>201</v>
      </c>
      <c r="F538" s="130" t="s">
        <v>461</v>
      </c>
      <c r="G538" s="132"/>
    </row>
    <row r="539" spans="2:7">
      <c r="B539" s="155" t="s">
        <v>377</v>
      </c>
      <c r="C539" s="155" t="s">
        <v>47</v>
      </c>
      <c r="D539" s="131">
        <v>44194</v>
      </c>
      <c r="E539" s="144" t="s">
        <v>201</v>
      </c>
      <c r="F539" s="130" t="s">
        <v>462</v>
      </c>
      <c r="G539" s="132"/>
    </row>
    <row r="540" spans="2:7">
      <c r="B540" s="155" t="s">
        <v>205</v>
      </c>
      <c r="C540" s="155" t="s">
        <v>47</v>
      </c>
      <c r="D540" s="131">
        <v>44195</v>
      </c>
      <c r="E540" s="144" t="s">
        <v>201</v>
      </c>
      <c r="F540" s="130" t="s">
        <v>463</v>
      </c>
      <c r="G540" s="132"/>
    </row>
    <row r="541" spans="2:7">
      <c r="B541" s="155" t="s">
        <v>232</v>
      </c>
      <c r="C541" s="155" t="s">
        <v>47</v>
      </c>
      <c r="D541" s="131">
        <v>44196</v>
      </c>
      <c r="E541" s="144" t="s">
        <v>201</v>
      </c>
      <c r="F541" s="130" t="s">
        <v>464</v>
      </c>
      <c r="G541" s="132"/>
    </row>
    <row r="542" spans="2:7">
      <c r="B542" s="155" t="s">
        <v>261</v>
      </c>
      <c r="C542" s="155" t="s">
        <v>47</v>
      </c>
      <c r="D542" s="131">
        <v>44185</v>
      </c>
      <c r="E542" s="144" t="s">
        <v>201</v>
      </c>
      <c r="F542" s="130" t="s">
        <v>465</v>
      </c>
      <c r="G542" s="132"/>
    </row>
    <row r="543" spans="2:7">
      <c r="B543" s="155" t="s">
        <v>499</v>
      </c>
      <c r="C543" s="155" t="s">
        <v>47</v>
      </c>
      <c r="D543" s="131">
        <v>44186</v>
      </c>
      <c r="E543" s="144" t="s">
        <v>201</v>
      </c>
      <c r="F543" s="130" t="s">
        <v>466</v>
      </c>
      <c r="G543" s="132"/>
    </row>
    <row r="544" spans="2:7">
      <c r="B544" s="155" t="s">
        <v>500</v>
      </c>
      <c r="C544" s="155" t="s">
        <v>47</v>
      </c>
      <c r="D544" s="131">
        <v>44187</v>
      </c>
      <c r="E544" s="144" t="s">
        <v>201</v>
      </c>
      <c r="F544" s="130" t="s">
        <v>467</v>
      </c>
      <c r="G544" s="132"/>
    </row>
    <row r="545" spans="2:7">
      <c r="B545" s="155" t="s">
        <v>499</v>
      </c>
      <c r="C545" s="155" t="s">
        <v>47</v>
      </c>
      <c r="D545" s="131">
        <v>44188</v>
      </c>
      <c r="E545" s="144" t="s">
        <v>201</v>
      </c>
      <c r="F545" s="130" t="s">
        <v>468</v>
      </c>
      <c r="G545" s="132"/>
    </row>
    <row r="546" spans="2:7">
      <c r="B546" s="155" t="s">
        <v>501</v>
      </c>
      <c r="C546" s="155" t="s">
        <v>47</v>
      </c>
      <c r="D546" s="131">
        <v>44189</v>
      </c>
      <c r="E546" s="144" t="s">
        <v>201</v>
      </c>
      <c r="F546" s="130" t="s">
        <v>469</v>
      </c>
      <c r="G546" s="132"/>
    </row>
    <row r="547" spans="2:7">
      <c r="B547" s="155" t="s">
        <v>502</v>
      </c>
      <c r="C547" s="155" t="s">
        <v>32</v>
      </c>
      <c r="D547" s="131">
        <v>44190</v>
      </c>
      <c r="E547" s="144" t="s">
        <v>201</v>
      </c>
      <c r="F547" s="130" t="s">
        <v>470</v>
      </c>
      <c r="G547" s="132"/>
    </row>
    <row r="548" spans="2:7">
      <c r="B548" s="155" t="s">
        <v>232</v>
      </c>
      <c r="C548" s="155" t="s">
        <v>47</v>
      </c>
      <c r="D548" s="131">
        <v>44191</v>
      </c>
      <c r="E548" s="144" t="s">
        <v>201</v>
      </c>
      <c r="F548" s="130" t="s">
        <v>471</v>
      </c>
      <c r="G548" s="132"/>
    </row>
    <row r="549" spans="2:7">
      <c r="B549" s="155" t="s">
        <v>503</v>
      </c>
      <c r="C549" s="155" t="s">
        <v>32</v>
      </c>
      <c r="D549" s="131">
        <v>44192</v>
      </c>
      <c r="E549" s="144" t="s">
        <v>201</v>
      </c>
      <c r="F549" s="130" t="s">
        <v>472</v>
      </c>
      <c r="G549" s="132"/>
    </row>
    <row r="550" spans="2:7">
      <c r="B550" s="155" t="s">
        <v>224</v>
      </c>
      <c r="C550" s="155" t="s">
        <v>47</v>
      </c>
      <c r="D550" s="131">
        <v>44193</v>
      </c>
      <c r="E550" s="144" t="s">
        <v>201</v>
      </c>
      <c r="F550" s="130" t="s">
        <v>473</v>
      </c>
      <c r="G550" s="132"/>
    </row>
    <row r="551" spans="2:7">
      <c r="B551" s="155" t="s">
        <v>504</v>
      </c>
      <c r="C551" s="155" t="s">
        <v>47</v>
      </c>
      <c r="D551" s="131">
        <v>44194</v>
      </c>
      <c r="E551" s="144" t="s">
        <v>201</v>
      </c>
      <c r="F551" s="130" t="s">
        <v>474</v>
      </c>
      <c r="G551" s="132"/>
    </row>
    <row r="552" spans="2:7">
      <c r="B552" s="155" t="s">
        <v>459</v>
      </c>
      <c r="C552" s="155" t="s">
        <v>47</v>
      </c>
      <c r="D552" s="131">
        <v>44195</v>
      </c>
      <c r="E552" s="144" t="s">
        <v>201</v>
      </c>
      <c r="F552" s="130" t="s">
        <v>475</v>
      </c>
      <c r="G552" s="132"/>
    </row>
    <row r="553" spans="2:7">
      <c r="B553" s="155" t="s">
        <v>377</v>
      </c>
      <c r="C553" s="155" t="s">
        <v>47</v>
      </c>
      <c r="D553" s="131">
        <v>44196</v>
      </c>
      <c r="E553" s="144" t="s">
        <v>201</v>
      </c>
      <c r="F553" s="130" t="s">
        <v>476</v>
      </c>
      <c r="G553" s="132"/>
    </row>
    <row r="554" spans="2:7">
      <c r="B554" s="155" t="s">
        <v>261</v>
      </c>
      <c r="C554" s="155" t="s">
        <v>47</v>
      </c>
      <c r="D554" s="131">
        <v>44178</v>
      </c>
      <c r="E554" s="144" t="s">
        <v>201</v>
      </c>
      <c r="F554" s="130" t="s">
        <v>477</v>
      </c>
      <c r="G554" s="132"/>
    </row>
    <row r="555" spans="2:7">
      <c r="B555" s="155" t="s">
        <v>505</v>
      </c>
      <c r="C555" s="155" t="s">
        <v>47</v>
      </c>
      <c r="D555" s="131">
        <v>44179</v>
      </c>
      <c r="E555" s="144" t="s">
        <v>201</v>
      </c>
      <c r="F555" s="130" t="s">
        <v>478</v>
      </c>
      <c r="G555" s="132"/>
    </row>
    <row r="556" spans="2:7">
      <c r="B556" s="155" t="s">
        <v>445</v>
      </c>
      <c r="C556" s="155" t="s">
        <v>47</v>
      </c>
      <c r="D556" s="131">
        <v>44180</v>
      </c>
      <c r="E556" s="144" t="s">
        <v>201</v>
      </c>
      <c r="F556" s="130" t="s">
        <v>479</v>
      </c>
      <c r="G556" s="132"/>
    </row>
    <row r="557" spans="2:7">
      <c r="B557" s="155" t="s">
        <v>459</v>
      </c>
      <c r="C557" s="155" t="s">
        <v>47</v>
      </c>
      <c r="D557" s="131">
        <v>44181</v>
      </c>
      <c r="E557" s="144" t="s">
        <v>201</v>
      </c>
      <c r="F557" s="130" t="s">
        <v>480</v>
      </c>
      <c r="G557" s="132"/>
    </row>
    <row r="558" spans="2:7">
      <c r="B558" s="155" t="s">
        <v>377</v>
      </c>
      <c r="C558" s="155" t="s">
        <v>47</v>
      </c>
      <c r="D558" s="131">
        <v>44182</v>
      </c>
      <c r="E558" s="144" t="s">
        <v>201</v>
      </c>
      <c r="F558" s="130" t="s">
        <v>481</v>
      </c>
      <c r="G558" s="132"/>
    </row>
    <row r="559" spans="2:7">
      <c r="B559" s="155" t="s">
        <v>506</v>
      </c>
      <c r="C559" s="155" t="s">
        <v>47</v>
      </c>
      <c r="D559" s="131">
        <v>44183</v>
      </c>
      <c r="E559" s="144" t="s">
        <v>201</v>
      </c>
      <c r="F559" s="130" t="s">
        <v>482</v>
      </c>
      <c r="G559" s="132"/>
    </row>
    <row r="560" spans="2:7">
      <c r="B560" s="155" t="s">
        <v>261</v>
      </c>
      <c r="C560" s="155" t="s">
        <v>47</v>
      </c>
      <c r="D560" s="131">
        <v>44184</v>
      </c>
      <c r="E560" s="144" t="s">
        <v>201</v>
      </c>
      <c r="F560" s="130" t="s">
        <v>483</v>
      </c>
      <c r="G560" s="132"/>
    </row>
    <row r="561" spans="2:7">
      <c r="B561" s="155" t="s">
        <v>507</v>
      </c>
      <c r="C561" s="155" t="s">
        <v>47</v>
      </c>
      <c r="D561" s="131">
        <v>44185</v>
      </c>
      <c r="E561" s="144" t="s">
        <v>201</v>
      </c>
      <c r="F561" s="130" t="s">
        <v>484</v>
      </c>
      <c r="G561" s="132"/>
    </row>
    <row r="562" spans="2:7">
      <c r="B562" s="155" t="s">
        <v>234</v>
      </c>
      <c r="C562" s="155" t="s">
        <v>47</v>
      </c>
      <c r="D562" s="131">
        <v>44186</v>
      </c>
      <c r="E562" s="144" t="s">
        <v>201</v>
      </c>
      <c r="F562" s="130" t="s">
        <v>485</v>
      </c>
      <c r="G562" s="132"/>
    </row>
    <row r="563" spans="2:7">
      <c r="B563" s="155" t="s">
        <v>234</v>
      </c>
      <c r="C563" s="155" t="s">
        <v>47</v>
      </c>
      <c r="D563" s="131">
        <v>44187</v>
      </c>
      <c r="E563" s="144" t="s">
        <v>201</v>
      </c>
      <c r="F563" s="130" t="s">
        <v>486</v>
      </c>
      <c r="G563" s="132"/>
    </row>
    <row r="564" spans="2:7">
      <c r="B564" s="155" t="s">
        <v>377</v>
      </c>
      <c r="C564" s="155" t="s">
        <v>47</v>
      </c>
      <c r="D564" s="131">
        <v>44188</v>
      </c>
      <c r="E564" s="144" t="s">
        <v>201</v>
      </c>
      <c r="F564" s="130" t="s">
        <v>487</v>
      </c>
      <c r="G564" s="132"/>
    </row>
    <row r="565" spans="2:7">
      <c r="B565" s="155" t="s">
        <v>508</v>
      </c>
      <c r="C565" s="155" t="s">
        <v>47</v>
      </c>
      <c r="D565" s="131">
        <v>44189</v>
      </c>
      <c r="E565" s="144" t="s">
        <v>201</v>
      </c>
      <c r="F565" s="130" t="s">
        <v>488</v>
      </c>
      <c r="G565" s="132"/>
    </row>
    <row r="566" spans="2:7">
      <c r="B566" s="155" t="s">
        <v>506</v>
      </c>
      <c r="C566" s="155" t="s">
        <v>47</v>
      </c>
      <c r="D566" s="131">
        <v>44190</v>
      </c>
      <c r="E566" s="144" t="s">
        <v>201</v>
      </c>
      <c r="F566" s="130" t="s">
        <v>489</v>
      </c>
      <c r="G566" s="132"/>
    </row>
    <row r="567" spans="2:7">
      <c r="B567" s="155" t="s">
        <v>509</v>
      </c>
      <c r="C567" s="155" t="s">
        <v>47</v>
      </c>
      <c r="D567" s="131">
        <v>44191</v>
      </c>
      <c r="E567" s="144" t="s">
        <v>201</v>
      </c>
      <c r="F567" s="130" t="s">
        <v>490</v>
      </c>
      <c r="G567" s="132"/>
    </row>
    <row r="568" spans="2:7">
      <c r="B568" s="155" t="s">
        <v>234</v>
      </c>
      <c r="C568" s="155" t="s">
        <v>47</v>
      </c>
      <c r="D568" s="131">
        <v>44192</v>
      </c>
      <c r="E568" s="144" t="s">
        <v>201</v>
      </c>
      <c r="F568" s="130" t="s">
        <v>491</v>
      </c>
      <c r="G568" s="132"/>
    </row>
    <row r="569" spans="2:7">
      <c r="B569" s="155" t="s">
        <v>510</v>
      </c>
      <c r="C569" s="155" t="s">
        <v>47</v>
      </c>
      <c r="D569" s="131">
        <v>44193</v>
      </c>
      <c r="E569" s="144" t="s">
        <v>201</v>
      </c>
      <c r="F569" s="130" t="s">
        <v>492</v>
      </c>
      <c r="G569" s="132"/>
    </row>
    <row r="570" spans="2:7">
      <c r="B570" s="155" t="s">
        <v>511</v>
      </c>
      <c r="C570" s="155" t="s">
        <v>47</v>
      </c>
      <c r="D570" s="131">
        <v>44188</v>
      </c>
      <c r="E570" s="144" t="s">
        <v>201</v>
      </c>
      <c r="F570" s="130" t="s">
        <v>493</v>
      </c>
      <c r="G570" s="132"/>
    </row>
    <row r="571" spans="2:7">
      <c r="B571" s="155" t="s">
        <v>512</v>
      </c>
      <c r="C571" s="155" t="s">
        <v>47</v>
      </c>
      <c r="D571" s="131">
        <v>44189</v>
      </c>
      <c r="E571" s="144" t="s">
        <v>201</v>
      </c>
      <c r="F571" s="130" t="s">
        <v>494</v>
      </c>
      <c r="G571" s="132"/>
    </row>
    <row r="572" spans="2:7">
      <c r="B572" s="155" t="s">
        <v>506</v>
      </c>
      <c r="C572" s="155" t="s">
        <v>47</v>
      </c>
      <c r="D572" s="131">
        <v>44190</v>
      </c>
      <c r="E572" s="144" t="s">
        <v>201</v>
      </c>
      <c r="F572" s="130" t="s">
        <v>495</v>
      </c>
      <c r="G572" s="132"/>
    </row>
    <row r="573" spans="2:7">
      <c r="B573" s="155" t="s">
        <v>229</v>
      </c>
      <c r="C573" s="155" t="s">
        <v>47</v>
      </c>
      <c r="D573" s="131">
        <v>44191</v>
      </c>
      <c r="E573" s="144" t="s">
        <v>201</v>
      </c>
      <c r="F573" s="130" t="s">
        <v>496</v>
      </c>
      <c r="G573" s="132"/>
    </row>
    <row r="574" spans="2:7">
      <c r="B574" s="155" t="s">
        <v>234</v>
      </c>
      <c r="C574" s="155" t="s">
        <v>47</v>
      </c>
      <c r="D574" s="131">
        <v>44192</v>
      </c>
      <c r="E574" s="144" t="s">
        <v>201</v>
      </c>
      <c r="F574" s="130" t="s">
        <v>497</v>
      </c>
      <c r="G574" s="132"/>
    </row>
    <row r="575" spans="2:7">
      <c r="B575" s="155" t="s">
        <v>445</v>
      </c>
      <c r="C575" s="155" t="s">
        <v>47</v>
      </c>
      <c r="D575" s="131">
        <v>44193</v>
      </c>
      <c r="E575" s="144" t="s">
        <v>201</v>
      </c>
      <c r="F575" s="130" t="s">
        <v>498</v>
      </c>
      <c r="G575" s="132"/>
    </row>
    <row r="576" spans="2:7">
      <c r="B576" s="155" t="s">
        <v>514</v>
      </c>
      <c r="C576" s="155" t="s">
        <v>47</v>
      </c>
      <c r="D576" s="131">
        <v>44194</v>
      </c>
      <c r="E576" s="144" t="s">
        <v>201</v>
      </c>
      <c r="F576" s="130" t="s">
        <v>513</v>
      </c>
      <c r="G576" s="132"/>
    </row>
    <row r="577" spans="1:8" s="126" customFormat="1">
      <c r="A577" s="146" t="s">
        <v>34</v>
      </c>
      <c r="B577" s="147"/>
      <c r="C577" s="147"/>
      <c r="D577" s="148"/>
      <c r="E577" s="149"/>
      <c r="F577" s="147"/>
      <c r="G577" s="158"/>
      <c r="H577" s="150">
        <f>SUM(G578:G606)</f>
        <v>525</v>
      </c>
    </row>
    <row r="578" spans="1:8">
      <c r="B578" s="196" t="s">
        <v>734</v>
      </c>
      <c r="C578" s="196"/>
      <c r="D578" s="131">
        <v>44166</v>
      </c>
      <c r="E578" s="144" t="s">
        <v>781</v>
      </c>
      <c r="F578" s="130" t="s">
        <v>735</v>
      </c>
      <c r="G578" s="132">
        <v>100</v>
      </c>
    </row>
    <row r="579" spans="1:8">
      <c r="B579" s="196" t="s">
        <v>763</v>
      </c>
      <c r="C579" s="196"/>
      <c r="D579" s="131">
        <v>44168</v>
      </c>
      <c r="E579" s="144">
        <v>43739</v>
      </c>
      <c r="F579" s="130" t="s">
        <v>743</v>
      </c>
      <c r="G579" s="132">
        <v>50</v>
      </c>
    </row>
    <row r="580" spans="1:8">
      <c r="B580" s="196" t="s">
        <v>783</v>
      </c>
      <c r="C580" s="196"/>
      <c r="D580" s="131">
        <v>44169</v>
      </c>
      <c r="E580" s="144">
        <v>44013</v>
      </c>
      <c r="F580" s="130" t="s">
        <v>746</v>
      </c>
      <c r="G580" s="132">
        <v>50</v>
      </c>
    </row>
    <row r="581" spans="1:8">
      <c r="B581" s="196" t="s">
        <v>783</v>
      </c>
      <c r="C581" s="196"/>
      <c r="D581" s="131">
        <v>44169</v>
      </c>
      <c r="E581" s="144">
        <v>44044</v>
      </c>
      <c r="F581" s="130" t="s">
        <v>747</v>
      </c>
      <c r="G581" s="132">
        <v>50</v>
      </c>
    </row>
    <row r="582" spans="1:8" ht="33.75">
      <c r="B582" s="196" t="s">
        <v>547</v>
      </c>
      <c r="C582" s="196"/>
      <c r="D582" s="131">
        <v>44169</v>
      </c>
      <c r="E582" s="198" t="s">
        <v>790</v>
      </c>
      <c r="F582" s="130" t="s">
        <v>750</v>
      </c>
      <c r="G582" s="132">
        <v>225</v>
      </c>
    </row>
    <row r="583" spans="1:8">
      <c r="B583" s="196" t="s">
        <v>791</v>
      </c>
      <c r="C583" s="196"/>
      <c r="D583" s="131">
        <v>44169</v>
      </c>
      <c r="E583" s="144">
        <v>44166</v>
      </c>
      <c r="F583" s="130" t="s">
        <v>752</v>
      </c>
      <c r="G583" s="132">
        <v>50</v>
      </c>
    </row>
    <row r="584" spans="1:8">
      <c r="B584" s="196" t="s">
        <v>271</v>
      </c>
      <c r="C584" s="196"/>
      <c r="D584" s="131">
        <v>44174</v>
      </c>
      <c r="E584" s="144">
        <v>44105</v>
      </c>
      <c r="F584" s="130" t="s">
        <v>764</v>
      </c>
      <c r="G584" s="132"/>
    </row>
    <row r="585" spans="1:8">
      <c r="B585" s="196" t="s">
        <v>330</v>
      </c>
      <c r="C585" s="196"/>
      <c r="D585" s="131">
        <v>44175</v>
      </c>
      <c r="E585" s="144" t="s">
        <v>331</v>
      </c>
      <c r="F585" s="130" t="s">
        <v>765</v>
      </c>
      <c r="G585" s="132"/>
    </row>
    <row r="586" spans="1:8">
      <c r="B586" s="196" t="s">
        <v>276</v>
      </c>
      <c r="C586" s="196"/>
      <c r="D586" s="131">
        <v>44176</v>
      </c>
      <c r="E586" s="144">
        <v>43800</v>
      </c>
      <c r="F586" s="130" t="s">
        <v>766</v>
      </c>
      <c r="G586" s="132"/>
    </row>
    <row r="587" spans="1:8">
      <c r="B587" s="196" t="s">
        <v>276</v>
      </c>
      <c r="C587" s="196"/>
      <c r="D587" s="131">
        <v>44177</v>
      </c>
      <c r="E587" s="144">
        <v>43831</v>
      </c>
      <c r="F587" s="130" t="s">
        <v>767</v>
      </c>
      <c r="G587" s="132"/>
    </row>
    <row r="588" spans="1:8">
      <c r="B588" s="196" t="s">
        <v>276</v>
      </c>
      <c r="C588" s="196"/>
      <c r="D588" s="131">
        <v>44178</v>
      </c>
      <c r="E588" s="144">
        <v>43862</v>
      </c>
      <c r="F588" s="130" t="s">
        <v>768</v>
      </c>
      <c r="G588" s="132"/>
    </row>
    <row r="589" spans="1:8">
      <c r="B589" s="196" t="s">
        <v>339</v>
      </c>
      <c r="C589" s="196"/>
      <c r="D589" s="131">
        <v>44179</v>
      </c>
      <c r="E589" s="144">
        <v>44105</v>
      </c>
      <c r="F589" s="130" t="s">
        <v>769</v>
      </c>
      <c r="G589" s="132"/>
    </row>
    <row r="590" spans="1:8">
      <c r="B590" s="196" t="s">
        <v>251</v>
      </c>
      <c r="C590" s="196"/>
      <c r="D590" s="131">
        <v>44180</v>
      </c>
      <c r="E590" s="144">
        <v>44105</v>
      </c>
      <c r="F590" s="130" t="s">
        <v>770</v>
      </c>
      <c r="G590" s="132"/>
    </row>
    <row r="591" spans="1:8">
      <c r="B591" s="196" t="s">
        <v>350</v>
      </c>
      <c r="C591" s="196"/>
      <c r="D591" s="131">
        <v>44181</v>
      </c>
      <c r="E591" s="144">
        <v>44105</v>
      </c>
      <c r="F591" s="130" t="s">
        <v>771</v>
      </c>
      <c r="G591" s="132"/>
    </row>
    <row r="592" spans="1:8">
      <c r="B592" s="196" t="s">
        <v>351</v>
      </c>
      <c r="C592" s="196"/>
      <c r="D592" s="131">
        <v>44182</v>
      </c>
      <c r="E592" s="144">
        <v>44105</v>
      </c>
      <c r="F592" s="130" t="s">
        <v>772</v>
      </c>
      <c r="G592" s="132"/>
    </row>
    <row r="593" spans="2:11">
      <c r="B593" s="196" t="s">
        <v>352</v>
      </c>
      <c r="C593" s="196"/>
      <c r="D593" s="131">
        <v>44183</v>
      </c>
      <c r="E593" s="144">
        <v>44105</v>
      </c>
      <c r="F593" s="130" t="s">
        <v>773</v>
      </c>
      <c r="G593" s="132"/>
    </row>
    <row r="594" spans="2:11">
      <c r="B594" s="196" t="s">
        <v>270</v>
      </c>
      <c r="C594" s="196"/>
      <c r="D594" s="131">
        <v>44184</v>
      </c>
      <c r="E594" s="144">
        <v>44105</v>
      </c>
      <c r="F594" s="130" t="s">
        <v>774</v>
      </c>
      <c r="G594" s="132"/>
    </row>
    <row r="595" spans="2:11">
      <c r="B595" s="196" t="s">
        <v>293</v>
      </c>
      <c r="C595" s="196"/>
      <c r="D595" s="131">
        <v>44185</v>
      </c>
      <c r="E595" s="144" t="s">
        <v>407</v>
      </c>
      <c r="F595" s="130" t="s">
        <v>775</v>
      </c>
      <c r="G595" s="132"/>
    </row>
    <row r="596" spans="2:11">
      <c r="B596" s="196" t="s">
        <v>282</v>
      </c>
      <c r="C596" s="196"/>
      <c r="D596" s="131">
        <v>44186</v>
      </c>
      <c r="E596" s="144">
        <v>43678</v>
      </c>
      <c r="F596" s="130" t="s">
        <v>776</v>
      </c>
      <c r="G596" s="132"/>
    </row>
    <row r="597" spans="2:11">
      <c r="B597" s="196" t="s">
        <v>282</v>
      </c>
      <c r="C597" s="196"/>
      <c r="D597" s="131">
        <v>44187</v>
      </c>
      <c r="E597" s="144">
        <v>43709</v>
      </c>
      <c r="F597" s="130" t="s">
        <v>777</v>
      </c>
      <c r="G597" s="132"/>
    </row>
    <row r="598" spans="2:11">
      <c r="B598" s="196" t="s">
        <v>282</v>
      </c>
      <c r="C598" s="196"/>
      <c r="D598" s="131">
        <v>44188</v>
      </c>
      <c r="E598" s="144">
        <v>43770</v>
      </c>
      <c r="F598" s="130" t="s">
        <v>778</v>
      </c>
      <c r="G598" s="132"/>
    </row>
    <row r="599" spans="2:11">
      <c r="B599" s="196" t="s">
        <v>282</v>
      </c>
      <c r="C599" s="196"/>
      <c r="D599" s="131">
        <v>44189</v>
      </c>
      <c r="E599" s="144">
        <v>43800</v>
      </c>
      <c r="F599" s="130" t="s">
        <v>779</v>
      </c>
      <c r="G599" s="132"/>
    </row>
    <row r="600" spans="2:11">
      <c r="B600" s="196" t="s">
        <v>282</v>
      </c>
      <c r="C600" s="196"/>
      <c r="D600" s="131">
        <v>44190</v>
      </c>
      <c r="E600" s="144">
        <v>43831</v>
      </c>
      <c r="F600" s="130" t="s">
        <v>780</v>
      </c>
      <c r="G600" s="132"/>
    </row>
    <row r="601" spans="2:11">
      <c r="B601" s="196" t="s">
        <v>282</v>
      </c>
      <c r="C601" s="196"/>
      <c r="D601" s="131">
        <v>44191</v>
      </c>
      <c r="E601" s="144">
        <v>43862</v>
      </c>
      <c r="F601" s="130" t="s">
        <v>408</v>
      </c>
      <c r="G601" s="132"/>
    </row>
    <row r="602" spans="2:11">
      <c r="B602" s="196" t="s">
        <v>409</v>
      </c>
      <c r="C602" s="196"/>
      <c r="D602" s="131">
        <v>44192</v>
      </c>
      <c r="E602" s="144" t="s">
        <v>412</v>
      </c>
      <c r="F602" s="130" t="s">
        <v>413</v>
      </c>
      <c r="G602" s="132"/>
    </row>
    <row r="603" spans="2:11">
      <c r="B603" s="196" t="s">
        <v>250</v>
      </c>
      <c r="C603" s="196"/>
      <c r="D603" s="131">
        <v>44193</v>
      </c>
      <c r="E603" s="144">
        <v>43831</v>
      </c>
      <c r="F603" s="130" t="s">
        <v>416</v>
      </c>
      <c r="G603" s="132"/>
    </row>
    <row r="604" spans="2:11">
      <c r="B604" s="196" t="s">
        <v>283</v>
      </c>
      <c r="C604" s="196"/>
      <c r="D604" s="131">
        <v>44194</v>
      </c>
      <c r="E604" s="144">
        <v>43862</v>
      </c>
      <c r="F604" s="130" t="s">
        <v>417</v>
      </c>
      <c r="G604" s="132"/>
    </row>
    <row r="605" spans="2:11">
      <c r="B605" s="196" t="s">
        <v>430</v>
      </c>
      <c r="C605" s="196"/>
      <c r="D605" s="131">
        <v>44195</v>
      </c>
      <c r="E605" s="144">
        <v>44136</v>
      </c>
      <c r="F605" s="130" t="s">
        <v>429</v>
      </c>
      <c r="G605" s="132"/>
    </row>
    <row r="606" spans="2:11">
      <c r="B606" s="196" t="s">
        <v>121</v>
      </c>
      <c r="C606" s="196"/>
      <c r="D606" s="131">
        <v>44196</v>
      </c>
      <c r="E606" s="144">
        <v>44136</v>
      </c>
      <c r="F606" s="130" t="s">
        <v>431</v>
      </c>
      <c r="G606" s="132"/>
      <c r="J606" s="133"/>
    </row>
    <row r="608" spans="2:11" ht="12.75" thickBot="1">
      <c r="F608" s="194" t="s">
        <v>73</v>
      </c>
      <c r="G608" s="194"/>
      <c r="H608" s="137">
        <f>SUM(H1:H601)</f>
        <v>210776.5</v>
      </c>
      <c r="I608" s="159"/>
      <c r="J608" s="159"/>
      <c r="K608" s="159"/>
    </row>
    <row r="609" ht="12.75" thickTop="1"/>
  </sheetData>
  <mergeCells count="31">
    <mergeCell ref="B603:C603"/>
    <mergeCell ref="B604:C604"/>
    <mergeCell ref="B605:C605"/>
    <mergeCell ref="B606:C606"/>
    <mergeCell ref="B588:C588"/>
    <mergeCell ref="B601:C601"/>
    <mergeCell ref="B602:C602"/>
    <mergeCell ref="B585:C585"/>
    <mergeCell ref="B586:C586"/>
    <mergeCell ref="B587:C587"/>
    <mergeCell ref="B578:C578"/>
    <mergeCell ref="B579:C579"/>
    <mergeCell ref="B580:C580"/>
    <mergeCell ref="B581:C581"/>
    <mergeCell ref="B582:C582"/>
    <mergeCell ref="F608:G608"/>
    <mergeCell ref="B1:H1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</mergeCells>
  <pageMargins left="0.59055118110236227" right="0.19685039370078741" top="0.19685039370078741" bottom="0.19685039370078741" header="0.31496062992125984" footer="0.31496062992125984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EGRESOS</vt:lpstr>
      <vt:lpstr>ING Y EGRE</vt:lpstr>
      <vt:lpstr>RESUMEN</vt:lpstr>
      <vt:lpstr>FACTURADOS</vt:lpstr>
      <vt:lpstr>RECIBOS</vt:lpstr>
      <vt:lpstr>RESUMEN VALORADOS</vt:lpstr>
      <vt:lpstr>DETALLE </vt:lpstr>
    </vt:vector>
  </TitlesOfParts>
  <Company>eXit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ctech</dc:creator>
  <cp:lastModifiedBy>Helen</cp:lastModifiedBy>
  <cp:lastPrinted>2020-12-04T21:16:44Z</cp:lastPrinted>
  <dcterms:created xsi:type="dcterms:W3CDTF">2020-11-03T14:39:34Z</dcterms:created>
  <dcterms:modified xsi:type="dcterms:W3CDTF">2021-01-04T23:26:52Z</dcterms:modified>
</cp:coreProperties>
</file>