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ublic\Documents\Altium\Projects\Serializer4Sensor_MT9V032v2\Project Outputs for Serializer4Sensor\Production v3.2\"/>
    </mc:Choice>
  </mc:AlternateContent>
  <bookViews>
    <workbookView xWindow="0" yWindow="0" windowWidth="12570" windowHeight="11745"/>
  </bookViews>
  <sheets>
    <sheet name="Serializer_System2_BOM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1" l="1"/>
  <c r="H30" i="1"/>
  <c r="H31" i="1"/>
  <c r="H32" i="1"/>
  <c r="H28" i="1"/>
  <c r="H27" i="1"/>
  <c r="H19" i="1"/>
  <c r="H20" i="1"/>
  <c r="H21" i="1"/>
  <c r="H22" i="1"/>
  <c r="H23" i="1"/>
  <c r="H24" i="1"/>
  <c r="H25" i="1"/>
  <c r="H18" i="1"/>
  <c r="H14" i="1"/>
  <c r="H15" i="1"/>
  <c r="H16" i="1"/>
  <c r="H13" i="1"/>
  <c r="H33" i="1"/>
  <c r="H11" i="1"/>
  <c r="H10" i="1"/>
  <c r="H9" i="1"/>
  <c r="H8" i="1"/>
  <c r="H7" i="1"/>
  <c r="H6" i="1"/>
  <c r="H5" i="1"/>
  <c r="H3" i="1"/>
  <c r="H4" i="1"/>
</calcChain>
</file>

<file path=xl/sharedStrings.xml><?xml version="1.0" encoding="utf-8"?>
<sst xmlns="http://schemas.openxmlformats.org/spreadsheetml/2006/main" count="214" uniqueCount="162">
  <si>
    <t>Comment</t>
  </si>
  <si>
    <t>Designator</t>
  </si>
  <si>
    <t>Footprint</t>
  </si>
  <si>
    <t>LibRef</t>
  </si>
  <si>
    <t>Quantity</t>
  </si>
  <si>
    <t>10uF</t>
  </si>
  <si>
    <t>C1</t>
  </si>
  <si>
    <t>SMD Capacitor 0603</t>
  </si>
  <si>
    <t>Capacitor</t>
  </si>
  <si>
    <t>22uF</t>
  </si>
  <si>
    <t>C2, C17</t>
  </si>
  <si>
    <t>2.2uF</t>
  </si>
  <si>
    <t>C3</t>
  </si>
  <si>
    <t>SMD CAP 0402</t>
  </si>
  <si>
    <t>4.7uF</t>
  </si>
  <si>
    <t>0.1uF</t>
  </si>
  <si>
    <t>0.01uF</t>
  </si>
  <si>
    <t>0.047uF</t>
  </si>
  <si>
    <t>C19</t>
  </si>
  <si>
    <t>C21</t>
  </si>
  <si>
    <t>1uF</t>
  </si>
  <si>
    <t>C24</t>
  </si>
  <si>
    <t>LED 0603</t>
  </si>
  <si>
    <t>D1</t>
  </si>
  <si>
    <t>LED_0603</t>
  </si>
  <si>
    <t>Ferrite Bead</t>
  </si>
  <si>
    <t>L1, L2</t>
  </si>
  <si>
    <t>LQM21PN2R2MC0D</t>
  </si>
  <si>
    <t>L3, L4, L5</t>
  </si>
  <si>
    <t>BLM18KG601SN1D</t>
  </si>
  <si>
    <t>L6</t>
  </si>
  <si>
    <t>CIG21L4R7MNE</t>
  </si>
  <si>
    <t>L7</t>
  </si>
  <si>
    <t>CBC3225T101MR</t>
  </si>
  <si>
    <t>500</t>
  </si>
  <si>
    <t>R1</t>
  </si>
  <si>
    <t>SMD RES 0402</t>
  </si>
  <si>
    <t>Resistor</t>
  </si>
  <si>
    <t>100k</t>
  </si>
  <si>
    <t>49.9</t>
  </si>
  <si>
    <t>R3</t>
  </si>
  <si>
    <t>10k</t>
  </si>
  <si>
    <t>3.3k</t>
  </si>
  <si>
    <t>R7, R8</t>
  </si>
  <si>
    <t>1k</t>
  </si>
  <si>
    <t>R9, R10, R11</t>
  </si>
  <si>
    <t>10</t>
  </si>
  <si>
    <t>R12</t>
  </si>
  <si>
    <t>1.25k</t>
  </si>
  <si>
    <t>R13</t>
  </si>
  <si>
    <t>OSC_26MHz_EPSON</t>
  </si>
  <si>
    <t>u6</t>
  </si>
  <si>
    <t>OSC SG_211SCE 26MHz</t>
  </si>
  <si>
    <t>TPS62172DSGT</t>
  </si>
  <si>
    <t>U1</t>
  </si>
  <si>
    <t>DSG8-1600X900TP</t>
  </si>
  <si>
    <t>TPS62231DRYT</t>
  </si>
  <si>
    <t>U2</t>
  </si>
  <si>
    <t>DRY6</t>
  </si>
  <si>
    <t>DS90UR913A</t>
  </si>
  <si>
    <t>U3</t>
  </si>
  <si>
    <t>WQFN32 for DS90UB913A</t>
  </si>
  <si>
    <t>LT3092EDD#PBF</t>
  </si>
  <si>
    <t>U4</t>
  </si>
  <si>
    <t>LT-DD-8_V</t>
  </si>
  <si>
    <t>DAC5571IDBVR</t>
  </si>
  <si>
    <t>U5</t>
  </si>
  <si>
    <t>TI-DBV6_M</t>
  </si>
  <si>
    <t>C5, C7, C10, C13, C15, C18, C22, C23, C25, C26, C28, C30, C32</t>
  </si>
  <si>
    <t>Value</t>
  </si>
  <si>
    <t>CAP CER 10UF 16V 20% X5R 0603</t>
  </si>
  <si>
    <t>490-7201-1-ND</t>
  </si>
  <si>
    <t>GRM188R61C106MA73D</t>
  </si>
  <si>
    <t>Digikey Part Number</t>
  </si>
  <si>
    <t>Manufacturer Part Number</t>
  </si>
  <si>
    <t>CAP CER 22UF 6.3V 20% X5R 0603</t>
  </si>
  <si>
    <t>490-7611-1-ND</t>
  </si>
  <si>
    <t>GRM188R60J226MEA0D</t>
  </si>
  <si>
    <t>CAP CER 0.1UF 16V 10% X7R 0402</t>
  </si>
  <si>
    <t>490-3261-1-ND</t>
  </si>
  <si>
    <t>GRM155R71C104KA88D</t>
  </si>
  <si>
    <t>CAP CER 4.7UF 16V 10% X5R 0603</t>
  </si>
  <si>
    <t>490-10730-1-ND</t>
  </si>
  <si>
    <t>GRM188R61C475KE11D</t>
  </si>
  <si>
    <t>CAP CER 0.047UF 25V 10% X7R 0402</t>
  </si>
  <si>
    <t>490-3254-1-ND</t>
  </si>
  <si>
    <t>GRM155R71E473KA88D</t>
  </si>
  <si>
    <t>490-4994-1-ND</t>
  </si>
  <si>
    <t>FIXED IND 2.2UH 600MA 340 MOHM</t>
  </si>
  <si>
    <t>490-5258-1-ND</t>
  </si>
  <si>
    <t>FERRITE CHIP 600 OHM 1300MA 0603</t>
  </si>
  <si>
    <t>1276-6204-1-ND</t>
  </si>
  <si>
    <t>FIXED IND 4.7UH 750MA 260 MOHM</t>
  </si>
  <si>
    <t>587-1628-1-ND</t>
  </si>
  <si>
    <t>FIXED IND 100UH 340MA 1.82 OHM</t>
  </si>
  <si>
    <t>RES SMD 49.9 OHM 1% 1/16W 0402</t>
  </si>
  <si>
    <t>311-49.9LRCT-ND</t>
  </si>
  <si>
    <t>RC0402FR-0749R9L</t>
  </si>
  <si>
    <t>OSC XO 26.000MHZ CMOS SMD</t>
  </si>
  <si>
    <t>SG-211SCE 26.0000MT3</t>
  </si>
  <si>
    <t>SER3701CT-ND</t>
  </si>
  <si>
    <t>296-24485-1-ND</t>
  </si>
  <si>
    <t>IC REG BUCK 1.8V 0.5A SYNC 6SON</t>
  </si>
  <si>
    <t>296-37226-1-ND</t>
  </si>
  <si>
    <t>DS90UB913ATRTVTQ1</t>
  </si>
  <si>
    <t>DS90UB913A</t>
  </si>
  <si>
    <t>IC SER/DES 10-100MHZ FPD 32WQFN</t>
  </si>
  <si>
    <t>LT3092EDD#PBF-ND</t>
  </si>
  <si>
    <t>IC CURRENT SOURCE 1% 8DFN</t>
  </si>
  <si>
    <t>296-38918-1-ND</t>
  </si>
  <si>
    <t>8 BIT 12C SNGL CHNL DAC SOT23-6</t>
  </si>
  <si>
    <t>CAP CER 2.2UF 10V X5R 0402</t>
  </si>
  <si>
    <t>490-10451-1-ND</t>
  </si>
  <si>
    <t>GRM155R61A225KE95D</t>
  </si>
  <si>
    <t>490-5915-1-ND</t>
  </si>
  <si>
    <t>GRM155R60J475ME47D</t>
  </si>
  <si>
    <t>CAP CER 4.7UF 6.3V X5R 0402</t>
  </si>
  <si>
    <t>490-4516-1-ND</t>
  </si>
  <si>
    <t>GRM155R71H103KA88D</t>
  </si>
  <si>
    <t>CAP CER 10000PF 50V X7R 0402</t>
  </si>
  <si>
    <t>490-1320-1-ND</t>
  </si>
  <si>
    <t>GRM155R60J105KE19D</t>
  </si>
  <si>
    <t>CAP CER 1UF 6.3V X5R 0402</t>
  </si>
  <si>
    <t>C6, C8, C11, C14, C16, C31</t>
  </si>
  <si>
    <t>311-499LRCT-ND</t>
  </si>
  <si>
    <t>RES SMD 499 OHM 1% 1/16W 0402</t>
  </si>
  <si>
    <t>RC0402FR-07499RL</t>
  </si>
  <si>
    <t>311-100KLRCT-ND</t>
  </si>
  <si>
    <t>RC0402FR-07100KL</t>
  </si>
  <si>
    <t>RES SMD 100K OHM 1% 1/16W 0402</t>
  </si>
  <si>
    <t>311-10.0KLRCT-ND</t>
  </si>
  <si>
    <t>RC0402FR-0710KL</t>
  </si>
  <si>
    <t>RES SMD 10K OHM 1% 1/16W 0402</t>
  </si>
  <si>
    <t>311-3.30KLRCT-ND</t>
  </si>
  <si>
    <t>RC0402FR-073K3L</t>
  </si>
  <si>
    <t>RES SMD 3.3K OHM 1% 1/16W 0402</t>
  </si>
  <si>
    <t>311-1.00KLRCT-ND</t>
  </si>
  <si>
    <t>RC0402FR-071KL</t>
  </si>
  <si>
    <t>RES SMD 1K OHM 1% 1/16W 0402</t>
  </si>
  <si>
    <t>311-1.24KLRCT-ND</t>
  </si>
  <si>
    <t>RC0402FR-071K24L</t>
  </si>
  <si>
    <t>RES SMD 1.24K OHM 1% 1/16W 0402</t>
  </si>
  <si>
    <t>296-29879-1-ND</t>
  </si>
  <si>
    <t>IC REG BUCK 3.3V 0.5A SYNC 8WSON</t>
  </si>
  <si>
    <t>160-1447-1-ND</t>
  </si>
  <si>
    <t>LTST-C191KRKT</t>
  </si>
  <si>
    <t>LED RED CLEAR 0603 SMD</t>
  </si>
  <si>
    <t>RES SMD 10 OHM 1% 1/10W 0402</t>
  </si>
  <si>
    <t>p10.0lct-nd</t>
  </si>
  <si>
    <t>erj-2rkf10r0x</t>
  </si>
  <si>
    <t>Capacitors</t>
  </si>
  <si>
    <t>Inductors</t>
  </si>
  <si>
    <t>Resistors</t>
  </si>
  <si>
    <t>ICs</t>
  </si>
  <si>
    <t>MT9V032C12STM</t>
  </si>
  <si>
    <t>1/3-Inch Wide-VGA CMOS Digital Image Sensor</t>
  </si>
  <si>
    <t>S1</t>
  </si>
  <si>
    <t>LCC, 48-Pins</t>
  </si>
  <si>
    <t>CMOS Sensor</t>
  </si>
  <si>
    <t>C4, C9, C12, C20 C27, C29</t>
  </si>
  <si>
    <t>R2, R6</t>
  </si>
  <si>
    <t>R4, R5, R14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</si>
</sst>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Segoe UI"/>
      <family val="2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0" fontId="3" fillId="0" borderId="0" xfId="0" applyFont="1" applyAlignment="1">
      <alignment vertical="center" wrapText="1"/>
    </xf>
    <xf numFmtId="0" fontId="4" fillId="0" borderId="1" xfId="0" quotePrefix="1" applyFont="1" applyBorder="1"/>
    <xf numFmtId="0" fontId="3" fillId="0" borderId="1" xfId="0" applyFont="1" applyBorder="1"/>
    <xf numFmtId="0" fontId="5" fillId="0" borderId="1" xfId="1" applyFont="1" applyBorder="1"/>
    <xf numFmtId="0" fontId="3" fillId="0" borderId="0" xfId="0" applyFont="1"/>
    <xf numFmtId="0" fontId="5" fillId="0" borderId="0" xfId="1" applyFont="1"/>
    <xf numFmtId="0" fontId="6" fillId="0" borderId="0" xfId="0" applyFont="1"/>
    <xf numFmtId="0" fontId="4" fillId="0" borderId="5" xfId="0" applyFont="1" applyFill="1" applyBorder="1"/>
    <xf numFmtId="0" fontId="3" fillId="0" borderId="0" xfId="0" applyFont="1" applyFill="1" applyBorder="1"/>
    <xf numFmtId="0" fontId="1" fillId="0" borderId="5" xfId="0" applyFont="1" applyFill="1" applyBorder="1"/>
    <xf numFmtId="0" fontId="7" fillId="3" borderId="2" xfId="0" quotePrefix="1" applyFont="1" applyFill="1" applyBorder="1" applyAlignment="1">
      <alignment horizontal="center"/>
    </xf>
    <xf numFmtId="0" fontId="7" fillId="3" borderId="3" xfId="0" quotePrefix="1" applyFont="1" applyFill="1" applyBorder="1" applyAlignment="1">
      <alignment horizontal="center"/>
    </xf>
    <xf numFmtId="0" fontId="7" fillId="3" borderId="4" xfId="0" quotePrefix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digikey.com/product-detail/en/BLM18KG601SN1D/490-5258-1-ND/1982781" TargetMode="External"/><Relationship Id="rId18" Type="http://schemas.openxmlformats.org/officeDocument/2006/relationships/hyperlink" Target="http://www.digikey.com/product-detail/en/CBC3225T101MR/587-1628-1-ND/1008243" TargetMode="External"/><Relationship Id="rId26" Type="http://schemas.openxmlformats.org/officeDocument/2006/relationships/hyperlink" Target="http://www.digikey.com/product-detail/en/DAC5571IDBVR/296-38918-1-ND/5143024" TargetMode="External"/><Relationship Id="rId39" Type="http://schemas.openxmlformats.org/officeDocument/2006/relationships/hyperlink" Target="http://www.digikey.com/product-detail/en/RC0402FR-071KL/311-1.00KLRCT-ND/729460" TargetMode="External"/><Relationship Id="rId21" Type="http://schemas.openxmlformats.org/officeDocument/2006/relationships/hyperlink" Target="http://www.digikey.com/product-detail/en/SG-211SCE%2026.0000MT3/SER3701CT-ND/2403474" TargetMode="External"/><Relationship Id="rId34" Type="http://schemas.openxmlformats.org/officeDocument/2006/relationships/hyperlink" Target="http://www.digikey.com/product-detail/en/RC0402FR-0710KL/311-10.0KLRCT-ND/729470" TargetMode="External"/><Relationship Id="rId42" Type="http://schemas.openxmlformats.org/officeDocument/2006/relationships/hyperlink" Target="http://www.digikey.com/product-detail/en/TPS62172DSGT/296-29879-1-ND/2781002" TargetMode="External"/><Relationship Id="rId7" Type="http://schemas.openxmlformats.org/officeDocument/2006/relationships/hyperlink" Target="http://www.digikey.com/product-detail/en/GRM188R61C475KE11D/490-10730-1-ND/5251370" TargetMode="External"/><Relationship Id="rId2" Type="http://schemas.openxmlformats.org/officeDocument/2006/relationships/hyperlink" Target="http://www.digikey.com/product-detail/en/GRM188R61C106MA73D/490-7201-1-ND/3900482" TargetMode="External"/><Relationship Id="rId16" Type="http://schemas.openxmlformats.org/officeDocument/2006/relationships/hyperlink" Target="http://www.digikey.com/product-detail/en/CIG21L4R7MNE/1276-6204-1-ND/3972122" TargetMode="External"/><Relationship Id="rId20" Type="http://schemas.openxmlformats.org/officeDocument/2006/relationships/hyperlink" Target="http://www.digikey.com/product-detail/en/RC0402FR-0749R9L/311-49.9LRCT-ND/729568" TargetMode="External"/><Relationship Id="rId29" Type="http://schemas.openxmlformats.org/officeDocument/2006/relationships/hyperlink" Target="http://www.digikey.com/product-detail/en/GRM155R60J105KE19D/490-1320-1-ND/587919" TargetMode="External"/><Relationship Id="rId41" Type="http://schemas.openxmlformats.org/officeDocument/2006/relationships/hyperlink" Target="http://www.digikey.com/product-detail/en/RC0402FR-071K24L/311-1.24KLRCT-ND/2827932" TargetMode="External"/><Relationship Id="rId1" Type="http://schemas.openxmlformats.org/officeDocument/2006/relationships/hyperlink" Target="http://www.digikey.com/product-detail/en/GRM188R61C106MA73D/490-7201-1-ND/3900482" TargetMode="External"/><Relationship Id="rId6" Type="http://schemas.openxmlformats.org/officeDocument/2006/relationships/hyperlink" Target="http://www.digikey.com/product-detail/en/GRM155R71C104KA88D/490-3261-1-ND/702802" TargetMode="External"/><Relationship Id="rId11" Type="http://schemas.openxmlformats.org/officeDocument/2006/relationships/hyperlink" Target="http://www.digikey.com/product-detail/en/LQM21PN2R2MC0D/490-4994-1-ND/1788292" TargetMode="External"/><Relationship Id="rId24" Type="http://schemas.openxmlformats.org/officeDocument/2006/relationships/hyperlink" Target="http://www.digikey.com/scripts/DkSearch/dksus.dll?Detail&amp;itemSeq=181269562&amp;uq=635797476610395265" TargetMode="External"/><Relationship Id="rId32" Type="http://schemas.openxmlformats.org/officeDocument/2006/relationships/hyperlink" Target="http://www.digikey.com/product-detail/en/RC0402FR-07100KL/311-100KLRCT-ND/729473" TargetMode="External"/><Relationship Id="rId37" Type="http://schemas.openxmlformats.org/officeDocument/2006/relationships/hyperlink" Target="http://www.digikey.com/product-detail/en/RC0402FR-073K3L/311-3.30KLRCT-ND/729527" TargetMode="External"/><Relationship Id="rId40" Type="http://schemas.openxmlformats.org/officeDocument/2006/relationships/hyperlink" Target="http://www.digikey.com/product-detail/en/RC0402FR-071K24L/311-1.24KLRCT-ND/2827932" TargetMode="External"/><Relationship Id="rId5" Type="http://schemas.openxmlformats.org/officeDocument/2006/relationships/hyperlink" Target="http://www.digikey.com/product-detail/en/GRM155R71C104KA88D/490-3261-2-ND/675947" TargetMode="External"/><Relationship Id="rId15" Type="http://schemas.openxmlformats.org/officeDocument/2006/relationships/hyperlink" Target="http://www.digikey.com/product-detail/en/CIG21L4R7MNE/1276-6204-1-ND/3972122" TargetMode="External"/><Relationship Id="rId23" Type="http://schemas.openxmlformats.org/officeDocument/2006/relationships/hyperlink" Target="http://www.digikey.com/product-detail/en/TPS62231DRYT/296-24485-1-ND/2057751" TargetMode="External"/><Relationship Id="rId28" Type="http://schemas.openxmlformats.org/officeDocument/2006/relationships/hyperlink" Target="http://www.digikey.com/product-detail/en/GRM155R71H103KA88D/490-4516-1-ND/1033275" TargetMode="External"/><Relationship Id="rId36" Type="http://schemas.openxmlformats.org/officeDocument/2006/relationships/hyperlink" Target="http://www.digikey.com/product-detail/en/RC0402FR-073K3L/311-3.30KLRCT-ND/729527" TargetMode="External"/><Relationship Id="rId10" Type="http://schemas.openxmlformats.org/officeDocument/2006/relationships/hyperlink" Target="http://www.digikey.com/product-detail/en/GRM155R71E473KA88D/490-3254-1-ND/702795" TargetMode="External"/><Relationship Id="rId19" Type="http://schemas.openxmlformats.org/officeDocument/2006/relationships/hyperlink" Target="http://www.digikey.com/product-detail/en/RC0402FR-0749R9L/311-49.9LRCT-ND/729568" TargetMode="External"/><Relationship Id="rId31" Type="http://schemas.openxmlformats.org/officeDocument/2006/relationships/hyperlink" Target="http://www.digikey.com/product-detail/en/RC0402FR-07499RL/311-499LRCT-ND/729570" TargetMode="External"/><Relationship Id="rId44" Type="http://schemas.openxmlformats.org/officeDocument/2006/relationships/printerSettings" Target="../printerSettings/printerSettings1.bin"/><Relationship Id="rId4" Type="http://schemas.openxmlformats.org/officeDocument/2006/relationships/hyperlink" Target="http://www.digikey.com/product-detail/en/GRM188R60J226MEA0D/490-7611-1-ND/4280544" TargetMode="External"/><Relationship Id="rId9" Type="http://schemas.openxmlformats.org/officeDocument/2006/relationships/hyperlink" Target="http://www.digikey.com/product-detail/en/GRM155R71E473KA88D/490-3254-1-ND/702795" TargetMode="External"/><Relationship Id="rId14" Type="http://schemas.openxmlformats.org/officeDocument/2006/relationships/hyperlink" Target="http://www.digikey.com/product-detail/en/BLM18KG601SN1D/490-5258-1-ND/1982781" TargetMode="External"/><Relationship Id="rId22" Type="http://schemas.openxmlformats.org/officeDocument/2006/relationships/hyperlink" Target="http://www.digikey.com/product-detail/en/TPS62231DRYT/296-24485-1-ND/2057751" TargetMode="External"/><Relationship Id="rId27" Type="http://schemas.openxmlformats.org/officeDocument/2006/relationships/hyperlink" Target="http://www.digikey.com/product-detail/en/GRM155R71H103KA88D/490-4516-1-ND/1033275" TargetMode="External"/><Relationship Id="rId30" Type="http://schemas.openxmlformats.org/officeDocument/2006/relationships/hyperlink" Target="http://www.digikey.com/product-detail/en/GRM155R60J105KE19D/490-1320-1-ND/587919" TargetMode="External"/><Relationship Id="rId35" Type="http://schemas.openxmlformats.org/officeDocument/2006/relationships/hyperlink" Target="http://www.digikey.com/product-detail/en/RC0402FR-0710KL/311-10.0KLRCT-ND/729470" TargetMode="External"/><Relationship Id="rId43" Type="http://schemas.openxmlformats.org/officeDocument/2006/relationships/hyperlink" Target="http://www.digikey.com/product-detail/en/TPS62172DSGT/296-29879-1-ND/2781002" TargetMode="External"/><Relationship Id="rId8" Type="http://schemas.openxmlformats.org/officeDocument/2006/relationships/hyperlink" Target="http://www.digikey.com/product-detail/en/GRM188R61C475KE11D/490-10730-1-ND/5251370" TargetMode="External"/><Relationship Id="rId3" Type="http://schemas.openxmlformats.org/officeDocument/2006/relationships/hyperlink" Target="http://www.digikey.com/product-detail/en/GRM188R60J226MEA0D/490-7611-1-ND/4280544" TargetMode="External"/><Relationship Id="rId12" Type="http://schemas.openxmlformats.org/officeDocument/2006/relationships/hyperlink" Target="http://www.digikey.com/product-detail/en/LQM21PN2R2MC0D/490-4994-1-ND/1788292" TargetMode="External"/><Relationship Id="rId17" Type="http://schemas.openxmlformats.org/officeDocument/2006/relationships/hyperlink" Target="http://www.digikey.com/product-detail/en/CBC3225T101MR/587-1628-1-ND/1008243" TargetMode="External"/><Relationship Id="rId25" Type="http://schemas.openxmlformats.org/officeDocument/2006/relationships/hyperlink" Target="http://www.digikey.com/product-detail/en/DAC5571IDBVR/296-38918-1-ND/5143024" TargetMode="External"/><Relationship Id="rId33" Type="http://schemas.openxmlformats.org/officeDocument/2006/relationships/hyperlink" Target="http://www.digikey.com/product-detail/en/RC0402FR-07100KL/311-100KLRCT-ND/729473" TargetMode="External"/><Relationship Id="rId38" Type="http://schemas.openxmlformats.org/officeDocument/2006/relationships/hyperlink" Target="http://www.digikey.com/product-detail/en/RC0402FR-071KL/311-1.00KLRCT-ND/7294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tabSelected="1" topLeftCell="A25" zoomScale="130" zoomScaleNormal="130" workbookViewId="0">
      <selection activeCell="D54" sqref="D54"/>
    </sheetView>
  </sheetViews>
  <sheetFormatPr defaultRowHeight="15" x14ac:dyDescent="0.25"/>
  <cols>
    <col min="1" max="1" width="18.7109375" customWidth="1"/>
    <col min="2" max="2" width="57.42578125" customWidth="1"/>
    <col min="3" max="3" width="20" customWidth="1"/>
    <col min="4" max="4" width="22.42578125" customWidth="1"/>
    <col min="5" max="5" width="18.85546875" customWidth="1"/>
    <col min="6" max="8" width="18" customWidth="1"/>
  </cols>
  <sheetData>
    <row r="1" spans="1:8" x14ac:dyDescent="0.25">
      <c r="A1" s="1" t="s">
        <v>69</v>
      </c>
      <c r="B1" s="1" t="s">
        <v>0</v>
      </c>
      <c r="C1" s="1" t="s">
        <v>73</v>
      </c>
      <c r="D1" s="1" t="s">
        <v>74</v>
      </c>
      <c r="E1" s="1" t="s">
        <v>1</v>
      </c>
      <c r="F1" s="1" t="s">
        <v>2</v>
      </c>
      <c r="G1" s="1" t="s">
        <v>3</v>
      </c>
      <c r="H1" s="1" t="s">
        <v>4</v>
      </c>
    </row>
    <row r="2" spans="1:8" x14ac:dyDescent="0.25">
      <c r="A2" s="14" t="s">
        <v>150</v>
      </c>
      <c r="B2" s="15"/>
      <c r="C2" s="15"/>
      <c r="D2" s="15"/>
      <c r="E2" s="15"/>
      <c r="F2" s="15"/>
      <c r="G2" s="15"/>
      <c r="H2" s="16"/>
    </row>
    <row r="3" spans="1:8" x14ac:dyDescent="0.25">
      <c r="A3" s="5" t="s">
        <v>5</v>
      </c>
      <c r="B3" s="6" t="s">
        <v>70</v>
      </c>
      <c r="C3" s="7" t="s">
        <v>71</v>
      </c>
      <c r="D3" s="7" t="s">
        <v>72</v>
      </c>
      <c r="E3" s="2" t="s">
        <v>6</v>
      </c>
      <c r="F3" s="2" t="s">
        <v>7</v>
      </c>
      <c r="G3" s="2" t="s">
        <v>8</v>
      </c>
      <c r="H3" s="3">
        <f>LEN(E3)-LEN(SUBSTITUTE(E3,"C",""))</f>
        <v>1</v>
      </c>
    </row>
    <row r="4" spans="1:8" x14ac:dyDescent="0.25">
      <c r="A4" s="5" t="s">
        <v>9</v>
      </c>
      <c r="B4" s="6" t="s">
        <v>75</v>
      </c>
      <c r="C4" s="7" t="s">
        <v>76</v>
      </c>
      <c r="D4" s="7" t="s">
        <v>77</v>
      </c>
      <c r="E4" s="2" t="s">
        <v>10</v>
      </c>
      <c r="F4" s="2" t="s">
        <v>7</v>
      </c>
      <c r="G4" s="2" t="s">
        <v>8</v>
      </c>
      <c r="H4" s="3">
        <f>LEN(E4)-LEN(SUBSTITUTE(E4,"C",""))</f>
        <v>2</v>
      </c>
    </row>
    <row r="5" spans="1:8" x14ac:dyDescent="0.25">
      <c r="A5" s="5" t="s">
        <v>11</v>
      </c>
      <c r="B5" s="8" t="s">
        <v>111</v>
      </c>
      <c r="C5" s="8" t="s">
        <v>112</v>
      </c>
      <c r="D5" s="4" t="s">
        <v>113</v>
      </c>
      <c r="E5" s="2" t="s">
        <v>12</v>
      </c>
      <c r="F5" s="2" t="s">
        <v>13</v>
      </c>
      <c r="G5" s="2" t="s">
        <v>8</v>
      </c>
      <c r="H5" s="3">
        <f t="shared" ref="H5:H11" si="0">LEN(E5)-LEN(SUBSTITUTE(E5,"C",""))</f>
        <v>1</v>
      </c>
    </row>
    <row r="6" spans="1:8" x14ac:dyDescent="0.25">
      <c r="A6" s="5" t="s">
        <v>14</v>
      </c>
      <c r="B6" s="8" t="s">
        <v>116</v>
      </c>
      <c r="C6" s="8" t="s">
        <v>114</v>
      </c>
      <c r="D6" s="4" t="s">
        <v>115</v>
      </c>
      <c r="E6" s="2" t="s">
        <v>159</v>
      </c>
      <c r="F6" s="2" t="s">
        <v>13</v>
      </c>
      <c r="G6" s="2" t="s">
        <v>8</v>
      </c>
      <c r="H6" s="3">
        <f t="shared" si="0"/>
        <v>6</v>
      </c>
    </row>
    <row r="7" spans="1:8" x14ac:dyDescent="0.25">
      <c r="A7" s="5" t="s">
        <v>15</v>
      </c>
      <c r="B7" s="6" t="s">
        <v>78</v>
      </c>
      <c r="C7" s="7" t="s">
        <v>79</v>
      </c>
      <c r="D7" s="7" t="s">
        <v>80</v>
      </c>
      <c r="E7" s="2" t="s">
        <v>68</v>
      </c>
      <c r="F7" s="2" t="s">
        <v>13</v>
      </c>
      <c r="G7" s="2" t="s">
        <v>8</v>
      </c>
      <c r="H7" s="3">
        <f t="shared" si="0"/>
        <v>13</v>
      </c>
    </row>
    <row r="8" spans="1:8" x14ac:dyDescent="0.25">
      <c r="A8" s="5" t="s">
        <v>16</v>
      </c>
      <c r="B8" s="5" t="s">
        <v>119</v>
      </c>
      <c r="C8" s="9" t="s">
        <v>117</v>
      </c>
      <c r="D8" s="9" t="s">
        <v>118</v>
      </c>
      <c r="E8" s="2" t="s">
        <v>123</v>
      </c>
      <c r="F8" s="2" t="s">
        <v>13</v>
      </c>
      <c r="G8" s="2" t="s">
        <v>8</v>
      </c>
      <c r="H8" s="3">
        <f t="shared" si="0"/>
        <v>6</v>
      </c>
    </row>
    <row r="9" spans="1:8" x14ac:dyDescent="0.25">
      <c r="A9" s="5" t="s">
        <v>17</v>
      </c>
      <c r="B9" s="6" t="s">
        <v>84</v>
      </c>
      <c r="C9" s="7" t="s">
        <v>85</v>
      </c>
      <c r="D9" s="7" t="s">
        <v>86</v>
      </c>
      <c r="E9" s="2" t="s">
        <v>18</v>
      </c>
      <c r="F9" s="2" t="s">
        <v>13</v>
      </c>
      <c r="G9" s="2" t="s">
        <v>8</v>
      </c>
      <c r="H9" s="3">
        <f t="shared" si="0"/>
        <v>1</v>
      </c>
    </row>
    <row r="10" spans="1:8" x14ac:dyDescent="0.25">
      <c r="A10" s="5" t="s">
        <v>14</v>
      </c>
      <c r="B10" s="6" t="s">
        <v>81</v>
      </c>
      <c r="C10" s="7" t="s">
        <v>82</v>
      </c>
      <c r="D10" s="7" t="s">
        <v>83</v>
      </c>
      <c r="E10" s="2" t="s">
        <v>19</v>
      </c>
      <c r="F10" s="2" t="s">
        <v>7</v>
      </c>
      <c r="G10" s="2" t="s">
        <v>8</v>
      </c>
      <c r="H10" s="3">
        <f t="shared" si="0"/>
        <v>1</v>
      </c>
    </row>
    <row r="11" spans="1:8" x14ac:dyDescent="0.25">
      <c r="A11" s="5" t="s">
        <v>20</v>
      </c>
      <c r="B11" s="8" t="s">
        <v>122</v>
      </c>
      <c r="C11" s="9" t="s">
        <v>120</v>
      </c>
      <c r="D11" s="9" t="s">
        <v>121</v>
      </c>
      <c r="E11" s="2" t="s">
        <v>21</v>
      </c>
      <c r="F11" s="2" t="s">
        <v>13</v>
      </c>
      <c r="G11" s="2" t="s">
        <v>8</v>
      </c>
      <c r="H11" s="3">
        <f t="shared" si="0"/>
        <v>1</v>
      </c>
    </row>
    <row r="12" spans="1:8" x14ac:dyDescent="0.25">
      <c r="A12" s="14" t="s">
        <v>151</v>
      </c>
      <c r="B12" s="15"/>
      <c r="C12" s="15"/>
      <c r="D12" s="15"/>
      <c r="E12" s="15"/>
      <c r="F12" s="15"/>
      <c r="G12" s="15"/>
      <c r="H12" s="16"/>
    </row>
    <row r="13" spans="1:8" x14ac:dyDescent="0.25">
      <c r="A13" s="5" t="s">
        <v>25</v>
      </c>
      <c r="B13" s="6" t="s">
        <v>88</v>
      </c>
      <c r="C13" s="7" t="s">
        <v>87</v>
      </c>
      <c r="D13" s="7" t="s">
        <v>27</v>
      </c>
      <c r="E13" s="2" t="s">
        <v>26</v>
      </c>
      <c r="F13" s="2" t="s">
        <v>27</v>
      </c>
      <c r="G13" s="2" t="s">
        <v>25</v>
      </c>
      <c r="H13" s="3">
        <f>LEN(E13)-LEN(SUBSTITUTE(E13,"L",""))</f>
        <v>2</v>
      </c>
    </row>
    <row r="14" spans="1:8" x14ac:dyDescent="0.25">
      <c r="A14" s="5" t="s">
        <v>25</v>
      </c>
      <c r="B14" s="6" t="s">
        <v>90</v>
      </c>
      <c r="C14" s="7" t="s">
        <v>89</v>
      </c>
      <c r="D14" s="7" t="s">
        <v>29</v>
      </c>
      <c r="E14" s="2" t="s">
        <v>28</v>
      </c>
      <c r="F14" s="2" t="s">
        <v>29</v>
      </c>
      <c r="G14" s="2" t="s">
        <v>25</v>
      </c>
      <c r="H14" s="3">
        <f t="shared" ref="H14:H16" si="1">LEN(E14)-LEN(SUBSTITUTE(E14,"L",""))</f>
        <v>3</v>
      </c>
    </row>
    <row r="15" spans="1:8" x14ac:dyDescent="0.25">
      <c r="A15" s="5" t="s">
        <v>25</v>
      </c>
      <c r="B15" s="6" t="s">
        <v>92</v>
      </c>
      <c r="C15" s="7" t="s">
        <v>91</v>
      </c>
      <c r="D15" s="7" t="s">
        <v>31</v>
      </c>
      <c r="E15" s="2" t="s">
        <v>30</v>
      </c>
      <c r="F15" s="2" t="s">
        <v>31</v>
      </c>
      <c r="G15" s="2" t="s">
        <v>25</v>
      </c>
      <c r="H15" s="3">
        <f t="shared" si="1"/>
        <v>1</v>
      </c>
    </row>
    <row r="16" spans="1:8" x14ac:dyDescent="0.25">
      <c r="A16" s="5" t="s">
        <v>25</v>
      </c>
      <c r="B16" s="6" t="s">
        <v>94</v>
      </c>
      <c r="C16" s="7" t="s">
        <v>93</v>
      </c>
      <c r="D16" s="7" t="s">
        <v>33</v>
      </c>
      <c r="E16" s="2" t="s">
        <v>32</v>
      </c>
      <c r="F16" s="2" t="s">
        <v>33</v>
      </c>
      <c r="G16" s="2" t="s">
        <v>25</v>
      </c>
      <c r="H16" s="3">
        <f t="shared" si="1"/>
        <v>1</v>
      </c>
    </row>
    <row r="17" spans="1:8" x14ac:dyDescent="0.25">
      <c r="A17" s="14" t="s">
        <v>152</v>
      </c>
      <c r="B17" s="15"/>
      <c r="C17" s="15"/>
      <c r="D17" s="15"/>
      <c r="E17" s="15"/>
      <c r="F17" s="15"/>
      <c r="G17" s="15"/>
      <c r="H17" s="16"/>
    </row>
    <row r="18" spans="1:8" x14ac:dyDescent="0.25">
      <c r="A18" s="5" t="s">
        <v>34</v>
      </c>
      <c r="B18" s="5" t="s">
        <v>125</v>
      </c>
      <c r="C18" s="9" t="s">
        <v>124</v>
      </c>
      <c r="D18" s="4" t="s">
        <v>126</v>
      </c>
      <c r="E18" s="2" t="s">
        <v>35</v>
      </c>
      <c r="F18" s="2" t="s">
        <v>36</v>
      </c>
      <c r="G18" s="2" t="s">
        <v>37</v>
      </c>
      <c r="H18" s="3">
        <f>LEN(E18)-LEN(SUBSTITUTE(E18,"R",""))</f>
        <v>1</v>
      </c>
    </row>
    <row r="19" spans="1:8" x14ac:dyDescent="0.25">
      <c r="A19" s="5" t="s">
        <v>38</v>
      </c>
      <c r="B19" s="8" t="s">
        <v>129</v>
      </c>
      <c r="C19" s="9" t="s">
        <v>127</v>
      </c>
      <c r="D19" s="9" t="s">
        <v>128</v>
      </c>
      <c r="E19" s="2" t="s">
        <v>160</v>
      </c>
      <c r="F19" s="2" t="s">
        <v>36</v>
      </c>
      <c r="G19" s="2" t="s">
        <v>37</v>
      </c>
      <c r="H19" s="3">
        <f t="shared" ref="H19:H25" si="2">LEN(E19)-LEN(SUBSTITUTE(E19,"R",""))</f>
        <v>2</v>
      </c>
    </row>
    <row r="20" spans="1:8" x14ac:dyDescent="0.25">
      <c r="A20" s="5" t="s">
        <v>39</v>
      </c>
      <c r="B20" s="6" t="s">
        <v>95</v>
      </c>
      <c r="C20" s="7" t="s">
        <v>96</v>
      </c>
      <c r="D20" s="7" t="s">
        <v>97</v>
      </c>
      <c r="E20" s="2" t="s">
        <v>40</v>
      </c>
      <c r="F20" s="2" t="s">
        <v>36</v>
      </c>
      <c r="G20" s="2" t="s">
        <v>37</v>
      </c>
      <c r="H20" s="3">
        <f t="shared" si="2"/>
        <v>1</v>
      </c>
    </row>
    <row r="21" spans="1:8" x14ac:dyDescent="0.25">
      <c r="A21" s="5" t="s">
        <v>41</v>
      </c>
      <c r="B21" s="8" t="s">
        <v>132</v>
      </c>
      <c r="C21" s="9" t="s">
        <v>130</v>
      </c>
      <c r="D21" s="9" t="s">
        <v>131</v>
      </c>
      <c r="E21" s="2" t="s">
        <v>161</v>
      </c>
      <c r="F21" s="2" t="s">
        <v>36</v>
      </c>
      <c r="G21" s="2" t="s">
        <v>37</v>
      </c>
      <c r="H21" s="3">
        <f t="shared" si="2"/>
        <v>3</v>
      </c>
    </row>
    <row r="22" spans="1:8" x14ac:dyDescent="0.25">
      <c r="A22" s="5" t="s">
        <v>42</v>
      </c>
      <c r="B22" s="8" t="s">
        <v>135</v>
      </c>
      <c r="C22" s="9" t="s">
        <v>133</v>
      </c>
      <c r="D22" s="9" t="s">
        <v>134</v>
      </c>
      <c r="E22" s="2" t="s">
        <v>43</v>
      </c>
      <c r="F22" s="2" t="s">
        <v>36</v>
      </c>
      <c r="G22" s="2" t="s">
        <v>37</v>
      </c>
      <c r="H22" s="3">
        <f t="shared" si="2"/>
        <v>2</v>
      </c>
    </row>
    <row r="23" spans="1:8" x14ac:dyDescent="0.25">
      <c r="A23" s="5" t="s">
        <v>44</v>
      </c>
      <c r="B23" s="8" t="s">
        <v>138</v>
      </c>
      <c r="C23" s="9" t="s">
        <v>136</v>
      </c>
      <c r="D23" s="9" t="s">
        <v>137</v>
      </c>
      <c r="E23" s="2" t="s">
        <v>45</v>
      </c>
      <c r="F23" s="2" t="s">
        <v>36</v>
      </c>
      <c r="G23" s="2" t="s">
        <v>37</v>
      </c>
      <c r="H23" s="3">
        <f t="shared" si="2"/>
        <v>3</v>
      </c>
    </row>
    <row r="24" spans="1:8" x14ac:dyDescent="0.25">
      <c r="A24" s="5" t="s">
        <v>46</v>
      </c>
      <c r="B24" s="8" t="s">
        <v>147</v>
      </c>
      <c r="C24" s="10" t="s">
        <v>148</v>
      </c>
      <c r="D24" s="10" t="s">
        <v>149</v>
      </c>
      <c r="E24" s="2" t="s">
        <v>47</v>
      </c>
      <c r="F24" s="2" t="s">
        <v>36</v>
      </c>
      <c r="G24" s="2" t="s">
        <v>37</v>
      </c>
      <c r="H24" s="3">
        <f t="shared" si="2"/>
        <v>1</v>
      </c>
    </row>
    <row r="25" spans="1:8" x14ac:dyDescent="0.25">
      <c r="A25" s="5" t="s">
        <v>48</v>
      </c>
      <c r="B25" s="8" t="s">
        <v>141</v>
      </c>
      <c r="C25" s="9" t="s">
        <v>139</v>
      </c>
      <c r="D25" s="9" t="s">
        <v>140</v>
      </c>
      <c r="E25" s="2" t="s">
        <v>49</v>
      </c>
      <c r="F25" s="2" t="s">
        <v>36</v>
      </c>
      <c r="G25" s="2" t="s">
        <v>37</v>
      </c>
      <c r="H25" s="3">
        <f t="shared" si="2"/>
        <v>1</v>
      </c>
    </row>
    <row r="26" spans="1:8" x14ac:dyDescent="0.25">
      <c r="A26" s="14" t="s">
        <v>153</v>
      </c>
      <c r="B26" s="15"/>
      <c r="C26" s="15"/>
      <c r="D26" s="15"/>
      <c r="E26" s="15"/>
      <c r="F26" s="15"/>
      <c r="G26" s="15"/>
      <c r="H26" s="16"/>
    </row>
    <row r="27" spans="1:8" x14ac:dyDescent="0.25">
      <c r="A27" s="5" t="s">
        <v>50</v>
      </c>
      <c r="B27" s="8" t="s">
        <v>98</v>
      </c>
      <c r="C27" s="9" t="s">
        <v>100</v>
      </c>
      <c r="D27" s="4" t="s">
        <v>99</v>
      </c>
      <c r="E27" s="5" t="s">
        <v>51</v>
      </c>
      <c r="F27" s="5" t="s">
        <v>52</v>
      </c>
      <c r="G27" s="5" t="s">
        <v>50</v>
      </c>
      <c r="H27" s="3">
        <f>LEN(E27)-LEN(SUBSTITUTE(E27,"u",""))</f>
        <v>1</v>
      </c>
    </row>
    <row r="28" spans="1:8" x14ac:dyDescent="0.25">
      <c r="A28" s="5" t="s">
        <v>53</v>
      </c>
      <c r="B28" s="8" t="s">
        <v>143</v>
      </c>
      <c r="C28" s="9" t="s">
        <v>142</v>
      </c>
      <c r="D28" s="9" t="s">
        <v>53</v>
      </c>
      <c r="E28" s="5" t="s">
        <v>54</v>
      </c>
      <c r="F28" s="5" t="s">
        <v>55</v>
      </c>
      <c r="G28" s="5" t="s">
        <v>53</v>
      </c>
      <c r="H28" s="3">
        <f>LEN(E28)-LEN(SUBSTITUTE(E28,"U",""))</f>
        <v>1</v>
      </c>
    </row>
    <row r="29" spans="1:8" x14ac:dyDescent="0.25">
      <c r="A29" s="5" t="s">
        <v>56</v>
      </c>
      <c r="B29" s="6" t="s">
        <v>102</v>
      </c>
      <c r="C29" s="7" t="s">
        <v>101</v>
      </c>
      <c r="D29" s="7" t="s">
        <v>56</v>
      </c>
      <c r="E29" s="5" t="s">
        <v>57</v>
      </c>
      <c r="F29" s="5" t="s">
        <v>58</v>
      </c>
      <c r="G29" s="5" t="s">
        <v>56</v>
      </c>
      <c r="H29" s="3">
        <f t="shared" ref="H29:H32" si="3">LEN(E29)-LEN(SUBSTITUTE(E29,"U",""))</f>
        <v>1</v>
      </c>
    </row>
    <row r="30" spans="1:8" x14ac:dyDescent="0.25">
      <c r="A30" s="5" t="s">
        <v>105</v>
      </c>
      <c r="B30" s="8" t="s">
        <v>106</v>
      </c>
      <c r="C30" s="9" t="s">
        <v>103</v>
      </c>
      <c r="D30" s="4" t="s">
        <v>104</v>
      </c>
      <c r="E30" s="5" t="s">
        <v>60</v>
      </c>
      <c r="F30" s="5" t="s">
        <v>61</v>
      </c>
      <c r="G30" s="5" t="s">
        <v>59</v>
      </c>
      <c r="H30" s="3">
        <f t="shared" si="3"/>
        <v>1</v>
      </c>
    </row>
    <row r="31" spans="1:8" x14ac:dyDescent="0.25">
      <c r="A31" s="5" t="s">
        <v>62</v>
      </c>
      <c r="B31" s="8" t="s">
        <v>108</v>
      </c>
      <c r="C31" s="8" t="s">
        <v>107</v>
      </c>
      <c r="D31" s="4" t="s">
        <v>62</v>
      </c>
      <c r="E31" s="5" t="s">
        <v>63</v>
      </c>
      <c r="F31" s="5" t="s">
        <v>64</v>
      </c>
      <c r="G31" s="5" t="s">
        <v>62</v>
      </c>
      <c r="H31" s="3">
        <f t="shared" si="3"/>
        <v>1</v>
      </c>
    </row>
    <row r="32" spans="1:8" x14ac:dyDescent="0.25">
      <c r="A32" s="5" t="s">
        <v>65</v>
      </c>
      <c r="B32" s="8" t="s">
        <v>110</v>
      </c>
      <c r="C32" s="9" t="s">
        <v>109</v>
      </c>
      <c r="D32" s="9" t="s">
        <v>65</v>
      </c>
      <c r="E32" s="5" t="s">
        <v>66</v>
      </c>
      <c r="F32" s="5" t="s">
        <v>67</v>
      </c>
      <c r="G32" s="5" t="s">
        <v>65</v>
      </c>
      <c r="H32" s="3">
        <f t="shared" si="3"/>
        <v>1</v>
      </c>
    </row>
    <row r="33" spans="1:8" x14ac:dyDescent="0.25">
      <c r="A33" s="5" t="s">
        <v>22</v>
      </c>
      <c r="B33" s="8" t="s">
        <v>146</v>
      </c>
      <c r="C33" s="8" t="s">
        <v>144</v>
      </c>
      <c r="D33" s="4" t="s">
        <v>145</v>
      </c>
      <c r="E33" s="5" t="s">
        <v>23</v>
      </c>
      <c r="F33" s="5" t="s">
        <v>24</v>
      </c>
      <c r="G33" s="5" t="s">
        <v>22</v>
      </c>
      <c r="H33" s="3">
        <f>LEN(E33)-LEN(SUBSTITUTE(E33,"D",""))</f>
        <v>1</v>
      </c>
    </row>
    <row r="34" spans="1:8" x14ac:dyDescent="0.25">
      <c r="A34" s="11" t="s">
        <v>154</v>
      </c>
      <c r="B34" s="12" t="s">
        <v>155</v>
      </c>
      <c r="C34" s="10"/>
      <c r="D34" s="4" t="s">
        <v>154</v>
      </c>
      <c r="E34" s="11" t="s">
        <v>156</v>
      </c>
      <c r="F34" s="10" t="s">
        <v>157</v>
      </c>
      <c r="G34" s="11" t="s">
        <v>158</v>
      </c>
      <c r="H34" s="13">
        <v>1</v>
      </c>
    </row>
  </sheetData>
  <mergeCells count="4">
    <mergeCell ref="A2:H2"/>
    <mergeCell ref="A12:H12"/>
    <mergeCell ref="A17:H17"/>
    <mergeCell ref="A26:H26"/>
  </mergeCells>
  <hyperlinks>
    <hyperlink ref="D3" r:id="rId1" display="http://www.digikey.com/product-detail/en/GRM188R61C106MA73D/490-7201-1-ND/3900482"/>
    <hyperlink ref="C3" r:id="rId2" display="http://www.digikey.com/product-detail/en/GRM188R61C106MA73D/490-7201-1-ND/3900482"/>
    <hyperlink ref="D4" r:id="rId3" display="http://www.digikey.com/product-detail/en/GRM188R60J226MEA0D/490-7611-1-ND/4280544"/>
    <hyperlink ref="C4" r:id="rId4" display="http://www.digikey.com/product-detail/en/GRM188R60J226MEA0D/490-7611-1-ND/4280544"/>
    <hyperlink ref="D7" r:id="rId5" display="http://www.digikey.com/product-detail/en/GRM155R71C104KA88D/490-3261-2-ND/675947"/>
    <hyperlink ref="C7" r:id="rId6" display="http://www.digikey.com/product-detail/en/GRM155R71C104KA88D/490-3261-1-ND/702802"/>
    <hyperlink ref="D10" r:id="rId7" display="http://www.digikey.com/product-detail/en/GRM188R61C475KE11D/490-10730-1-ND/5251370"/>
    <hyperlink ref="C10" r:id="rId8" display="http://www.digikey.com/product-detail/en/GRM188R61C475KE11D/490-10730-1-ND/5251370"/>
    <hyperlink ref="D9" r:id="rId9" display="http://www.digikey.com/product-detail/en/GRM155R71E473KA88D/490-3254-1-ND/702795"/>
    <hyperlink ref="C9" r:id="rId10" display="http://www.digikey.com/product-detail/en/GRM155R71E473KA88D/490-3254-1-ND/702795"/>
    <hyperlink ref="D13" r:id="rId11" display="http://www.digikey.com/product-detail/en/LQM21PN2R2MC0D/490-4994-1-ND/1788292"/>
    <hyperlink ref="C13" r:id="rId12" display="http://www.digikey.com/product-detail/en/LQM21PN2R2MC0D/490-4994-1-ND/1788292"/>
    <hyperlink ref="D14" r:id="rId13" display="http://www.digikey.com/product-detail/en/BLM18KG601SN1D/490-5258-1-ND/1982781"/>
    <hyperlink ref="C14" r:id="rId14" display="http://www.digikey.com/product-detail/en/BLM18KG601SN1D/490-5258-1-ND/1982781"/>
    <hyperlink ref="D15" r:id="rId15" display="http://www.digikey.com/product-detail/en/CIG21L4R7MNE/1276-6204-1-ND/3972122"/>
    <hyperlink ref="C15" r:id="rId16" display="http://www.digikey.com/product-detail/en/CIG21L4R7MNE/1276-6204-1-ND/3972122"/>
    <hyperlink ref="D16" r:id="rId17" display="http://www.digikey.com/product-detail/en/CBC3225T101MR/587-1628-1-ND/1008243"/>
    <hyperlink ref="C16" r:id="rId18" display="http://www.digikey.com/product-detail/en/CBC3225T101MR/587-1628-1-ND/1008243"/>
    <hyperlink ref="D20" r:id="rId19" display="http://www.digikey.com/product-detail/en/RC0402FR-0749R9L/311-49.9LRCT-ND/729568"/>
    <hyperlink ref="C20" r:id="rId20" display="http://www.digikey.com/product-detail/en/RC0402FR-0749R9L/311-49.9LRCT-ND/729568"/>
    <hyperlink ref="C27" r:id="rId21" display="http://www.digikey.com/product-detail/en/SG-211SCE 26.0000MT3/SER3701CT-ND/2403474"/>
    <hyperlink ref="D29" r:id="rId22" display="http://www.digikey.com/product-detail/en/TPS62231DRYT/296-24485-1-ND/2057751"/>
    <hyperlink ref="C29" r:id="rId23" display="http://www.digikey.com/product-detail/en/TPS62231DRYT/296-24485-1-ND/2057751"/>
    <hyperlink ref="C30" r:id="rId24" display="http://www.digikey.com/scripts/DkSearch/dksus.dll?Detail&amp;itemSeq=181269562&amp;uq=635797476610395265"/>
    <hyperlink ref="C32" r:id="rId25" display="http://www.digikey.com/product-detail/en/DAC5571IDBVR/296-38918-1-ND/5143024"/>
    <hyperlink ref="D32" r:id="rId26" display="http://www.digikey.com/product-detail/en/DAC5571IDBVR/296-38918-1-ND/5143024"/>
    <hyperlink ref="C8" r:id="rId27" display="http://www.digikey.com/product-detail/en/GRM155R71H103KA88D/490-4516-1-ND/1033275"/>
    <hyperlink ref="D8" r:id="rId28" display="http://www.digikey.com/product-detail/en/GRM155R71H103KA88D/490-4516-1-ND/1033275"/>
    <hyperlink ref="C11" r:id="rId29" display="http://www.digikey.com/product-detail/en/GRM155R60J105KE19D/490-1320-1-ND/587919"/>
    <hyperlink ref="D11" r:id="rId30" display="http://www.digikey.com/product-detail/en/GRM155R60J105KE19D/490-1320-1-ND/587919"/>
    <hyperlink ref="C18" r:id="rId31" display="http://www.digikey.com/product-detail/en/RC0402FR-07499RL/311-499LRCT-ND/729570"/>
    <hyperlink ref="C19" r:id="rId32" display="http://www.digikey.com/product-detail/en/RC0402FR-07100KL/311-100KLRCT-ND/729473"/>
    <hyperlink ref="D19" r:id="rId33" display="http://www.digikey.com/product-detail/en/RC0402FR-07100KL/311-100KLRCT-ND/729473"/>
    <hyperlink ref="C21" r:id="rId34" display="http://www.digikey.com/product-detail/en/RC0402FR-0710KL/311-10.0KLRCT-ND/729470"/>
    <hyperlink ref="D21" r:id="rId35" display="http://www.digikey.com/product-detail/en/RC0402FR-0710KL/311-10.0KLRCT-ND/729470"/>
    <hyperlink ref="C22" r:id="rId36" display="http://www.digikey.com/product-detail/en/RC0402FR-073K3L/311-3.30KLRCT-ND/729527"/>
    <hyperlink ref="D22" r:id="rId37" display="http://www.digikey.com/product-detail/en/RC0402FR-073K3L/311-3.30KLRCT-ND/729527"/>
    <hyperlink ref="C23" r:id="rId38" display="http://www.digikey.com/product-detail/en/RC0402FR-071KL/311-1.00KLRCT-ND/729460"/>
    <hyperlink ref="D23" r:id="rId39" display="http://www.digikey.com/product-detail/en/RC0402FR-071KL/311-1.00KLRCT-ND/729460"/>
    <hyperlink ref="C25" r:id="rId40" display="http://www.digikey.com/product-detail/en/RC0402FR-071K24L/311-1.24KLRCT-ND/2827932"/>
    <hyperlink ref="D25" r:id="rId41" display="http://www.digikey.com/product-detail/en/RC0402FR-071K24L/311-1.24KLRCT-ND/2827932"/>
    <hyperlink ref="C28" r:id="rId42" display="http://www.digikey.com/product-detail/en/TPS62172DSGT/296-29879-1-ND/2781002"/>
    <hyperlink ref="D28" r:id="rId43" display="http://www.digikey.com/product-detail/en/TPS62172DSGT/296-29879-1-ND/2781002"/>
  </hyperlinks>
  <pageMargins left="0.7" right="0.7" top="0.75" bottom="0.75" header="0.3" footer="0.3"/>
  <pageSetup orientation="portrait" horizontalDpi="300" verticalDpi="300" r:id="rId4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Serializer_System2_BOM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2015-09-28T19:51:43Z</dcterms:created>
  <dcterms:modified xsi:type="dcterms:W3CDTF">2016-02-08T22:32:09Z</dcterms:modified>
</cp:coreProperties>
</file>