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dinda/Desktop/Pacman/Probability/"/>
    </mc:Choice>
  </mc:AlternateContent>
  <xr:revisionPtr revIDLastSave="0" documentId="13_ncr:1_{DDDD977D-1979-DD42-9623-B2378E2F5A13}" xr6:coauthVersionLast="47" xr6:coauthVersionMax="47" xr10:uidLastSave="{00000000-0000-0000-0000-000000000000}"/>
  <bookViews>
    <workbookView xWindow="860" yWindow="1980" windowWidth="24740" windowHeight="14400" xr2:uid="{00000000-000D-0000-FFFF-FFFF00000000}"/>
  </bookViews>
  <sheets>
    <sheet name="summary" sheetId="4" r:id="rId1"/>
    <sheet name="calculation" sheetId="1" r:id="rId2"/>
    <sheet name="hypothesis testing" sheetId="3" r:id="rId3"/>
    <sheet name="raw-data" sheetId="2" r:id="rId4"/>
  </sheets>
  <definedNames>
    <definedName name="_xlchart.v1.0" hidden="1">calculation!$V$38:$V$41</definedName>
    <definedName name="_xlchart.v1.1" hidden="1">calculation!$W$38:$W$41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4" i="1" l="1"/>
  <c r="S35" i="1"/>
  <c r="W40" i="1"/>
  <c r="W36" i="1"/>
  <c r="P19" i="1" a="1"/>
  <c r="P19" i="1" s="1"/>
  <c r="P13" i="1" a="1"/>
  <c r="P13" i="1" s="1"/>
  <c r="P12" i="1" a="1"/>
  <c r="P12" i="1" s="1"/>
  <c r="P18" i="1" a="1"/>
  <c r="P18" i="1" s="1"/>
  <c r="W21" i="1"/>
  <c r="W22" i="1" s="1"/>
  <c r="W31" i="1"/>
  <c r="W27" i="1"/>
  <c r="W17" i="1"/>
  <c r="W18" i="1" s="1"/>
  <c r="Y155" i="3"/>
  <c r="Y141" i="3"/>
  <c r="Y127" i="3"/>
  <c r="Y113" i="3"/>
  <c r="T3" i="3"/>
  <c r="U3" i="3"/>
  <c r="T4" i="3"/>
  <c r="U4" i="3"/>
  <c r="T5" i="3"/>
  <c r="U5" i="3"/>
  <c r="T6" i="3"/>
  <c r="U6" i="3"/>
  <c r="T7" i="3"/>
  <c r="U7" i="3"/>
  <c r="T8" i="3"/>
  <c r="U8" i="3"/>
  <c r="T9" i="3"/>
  <c r="U9" i="3"/>
  <c r="T10" i="3"/>
  <c r="U10" i="3"/>
  <c r="T11" i="3"/>
  <c r="U11" i="3"/>
  <c r="T12" i="3"/>
  <c r="U12" i="3"/>
  <c r="T13" i="3"/>
  <c r="U13" i="3"/>
  <c r="T14" i="3"/>
  <c r="U14" i="3"/>
  <c r="T15" i="3"/>
  <c r="U15" i="3"/>
  <c r="T16" i="3"/>
  <c r="U16" i="3"/>
  <c r="T17" i="3"/>
  <c r="U17" i="3"/>
  <c r="T18" i="3"/>
  <c r="U18" i="3"/>
  <c r="T19" i="3"/>
  <c r="U19" i="3"/>
  <c r="T20" i="3"/>
  <c r="U20" i="3"/>
  <c r="T21" i="3"/>
  <c r="U21" i="3"/>
  <c r="T22" i="3"/>
  <c r="U22" i="3"/>
  <c r="T23" i="3"/>
  <c r="U23" i="3"/>
  <c r="T24" i="3"/>
  <c r="U24" i="3"/>
  <c r="T25" i="3"/>
  <c r="U25" i="3"/>
  <c r="T26" i="3"/>
  <c r="U26" i="3"/>
  <c r="T27" i="3"/>
  <c r="U27" i="3"/>
  <c r="T28" i="3"/>
  <c r="U28" i="3"/>
  <c r="T29" i="3"/>
  <c r="U29" i="3"/>
  <c r="T30" i="3"/>
  <c r="U30" i="3"/>
  <c r="T31" i="3"/>
  <c r="U31" i="3"/>
  <c r="T32" i="3"/>
  <c r="U32" i="3"/>
  <c r="T33" i="3"/>
  <c r="U33" i="3"/>
  <c r="T34" i="3"/>
  <c r="U34" i="3"/>
  <c r="T35" i="3"/>
  <c r="U35" i="3"/>
  <c r="T36" i="3"/>
  <c r="U36" i="3"/>
  <c r="T37" i="3"/>
  <c r="U37" i="3"/>
  <c r="T38" i="3"/>
  <c r="U38" i="3"/>
  <c r="T39" i="3"/>
  <c r="U39" i="3"/>
  <c r="T40" i="3"/>
  <c r="U40" i="3"/>
  <c r="T41" i="3"/>
  <c r="U41" i="3"/>
  <c r="T42" i="3"/>
  <c r="U42" i="3"/>
  <c r="T43" i="3"/>
  <c r="U43" i="3"/>
  <c r="T44" i="3"/>
  <c r="U44" i="3"/>
  <c r="T45" i="3"/>
  <c r="U45" i="3"/>
  <c r="T46" i="3"/>
  <c r="U46" i="3"/>
  <c r="T47" i="3"/>
  <c r="U47" i="3"/>
  <c r="T48" i="3"/>
  <c r="U48" i="3"/>
  <c r="T49" i="3"/>
  <c r="U49" i="3"/>
  <c r="T50" i="3"/>
  <c r="U50" i="3"/>
  <c r="T51" i="3"/>
  <c r="U51" i="3"/>
  <c r="T52" i="3"/>
  <c r="U52" i="3"/>
  <c r="T53" i="3"/>
  <c r="U53" i="3"/>
  <c r="T54" i="3"/>
  <c r="U54" i="3"/>
  <c r="T55" i="3"/>
  <c r="U55" i="3"/>
  <c r="T56" i="3"/>
  <c r="U56" i="3"/>
  <c r="T57" i="3"/>
  <c r="U57" i="3"/>
  <c r="T58" i="3"/>
  <c r="U58" i="3"/>
  <c r="T59" i="3"/>
  <c r="U59" i="3"/>
  <c r="T60" i="3"/>
  <c r="U60" i="3"/>
  <c r="T61" i="3"/>
  <c r="U61" i="3"/>
  <c r="T62" i="3"/>
  <c r="U62" i="3"/>
  <c r="T63" i="3"/>
  <c r="U63" i="3"/>
  <c r="T64" i="3"/>
  <c r="U64" i="3"/>
  <c r="T65" i="3"/>
  <c r="U65" i="3"/>
  <c r="T66" i="3"/>
  <c r="U66" i="3"/>
  <c r="T67" i="3"/>
  <c r="U67" i="3"/>
  <c r="T68" i="3"/>
  <c r="U68" i="3"/>
  <c r="T69" i="3"/>
  <c r="U69" i="3"/>
  <c r="T70" i="3"/>
  <c r="U70" i="3"/>
  <c r="T71" i="3"/>
  <c r="U71" i="3"/>
  <c r="T72" i="3"/>
  <c r="U72" i="3"/>
  <c r="T73" i="3"/>
  <c r="U73" i="3"/>
  <c r="T74" i="3"/>
  <c r="U74" i="3"/>
  <c r="T75" i="3"/>
  <c r="U75" i="3"/>
  <c r="T76" i="3"/>
  <c r="U76" i="3"/>
  <c r="T77" i="3"/>
  <c r="U77" i="3"/>
  <c r="T78" i="3"/>
  <c r="U78" i="3"/>
  <c r="T79" i="3"/>
  <c r="U79" i="3"/>
  <c r="T80" i="3"/>
  <c r="U80" i="3"/>
  <c r="T81" i="3"/>
  <c r="U81" i="3"/>
  <c r="T82" i="3"/>
  <c r="U82" i="3"/>
  <c r="T83" i="3"/>
  <c r="U83" i="3"/>
  <c r="T84" i="3"/>
  <c r="U84" i="3"/>
  <c r="T85" i="3"/>
  <c r="U85" i="3"/>
  <c r="T86" i="3"/>
  <c r="U86" i="3"/>
  <c r="T87" i="3"/>
  <c r="U87" i="3"/>
  <c r="T88" i="3"/>
  <c r="U88" i="3"/>
  <c r="T89" i="3"/>
  <c r="U89" i="3"/>
  <c r="T90" i="3"/>
  <c r="U90" i="3"/>
  <c r="T91" i="3"/>
  <c r="U91" i="3"/>
  <c r="T92" i="3"/>
  <c r="U92" i="3"/>
  <c r="T93" i="3"/>
  <c r="U93" i="3"/>
  <c r="T94" i="3"/>
  <c r="U94" i="3"/>
  <c r="T95" i="3"/>
  <c r="U95" i="3"/>
  <c r="T96" i="3"/>
  <c r="U96" i="3"/>
  <c r="T97" i="3"/>
  <c r="U97" i="3"/>
  <c r="T98" i="3"/>
  <c r="U98" i="3"/>
  <c r="T99" i="3"/>
  <c r="U99" i="3"/>
  <c r="T100" i="3"/>
  <c r="U100" i="3"/>
  <c r="T101" i="3"/>
  <c r="U101" i="3"/>
  <c r="T102" i="3"/>
  <c r="U102" i="3"/>
  <c r="T103" i="3"/>
  <c r="U103" i="3"/>
  <c r="T104" i="3"/>
  <c r="U104" i="3"/>
  <c r="T105" i="3"/>
  <c r="U105" i="3"/>
  <c r="T106" i="3"/>
  <c r="U106" i="3"/>
  <c r="T107" i="3"/>
  <c r="U107" i="3"/>
  <c r="T108" i="3"/>
  <c r="U108" i="3"/>
  <c r="T109" i="3"/>
  <c r="U109" i="3"/>
  <c r="T110" i="3"/>
  <c r="U110" i="3"/>
  <c r="T111" i="3"/>
  <c r="U111" i="3"/>
  <c r="T112" i="3"/>
  <c r="U112" i="3"/>
  <c r="T113" i="3"/>
  <c r="U113" i="3"/>
  <c r="T114" i="3"/>
  <c r="U114" i="3"/>
  <c r="T115" i="3"/>
  <c r="U115" i="3"/>
  <c r="T116" i="3"/>
  <c r="U116" i="3"/>
  <c r="T117" i="3"/>
  <c r="U117" i="3"/>
  <c r="T118" i="3"/>
  <c r="U118" i="3"/>
  <c r="T119" i="3"/>
  <c r="U119" i="3"/>
  <c r="T120" i="3"/>
  <c r="U120" i="3"/>
  <c r="T121" i="3"/>
  <c r="U121" i="3"/>
  <c r="T122" i="3"/>
  <c r="U122" i="3"/>
  <c r="T123" i="3"/>
  <c r="U123" i="3"/>
  <c r="T124" i="3"/>
  <c r="U124" i="3"/>
  <c r="T125" i="3"/>
  <c r="U125" i="3"/>
  <c r="T126" i="3"/>
  <c r="U126" i="3"/>
  <c r="T127" i="3"/>
  <c r="U127" i="3"/>
  <c r="T128" i="3"/>
  <c r="U128" i="3"/>
  <c r="T129" i="3"/>
  <c r="U129" i="3"/>
  <c r="T130" i="3"/>
  <c r="U130" i="3"/>
  <c r="T131" i="3"/>
  <c r="U131" i="3"/>
  <c r="T132" i="3"/>
  <c r="U132" i="3"/>
  <c r="T133" i="3"/>
  <c r="U133" i="3"/>
  <c r="T134" i="3"/>
  <c r="U134" i="3"/>
  <c r="T135" i="3"/>
  <c r="U135" i="3"/>
  <c r="T136" i="3"/>
  <c r="U136" i="3"/>
  <c r="T137" i="3"/>
  <c r="U137" i="3"/>
  <c r="T138" i="3"/>
  <c r="U138" i="3"/>
  <c r="T139" i="3"/>
  <c r="U139" i="3"/>
  <c r="T140" i="3"/>
  <c r="U140" i="3"/>
  <c r="T141" i="3"/>
  <c r="U141" i="3"/>
  <c r="T142" i="3"/>
  <c r="U142" i="3"/>
  <c r="T143" i="3"/>
  <c r="U143" i="3"/>
  <c r="T144" i="3"/>
  <c r="U144" i="3"/>
  <c r="T145" i="3"/>
  <c r="U145" i="3"/>
  <c r="T146" i="3"/>
  <c r="U146" i="3"/>
  <c r="T147" i="3"/>
  <c r="U147" i="3"/>
  <c r="T148" i="3"/>
  <c r="U148" i="3"/>
  <c r="T149" i="3"/>
  <c r="U149" i="3"/>
  <c r="T150" i="3"/>
  <c r="U150" i="3"/>
  <c r="T151" i="3"/>
  <c r="U151" i="3"/>
  <c r="T152" i="3"/>
  <c r="U152" i="3"/>
  <c r="T153" i="3"/>
  <c r="U153" i="3"/>
  <c r="T154" i="3"/>
  <c r="U154" i="3"/>
  <c r="T155" i="3"/>
  <c r="U155" i="3"/>
  <c r="T156" i="3"/>
  <c r="U156" i="3"/>
  <c r="T157" i="3"/>
  <c r="U157" i="3"/>
  <c r="T158" i="3"/>
  <c r="U158" i="3"/>
  <c r="T159" i="3"/>
  <c r="U159" i="3"/>
  <c r="T160" i="3"/>
  <c r="U160" i="3"/>
  <c r="T161" i="3"/>
  <c r="U161" i="3"/>
  <c r="T162" i="3"/>
  <c r="U162" i="3"/>
  <c r="T163" i="3"/>
  <c r="U163" i="3"/>
  <c r="T164" i="3"/>
  <c r="U164" i="3"/>
  <c r="T165" i="3"/>
  <c r="U165" i="3"/>
  <c r="T166" i="3"/>
  <c r="U166" i="3"/>
  <c r="T167" i="3"/>
  <c r="U167" i="3"/>
  <c r="T168" i="3"/>
  <c r="U168" i="3"/>
  <c r="T169" i="3"/>
  <c r="U169" i="3"/>
  <c r="T170" i="3"/>
  <c r="U170" i="3"/>
  <c r="T171" i="3"/>
  <c r="U171" i="3"/>
  <c r="T172" i="3"/>
  <c r="U172" i="3"/>
  <c r="T173" i="3"/>
  <c r="U173" i="3"/>
  <c r="T174" i="3"/>
  <c r="U174" i="3"/>
  <c r="T175" i="3"/>
  <c r="U175" i="3"/>
  <c r="T176" i="3"/>
  <c r="U176" i="3"/>
  <c r="T177" i="3"/>
  <c r="U177" i="3"/>
  <c r="T178" i="3"/>
  <c r="U178" i="3"/>
  <c r="T179" i="3"/>
  <c r="U179" i="3"/>
  <c r="T180" i="3"/>
  <c r="U180" i="3"/>
  <c r="T181" i="3"/>
  <c r="U181" i="3"/>
  <c r="T182" i="3"/>
  <c r="U182" i="3"/>
  <c r="T183" i="3"/>
  <c r="U183" i="3"/>
  <c r="T184" i="3"/>
  <c r="U184" i="3"/>
  <c r="T185" i="3"/>
  <c r="U185" i="3"/>
  <c r="T186" i="3"/>
  <c r="U186" i="3"/>
  <c r="T187" i="3"/>
  <c r="U187" i="3"/>
  <c r="T188" i="3"/>
  <c r="U188" i="3"/>
  <c r="T189" i="3"/>
  <c r="U189" i="3"/>
  <c r="T190" i="3"/>
  <c r="U190" i="3"/>
  <c r="T191" i="3"/>
  <c r="U191" i="3"/>
  <c r="T192" i="3"/>
  <c r="U192" i="3"/>
  <c r="T193" i="3"/>
  <c r="U193" i="3"/>
  <c r="T194" i="3"/>
  <c r="U194" i="3"/>
  <c r="T195" i="3"/>
  <c r="U195" i="3"/>
  <c r="T196" i="3"/>
  <c r="U196" i="3"/>
  <c r="T197" i="3"/>
  <c r="U197" i="3"/>
  <c r="T198" i="3"/>
  <c r="U198" i="3"/>
  <c r="T199" i="3"/>
  <c r="U199" i="3"/>
  <c r="T200" i="3"/>
  <c r="U200" i="3"/>
  <c r="T201" i="3"/>
  <c r="U201" i="3"/>
  <c r="T202" i="3"/>
  <c r="U202" i="3"/>
  <c r="T203" i="3"/>
  <c r="U203" i="3"/>
  <c r="T204" i="3"/>
  <c r="U204" i="3"/>
  <c r="T205" i="3"/>
  <c r="U205" i="3"/>
  <c r="T206" i="3"/>
  <c r="U206" i="3"/>
  <c r="T207" i="3"/>
  <c r="U207" i="3"/>
  <c r="T208" i="3"/>
  <c r="U208" i="3"/>
  <c r="T209" i="3"/>
  <c r="U209" i="3"/>
  <c r="T210" i="3"/>
  <c r="U210" i="3"/>
  <c r="T211" i="3"/>
  <c r="U211" i="3"/>
  <c r="T212" i="3"/>
  <c r="U212" i="3"/>
  <c r="T213" i="3"/>
  <c r="U213" i="3"/>
  <c r="T214" i="3"/>
  <c r="U214" i="3"/>
  <c r="T215" i="3"/>
  <c r="U215" i="3"/>
  <c r="T216" i="3"/>
  <c r="U216" i="3"/>
  <c r="T217" i="3"/>
  <c r="U217" i="3"/>
  <c r="T218" i="3"/>
  <c r="U218" i="3"/>
  <c r="T219" i="3"/>
  <c r="U219" i="3"/>
  <c r="T220" i="3"/>
  <c r="U220" i="3"/>
  <c r="T221" i="3"/>
  <c r="U221" i="3"/>
  <c r="T222" i="3"/>
  <c r="U222" i="3"/>
  <c r="T223" i="3"/>
  <c r="U223" i="3"/>
  <c r="T224" i="3"/>
  <c r="U224" i="3"/>
  <c r="T225" i="3"/>
  <c r="U225" i="3"/>
  <c r="T226" i="3"/>
  <c r="U226" i="3"/>
  <c r="T227" i="3"/>
  <c r="U227" i="3"/>
  <c r="T228" i="3"/>
  <c r="U228" i="3"/>
  <c r="T229" i="3"/>
  <c r="U229" i="3"/>
  <c r="T230" i="3"/>
  <c r="U230" i="3"/>
  <c r="T231" i="3"/>
  <c r="U231" i="3"/>
  <c r="T232" i="3"/>
  <c r="U232" i="3"/>
  <c r="T233" i="3"/>
  <c r="U233" i="3"/>
  <c r="T234" i="3"/>
  <c r="U234" i="3"/>
  <c r="T235" i="3"/>
  <c r="U235" i="3"/>
  <c r="T236" i="3"/>
  <c r="U236" i="3"/>
  <c r="T237" i="3"/>
  <c r="U237" i="3"/>
  <c r="T238" i="3"/>
  <c r="U238" i="3"/>
  <c r="T239" i="3"/>
  <c r="U239" i="3"/>
  <c r="T240" i="3"/>
  <c r="U240" i="3"/>
  <c r="T241" i="3"/>
  <c r="U241" i="3"/>
  <c r="T242" i="3"/>
  <c r="U242" i="3"/>
  <c r="T243" i="3"/>
  <c r="U243" i="3"/>
  <c r="T244" i="3"/>
  <c r="U244" i="3"/>
  <c r="T245" i="3"/>
  <c r="U245" i="3"/>
  <c r="T246" i="3"/>
  <c r="U246" i="3"/>
  <c r="T247" i="3"/>
  <c r="U247" i="3"/>
  <c r="T248" i="3"/>
  <c r="U248" i="3"/>
  <c r="T249" i="3"/>
  <c r="U249" i="3"/>
  <c r="T250" i="3"/>
  <c r="U250" i="3"/>
  <c r="T251" i="3"/>
  <c r="U251" i="3"/>
  <c r="T252" i="3"/>
  <c r="U252" i="3"/>
  <c r="T253" i="3"/>
  <c r="U253" i="3"/>
  <c r="T254" i="3"/>
  <c r="U254" i="3"/>
  <c r="T255" i="3"/>
  <c r="U255" i="3"/>
  <c r="T256" i="3"/>
  <c r="U256" i="3"/>
  <c r="T257" i="3"/>
  <c r="U257" i="3"/>
  <c r="T258" i="3"/>
  <c r="U258" i="3"/>
  <c r="T259" i="3"/>
  <c r="U259" i="3"/>
  <c r="T260" i="3"/>
  <c r="U260" i="3"/>
  <c r="T261" i="3"/>
  <c r="U261" i="3"/>
  <c r="T262" i="3"/>
  <c r="U262" i="3"/>
  <c r="T263" i="3"/>
  <c r="U263" i="3"/>
  <c r="T264" i="3"/>
  <c r="U264" i="3"/>
  <c r="T265" i="3"/>
  <c r="U265" i="3"/>
  <c r="T266" i="3"/>
  <c r="U266" i="3"/>
  <c r="T267" i="3"/>
  <c r="U267" i="3"/>
  <c r="T268" i="3"/>
  <c r="U268" i="3"/>
  <c r="T269" i="3"/>
  <c r="U269" i="3"/>
  <c r="T270" i="3"/>
  <c r="U270" i="3"/>
  <c r="T271" i="3"/>
  <c r="U271" i="3"/>
  <c r="T272" i="3"/>
  <c r="U272" i="3"/>
  <c r="T273" i="3"/>
  <c r="U273" i="3"/>
  <c r="T274" i="3"/>
  <c r="U274" i="3"/>
  <c r="T275" i="3"/>
  <c r="U275" i="3"/>
  <c r="T276" i="3"/>
  <c r="U276" i="3"/>
  <c r="T277" i="3"/>
  <c r="U277" i="3"/>
  <c r="T278" i="3"/>
  <c r="U278" i="3"/>
  <c r="T279" i="3"/>
  <c r="U279" i="3"/>
  <c r="T280" i="3"/>
  <c r="U280" i="3"/>
  <c r="T281" i="3"/>
  <c r="U281" i="3"/>
  <c r="T282" i="3"/>
  <c r="U282" i="3"/>
  <c r="T283" i="3"/>
  <c r="U283" i="3"/>
  <c r="T284" i="3"/>
  <c r="U284" i="3"/>
  <c r="T285" i="3"/>
  <c r="U285" i="3"/>
  <c r="T286" i="3"/>
  <c r="U286" i="3"/>
  <c r="T287" i="3"/>
  <c r="U287" i="3"/>
  <c r="T288" i="3"/>
  <c r="U288" i="3"/>
  <c r="T289" i="3"/>
  <c r="U289" i="3"/>
  <c r="T290" i="3"/>
  <c r="U290" i="3"/>
  <c r="T291" i="3"/>
  <c r="U291" i="3"/>
  <c r="T292" i="3"/>
  <c r="U292" i="3"/>
  <c r="T293" i="3"/>
  <c r="U293" i="3"/>
  <c r="T294" i="3"/>
  <c r="U294" i="3"/>
  <c r="T295" i="3"/>
  <c r="U295" i="3"/>
  <c r="T296" i="3"/>
  <c r="U296" i="3"/>
  <c r="T297" i="3"/>
  <c r="U297" i="3"/>
  <c r="T298" i="3"/>
  <c r="U298" i="3"/>
  <c r="T299" i="3"/>
  <c r="U299" i="3"/>
  <c r="T300" i="3"/>
  <c r="U300" i="3"/>
  <c r="T301" i="3"/>
  <c r="U301" i="3"/>
  <c r="T302" i="3"/>
  <c r="U302" i="3"/>
  <c r="T303" i="3"/>
  <c r="U303" i="3"/>
  <c r="T304" i="3"/>
  <c r="U304" i="3"/>
  <c r="T305" i="3"/>
  <c r="U305" i="3"/>
  <c r="T306" i="3"/>
  <c r="U306" i="3"/>
  <c r="T307" i="3"/>
  <c r="U307" i="3"/>
  <c r="T308" i="3"/>
  <c r="U308" i="3"/>
  <c r="T309" i="3"/>
  <c r="U309" i="3"/>
  <c r="T310" i="3"/>
  <c r="U310" i="3"/>
  <c r="T311" i="3"/>
  <c r="U311" i="3"/>
  <c r="T312" i="3"/>
  <c r="U312" i="3"/>
  <c r="T313" i="3"/>
  <c r="U313" i="3"/>
  <c r="T314" i="3"/>
  <c r="U314" i="3"/>
  <c r="T315" i="3"/>
  <c r="U315" i="3"/>
  <c r="T316" i="3"/>
  <c r="U316" i="3"/>
  <c r="T317" i="3"/>
  <c r="U317" i="3"/>
  <c r="T318" i="3"/>
  <c r="U318" i="3"/>
  <c r="T319" i="3"/>
  <c r="U319" i="3"/>
  <c r="T320" i="3"/>
  <c r="U320" i="3"/>
  <c r="T321" i="3"/>
  <c r="U321" i="3"/>
  <c r="T322" i="3"/>
  <c r="U322" i="3"/>
  <c r="T323" i="3"/>
  <c r="U323" i="3"/>
  <c r="T324" i="3"/>
  <c r="U324" i="3"/>
  <c r="T325" i="3"/>
  <c r="U325" i="3"/>
  <c r="T326" i="3"/>
  <c r="U326" i="3"/>
  <c r="T327" i="3"/>
  <c r="U327" i="3"/>
  <c r="T328" i="3"/>
  <c r="U328" i="3"/>
  <c r="T329" i="3"/>
  <c r="U329" i="3"/>
  <c r="T330" i="3"/>
  <c r="U330" i="3"/>
  <c r="T331" i="3"/>
  <c r="U331" i="3"/>
  <c r="T332" i="3"/>
  <c r="U332" i="3"/>
  <c r="T333" i="3"/>
  <c r="U333" i="3"/>
  <c r="T334" i="3"/>
  <c r="U334" i="3"/>
  <c r="T335" i="3"/>
  <c r="U335" i="3"/>
  <c r="T336" i="3"/>
  <c r="U336" i="3"/>
  <c r="T337" i="3"/>
  <c r="U337" i="3"/>
  <c r="T338" i="3"/>
  <c r="U338" i="3"/>
  <c r="T339" i="3"/>
  <c r="U339" i="3"/>
  <c r="T340" i="3"/>
  <c r="U340" i="3"/>
  <c r="T341" i="3"/>
  <c r="U341" i="3"/>
  <c r="T342" i="3"/>
  <c r="U342" i="3"/>
  <c r="T343" i="3"/>
  <c r="U343" i="3"/>
  <c r="T344" i="3"/>
  <c r="U344" i="3"/>
  <c r="T345" i="3"/>
  <c r="U345" i="3"/>
  <c r="T346" i="3"/>
  <c r="U346" i="3"/>
  <c r="T347" i="3"/>
  <c r="U347" i="3"/>
  <c r="T348" i="3"/>
  <c r="U348" i="3"/>
  <c r="T349" i="3"/>
  <c r="U349" i="3"/>
  <c r="T350" i="3"/>
  <c r="U350" i="3"/>
  <c r="T351" i="3"/>
  <c r="U351" i="3"/>
  <c r="T352" i="3"/>
  <c r="U352" i="3"/>
  <c r="T353" i="3"/>
  <c r="U353" i="3"/>
  <c r="T354" i="3"/>
  <c r="U354" i="3"/>
  <c r="T355" i="3"/>
  <c r="U355" i="3"/>
  <c r="T356" i="3"/>
  <c r="U356" i="3"/>
  <c r="T357" i="3"/>
  <c r="U357" i="3"/>
  <c r="T358" i="3"/>
  <c r="U358" i="3"/>
  <c r="T359" i="3"/>
  <c r="U359" i="3"/>
  <c r="T360" i="3"/>
  <c r="U360" i="3"/>
  <c r="T361" i="3"/>
  <c r="U361" i="3"/>
  <c r="T362" i="3"/>
  <c r="U362" i="3"/>
  <c r="T363" i="3"/>
  <c r="U363" i="3"/>
  <c r="T364" i="3"/>
  <c r="U364" i="3"/>
  <c r="T365" i="3"/>
  <c r="U365" i="3"/>
  <c r="T366" i="3"/>
  <c r="U366" i="3"/>
  <c r="T367" i="3"/>
  <c r="U367" i="3"/>
  <c r="T368" i="3"/>
  <c r="U368" i="3"/>
  <c r="T369" i="3"/>
  <c r="U369" i="3"/>
  <c r="T370" i="3"/>
  <c r="U370" i="3"/>
  <c r="T371" i="3"/>
  <c r="U371" i="3"/>
  <c r="T372" i="3"/>
  <c r="U372" i="3"/>
  <c r="T373" i="3"/>
  <c r="U373" i="3"/>
  <c r="T374" i="3"/>
  <c r="U374" i="3"/>
  <c r="T375" i="3"/>
  <c r="U375" i="3"/>
  <c r="T376" i="3"/>
  <c r="U376" i="3"/>
  <c r="T377" i="3"/>
  <c r="U377" i="3"/>
  <c r="T378" i="3"/>
  <c r="U378" i="3"/>
  <c r="T379" i="3"/>
  <c r="U379" i="3"/>
  <c r="T380" i="3"/>
  <c r="U380" i="3"/>
  <c r="T381" i="3"/>
  <c r="U381" i="3"/>
  <c r="T382" i="3"/>
  <c r="U382" i="3"/>
  <c r="T383" i="3"/>
  <c r="U383" i="3"/>
  <c r="T384" i="3"/>
  <c r="U384" i="3"/>
  <c r="T385" i="3"/>
  <c r="U385" i="3"/>
  <c r="T386" i="3"/>
  <c r="U386" i="3"/>
  <c r="T387" i="3"/>
  <c r="U387" i="3"/>
  <c r="T388" i="3"/>
  <c r="U388" i="3"/>
  <c r="T389" i="3"/>
  <c r="U389" i="3"/>
  <c r="T390" i="3"/>
  <c r="U390" i="3"/>
  <c r="T391" i="3"/>
  <c r="U391" i="3"/>
  <c r="T392" i="3"/>
  <c r="U392" i="3"/>
  <c r="T393" i="3"/>
  <c r="U393" i="3"/>
  <c r="T394" i="3"/>
  <c r="U394" i="3"/>
  <c r="T395" i="3"/>
  <c r="U395" i="3"/>
  <c r="T396" i="3"/>
  <c r="U396" i="3"/>
  <c r="T397" i="3"/>
  <c r="U397" i="3"/>
  <c r="T398" i="3"/>
  <c r="U398" i="3"/>
  <c r="T399" i="3"/>
  <c r="U399" i="3"/>
  <c r="T400" i="3"/>
  <c r="U400" i="3"/>
  <c r="T401" i="3"/>
  <c r="U401" i="3"/>
  <c r="T402" i="3"/>
  <c r="U402" i="3"/>
  <c r="T403" i="3"/>
  <c r="U403" i="3"/>
  <c r="T404" i="3"/>
  <c r="U404" i="3"/>
  <c r="T405" i="3"/>
  <c r="U405" i="3"/>
  <c r="T406" i="3"/>
  <c r="U406" i="3"/>
  <c r="T407" i="3"/>
  <c r="U407" i="3"/>
  <c r="T408" i="3"/>
  <c r="U408" i="3"/>
  <c r="T409" i="3"/>
  <c r="U409" i="3"/>
  <c r="T410" i="3"/>
  <c r="U410" i="3"/>
  <c r="T411" i="3"/>
  <c r="U411" i="3"/>
  <c r="T412" i="3"/>
  <c r="U412" i="3"/>
  <c r="T413" i="3"/>
  <c r="U413" i="3"/>
  <c r="T414" i="3"/>
  <c r="U414" i="3"/>
  <c r="T415" i="3"/>
  <c r="U415" i="3"/>
  <c r="T416" i="3"/>
  <c r="U416" i="3"/>
  <c r="T417" i="3"/>
  <c r="U417" i="3"/>
  <c r="T418" i="3"/>
  <c r="U418" i="3"/>
  <c r="T419" i="3"/>
  <c r="U419" i="3"/>
  <c r="T420" i="3"/>
  <c r="U420" i="3"/>
  <c r="T421" i="3"/>
  <c r="U421" i="3"/>
  <c r="T422" i="3"/>
  <c r="U422" i="3"/>
  <c r="T423" i="3"/>
  <c r="U423" i="3"/>
  <c r="T424" i="3"/>
  <c r="U424" i="3"/>
  <c r="T425" i="3"/>
  <c r="U425" i="3"/>
  <c r="T426" i="3"/>
  <c r="U426" i="3"/>
  <c r="T427" i="3"/>
  <c r="U427" i="3"/>
  <c r="T428" i="3"/>
  <c r="U428" i="3"/>
  <c r="T429" i="3"/>
  <c r="U429" i="3"/>
  <c r="T430" i="3"/>
  <c r="U430" i="3"/>
  <c r="T431" i="3"/>
  <c r="U431" i="3"/>
  <c r="T432" i="3"/>
  <c r="U432" i="3"/>
  <c r="T433" i="3"/>
  <c r="U433" i="3"/>
  <c r="T434" i="3"/>
  <c r="U434" i="3"/>
  <c r="T435" i="3"/>
  <c r="U435" i="3"/>
  <c r="T436" i="3"/>
  <c r="U436" i="3"/>
  <c r="T437" i="3"/>
  <c r="U437" i="3"/>
  <c r="T438" i="3"/>
  <c r="U438" i="3"/>
  <c r="T439" i="3"/>
  <c r="U439" i="3"/>
  <c r="T440" i="3"/>
  <c r="U440" i="3"/>
  <c r="T441" i="3"/>
  <c r="U441" i="3"/>
  <c r="T442" i="3"/>
  <c r="U442" i="3"/>
  <c r="T443" i="3"/>
  <c r="U443" i="3"/>
  <c r="T444" i="3"/>
  <c r="U444" i="3"/>
  <c r="T445" i="3"/>
  <c r="U445" i="3"/>
  <c r="T446" i="3"/>
  <c r="U446" i="3"/>
  <c r="T447" i="3"/>
  <c r="U447" i="3"/>
  <c r="T448" i="3"/>
  <c r="U448" i="3"/>
  <c r="T449" i="3"/>
  <c r="U449" i="3"/>
  <c r="T450" i="3"/>
  <c r="U450" i="3"/>
  <c r="T451" i="3"/>
  <c r="U451" i="3"/>
  <c r="T452" i="3"/>
  <c r="U452" i="3"/>
  <c r="T453" i="3"/>
  <c r="U453" i="3"/>
  <c r="T454" i="3"/>
  <c r="U454" i="3"/>
  <c r="T455" i="3"/>
  <c r="U455" i="3"/>
  <c r="T456" i="3"/>
  <c r="U456" i="3"/>
  <c r="T457" i="3"/>
  <c r="U457" i="3"/>
  <c r="T458" i="3"/>
  <c r="U458" i="3"/>
  <c r="T459" i="3"/>
  <c r="U459" i="3"/>
  <c r="T460" i="3"/>
  <c r="U460" i="3"/>
  <c r="T461" i="3"/>
  <c r="U461" i="3"/>
  <c r="T462" i="3"/>
  <c r="U462" i="3"/>
  <c r="T463" i="3"/>
  <c r="U463" i="3"/>
  <c r="T464" i="3"/>
  <c r="U464" i="3"/>
  <c r="T465" i="3"/>
  <c r="U465" i="3"/>
  <c r="T466" i="3"/>
  <c r="U466" i="3"/>
  <c r="T467" i="3"/>
  <c r="U467" i="3"/>
  <c r="T468" i="3"/>
  <c r="U468" i="3"/>
  <c r="T469" i="3"/>
  <c r="U469" i="3"/>
  <c r="T470" i="3"/>
  <c r="U470" i="3"/>
  <c r="T471" i="3"/>
  <c r="U471" i="3"/>
  <c r="T472" i="3"/>
  <c r="U472" i="3"/>
  <c r="T473" i="3"/>
  <c r="U473" i="3"/>
  <c r="T474" i="3"/>
  <c r="U474" i="3"/>
  <c r="T475" i="3"/>
  <c r="U475" i="3"/>
  <c r="T476" i="3"/>
  <c r="U476" i="3"/>
  <c r="T477" i="3"/>
  <c r="U477" i="3"/>
  <c r="T478" i="3"/>
  <c r="U478" i="3"/>
  <c r="T479" i="3"/>
  <c r="U479" i="3"/>
  <c r="T480" i="3"/>
  <c r="U480" i="3"/>
  <c r="T481" i="3"/>
  <c r="U481" i="3"/>
  <c r="T482" i="3"/>
  <c r="U482" i="3"/>
  <c r="T483" i="3"/>
  <c r="U483" i="3"/>
  <c r="T484" i="3"/>
  <c r="U484" i="3"/>
  <c r="T485" i="3"/>
  <c r="U485" i="3"/>
  <c r="T486" i="3"/>
  <c r="U486" i="3"/>
  <c r="T487" i="3"/>
  <c r="U487" i="3"/>
  <c r="T488" i="3"/>
  <c r="U488" i="3"/>
  <c r="T489" i="3"/>
  <c r="U489" i="3"/>
  <c r="T490" i="3"/>
  <c r="U490" i="3"/>
  <c r="T491" i="3"/>
  <c r="U491" i="3"/>
  <c r="T492" i="3"/>
  <c r="U492" i="3"/>
  <c r="T493" i="3"/>
  <c r="U493" i="3"/>
  <c r="T494" i="3"/>
  <c r="U494" i="3"/>
  <c r="T495" i="3"/>
  <c r="U495" i="3"/>
  <c r="T496" i="3"/>
  <c r="U496" i="3"/>
  <c r="T497" i="3"/>
  <c r="U497" i="3"/>
  <c r="T498" i="3"/>
  <c r="U498" i="3"/>
  <c r="T499" i="3"/>
  <c r="U499" i="3"/>
  <c r="T500" i="3"/>
  <c r="U500" i="3"/>
  <c r="T501" i="3"/>
  <c r="U501" i="3"/>
  <c r="T502" i="3"/>
  <c r="U502" i="3"/>
  <c r="T503" i="3"/>
  <c r="U503" i="3"/>
  <c r="T504" i="3"/>
  <c r="U504" i="3"/>
  <c r="T505" i="3"/>
  <c r="U505" i="3"/>
  <c r="T506" i="3"/>
  <c r="U506" i="3"/>
  <c r="T507" i="3"/>
  <c r="U507" i="3"/>
  <c r="T508" i="3"/>
  <c r="U508" i="3"/>
  <c r="T509" i="3"/>
  <c r="U509" i="3"/>
  <c r="T510" i="3"/>
  <c r="U510" i="3"/>
  <c r="T511" i="3"/>
  <c r="U511" i="3"/>
  <c r="T512" i="3"/>
  <c r="U512" i="3"/>
  <c r="T513" i="3"/>
  <c r="U513" i="3"/>
  <c r="T514" i="3"/>
  <c r="U514" i="3"/>
  <c r="T515" i="3"/>
  <c r="U515" i="3"/>
  <c r="T516" i="3"/>
  <c r="U516" i="3"/>
  <c r="T517" i="3"/>
  <c r="U517" i="3"/>
  <c r="T518" i="3"/>
  <c r="U518" i="3"/>
  <c r="T519" i="3"/>
  <c r="U519" i="3"/>
  <c r="T520" i="3"/>
  <c r="U520" i="3"/>
  <c r="T521" i="3"/>
  <c r="U521" i="3"/>
  <c r="T522" i="3"/>
  <c r="U522" i="3"/>
  <c r="T523" i="3"/>
  <c r="U523" i="3"/>
  <c r="T524" i="3"/>
  <c r="U524" i="3"/>
  <c r="T525" i="3"/>
  <c r="U525" i="3"/>
  <c r="T526" i="3"/>
  <c r="U526" i="3"/>
  <c r="T527" i="3"/>
  <c r="U527" i="3"/>
  <c r="T528" i="3"/>
  <c r="U528" i="3"/>
  <c r="T529" i="3"/>
  <c r="U529" i="3"/>
  <c r="T530" i="3"/>
  <c r="U530" i="3"/>
  <c r="T531" i="3"/>
  <c r="U531" i="3"/>
  <c r="T532" i="3"/>
  <c r="U532" i="3"/>
  <c r="T533" i="3"/>
  <c r="U533" i="3"/>
  <c r="T534" i="3"/>
  <c r="U534" i="3"/>
  <c r="T535" i="3"/>
  <c r="U535" i="3"/>
  <c r="T536" i="3"/>
  <c r="U536" i="3"/>
  <c r="T537" i="3"/>
  <c r="U537" i="3"/>
  <c r="T538" i="3"/>
  <c r="U538" i="3"/>
  <c r="T539" i="3"/>
  <c r="U539" i="3"/>
  <c r="T540" i="3"/>
  <c r="U540" i="3"/>
  <c r="T541" i="3"/>
  <c r="U541" i="3"/>
  <c r="T542" i="3"/>
  <c r="U542" i="3"/>
  <c r="T543" i="3"/>
  <c r="U543" i="3"/>
  <c r="T544" i="3"/>
  <c r="U544" i="3"/>
  <c r="T545" i="3"/>
  <c r="U545" i="3"/>
  <c r="T546" i="3"/>
  <c r="U546" i="3"/>
  <c r="T547" i="3"/>
  <c r="U547" i="3"/>
  <c r="T548" i="3"/>
  <c r="U548" i="3"/>
  <c r="T549" i="3"/>
  <c r="U549" i="3"/>
  <c r="T550" i="3"/>
  <c r="U550" i="3"/>
  <c r="T551" i="3"/>
  <c r="U551" i="3"/>
  <c r="T552" i="3"/>
  <c r="U552" i="3"/>
  <c r="T553" i="3"/>
  <c r="U553" i="3"/>
  <c r="T554" i="3"/>
  <c r="U554" i="3"/>
  <c r="T555" i="3"/>
  <c r="U555" i="3"/>
  <c r="T556" i="3"/>
  <c r="U556" i="3"/>
  <c r="T557" i="3"/>
  <c r="U557" i="3"/>
  <c r="T558" i="3"/>
  <c r="U558" i="3"/>
  <c r="T559" i="3"/>
  <c r="U559" i="3"/>
  <c r="T560" i="3"/>
  <c r="U560" i="3"/>
  <c r="T561" i="3"/>
  <c r="U561" i="3"/>
  <c r="T562" i="3"/>
  <c r="U562" i="3"/>
  <c r="T563" i="3"/>
  <c r="U563" i="3"/>
  <c r="T564" i="3"/>
  <c r="U564" i="3"/>
  <c r="T565" i="3"/>
  <c r="U565" i="3"/>
  <c r="T566" i="3"/>
  <c r="U566" i="3"/>
  <c r="T567" i="3"/>
  <c r="U567" i="3"/>
  <c r="T568" i="3"/>
  <c r="U568" i="3"/>
  <c r="T569" i="3"/>
  <c r="U569" i="3"/>
  <c r="T570" i="3"/>
  <c r="U570" i="3"/>
  <c r="T571" i="3"/>
  <c r="U571" i="3"/>
  <c r="T572" i="3"/>
  <c r="U572" i="3"/>
  <c r="T573" i="3"/>
  <c r="U573" i="3"/>
  <c r="T574" i="3"/>
  <c r="U574" i="3"/>
  <c r="T575" i="3"/>
  <c r="U575" i="3"/>
  <c r="T576" i="3"/>
  <c r="U576" i="3"/>
  <c r="T577" i="3"/>
  <c r="U577" i="3"/>
  <c r="T578" i="3"/>
  <c r="U578" i="3"/>
  <c r="T579" i="3"/>
  <c r="U579" i="3"/>
  <c r="T580" i="3"/>
  <c r="U580" i="3"/>
  <c r="T581" i="3"/>
  <c r="U581" i="3"/>
  <c r="T582" i="3"/>
  <c r="U582" i="3"/>
  <c r="T583" i="3"/>
  <c r="U583" i="3"/>
  <c r="T584" i="3"/>
  <c r="U584" i="3"/>
  <c r="T585" i="3"/>
  <c r="U585" i="3"/>
  <c r="T586" i="3"/>
  <c r="U586" i="3"/>
  <c r="T587" i="3"/>
  <c r="U587" i="3"/>
  <c r="T588" i="3"/>
  <c r="U588" i="3"/>
  <c r="T589" i="3"/>
  <c r="U589" i="3"/>
  <c r="T590" i="3"/>
  <c r="U590" i="3"/>
  <c r="T591" i="3"/>
  <c r="U591" i="3"/>
  <c r="T592" i="3"/>
  <c r="U592" i="3"/>
  <c r="T593" i="3"/>
  <c r="U593" i="3"/>
  <c r="T594" i="3"/>
  <c r="U594" i="3"/>
  <c r="T595" i="3"/>
  <c r="U595" i="3"/>
  <c r="T596" i="3"/>
  <c r="U596" i="3"/>
  <c r="T597" i="3"/>
  <c r="U597" i="3"/>
  <c r="T598" i="3"/>
  <c r="U598" i="3"/>
  <c r="T599" i="3"/>
  <c r="U599" i="3"/>
  <c r="T600" i="3"/>
  <c r="U600" i="3"/>
  <c r="T601" i="3"/>
  <c r="U601" i="3"/>
  <c r="T602" i="3"/>
  <c r="U602" i="3"/>
  <c r="T603" i="3"/>
  <c r="U603" i="3"/>
  <c r="T604" i="3"/>
  <c r="U604" i="3"/>
  <c r="T605" i="3"/>
  <c r="U605" i="3"/>
  <c r="T606" i="3"/>
  <c r="U606" i="3"/>
  <c r="T607" i="3"/>
  <c r="U607" i="3"/>
  <c r="T608" i="3"/>
  <c r="U608" i="3"/>
  <c r="T609" i="3"/>
  <c r="U609" i="3"/>
  <c r="T610" i="3"/>
  <c r="U610" i="3"/>
  <c r="T611" i="3"/>
  <c r="U611" i="3"/>
  <c r="T612" i="3"/>
  <c r="U612" i="3"/>
  <c r="T613" i="3"/>
  <c r="U613" i="3"/>
  <c r="T614" i="3"/>
  <c r="U614" i="3"/>
  <c r="T615" i="3"/>
  <c r="U615" i="3"/>
  <c r="T616" i="3"/>
  <c r="U616" i="3"/>
  <c r="T617" i="3"/>
  <c r="U617" i="3"/>
  <c r="T618" i="3"/>
  <c r="U618" i="3"/>
  <c r="T619" i="3"/>
  <c r="U619" i="3"/>
  <c r="T620" i="3"/>
  <c r="U620" i="3"/>
  <c r="T621" i="3"/>
  <c r="U621" i="3"/>
  <c r="T622" i="3"/>
  <c r="U622" i="3"/>
  <c r="T623" i="3"/>
  <c r="U623" i="3"/>
  <c r="T624" i="3"/>
  <c r="U624" i="3"/>
  <c r="T625" i="3"/>
  <c r="U625" i="3"/>
  <c r="T626" i="3"/>
  <c r="U626" i="3"/>
  <c r="T627" i="3"/>
  <c r="U627" i="3"/>
  <c r="T628" i="3"/>
  <c r="U628" i="3"/>
  <c r="T629" i="3"/>
  <c r="U629" i="3"/>
  <c r="T630" i="3"/>
  <c r="U630" i="3"/>
  <c r="T631" i="3"/>
  <c r="U631" i="3"/>
  <c r="T632" i="3"/>
  <c r="U632" i="3"/>
  <c r="T633" i="3"/>
  <c r="U633" i="3"/>
  <c r="T634" i="3"/>
  <c r="U634" i="3"/>
  <c r="T635" i="3"/>
  <c r="U635" i="3"/>
  <c r="T636" i="3"/>
  <c r="U636" i="3"/>
  <c r="T637" i="3"/>
  <c r="U637" i="3"/>
  <c r="T638" i="3"/>
  <c r="U638" i="3"/>
  <c r="T639" i="3"/>
  <c r="U639" i="3"/>
  <c r="T640" i="3"/>
  <c r="U640" i="3"/>
  <c r="T641" i="3"/>
  <c r="U641" i="3"/>
  <c r="T642" i="3"/>
  <c r="U642" i="3"/>
  <c r="T643" i="3"/>
  <c r="U643" i="3"/>
  <c r="T644" i="3"/>
  <c r="U644" i="3"/>
  <c r="T645" i="3"/>
  <c r="U645" i="3"/>
  <c r="T646" i="3"/>
  <c r="U646" i="3"/>
  <c r="T647" i="3"/>
  <c r="U647" i="3"/>
  <c r="T648" i="3"/>
  <c r="U648" i="3"/>
  <c r="T649" i="3"/>
  <c r="U649" i="3"/>
  <c r="T650" i="3"/>
  <c r="U650" i="3"/>
  <c r="T651" i="3"/>
  <c r="U651" i="3"/>
  <c r="T652" i="3"/>
  <c r="U652" i="3"/>
  <c r="T653" i="3"/>
  <c r="U653" i="3"/>
  <c r="T654" i="3"/>
  <c r="U654" i="3"/>
  <c r="T655" i="3"/>
  <c r="U655" i="3"/>
  <c r="T656" i="3"/>
  <c r="U656" i="3"/>
  <c r="T657" i="3"/>
  <c r="U657" i="3"/>
  <c r="T658" i="3"/>
  <c r="U658" i="3"/>
  <c r="T659" i="3"/>
  <c r="U659" i="3"/>
  <c r="T660" i="3"/>
  <c r="U660" i="3"/>
  <c r="T661" i="3"/>
  <c r="U661" i="3"/>
  <c r="T662" i="3"/>
  <c r="U662" i="3"/>
  <c r="T663" i="3"/>
  <c r="U663" i="3"/>
  <c r="T664" i="3"/>
  <c r="U664" i="3"/>
  <c r="T665" i="3"/>
  <c r="U665" i="3"/>
  <c r="T666" i="3"/>
  <c r="U666" i="3"/>
  <c r="T667" i="3"/>
  <c r="U667" i="3"/>
  <c r="T668" i="3"/>
  <c r="U668" i="3"/>
  <c r="T669" i="3"/>
  <c r="U669" i="3"/>
  <c r="T670" i="3"/>
  <c r="U670" i="3"/>
  <c r="T671" i="3"/>
  <c r="U671" i="3"/>
  <c r="T672" i="3"/>
  <c r="U672" i="3"/>
  <c r="T673" i="3"/>
  <c r="U673" i="3"/>
  <c r="T674" i="3"/>
  <c r="U674" i="3"/>
  <c r="T675" i="3"/>
  <c r="U675" i="3"/>
  <c r="T676" i="3"/>
  <c r="U676" i="3"/>
  <c r="T677" i="3"/>
  <c r="U677" i="3"/>
  <c r="T678" i="3"/>
  <c r="U678" i="3"/>
  <c r="T679" i="3"/>
  <c r="U679" i="3"/>
  <c r="T680" i="3"/>
  <c r="U680" i="3"/>
  <c r="T681" i="3"/>
  <c r="U681" i="3"/>
  <c r="T682" i="3"/>
  <c r="U682" i="3"/>
  <c r="T683" i="3"/>
  <c r="U683" i="3"/>
  <c r="T684" i="3"/>
  <c r="U684" i="3"/>
  <c r="T685" i="3"/>
  <c r="U685" i="3"/>
  <c r="T686" i="3"/>
  <c r="U686" i="3"/>
  <c r="T687" i="3"/>
  <c r="U687" i="3"/>
  <c r="T688" i="3"/>
  <c r="U688" i="3"/>
  <c r="T689" i="3"/>
  <c r="U689" i="3"/>
  <c r="T690" i="3"/>
  <c r="U690" i="3"/>
  <c r="T691" i="3"/>
  <c r="U691" i="3"/>
  <c r="T692" i="3"/>
  <c r="U692" i="3"/>
  <c r="T693" i="3"/>
  <c r="U693" i="3"/>
  <c r="T694" i="3"/>
  <c r="U694" i="3"/>
  <c r="T695" i="3"/>
  <c r="U695" i="3"/>
  <c r="T696" i="3"/>
  <c r="U696" i="3"/>
  <c r="T697" i="3"/>
  <c r="U697" i="3"/>
  <c r="T698" i="3"/>
  <c r="U698" i="3"/>
  <c r="T699" i="3"/>
  <c r="U699" i="3"/>
  <c r="T700" i="3"/>
  <c r="U700" i="3"/>
  <c r="T701" i="3"/>
  <c r="U701" i="3"/>
  <c r="T702" i="3"/>
  <c r="U702" i="3"/>
  <c r="T703" i="3"/>
  <c r="U703" i="3"/>
  <c r="T704" i="3"/>
  <c r="U704" i="3"/>
  <c r="T705" i="3"/>
  <c r="U705" i="3"/>
  <c r="T706" i="3"/>
  <c r="U706" i="3"/>
  <c r="T707" i="3"/>
  <c r="U707" i="3"/>
  <c r="T708" i="3"/>
  <c r="U708" i="3"/>
  <c r="T709" i="3"/>
  <c r="U709" i="3"/>
  <c r="T710" i="3"/>
  <c r="U710" i="3"/>
  <c r="T711" i="3"/>
  <c r="U711" i="3"/>
  <c r="T712" i="3"/>
  <c r="U712" i="3"/>
  <c r="T713" i="3"/>
  <c r="U713" i="3"/>
  <c r="T714" i="3"/>
  <c r="U714" i="3"/>
  <c r="T715" i="3"/>
  <c r="U715" i="3"/>
  <c r="T716" i="3"/>
  <c r="U716" i="3"/>
  <c r="T717" i="3"/>
  <c r="U717" i="3"/>
  <c r="T718" i="3"/>
  <c r="U718" i="3"/>
  <c r="T719" i="3"/>
  <c r="U719" i="3"/>
  <c r="T720" i="3"/>
  <c r="U720" i="3"/>
  <c r="T721" i="3"/>
  <c r="U721" i="3"/>
  <c r="T722" i="3"/>
  <c r="U722" i="3"/>
  <c r="T723" i="3"/>
  <c r="U723" i="3"/>
  <c r="T724" i="3"/>
  <c r="U724" i="3"/>
  <c r="T725" i="3"/>
  <c r="U725" i="3"/>
  <c r="T726" i="3"/>
  <c r="U726" i="3"/>
  <c r="T727" i="3"/>
  <c r="U727" i="3"/>
  <c r="T728" i="3"/>
  <c r="U728" i="3"/>
  <c r="T729" i="3"/>
  <c r="U729" i="3"/>
  <c r="T730" i="3"/>
  <c r="U730" i="3"/>
  <c r="T731" i="3"/>
  <c r="U731" i="3"/>
  <c r="T732" i="3"/>
  <c r="U732" i="3"/>
  <c r="T733" i="3"/>
  <c r="U733" i="3"/>
  <c r="T734" i="3"/>
  <c r="U734" i="3"/>
  <c r="T735" i="3"/>
  <c r="U735" i="3"/>
  <c r="T736" i="3"/>
  <c r="U736" i="3"/>
  <c r="T737" i="3"/>
  <c r="U737" i="3"/>
  <c r="T738" i="3"/>
  <c r="U738" i="3"/>
  <c r="T739" i="3"/>
  <c r="U739" i="3"/>
  <c r="T740" i="3"/>
  <c r="U740" i="3"/>
  <c r="T741" i="3"/>
  <c r="U741" i="3"/>
  <c r="T742" i="3"/>
  <c r="U742" i="3"/>
  <c r="T743" i="3"/>
  <c r="U743" i="3"/>
  <c r="T744" i="3"/>
  <c r="U744" i="3"/>
  <c r="T745" i="3"/>
  <c r="U745" i="3"/>
  <c r="T746" i="3"/>
  <c r="U746" i="3"/>
  <c r="T747" i="3"/>
  <c r="U747" i="3"/>
  <c r="T748" i="3"/>
  <c r="U748" i="3"/>
  <c r="T749" i="3"/>
  <c r="U749" i="3"/>
  <c r="T750" i="3"/>
  <c r="U750" i="3"/>
  <c r="T751" i="3"/>
  <c r="U751" i="3"/>
  <c r="T752" i="3"/>
  <c r="U752" i="3"/>
  <c r="T753" i="3"/>
  <c r="U753" i="3"/>
  <c r="T754" i="3"/>
  <c r="U754" i="3"/>
  <c r="T755" i="3"/>
  <c r="U755" i="3"/>
  <c r="T756" i="3"/>
  <c r="U756" i="3"/>
  <c r="T757" i="3"/>
  <c r="U757" i="3"/>
  <c r="T758" i="3"/>
  <c r="U758" i="3"/>
  <c r="T759" i="3"/>
  <c r="U759" i="3"/>
  <c r="T760" i="3"/>
  <c r="U760" i="3"/>
  <c r="T761" i="3"/>
  <c r="U761" i="3"/>
  <c r="T762" i="3"/>
  <c r="U762" i="3"/>
  <c r="T763" i="3"/>
  <c r="U763" i="3"/>
  <c r="T764" i="3"/>
  <c r="U764" i="3"/>
  <c r="T765" i="3"/>
  <c r="U765" i="3"/>
  <c r="T766" i="3"/>
  <c r="U766" i="3"/>
  <c r="T767" i="3"/>
  <c r="U767" i="3"/>
  <c r="T768" i="3"/>
  <c r="U768" i="3"/>
  <c r="T769" i="3"/>
  <c r="U769" i="3"/>
  <c r="T770" i="3"/>
  <c r="U770" i="3"/>
  <c r="T771" i="3"/>
  <c r="U771" i="3"/>
  <c r="T772" i="3"/>
  <c r="U772" i="3"/>
  <c r="T773" i="3"/>
  <c r="U773" i="3"/>
  <c r="T774" i="3"/>
  <c r="U774" i="3"/>
  <c r="T775" i="3"/>
  <c r="U775" i="3"/>
  <c r="T776" i="3"/>
  <c r="U776" i="3"/>
  <c r="T777" i="3"/>
  <c r="U777" i="3"/>
  <c r="T778" i="3"/>
  <c r="U778" i="3"/>
  <c r="T779" i="3"/>
  <c r="U779" i="3"/>
  <c r="T780" i="3"/>
  <c r="U780" i="3"/>
  <c r="T781" i="3"/>
  <c r="U781" i="3"/>
  <c r="T782" i="3"/>
  <c r="U782" i="3"/>
  <c r="T783" i="3"/>
  <c r="U783" i="3"/>
  <c r="T784" i="3"/>
  <c r="U784" i="3"/>
  <c r="T785" i="3"/>
  <c r="U785" i="3"/>
  <c r="T786" i="3"/>
  <c r="U786" i="3"/>
  <c r="T787" i="3"/>
  <c r="U787" i="3"/>
  <c r="T788" i="3"/>
  <c r="U788" i="3"/>
  <c r="T789" i="3"/>
  <c r="U789" i="3"/>
  <c r="T790" i="3"/>
  <c r="U790" i="3"/>
  <c r="T791" i="3"/>
  <c r="U791" i="3"/>
  <c r="T792" i="3"/>
  <c r="U792" i="3"/>
  <c r="T793" i="3"/>
  <c r="U793" i="3"/>
  <c r="T794" i="3"/>
  <c r="U794" i="3"/>
  <c r="T795" i="3"/>
  <c r="U795" i="3"/>
  <c r="T796" i="3"/>
  <c r="U796" i="3"/>
  <c r="T797" i="3"/>
  <c r="U797" i="3"/>
  <c r="T798" i="3"/>
  <c r="U798" i="3"/>
  <c r="T799" i="3"/>
  <c r="U799" i="3"/>
  <c r="T800" i="3"/>
  <c r="U800" i="3"/>
  <c r="T801" i="3"/>
  <c r="U801" i="3"/>
  <c r="T802" i="3"/>
  <c r="U802" i="3"/>
  <c r="T803" i="3"/>
  <c r="U803" i="3"/>
  <c r="T804" i="3"/>
  <c r="U804" i="3"/>
  <c r="T805" i="3"/>
  <c r="U805" i="3"/>
  <c r="T806" i="3"/>
  <c r="U806" i="3"/>
  <c r="T807" i="3"/>
  <c r="U807" i="3"/>
  <c r="T808" i="3"/>
  <c r="U808" i="3"/>
  <c r="T809" i="3"/>
  <c r="U809" i="3"/>
  <c r="T810" i="3"/>
  <c r="U810" i="3"/>
  <c r="T811" i="3"/>
  <c r="U811" i="3"/>
  <c r="T812" i="3"/>
  <c r="U812" i="3"/>
  <c r="T813" i="3"/>
  <c r="U813" i="3"/>
  <c r="T814" i="3"/>
  <c r="U814" i="3"/>
  <c r="T815" i="3"/>
  <c r="U815" i="3"/>
  <c r="T816" i="3"/>
  <c r="U816" i="3"/>
  <c r="T817" i="3"/>
  <c r="U817" i="3"/>
  <c r="T818" i="3"/>
  <c r="U818" i="3"/>
  <c r="T819" i="3"/>
  <c r="U819" i="3"/>
  <c r="T820" i="3"/>
  <c r="U820" i="3"/>
  <c r="T821" i="3"/>
  <c r="U821" i="3"/>
  <c r="T822" i="3"/>
  <c r="U822" i="3"/>
  <c r="T823" i="3"/>
  <c r="U823" i="3"/>
  <c r="T824" i="3"/>
  <c r="U824" i="3"/>
  <c r="T825" i="3"/>
  <c r="U825" i="3"/>
  <c r="T826" i="3"/>
  <c r="U826" i="3"/>
  <c r="T827" i="3"/>
  <c r="U827" i="3"/>
  <c r="T828" i="3"/>
  <c r="U828" i="3"/>
  <c r="T829" i="3"/>
  <c r="U829" i="3"/>
  <c r="T830" i="3"/>
  <c r="U830" i="3"/>
  <c r="T831" i="3"/>
  <c r="U831" i="3"/>
  <c r="T832" i="3"/>
  <c r="U832" i="3"/>
  <c r="T833" i="3"/>
  <c r="U833" i="3"/>
  <c r="T834" i="3"/>
  <c r="U834" i="3"/>
  <c r="T835" i="3"/>
  <c r="U835" i="3"/>
  <c r="T836" i="3"/>
  <c r="U836" i="3"/>
  <c r="T837" i="3"/>
  <c r="U837" i="3"/>
  <c r="T838" i="3"/>
  <c r="U838" i="3"/>
  <c r="T839" i="3"/>
  <c r="U839" i="3"/>
  <c r="T840" i="3"/>
  <c r="U840" i="3"/>
  <c r="T841" i="3"/>
  <c r="U841" i="3"/>
  <c r="T842" i="3"/>
  <c r="U842" i="3"/>
  <c r="T843" i="3"/>
  <c r="U843" i="3"/>
  <c r="T844" i="3"/>
  <c r="U844" i="3"/>
  <c r="T845" i="3"/>
  <c r="U845" i="3"/>
  <c r="T846" i="3"/>
  <c r="U846" i="3"/>
  <c r="T847" i="3"/>
  <c r="U847" i="3"/>
  <c r="T848" i="3"/>
  <c r="U848" i="3"/>
  <c r="T849" i="3"/>
  <c r="U849" i="3"/>
  <c r="T850" i="3"/>
  <c r="U850" i="3"/>
  <c r="T851" i="3"/>
  <c r="U851" i="3"/>
  <c r="T852" i="3"/>
  <c r="U852" i="3"/>
  <c r="T853" i="3"/>
  <c r="U853" i="3"/>
  <c r="T854" i="3"/>
  <c r="U854" i="3"/>
  <c r="T855" i="3"/>
  <c r="U855" i="3"/>
  <c r="T856" i="3"/>
  <c r="U856" i="3"/>
  <c r="T857" i="3"/>
  <c r="U857" i="3"/>
  <c r="T858" i="3"/>
  <c r="U858" i="3"/>
  <c r="T859" i="3"/>
  <c r="U859" i="3"/>
  <c r="T860" i="3"/>
  <c r="U860" i="3"/>
  <c r="T861" i="3"/>
  <c r="U861" i="3"/>
  <c r="T862" i="3"/>
  <c r="U862" i="3"/>
  <c r="T863" i="3"/>
  <c r="U863" i="3"/>
  <c r="T864" i="3"/>
  <c r="U864" i="3"/>
  <c r="T865" i="3"/>
  <c r="U865" i="3"/>
  <c r="T866" i="3"/>
  <c r="U866" i="3"/>
  <c r="T867" i="3"/>
  <c r="U867" i="3"/>
  <c r="T868" i="3"/>
  <c r="U868" i="3"/>
  <c r="T869" i="3"/>
  <c r="U869" i="3"/>
  <c r="T870" i="3"/>
  <c r="U870" i="3"/>
  <c r="T871" i="3"/>
  <c r="U871" i="3"/>
  <c r="T872" i="3"/>
  <c r="U872" i="3"/>
  <c r="T873" i="3"/>
  <c r="U873" i="3"/>
  <c r="T874" i="3"/>
  <c r="U874" i="3"/>
  <c r="T875" i="3"/>
  <c r="U875" i="3"/>
  <c r="T876" i="3"/>
  <c r="U876" i="3"/>
  <c r="T877" i="3"/>
  <c r="U877" i="3"/>
  <c r="T878" i="3"/>
  <c r="U878" i="3"/>
  <c r="T879" i="3"/>
  <c r="U879" i="3"/>
  <c r="T880" i="3"/>
  <c r="U880" i="3"/>
  <c r="T881" i="3"/>
  <c r="U881" i="3"/>
  <c r="T882" i="3"/>
  <c r="U882" i="3"/>
  <c r="T883" i="3"/>
  <c r="U883" i="3"/>
  <c r="T884" i="3"/>
  <c r="U884" i="3"/>
  <c r="T885" i="3"/>
  <c r="U885" i="3"/>
  <c r="T886" i="3"/>
  <c r="U886" i="3"/>
  <c r="T887" i="3"/>
  <c r="U887" i="3"/>
  <c r="T888" i="3"/>
  <c r="U888" i="3"/>
  <c r="T889" i="3"/>
  <c r="U889" i="3"/>
  <c r="T890" i="3"/>
  <c r="U890" i="3"/>
  <c r="T891" i="3"/>
  <c r="U891" i="3"/>
  <c r="T892" i="3"/>
  <c r="U892" i="3"/>
  <c r="T893" i="3"/>
  <c r="U893" i="3"/>
  <c r="T894" i="3"/>
  <c r="U894" i="3"/>
  <c r="T895" i="3"/>
  <c r="U895" i="3"/>
  <c r="T896" i="3"/>
  <c r="U896" i="3"/>
  <c r="T897" i="3"/>
  <c r="U897" i="3"/>
  <c r="T898" i="3"/>
  <c r="U898" i="3"/>
  <c r="T899" i="3"/>
  <c r="U899" i="3"/>
  <c r="T900" i="3"/>
  <c r="U900" i="3"/>
  <c r="T901" i="3"/>
  <c r="U901" i="3"/>
  <c r="T902" i="3"/>
  <c r="U902" i="3"/>
  <c r="T903" i="3"/>
  <c r="U903" i="3"/>
  <c r="T904" i="3"/>
  <c r="U904" i="3"/>
  <c r="T905" i="3"/>
  <c r="U905" i="3"/>
  <c r="T906" i="3"/>
  <c r="U906" i="3"/>
  <c r="T907" i="3"/>
  <c r="U907" i="3"/>
  <c r="T908" i="3"/>
  <c r="U908" i="3"/>
  <c r="T909" i="3"/>
  <c r="U909" i="3"/>
  <c r="T910" i="3"/>
  <c r="U910" i="3"/>
  <c r="T911" i="3"/>
  <c r="U911" i="3"/>
  <c r="T912" i="3"/>
  <c r="U912" i="3"/>
  <c r="T913" i="3"/>
  <c r="U913" i="3"/>
  <c r="T914" i="3"/>
  <c r="U914" i="3"/>
  <c r="T915" i="3"/>
  <c r="U915" i="3"/>
  <c r="T916" i="3"/>
  <c r="U916" i="3"/>
  <c r="T917" i="3"/>
  <c r="U917" i="3"/>
  <c r="T918" i="3"/>
  <c r="U918" i="3"/>
  <c r="T919" i="3"/>
  <c r="U919" i="3"/>
  <c r="T920" i="3"/>
  <c r="U920" i="3"/>
  <c r="T921" i="3"/>
  <c r="U921" i="3"/>
  <c r="T922" i="3"/>
  <c r="U922" i="3"/>
  <c r="T923" i="3"/>
  <c r="U923" i="3"/>
  <c r="T924" i="3"/>
  <c r="U924" i="3"/>
  <c r="T925" i="3"/>
  <c r="U925" i="3"/>
  <c r="T926" i="3"/>
  <c r="U926" i="3"/>
  <c r="T927" i="3"/>
  <c r="U927" i="3"/>
  <c r="T928" i="3"/>
  <c r="U928" i="3"/>
  <c r="T929" i="3"/>
  <c r="U929" i="3"/>
  <c r="T930" i="3"/>
  <c r="U930" i="3"/>
  <c r="T931" i="3"/>
  <c r="U931" i="3"/>
  <c r="T932" i="3"/>
  <c r="U932" i="3"/>
  <c r="T933" i="3"/>
  <c r="U933" i="3"/>
  <c r="T934" i="3"/>
  <c r="U934" i="3"/>
  <c r="T935" i="3"/>
  <c r="U935" i="3"/>
  <c r="T936" i="3"/>
  <c r="U936" i="3"/>
  <c r="T937" i="3"/>
  <c r="U937" i="3"/>
  <c r="T938" i="3"/>
  <c r="U938" i="3"/>
  <c r="T939" i="3"/>
  <c r="U939" i="3"/>
  <c r="T940" i="3"/>
  <c r="U940" i="3"/>
  <c r="T941" i="3"/>
  <c r="U941" i="3"/>
  <c r="T942" i="3"/>
  <c r="U942" i="3"/>
  <c r="T943" i="3"/>
  <c r="U943" i="3"/>
  <c r="T944" i="3"/>
  <c r="U944" i="3"/>
  <c r="T945" i="3"/>
  <c r="U945" i="3"/>
  <c r="T946" i="3"/>
  <c r="U946" i="3"/>
  <c r="T947" i="3"/>
  <c r="U947" i="3"/>
  <c r="T948" i="3"/>
  <c r="U948" i="3"/>
  <c r="T949" i="3"/>
  <c r="U949" i="3"/>
  <c r="T950" i="3"/>
  <c r="U950" i="3"/>
  <c r="T951" i="3"/>
  <c r="U951" i="3"/>
  <c r="T952" i="3"/>
  <c r="U952" i="3"/>
  <c r="T953" i="3"/>
  <c r="U953" i="3"/>
  <c r="T954" i="3"/>
  <c r="U954" i="3"/>
  <c r="T955" i="3"/>
  <c r="U955" i="3"/>
  <c r="T956" i="3"/>
  <c r="U956" i="3"/>
  <c r="T957" i="3"/>
  <c r="U957" i="3"/>
  <c r="T958" i="3"/>
  <c r="U958" i="3"/>
  <c r="T959" i="3"/>
  <c r="U959" i="3"/>
  <c r="T960" i="3"/>
  <c r="U960" i="3"/>
  <c r="T961" i="3"/>
  <c r="U961" i="3"/>
  <c r="T962" i="3"/>
  <c r="U962" i="3"/>
  <c r="T963" i="3"/>
  <c r="U963" i="3"/>
  <c r="T964" i="3"/>
  <c r="U964" i="3"/>
  <c r="T965" i="3"/>
  <c r="U965" i="3"/>
  <c r="T966" i="3"/>
  <c r="U966" i="3"/>
  <c r="T967" i="3"/>
  <c r="U967" i="3"/>
  <c r="T968" i="3"/>
  <c r="U968" i="3"/>
  <c r="T969" i="3"/>
  <c r="U969" i="3"/>
  <c r="T970" i="3"/>
  <c r="U970" i="3"/>
  <c r="T971" i="3"/>
  <c r="U971" i="3"/>
  <c r="T972" i="3"/>
  <c r="U972" i="3"/>
  <c r="T973" i="3"/>
  <c r="U973" i="3"/>
  <c r="T974" i="3"/>
  <c r="U974" i="3"/>
  <c r="T975" i="3"/>
  <c r="U975" i="3"/>
  <c r="T976" i="3"/>
  <c r="U976" i="3"/>
  <c r="T977" i="3"/>
  <c r="U977" i="3"/>
  <c r="T978" i="3"/>
  <c r="U978" i="3"/>
  <c r="T979" i="3"/>
  <c r="U979" i="3"/>
  <c r="T980" i="3"/>
  <c r="U980" i="3"/>
  <c r="T981" i="3"/>
  <c r="U981" i="3"/>
  <c r="T982" i="3"/>
  <c r="U982" i="3"/>
  <c r="T983" i="3"/>
  <c r="U983" i="3"/>
  <c r="T984" i="3"/>
  <c r="U984" i="3"/>
  <c r="T985" i="3"/>
  <c r="U985" i="3"/>
  <c r="T986" i="3"/>
  <c r="U986" i="3"/>
  <c r="T987" i="3"/>
  <c r="U987" i="3"/>
  <c r="T988" i="3"/>
  <c r="U988" i="3"/>
  <c r="T989" i="3"/>
  <c r="U989" i="3"/>
  <c r="T990" i="3"/>
  <c r="U990" i="3"/>
  <c r="T991" i="3"/>
  <c r="U991" i="3"/>
  <c r="T992" i="3"/>
  <c r="U992" i="3"/>
  <c r="T993" i="3"/>
  <c r="U993" i="3"/>
  <c r="T994" i="3"/>
  <c r="U994" i="3"/>
  <c r="T995" i="3"/>
  <c r="U995" i="3"/>
  <c r="T996" i="3"/>
  <c r="U996" i="3"/>
  <c r="T997" i="3"/>
  <c r="U997" i="3"/>
  <c r="T998" i="3"/>
  <c r="U998" i="3"/>
  <c r="T999" i="3"/>
  <c r="U999" i="3"/>
  <c r="T1000" i="3"/>
  <c r="U1000" i="3"/>
  <c r="T1001" i="3"/>
  <c r="U1001" i="3"/>
  <c r="T1002" i="3"/>
  <c r="U1002" i="3"/>
  <c r="T1003" i="3"/>
  <c r="U1003" i="3"/>
  <c r="T1004" i="3"/>
  <c r="U1004" i="3"/>
  <c r="T1005" i="3"/>
  <c r="U1005" i="3"/>
  <c r="T1006" i="3"/>
  <c r="U1006" i="3"/>
  <c r="T1007" i="3"/>
  <c r="U1007" i="3"/>
  <c r="T1008" i="3"/>
  <c r="U1008" i="3"/>
  <c r="T1009" i="3"/>
  <c r="U1009" i="3"/>
  <c r="T1010" i="3"/>
  <c r="U1010" i="3"/>
  <c r="T1011" i="3"/>
  <c r="U1011" i="3"/>
  <c r="T1012" i="3"/>
  <c r="U1012" i="3"/>
  <c r="T1013" i="3"/>
  <c r="U1013" i="3"/>
  <c r="T1014" i="3"/>
  <c r="U1014" i="3"/>
  <c r="T1015" i="3"/>
  <c r="U1015" i="3"/>
  <c r="T1016" i="3"/>
  <c r="U1016" i="3"/>
  <c r="T1017" i="3"/>
  <c r="U1017" i="3"/>
  <c r="T1018" i="3"/>
  <c r="U1018" i="3"/>
  <c r="T1019" i="3"/>
  <c r="U1019" i="3"/>
  <c r="T1020" i="3"/>
  <c r="U1020" i="3"/>
  <c r="T1021" i="3"/>
  <c r="U1021" i="3"/>
  <c r="T1022" i="3"/>
  <c r="U1022" i="3"/>
  <c r="T1023" i="3"/>
  <c r="U1023" i="3"/>
  <c r="T1024" i="3"/>
  <c r="U1024" i="3"/>
  <c r="T1025" i="3"/>
  <c r="U1025" i="3"/>
  <c r="T1026" i="3"/>
  <c r="U1026" i="3"/>
  <c r="T1027" i="3"/>
  <c r="U1027" i="3"/>
  <c r="T1028" i="3"/>
  <c r="U1028" i="3"/>
  <c r="T1029" i="3"/>
  <c r="U1029" i="3"/>
  <c r="T1030" i="3"/>
  <c r="U1030" i="3"/>
  <c r="T1031" i="3"/>
  <c r="U1031" i="3"/>
  <c r="T1032" i="3"/>
  <c r="U1032" i="3"/>
  <c r="T1033" i="3"/>
  <c r="U1033" i="3"/>
  <c r="T1034" i="3"/>
  <c r="U1034" i="3"/>
  <c r="T1035" i="3"/>
  <c r="U1035" i="3"/>
  <c r="T1036" i="3"/>
  <c r="U1036" i="3"/>
  <c r="T1037" i="3"/>
  <c r="U1037" i="3"/>
  <c r="T1038" i="3"/>
  <c r="U1038" i="3"/>
  <c r="T1039" i="3"/>
  <c r="U1039" i="3"/>
  <c r="T1040" i="3"/>
  <c r="U1040" i="3"/>
  <c r="T1041" i="3"/>
  <c r="U1041" i="3"/>
  <c r="T1042" i="3"/>
  <c r="U1042" i="3"/>
  <c r="T1043" i="3"/>
  <c r="U1043" i="3"/>
  <c r="T1044" i="3"/>
  <c r="U1044" i="3"/>
  <c r="T1045" i="3"/>
  <c r="U1045" i="3"/>
  <c r="T1046" i="3"/>
  <c r="U1046" i="3"/>
  <c r="T1047" i="3"/>
  <c r="U1047" i="3"/>
  <c r="T1048" i="3"/>
  <c r="U1048" i="3"/>
  <c r="T1049" i="3"/>
  <c r="U1049" i="3"/>
  <c r="T1050" i="3"/>
  <c r="U1050" i="3"/>
  <c r="T1051" i="3"/>
  <c r="U1051" i="3"/>
  <c r="T1052" i="3"/>
  <c r="U1052" i="3"/>
  <c r="T1053" i="3"/>
  <c r="U1053" i="3"/>
  <c r="T1054" i="3"/>
  <c r="U1054" i="3"/>
  <c r="T1055" i="3"/>
  <c r="U1055" i="3"/>
  <c r="T1056" i="3"/>
  <c r="U1056" i="3"/>
  <c r="T1057" i="3"/>
  <c r="U1057" i="3"/>
  <c r="T1058" i="3"/>
  <c r="U1058" i="3"/>
  <c r="T1059" i="3"/>
  <c r="U1059" i="3"/>
  <c r="T1060" i="3"/>
  <c r="U1060" i="3"/>
  <c r="T1061" i="3"/>
  <c r="U1061" i="3"/>
  <c r="T1062" i="3"/>
  <c r="U1062" i="3"/>
  <c r="T1063" i="3"/>
  <c r="U1063" i="3"/>
  <c r="T1064" i="3"/>
  <c r="U1064" i="3"/>
  <c r="T1065" i="3"/>
  <c r="U1065" i="3"/>
  <c r="T1066" i="3"/>
  <c r="U1066" i="3"/>
  <c r="T1067" i="3"/>
  <c r="U1067" i="3"/>
  <c r="T1068" i="3"/>
  <c r="U1068" i="3"/>
  <c r="T1069" i="3"/>
  <c r="U1069" i="3"/>
  <c r="T1070" i="3"/>
  <c r="U1070" i="3"/>
  <c r="T1071" i="3"/>
  <c r="U1071" i="3"/>
  <c r="T1072" i="3"/>
  <c r="U1072" i="3"/>
  <c r="T1073" i="3"/>
  <c r="U1073" i="3"/>
  <c r="T1074" i="3"/>
  <c r="U1074" i="3"/>
  <c r="T1075" i="3"/>
  <c r="U1075" i="3"/>
  <c r="T1076" i="3"/>
  <c r="U1076" i="3"/>
  <c r="T1077" i="3"/>
  <c r="U1077" i="3"/>
  <c r="T1078" i="3"/>
  <c r="U1078" i="3"/>
  <c r="T1079" i="3"/>
  <c r="U1079" i="3"/>
  <c r="T1080" i="3"/>
  <c r="U1080" i="3"/>
  <c r="T1081" i="3"/>
  <c r="U1081" i="3"/>
  <c r="T1082" i="3"/>
  <c r="U1082" i="3"/>
  <c r="T1083" i="3"/>
  <c r="U1083" i="3"/>
  <c r="T1084" i="3"/>
  <c r="U1084" i="3"/>
  <c r="T1085" i="3"/>
  <c r="U1085" i="3"/>
  <c r="T1086" i="3"/>
  <c r="U1086" i="3"/>
  <c r="T1087" i="3"/>
  <c r="U1087" i="3"/>
  <c r="T1088" i="3"/>
  <c r="U1088" i="3"/>
  <c r="T1089" i="3"/>
  <c r="U1089" i="3"/>
  <c r="T1090" i="3"/>
  <c r="U1090" i="3"/>
  <c r="T1091" i="3"/>
  <c r="U1091" i="3"/>
  <c r="T1092" i="3"/>
  <c r="U1092" i="3"/>
  <c r="T1093" i="3"/>
  <c r="U1093" i="3"/>
  <c r="T1094" i="3"/>
  <c r="U1094" i="3"/>
  <c r="T1095" i="3"/>
  <c r="U1095" i="3"/>
  <c r="T1096" i="3"/>
  <c r="U1096" i="3"/>
  <c r="T1097" i="3"/>
  <c r="U1097" i="3"/>
  <c r="T1098" i="3"/>
  <c r="U1098" i="3"/>
  <c r="T1099" i="3"/>
  <c r="U1099" i="3"/>
  <c r="T1100" i="3"/>
  <c r="U1100" i="3"/>
  <c r="T1101" i="3"/>
  <c r="U1101" i="3"/>
  <c r="T1102" i="3"/>
  <c r="U1102" i="3"/>
  <c r="T1103" i="3"/>
  <c r="U1103" i="3"/>
  <c r="T1104" i="3"/>
  <c r="U1104" i="3"/>
  <c r="T1105" i="3"/>
  <c r="U1105" i="3"/>
  <c r="T1106" i="3"/>
  <c r="U1106" i="3"/>
  <c r="T1107" i="3"/>
  <c r="U1107" i="3"/>
  <c r="T1108" i="3"/>
  <c r="U1108" i="3"/>
  <c r="T1109" i="3"/>
  <c r="U1109" i="3"/>
  <c r="T1110" i="3"/>
  <c r="U1110" i="3"/>
  <c r="T1111" i="3"/>
  <c r="U1111" i="3"/>
  <c r="T1112" i="3"/>
  <c r="U1112" i="3"/>
  <c r="T1113" i="3"/>
  <c r="U1113" i="3"/>
  <c r="T1114" i="3"/>
  <c r="U1114" i="3"/>
  <c r="T1115" i="3"/>
  <c r="U1115" i="3"/>
  <c r="T1116" i="3"/>
  <c r="U1116" i="3"/>
  <c r="T1117" i="3"/>
  <c r="U1117" i="3"/>
  <c r="T1118" i="3"/>
  <c r="U1118" i="3"/>
  <c r="T1119" i="3"/>
  <c r="U1119" i="3"/>
  <c r="T1120" i="3"/>
  <c r="U1120" i="3"/>
  <c r="T1121" i="3"/>
  <c r="U1121" i="3"/>
  <c r="T1122" i="3"/>
  <c r="U1122" i="3"/>
  <c r="T1123" i="3"/>
  <c r="U1123" i="3"/>
  <c r="T1124" i="3"/>
  <c r="U1124" i="3"/>
  <c r="T1125" i="3"/>
  <c r="U1125" i="3"/>
  <c r="T1126" i="3"/>
  <c r="U1126" i="3"/>
  <c r="T1127" i="3"/>
  <c r="U1127" i="3"/>
  <c r="T1128" i="3"/>
  <c r="U1128" i="3"/>
  <c r="T1129" i="3"/>
  <c r="U1129" i="3"/>
  <c r="T1130" i="3"/>
  <c r="U1130" i="3"/>
  <c r="T1131" i="3"/>
  <c r="U1131" i="3"/>
  <c r="T1132" i="3"/>
  <c r="U1132" i="3"/>
  <c r="T1133" i="3"/>
  <c r="U1133" i="3"/>
  <c r="T1134" i="3"/>
  <c r="U1134" i="3"/>
  <c r="T1135" i="3"/>
  <c r="U1135" i="3"/>
  <c r="T1136" i="3"/>
  <c r="U1136" i="3"/>
  <c r="T1137" i="3"/>
  <c r="U1137" i="3"/>
  <c r="T1138" i="3"/>
  <c r="U1138" i="3"/>
  <c r="T1139" i="3"/>
  <c r="U1139" i="3"/>
  <c r="T1140" i="3"/>
  <c r="U1140" i="3"/>
  <c r="T1141" i="3"/>
  <c r="U1141" i="3"/>
  <c r="T1142" i="3"/>
  <c r="U1142" i="3"/>
  <c r="T1143" i="3"/>
  <c r="U1143" i="3"/>
  <c r="T1144" i="3"/>
  <c r="U1144" i="3"/>
  <c r="T1145" i="3"/>
  <c r="U1145" i="3"/>
  <c r="T1146" i="3"/>
  <c r="U1146" i="3"/>
  <c r="T1147" i="3"/>
  <c r="U1147" i="3"/>
  <c r="T1148" i="3"/>
  <c r="U1148" i="3"/>
  <c r="T1149" i="3"/>
  <c r="U1149" i="3"/>
  <c r="T1150" i="3"/>
  <c r="U1150" i="3"/>
  <c r="T1151" i="3"/>
  <c r="U1151" i="3"/>
  <c r="T1152" i="3"/>
  <c r="U1152" i="3"/>
  <c r="T1153" i="3"/>
  <c r="U1153" i="3"/>
  <c r="T1154" i="3"/>
  <c r="U1154" i="3"/>
  <c r="T1155" i="3"/>
  <c r="U1155" i="3"/>
  <c r="T1156" i="3"/>
  <c r="U1156" i="3"/>
  <c r="T1157" i="3"/>
  <c r="U1157" i="3"/>
  <c r="T1158" i="3"/>
  <c r="U1158" i="3"/>
  <c r="T1159" i="3"/>
  <c r="U1159" i="3"/>
  <c r="T1160" i="3"/>
  <c r="U1160" i="3"/>
  <c r="T1161" i="3"/>
  <c r="U1161" i="3"/>
  <c r="T1162" i="3"/>
  <c r="U1162" i="3"/>
  <c r="T1163" i="3"/>
  <c r="U1163" i="3"/>
  <c r="T1164" i="3"/>
  <c r="U1164" i="3"/>
  <c r="T1165" i="3"/>
  <c r="U1165" i="3"/>
  <c r="T1166" i="3"/>
  <c r="U1166" i="3"/>
  <c r="T1167" i="3"/>
  <c r="U1167" i="3"/>
  <c r="T1168" i="3"/>
  <c r="U1168" i="3"/>
  <c r="T1169" i="3"/>
  <c r="U1169" i="3"/>
  <c r="T1170" i="3"/>
  <c r="U1170" i="3"/>
  <c r="T1171" i="3"/>
  <c r="U1171" i="3"/>
  <c r="T1172" i="3"/>
  <c r="U1172" i="3"/>
  <c r="T1173" i="3"/>
  <c r="U1173" i="3"/>
  <c r="T1174" i="3"/>
  <c r="U1174" i="3"/>
  <c r="T1175" i="3"/>
  <c r="U1175" i="3"/>
  <c r="T1176" i="3"/>
  <c r="U1176" i="3"/>
  <c r="T1177" i="3"/>
  <c r="U1177" i="3"/>
  <c r="T1178" i="3"/>
  <c r="U1178" i="3"/>
  <c r="T1179" i="3"/>
  <c r="U1179" i="3"/>
  <c r="T1180" i="3"/>
  <c r="U1180" i="3"/>
  <c r="T1181" i="3"/>
  <c r="U1181" i="3"/>
  <c r="T1182" i="3"/>
  <c r="U1182" i="3"/>
  <c r="T1183" i="3"/>
  <c r="U1183" i="3"/>
  <c r="T1184" i="3"/>
  <c r="U1184" i="3"/>
  <c r="T1185" i="3"/>
  <c r="U1185" i="3"/>
  <c r="T1186" i="3"/>
  <c r="U1186" i="3"/>
  <c r="T1187" i="3"/>
  <c r="U1187" i="3"/>
  <c r="T1188" i="3"/>
  <c r="U1188" i="3"/>
  <c r="T1189" i="3"/>
  <c r="U1189" i="3"/>
  <c r="T1190" i="3"/>
  <c r="U1190" i="3"/>
  <c r="T1191" i="3"/>
  <c r="U1191" i="3"/>
  <c r="T1192" i="3"/>
  <c r="U1192" i="3"/>
  <c r="T1193" i="3"/>
  <c r="U1193" i="3"/>
  <c r="T1194" i="3"/>
  <c r="U1194" i="3"/>
  <c r="T1195" i="3"/>
  <c r="U1195" i="3"/>
  <c r="T1196" i="3"/>
  <c r="U1196" i="3"/>
  <c r="T1197" i="3"/>
  <c r="U1197" i="3"/>
  <c r="T1198" i="3"/>
  <c r="U1198" i="3"/>
  <c r="T1199" i="3"/>
  <c r="U1199" i="3"/>
  <c r="T1200" i="3"/>
  <c r="U1200" i="3"/>
  <c r="T1201" i="3"/>
  <c r="U1201" i="3"/>
  <c r="T1202" i="3"/>
  <c r="U1202" i="3"/>
  <c r="T1203" i="3"/>
  <c r="U1203" i="3"/>
  <c r="T1204" i="3"/>
  <c r="U1204" i="3"/>
  <c r="T1205" i="3"/>
  <c r="U1205" i="3"/>
  <c r="T1206" i="3"/>
  <c r="U1206" i="3"/>
  <c r="T1207" i="3"/>
  <c r="U1207" i="3"/>
  <c r="T1208" i="3"/>
  <c r="U1208" i="3"/>
  <c r="T1209" i="3"/>
  <c r="U1209" i="3"/>
  <c r="T1210" i="3"/>
  <c r="U1210" i="3"/>
  <c r="T1211" i="3"/>
  <c r="U1211" i="3"/>
  <c r="T1212" i="3"/>
  <c r="U1212" i="3"/>
  <c r="T1213" i="3"/>
  <c r="U1213" i="3"/>
  <c r="T1214" i="3"/>
  <c r="U1214" i="3"/>
  <c r="T1215" i="3"/>
  <c r="U1215" i="3"/>
  <c r="T1216" i="3"/>
  <c r="U1216" i="3"/>
  <c r="T1217" i="3"/>
  <c r="U1217" i="3"/>
  <c r="T1218" i="3"/>
  <c r="U1218" i="3"/>
  <c r="T1219" i="3"/>
  <c r="U1219" i="3"/>
  <c r="T1220" i="3"/>
  <c r="U1220" i="3"/>
  <c r="T1221" i="3"/>
  <c r="U1221" i="3"/>
  <c r="T1222" i="3"/>
  <c r="U1222" i="3"/>
  <c r="T1223" i="3"/>
  <c r="U1223" i="3"/>
  <c r="T1224" i="3"/>
  <c r="U1224" i="3"/>
  <c r="T1225" i="3"/>
  <c r="U1225" i="3"/>
  <c r="T1226" i="3"/>
  <c r="U1226" i="3"/>
  <c r="T1227" i="3"/>
  <c r="U1227" i="3"/>
  <c r="T1228" i="3"/>
  <c r="U1228" i="3"/>
  <c r="T1229" i="3"/>
  <c r="U1229" i="3"/>
  <c r="T1230" i="3"/>
  <c r="U1230" i="3"/>
  <c r="T1231" i="3"/>
  <c r="U1231" i="3"/>
  <c r="T1232" i="3"/>
  <c r="U1232" i="3"/>
  <c r="T1233" i="3"/>
  <c r="U1233" i="3"/>
  <c r="T1234" i="3"/>
  <c r="U1234" i="3"/>
  <c r="T1235" i="3"/>
  <c r="U1235" i="3"/>
  <c r="T1236" i="3"/>
  <c r="U1236" i="3"/>
  <c r="T1237" i="3"/>
  <c r="U1237" i="3"/>
  <c r="T1238" i="3"/>
  <c r="U1238" i="3"/>
  <c r="T1239" i="3"/>
  <c r="U1239" i="3"/>
  <c r="T1240" i="3"/>
  <c r="U1240" i="3"/>
  <c r="T1241" i="3"/>
  <c r="U1241" i="3"/>
  <c r="T1242" i="3"/>
  <c r="U1242" i="3"/>
  <c r="T1243" i="3"/>
  <c r="U1243" i="3"/>
  <c r="T1244" i="3"/>
  <c r="U1244" i="3"/>
  <c r="T1245" i="3"/>
  <c r="U1245" i="3"/>
  <c r="T1246" i="3"/>
  <c r="U1246" i="3"/>
  <c r="T1247" i="3"/>
  <c r="U1247" i="3"/>
  <c r="T1248" i="3"/>
  <c r="U1248" i="3"/>
  <c r="T1249" i="3"/>
  <c r="U1249" i="3"/>
  <c r="T1250" i="3"/>
  <c r="U1250" i="3"/>
  <c r="T1251" i="3"/>
  <c r="U1251" i="3"/>
  <c r="T1252" i="3"/>
  <c r="U1252" i="3"/>
  <c r="T1253" i="3"/>
  <c r="U1253" i="3"/>
  <c r="T1254" i="3"/>
  <c r="U1254" i="3"/>
  <c r="T1255" i="3"/>
  <c r="U1255" i="3"/>
  <c r="T1256" i="3"/>
  <c r="U1256" i="3"/>
  <c r="T1257" i="3"/>
  <c r="U1257" i="3"/>
  <c r="T1258" i="3"/>
  <c r="U1258" i="3"/>
  <c r="T1259" i="3"/>
  <c r="U1259" i="3"/>
  <c r="T1260" i="3"/>
  <c r="U1260" i="3"/>
  <c r="T1261" i="3"/>
  <c r="U1261" i="3"/>
  <c r="T1262" i="3"/>
  <c r="U1262" i="3"/>
  <c r="T1263" i="3"/>
  <c r="U1263" i="3"/>
  <c r="T1264" i="3"/>
  <c r="U1264" i="3"/>
  <c r="T1265" i="3"/>
  <c r="U1265" i="3"/>
  <c r="T1266" i="3"/>
  <c r="U1266" i="3"/>
  <c r="T1267" i="3"/>
  <c r="U1267" i="3"/>
  <c r="T1268" i="3"/>
  <c r="U1268" i="3"/>
  <c r="T1269" i="3"/>
  <c r="U1269" i="3"/>
  <c r="T1270" i="3"/>
  <c r="U1270" i="3"/>
  <c r="T1271" i="3"/>
  <c r="U1271" i="3"/>
  <c r="T1272" i="3"/>
  <c r="U1272" i="3"/>
  <c r="T1273" i="3"/>
  <c r="U1273" i="3"/>
  <c r="T1274" i="3"/>
  <c r="U1274" i="3"/>
  <c r="T1275" i="3"/>
  <c r="U1275" i="3"/>
  <c r="T1276" i="3"/>
  <c r="U1276" i="3"/>
  <c r="T1277" i="3"/>
  <c r="U1277" i="3"/>
  <c r="T1278" i="3"/>
  <c r="U1278" i="3"/>
  <c r="T1279" i="3"/>
  <c r="U1279" i="3"/>
  <c r="T1280" i="3"/>
  <c r="U1280" i="3"/>
  <c r="T1281" i="3"/>
  <c r="U1281" i="3"/>
  <c r="T1282" i="3"/>
  <c r="U1282" i="3"/>
  <c r="T1283" i="3"/>
  <c r="U1283" i="3"/>
  <c r="T1284" i="3"/>
  <c r="U1284" i="3"/>
  <c r="T1285" i="3"/>
  <c r="U1285" i="3"/>
  <c r="T1286" i="3"/>
  <c r="U1286" i="3"/>
  <c r="T1287" i="3"/>
  <c r="U1287" i="3"/>
  <c r="T1288" i="3"/>
  <c r="U1288" i="3"/>
  <c r="T1289" i="3"/>
  <c r="U1289" i="3"/>
  <c r="T1290" i="3"/>
  <c r="U1290" i="3"/>
  <c r="T1291" i="3"/>
  <c r="U1291" i="3"/>
  <c r="T1292" i="3"/>
  <c r="U1292" i="3"/>
  <c r="T1293" i="3"/>
  <c r="U1293" i="3"/>
  <c r="T1294" i="3"/>
  <c r="U1294" i="3"/>
  <c r="T1295" i="3"/>
  <c r="U1295" i="3"/>
  <c r="T1296" i="3"/>
  <c r="U1296" i="3"/>
  <c r="T1297" i="3"/>
  <c r="U1297" i="3"/>
  <c r="T1298" i="3"/>
  <c r="U1298" i="3"/>
  <c r="T1299" i="3"/>
  <c r="U1299" i="3"/>
  <c r="T1300" i="3"/>
  <c r="U1300" i="3"/>
  <c r="T1301" i="3"/>
  <c r="U1301" i="3"/>
  <c r="T1302" i="3"/>
  <c r="U1302" i="3"/>
  <c r="T1303" i="3"/>
  <c r="U1303" i="3"/>
  <c r="T1304" i="3"/>
  <c r="U1304" i="3"/>
  <c r="T1305" i="3"/>
  <c r="U1305" i="3"/>
  <c r="T1306" i="3"/>
  <c r="U1306" i="3"/>
  <c r="T1307" i="3"/>
  <c r="U1307" i="3"/>
  <c r="T1308" i="3"/>
  <c r="U1308" i="3"/>
  <c r="T1309" i="3"/>
  <c r="U1309" i="3"/>
  <c r="T1310" i="3"/>
  <c r="U1310" i="3"/>
  <c r="T1311" i="3"/>
  <c r="U1311" i="3"/>
  <c r="T1312" i="3"/>
  <c r="U1312" i="3"/>
  <c r="T1313" i="3"/>
  <c r="U1313" i="3"/>
  <c r="T1314" i="3"/>
  <c r="U1314" i="3"/>
  <c r="T1315" i="3"/>
  <c r="U1315" i="3"/>
  <c r="T1316" i="3"/>
  <c r="U1316" i="3"/>
  <c r="T1317" i="3"/>
  <c r="U1317" i="3"/>
  <c r="T1318" i="3"/>
  <c r="U1318" i="3"/>
  <c r="T1319" i="3"/>
  <c r="U1319" i="3"/>
  <c r="T1320" i="3"/>
  <c r="U1320" i="3"/>
  <c r="T1321" i="3"/>
  <c r="U1321" i="3"/>
  <c r="T1322" i="3"/>
  <c r="U1322" i="3"/>
  <c r="T1323" i="3"/>
  <c r="U1323" i="3"/>
  <c r="T1324" i="3"/>
  <c r="U1324" i="3"/>
  <c r="T1325" i="3"/>
  <c r="U1325" i="3"/>
  <c r="T1326" i="3"/>
  <c r="U1326" i="3"/>
  <c r="T1327" i="3"/>
  <c r="U1327" i="3"/>
  <c r="T1328" i="3"/>
  <c r="U1328" i="3"/>
  <c r="T1329" i="3"/>
  <c r="U1329" i="3"/>
  <c r="T1330" i="3"/>
  <c r="U1330" i="3"/>
  <c r="T1331" i="3"/>
  <c r="U1331" i="3"/>
  <c r="T1332" i="3"/>
  <c r="U1332" i="3"/>
  <c r="T1333" i="3"/>
  <c r="U1333" i="3"/>
  <c r="T1334" i="3"/>
  <c r="U1334" i="3"/>
  <c r="T1335" i="3"/>
  <c r="U1335" i="3"/>
  <c r="T1336" i="3"/>
  <c r="U1336" i="3"/>
  <c r="T1337" i="3"/>
  <c r="U1337" i="3"/>
  <c r="T1338" i="3"/>
  <c r="U1338" i="3"/>
  <c r="T1339" i="3"/>
  <c r="U1339" i="3"/>
  <c r="U2" i="3"/>
  <c r="T2" i="3"/>
  <c r="R2" i="3"/>
  <c r="R3" i="3"/>
  <c r="S3" i="3"/>
  <c r="R4" i="3"/>
  <c r="S4" i="3"/>
  <c r="R5" i="3"/>
  <c r="S5" i="3"/>
  <c r="R6" i="3"/>
  <c r="S6" i="3"/>
  <c r="R7" i="3"/>
  <c r="S7" i="3"/>
  <c r="R8" i="3"/>
  <c r="S8" i="3"/>
  <c r="R9" i="3"/>
  <c r="S9" i="3"/>
  <c r="R10" i="3"/>
  <c r="S10" i="3"/>
  <c r="R11" i="3"/>
  <c r="S11" i="3"/>
  <c r="R12" i="3"/>
  <c r="S12" i="3"/>
  <c r="R13" i="3"/>
  <c r="S13" i="3"/>
  <c r="R14" i="3"/>
  <c r="S14" i="3"/>
  <c r="R15" i="3"/>
  <c r="S15" i="3"/>
  <c r="R16" i="3"/>
  <c r="S16" i="3"/>
  <c r="R17" i="3"/>
  <c r="S17" i="3"/>
  <c r="R18" i="3"/>
  <c r="S18" i="3"/>
  <c r="R19" i="3"/>
  <c r="S19" i="3"/>
  <c r="R20" i="3"/>
  <c r="S20" i="3"/>
  <c r="R21" i="3"/>
  <c r="S21" i="3"/>
  <c r="R22" i="3"/>
  <c r="S22" i="3"/>
  <c r="R23" i="3"/>
  <c r="S23" i="3"/>
  <c r="R24" i="3"/>
  <c r="S24" i="3"/>
  <c r="R25" i="3"/>
  <c r="S25" i="3"/>
  <c r="R26" i="3"/>
  <c r="S26" i="3"/>
  <c r="R27" i="3"/>
  <c r="S27" i="3"/>
  <c r="R28" i="3"/>
  <c r="S28" i="3"/>
  <c r="R29" i="3"/>
  <c r="S29" i="3"/>
  <c r="R30" i="3"/>
  <c r="S30" i="3"/>
  <c r="R31" i="3"/>
  <c r="S31" i="3"/>
  <c r="R32" i="3"/>
  <c r="S32" i="3"/>
  <c r="R33" i="3"/>
  <c r="S33" i="3"/>
  <c r="R34" i="3"/>
  <c r="S34" i="3"/>
  <c r="R35" i="3"/>
  <c r="S35" i="3"/>
  <c r="R36" i="3"/>
  <c r="S36" i="3"/>
  <c r="R37" i="3"/>
  <c r="S37" i="3"/>
  <c r="R38" i="3"/>
  <c r="S38" i="3"/>
  <c r="R39" i="3"/>
  <c r="S39" i="3"/>
  <c r="R40" i="3"/>
  <c r="S40" i="3"/>
  <c r="R41" i="3"/>
  <c r="S41" i="3"/>
  <c r="R42" i="3"/>
  <c r="S42" i="3"/>
  <c r="R43" i="3"/>
  <c r="S43" i="3"/>
  <c r="R44" i="3"/>
  <c r="S44" i="3"/>
  <c r="R45" i="3"/>
  <c r="S45" i="3"/>
  <c r="R46" i="3"/>
  <c r="S46" i="3"/>
  <c r="R47" i="3"/>
  <c r="S47" i="3"/>
  <c r="R48" i="3"/>
  <c r="S48" i="3"/>
  <c r="R49" i="3"/>
  <c r="S49" i="3"/>
  <c r="R50" i="3"/>
  <c r="S50" i="3"/>
  <c r="R51" i="3"/>
  <c r="S51" i="3"/>
  <c r="R52" i="3"/>
  <c r="S52" i="3"/>
  <c r="R53" i="3"/>
  <c r="S53" i="3"/>
  <c r="R54" i="3"/>
  <c r="S54" i="3"/>
  <c r="R55" i="3"/>
  <c r="S55" i="3"/>
  <c r="R56" i="3"/>
  <c r="S56" i="3"/>
  <c r="R57" i="3"/>
  <c r="S57" i="3"/>
  <c r="R58" i="3"/>
  <c r="S58" i="3"/>
  <c r="R59" i="3"/>
  <c r="S59" i="3"/>
  <c r="R60" i="3"/>
  <c r="S60" i="3"/>
  <c r="R61" i="3"/>
  <c r="S61" i="3"/>
  <c r="R62" i="3"/>
  <c r="S62" i="3"/>
  <c r="R63" i="3"/>
  <c r="S63" i="3"/>
  <c r="R64" i="3"/>
  <c r="S64" i="3"/>
  <c r="R65" i="3"/>
  <c r="S65" i="3"/>
  <c r="R66" i="3"/>
  <c r="S66" i="3"/>
  <c r="R67" i="3"/>
  <c r="S67" i="3"/>
  <c r="R68" i="3"/>
  <c r="S68" i="3"/>
  <c r="R69" i="3"/>
  <c r="S69" i="3"/>
  <c r="R70" i="3"/>
  <c r="S70" i="3"/>
  <c r="R71" i="3"/>
  <c r="S71" i="3"/>
  <c r="R72" i="3"/>
  <c r="S72" i="3"/>
  <c r="R73" i="3"/>
  <c r="S73" i="3"/>
  <c r="R74" i="3"/>
  <c r="S74" i="3"/>
  <c r="R75" i="3"/>
  <c r="S75" i="3"/>
  <c r="R76" i="3"/>
  <c r="S76" i="3"/>
  <c r="R77" i="3"/>
  <c r="S77" i="3"/>
  <c r="R78" i="3"/>
  <c r="S78" i="3"/>
  <c r="R79" i="3"/>
  <c r="S79" i="3"/>
  <c r="R80" i="3"/>
  <c r="S80" i="3"/>
  <c r="R81" i="3"/>
  <c r="S81" i="3"/>
  <c r="R82" i="3"/>
  <c r="S82" i="3"/>
  <c r="R83" i="3"/>
  <c r="S83" i="3"/>
  <c r="R84" i="3"/>
  <c r="S84" i="3"/>
  <c r="R85" i="3"/>
  <c r="S85" i="3"/>
  <c r="R86" i="3"/>
  <c r="S86" i="3"/>
  <c r="R87" i="3"/>
  <c r="S87" i="3"/>
  <c r="R88" i="3"/>
  <c r="S88" i="3"/>
  <c r="R89" i="3"/>
  <c r="S89" i="3"/>
  <c r="R90" i="3"/>
  <c r="S90" i="3"/>
  <c r="R91" i="3"/>
  <c r="S91" i="3"/>
  <c r="R92" i="3"/>
  <c r="S92" i="3"/>
  <c r="R93" i="3"/>
  <c r="S93" i="3"/>
  <c r="R94" i="3"/>
  <c r="S94" i="3"/>
  <c r="R95" i="3"/>
  <c r="S95" i="3"/>
  <c r="R96" i="3"/>
  <c r="S96" i="3"/>
  <c r="R97" i="3"/>
  <c r="S97" i="3"/>
  <c r="R98" i="3"/>
  <c r="S98" i="3"/>
  <c r="R99" i="3"/>
  <c r="S99" i="3"/>
  <c r="R100" i="3"/>
  <c r="S100" i="3"/>
  <c r="R101" i="3"/>
  <c r="S101" i="3"/>
  <c r="R102" i="3"/>
  <c r="S102" i="3"/>
  <c r="R103" i="3"/>
  <c r="S103" i="3"/>
  <c r="R104" i="3"/>
  <c r="S104" i="3"/>
  <c r="R105" i="3"/>
  <c r="S105" i="3"/>
  <c r="R106" i="3"/>
  <c r="S106" i="3"/>
  <c r="R107" i="3"/>
  <c r="S107" i="3"/>
  <c r="R108" i="3"/>
  <c r="S108" i="3"/>
  <c r="R109" i="3"/>
  <c r="S109" i="3"/>
  <c r="R110" i="3"/>
  <c r="S110" i="3"/>
  <c r="R111" i="3"/>
  <c r="S111" i="3"/>
  <c r="R112" i="3"/>
  <c r="S112" i="3"/>
  <c r="R113" i="3"/>
  <c r="S113" i="3"/>
  <c r="R114" i="3"/>
  <c r="S114" i="3"/>
  <c r="R115" i="3"/>
  <c r="S115" i="3"/>
  <c r="R116" i="3"/>
  <c r="S116" i="3"/>
  <c r="R117" i="3"/>
  <c r="S117" i="3"/>
  <c r="R118" i="3"/>
  <c r="S118" i="3"/>
  <c r="R119" i="3"/>
  <c r="S119" i="3"/>
  <c r="R120" i="3"/>
  <c r="S120" i="3"/>
  <c r="R121" i="3"/>
  <c r="S121" i="3"/>
  <c r="R122" i="3"/>
  <c r="S122" i="3"/>
  <c r="R123" i="3"/>
  <c r="S123" i="3"/>
  <c r="R124" i="3"/>
  <c r="S124" i="3"/>
  <c r="R125" i="3"/>
  <c r="S125" i="3"/>
  <c r="R126" i="3"/>
  <c r="S126" i="3"/>
  <c r="R127" i="3"/>
  <c r="S127" i="3"/>
  <c r="R128" i="3"/>
  <c r="S128" i="3"/>
  <c r="R129" i="3"/>
  <c r="S129" i="3"/>
  <c r="R130" i="3"/>
  <c r="S130" i="3"/>
  <c r="R131" i="3"/>
  <c r="S131" i="3"/>
  <c r="R132" i="3"/>
  <c r="S132" i="3"/>
  <c r="R133" i="3"/>
  <c r="S133" i="3"/>
  <c r="R134" i="3"/>
  <c r="S134" i="3"/>
  <c r="R135" i="3"/>
  <c r="S135" i="3"/>
  <c r="R136" i="3"/>
  <c r="S136" i="3"/>
  <c r="R137" i="3"/>
  <c r="S137" i="3"/>
  <c r="R138" i="3"/>
  <c r="S138" i="3"/>
  <c r="R139" i="3"/>
  <c r="S139" i="3"/>
  <c r="R140" i="3"/>
  <c r="S140" i="3"/>
  <c r="R141" i="3"/>
  <c r="S141" i="3"/>
  <c r="R142" i="3"/>
  <c r="S142" i="3"/>
  <c r="R143" i="3"/>
  <c r="S143" i="3"/>
  <c r="R144" i="3"/>
  <c r="S144" i="3"/>
  <c r="R145" i="3"/>
  <c r="S145" i="3"/>
  <c r="R146" i="3"/>
  <c r="S146" i="3"/>
  <c r="R147" i="3"/>
  <c r="S147" i="3"/>
  <c r="R148" i="3"/>
  <c r="S148" i="3"/>
  <c r="R149" i="3"/>
  <c r="S149" i="3"/>
  <c r="R150" i="3"/>
  <c r="S150" i="3"/>
  <c r="R151" i="3"/>
  <c r="S151" i="3"/>
  <c r="R152" i="3"/>
  <c r="S152" i="3"/>
  <c r="R153" i="3"/>
  <c r="S153" i="3"/>
  <c r="R154" i="3"/>
  <c r="S154" i="3"/>
  <c r="R155" i="3"/>
  <c r="S155" i="3"/>
  <c r="R156" i="3"/>
  <c r="S156" i="3"/>
  <c r="R157" i="3"/>
  <c r="S157" i="3"/>
  <c r="R158" i="3"/>
  <c r="S158" i="3"/>
  <c r="R159" i="3"/>
  <c r="S159" i="3"/>
  <c r="R160" i="3"/>
  <c r="S160" i="3"/>
  <c r="R161" i="3"/>
  <c r="S161" i="3"/>
  <c r="R162" i="3"/>
  <c r="S162" i="3"/>
  <c r="R163" i="3"/>
  <c r="S163" i="3"/>
  <c r="R164" i="3"/>
  <c r="S164" i="3"/>
  <c r="R165" i="3"/>
  <c r="S165" i="3"/>
  <c r="R166" i="3"/>
  <c r="S166" i="3"/>
  <c r="R167" i="3"/>
  <c r="S167" i="3"/>
  <c r="R168" i="3"/>
  <c r="S168" i="3"/>
  <c r="R169" i="3"/>
  <c r="S169" i="3"/>
  <c r="R170" i="3"/>
  <c r="S170" i="3"/>
  <c r="R171" i="3"/>
  <c r="S171" i="3"/>
  <c r="R172" i="3"/>
  <c r="S172" i="3"/>
  <c r="R173" i="3"/>
  <c r="S173" i="3"/>
  <c r="R174" i="3"/>
  <c r="S174" i="3"/>
  <c r="R175" i="3"/>
  <c r="S175" i="3"/>
  <c r="R176" i="3"/>
  <c r="S176" i="3"/>
  <c r="R177" i="3"/>
  <c r="S177" i="3"/>
  <c r="R178" i="3"/>
  <c r="S178" i="3"/>
  <c r="R179" i="3"/>
  <c r="S179" i="3"/>
  <c r="R180" i="3"/>
  <c r="S180" i="3"/>
  <c r="R181" i="3"/>
  <c r="S181" i="3"/>
  <c r="R182" i="3"/>
  <c r="S182" i="3"/>
  <c r="R183" i="3"/>
  <c r="S183" i="3"/>
  <c r="R184" i="3"/>
  <c r="S184" i="3"/>
  <c r="R185" i="3"/>
  <c r="S185" i="3"/>
  <c r="R186" i="3"/>
  <c r="S186" i="3"/>
  <c r="R187" i="3"/>
  <c r="S187" i="3"/>
  <c r="R188" i="3"/>
  <c r="S188" i="3"/>
  <c r="R189" i="3"/>
  <c r="S189" i="3"/>
  <c r="R190" i="3"/>
  <c r="S190" i="3"/>
  <c r="R191" i="3"/>
  <c r="S191" i="3"/>
  <c r="R192" i="3"/>
  <c r="S192" i="3"/>
  <c r="R193" i="3"/>
  <c r="S193" i="3"/>
  <c r="R194" i="3"/>
  <c r="S194" i="3"/>
  <c r="R195" i="3"/>
  <c r="S195" i="3"/>
  <c r="R196" i="3"/>
  <c r="S196" i="3"/>
  <c r="R197" i="3"/>
  <c r="S197" i="3"/>
  <c r="R198" i="3"/>
  <c r="S198" i="3"/>
  <c r="R199" i="3"/>
  <c r="S199" i="3"/>
  <c r="R200" i="3"/>
  <c r="S200" i="3"/>
  <c r="R201" i="3"/>
  <c r="S201" i="3"/>
  <c r="R202" i="3"/>
  <c r="S202" i="3"/>
  <c r="R203" i="3"/>
  <c r="S203" i="3"/>
  <c r="R204" i="3"/>
  <c r="S204" i="3"/>
  <c r="R205" i="3"/>
  <c r="S205" i="3"/>
  <c r="R206" i="3"/>
  <c r="S206" i="3"/>
  <c r="R207" i="3"/>
  <c r="S207" i="3"/>
  <c r="R208" i="3"/>
  <c r="S208" i="3"/>
  <c r="R209" i="3"/>
  <c r="S209" i="3"/>
  <c r="R210" i="3"/>
  <c r="S210" i="3"/>
  <c r="R211" i="3"/>
  <c r="S211" i="3"/>
  <c r="R212" i="3"/>
  <c r="S212" i="3"/>
  <c r="R213" i="3"/>
  <c r="S213" i="3"/>
  <c r="R214" i="3"/>
  <c r="S214" i="3"/>
  <c r="R215" i="3"/>
  <c r="S215" i="3"/>
  <c r="R216" i="3"/>
  <c r="S216" i="3"/>
  <c r="R217" i="3"/>
  <c r="S217" i="3"/>
  <c r="R218" i="3"/>
  <c r="S218" i="3"/>
  <c r="R219" i="3"/>
  <c r="S219" i="3"/>
  <c r="R220" i="3"/>
  <c r="S220" i="3"/>
  <c r="R221" i="3"/>
  <c r="S221" i="3"/>
  <c r="R222" i="3"/>
  <c r="S222" i="3"/>
  <c r="R223" i="3"/>
  <c r="S223" i="3"/>
  <c r="R224" i="3"/>
  <c r="S224" i="3"/>
  <c r="R225" i="3"/>
  <c r="S225" i="3"/>
  <c r="R226" i="3"/>
  <c r="S226" i="3"/>
  <c r="R227" i="3"/>
  <c r="S227" i="3"/>
  <c r="R228" i="3"/>
  <c r="S228" i="3"/>
  <c r="R229" i="3"/>
  <c r="S229" i="3"/>
  <c r="R230" i="3"/>
  <c r="S230" i="3"/>
  <c r="R231" i="3"/>
  <c r="S231" i="3"/>
  <c r="R232" i="3"/>
  <c r="S232" i="3"/>
  <c r="R233" i="3"/>
  <c r="S233" i="3"/>
  <c r="R234" i="3"/>
  <c r="S234" i="3"/>
  <c r="R235" i="3"/>
  <c r="S235" i="3"/>
  <c r="R236" i="3"/>
  <c r="S236" i="3"/>
  <c r="R237" i="3"/>
  <c r="S237" i="3"/>
  <c r="R238" i="3"/>
  <c r="S238" i="3"/>
  <c r="R239" i="3"/>
  <c r="S239" i="3"/>
  <c r="R240" i="3"/>
  <c r="S240" i="3"/>
  <c r="R241" i="3"/>
  <c r="S241" i="3"/>
  <c r="R242" i="3"/>
  <c r="S242" i="3"/>
  <c r="R243" i="3"/>
  <c r="S243" i="3"/>
  <c r="R244" i="3"/>
  <c r="S244" i="3"/>
  <c r="R245" i="3"/>
  <c r="S245" i="3"/>
  <c r="R246" i="3"/>
  <c r="S246" i="3"/>
  <c r="R247" i="3"/>
  <c r="S247" i="3"/>
  <c r="R248" i="3"/>
  <c r="S248" i="3"/>
  <c r="R249" i="3"/>
  <c r="S249" i="3"/>
  <c r="R250" i="3"/>
  <c r="S250" i="3"/>
  <c r="R251" i="3"/>
  <c r="S251" i="3"/>
  <c r="R252" i="3"/>
  <c r="S252" i="3"/>
  <c r="R253" i="3"/>
  <c r="S253" i="3"/>
  <c r="R254" i="3"/>
  <c r="S254" i="3"/>
  <c r="R255" i="3"/>
  <c r="S255" i="3"/>
  <c r="R256" i="3"/>
  <c r="S256" i="3"/>
  <c r="R257" i="3"/>
  <c r="S257" i="3"/>
  <c r="R258" i="3"/>
  <c r="S258" i="3"/>
  <c r="R259" i="3"/>
  <c r="S259" i="3"/>
  <c r="R260" i="3"/>
  <c r="S260" i="3"/>
  <c r="R261" i="3"/>
  <c r="S261" i="3"/>
  <c r="R262" i="3"/>
  <c r="S262" i="3"/>
  <c r="R263" i="3"/>
  <c r="S263" i="3"/>
  <c r="R264" i="3"/>
  <c r="S264" i="3"/>
  <c r="R265" i="3"/>
  <c r="S265" i="3"/>
  <c r="R266" i="3"/>
  <c r="S266" i="3"/>
  <c r="R267" i="3"/>
  <c r="S267" i="3"/>
  <c r="R268" i="3"/>
  <c r="S268" i="3"/>
  <c r="R269" i="3"/>
  <c r="S269" i="3"/>
  <c r="R270" i="3"/>
  <c r="S270" i="3"/>
  <c r="R271" i="3"/>
  <c r="S271" i="3"/>
  <c r="R272" i="3"/>
  <c r="S272" i="3"/>
  <c r="R273" i="3"/>
  <c r="S273" i="3"/>
  <c r="R274" i="3"/>
  <c r="S274" i="3"/>
  <c r="R275" i="3"/>
  <c r="S275" i="3"/>
  <c r="R276" i="3"/>
  <c r="S276" i="3"/>
  <c r="R277" i="3"/>
  <c r="S277" i="3"/>
  <c r="R278" i="3"/>
  <c r="S278" i="3"/>
  <c r="R279" i="3"/>
  <c r="S279" i="3"/>
  <c r="R280" i="3"/>
  <c r="S280" i="3"/>
  <c r="R281" i="3"/>
  <c r="S281" i="3"/>
  <c r="R282" i="3"/>
  <c r="S282" i="3"/>
  <c r="R283" i="3"/>
  <c r="S283" i="3"/>
  <c r="R284" i="3"/>
  <c r="S284" i="3"/>
  <c r="R285" i="3"/>
  <c r="S285" i="3"/>
  <c r="R286" i="3"/>
  <c r="S286" i="3"/>
  <c r="R287" i="3"/>
  <c r="S287" i="3"/>
  <c r="R288" i="3"/>
  <c r="S288" i="3"/>
  <c r="R289" i="3"/>
  <c r="S289" i="3"/>
  <c r="R290" i="3"/>
  <c r="S290" i="3"/>
  <c r="R291" i="3"/>
  <c r="S291" i="3"/>
  <c r="R292" i="3"/>
  <c r="S292" i="3"/>
  <c r="R293" i="3"/>
  <c r="S293" i="3"/>
  <c r="R294" i="3"/>
  <c r="S294" i="3"/>
  <c r="R295" i="3"/>
  <c r="S295" i="3"/>
  <c r="R296" i="3"/>
  <c r="S296" i="3"/>
  <c r="R297" i="3"/>
  <c r="S297" i="3"/>
  <c r="R298" i="3"/>
  <c r="S298" i="3"/>
  <c r="R299" i="3"/>
  <c r="S299" i="3"/>
  <c r="R300" i="3"/>
  <c r="S300" i="3"/>
  <c r="R301" i="3"/>
  <c r="S301" i="3"/>
  <c r="R302" i="3"/>
  <c r="S302" i="3"/>
  <c r="R303" i="3"/>
  <c r="S303" i="3"/>
  <c r="R304" i="3"/>
  <c r="S304" i="3"/>
  <c r="R305" i="3"/>
  <c r="S305" i="3"/>
  <c r="R306" i="3"/>
  <c r="S306" i="3"/>
  <c r="R307" i="3"/>
  <c r="S307" i="3"/>
  <c r="R308" i="3"/>
  <c r="S308" i="3"/>
  <c r="R309" i="3"/>
  <c r="S309" i="3"/>
  <c r="R310" i="3"/>
  <c r="S310" i="3"/>
  <c r="R311" i="3"/>
  <c r="S311" i="3"/>
  <c r="R312" i="3"/>
  <c r="S312" i="3"/>
  <c r="R313" i="3"/>
  <c r="S313" i="3"/>
  <c r="R314" i="3"/>
  <c r="S314" i="3"/>
  <c r="R315" i="3"/>
  <c r="S315" i="3"/>
  <c r="R316" i="3"/>
  <c r="S316" i="3"/>
  <c r="R317" i="3"/>
  <c r="S317" i="3"/>
  <c r="R318" i="3"/>
  <c r="S318" i="3"/>
  <c r="R319" i="3"/>
  <c r="S319" i="3"/>
  <c r="R320" i="3"/>
  <c r="S320" i="3"/>
  <c r="R321" i="3"/>
  <c r="S321" i="3"/>
  <c r="R322" i="3"/>
  <c r="S322" i="3"/>
  <c r="R323" i="3"/>
  <c r="S323" i="3"/>
  <c r="R324" i="3"/>
  <c r="S324" i="3"/>
  <c r="R325" i="3"/>
  <c r="S325" i="3"/>
  <c r="R326" i="3"/>
  <c r="S326" i="3"/>
  <c r="R327" i="3"/>
  <c r="S327" i="3"/>
  <c r="R328" i="3"/>
  <c r="S328" i="3"/>
  <c r="R329" i="3"/>
  <c r="S329" i="3"/>
  <c r="R330" i="3"/>
  <c r="S330" i="3"/>
  <c r="R331" i="3"/>
  <c r="S331" i="3"/>
  <c r="R332" i="3"/>
  <c r="S332" i="3"/>
  <c r="R333" i="3"/>
  <c r="S333" i="3"/>
  <c r="R334" i="3"/>
  <c r="S334" i="3"/>
  <c r="R335" i="3"/>
  <c r="S335" i="3"/>
  <c r="R336" i="3"/>
  <c r="S336" i="3"/>
  <c r="R337" i="3"/>
  <c r="S337" i="3"/>
  <c r="R338" i="3"/>
  <c r="S338" i="3"/>
  <c r="R339" i="3"/>
  <c r="S339" i="3"/>
  <c r="R340" i="3"/>
  <c r="S340" i="3"/>
  <c r="R341" i="3"/>
  <c r="S341" i="3"/>
  <c r="R342" i="3"/>
  <c r="S342" i="3"/>
  <c r="R343" i="3"/>
  <c r="S343" i="3"/>
  <c r="R344" i="3"/>
  <c r="S344" i="3"/>
  <c r="R345" i="3"/>
  <c r="S345" i="3"/>
  <c r="R346" i="3"/>
  <c r="S346" i="3"/>
  <c r="R347" i="3"/>
  <c r="S347" i="3"/>
  <c r="R348" i="3"/>
  <c r="S348" i="3"/>
  <c r="R349" i="3"/>
  <c r="S349" i="3"/>
  <c r="R350" i="3"/>
  <c r="S350" i="3"/>
  <c r="R351" i="3"/>
  <c r="S351" i="3"/>
  <c r="R352" i="3"/>
  <c r="S352" i="3"/>
  <c r="R353" i="3"/>
  <c r="S353" i="3"/>
  <c r="R354" i="3"/>
  <c r="S354" i="3"/>
  <c r="R355" i="3"/>
  <c r="S355" i="3"/>
  <c r="R356" i="3"/>
  <c r="S356" i="3"/>
  <c r="R357" i="3"/>
  <c r="S357" i="3"/>
  <c r="R358" i="3"/>
  <c r="S358" i="3"/>
  <c r="R359" i="3"/>
  <c r="S359" i="3"/>
  <c r="R360" i="3"/>
  <c r="S360" i="3"/>
  <c r="R361" i="3"/>
  <c r="S361" i="3"/>
  <c r="R362" i="3"/>
  <c r="S362" i="3"/>
  <c r="R363" i="3"/>
  <c r="S363" i="3"/>
  <c r="R364" i="3"/>
  <c r="S364" i="3"/>
  <c r="R365" i="3"/>
  <c r="S365" i="3"/>
  <c r="R366" i="3"/>
  <c r="S366" i="3"/>
  <c r="R367" i="3"/>
  <c r="S367" i="3"/>
  <c r="R368" i="3"/>
  <c r="S368" i="3"/>
  <c r="R369" i="3"/>
  <c r="S369" i="3"/>
  <c r="R370" i="3"/>
  <c r="S370" i="3"/>
  <c r="R371" i="3"/>
  <c r="S371" i="3"/>
  <c r="R372" i="3"/>
  <c r="S372" i="3"/>
  <c r="R373" i="3"/>
  <c r="S373" i="3"/>
  <c r="R374" i="3"/>
  <c r="S374" i="3"/>
  <c r="R375" i="3"/>
  <c r="S375" i="3"/>
  <c r="R376" i="3"/>
  <c r="S376" i="3"/>
  <c r="R377" i="3"/>
  <c r="S377" i="3"/>
  <c r="R378" i="3"/>
  <c r="S378" i="3"/>
  <c r="R379" i="3"/>
  <c r="S379" i="3"/>
  <c r="R380" i="3"/>
  <c r="S380" i="3"/>
  <c r="R381" i="3"/>
  <c r="S381" i="3"/>
  <c r="R382" i="3"/>
  <c r="S382" i="3"/>
  <c r="R383" i="3"/>
  <c r="S383" i="3"/>
  <c r="R384" i="3"/>
  <c r="S384" i="3"/>
  <c r="R385" i="3"/>
  <c r="S385" i="3"/>
  <c r="R386" i="3"/>
  <c r="S386" i="3"/>
  <c r="R387" i="3"/>
  <c r="S387" i="3"/>
  <c r="R388" i="3"/>
  <c r="S388" i="3"/>
  <c r="R389" i="3"/>
  <c r="S389" i="3"/>
  <c r="R390" i="3"/>
  <c r="S390" i="3"/>
  <c r="R391" i="3"/>
  <c r="S391" i="3"/>
  <c r="R392" i="3"/>
  <c r="S392" i="3"/>
  <c r="R393" i="3"/>
  <c r="S393" i="3"/>
  <c r="R394" i="3"/>
  <c r="S394" i="3"/>
  <c r="R395" i="3"/>
  <c r="S395" i="3"/>
  <c r="R396" i="3"/>
  <c r="S396" i="3"/>
  <c r="R397" i="3"/>
  <c r="S397" i="3"/>
  <c r="R398" i="3"/>
  <c r="S398" i="3"/>
  <c r="R399" i="3"/>
  <c r="S399" i="3"/>
  <c r="R400" i="3"/>
  <c r="S400" i="3"/>
  <c r="R401" i="3"/>
  <c r="S401" i="3"/>
  <c r="R402" i="3"/>
  <c r="S402" i="3"/>
  <c r="R403" i="3"/>
  <c r="S403" i="3"/>
  <c r="R404" i="3"/>
  <c r="S404" i="3"/>
  <c r="R405" i="3"/>
  <c r="S405" i="3"/>
  <c r="R406" i="3"/>
  <c r="S406" i="3"/>
  <c r="R407" i="3"/>
  <c r="S407" i="3"/>
  <c r="R408" i="3"/>
  <c r="S408" i="3"/>
  <c r="R409" i="3"/>
  <c r="S409" i="3"/>
  <c r="R410" i="3"/>
  <c r="S410" i="3"/>
  <c r="R411" i="3"/>
  <c r="S411" i="3"/>
  <c r="R412" i="3"/>
  <c r="S412" i="3"/>
  <c r="R413" i="3"/>
  <c r="S413" i="3"/>
  <c r="R414" i="3"/>
  <c r="S414" i="3"/>
  <c r="R415" i="3"/>
  <c r="S415" i="3"/>
  <c r="R416" i="3"/>
  <c r="S416" i="3"/>
  <c r="R417" i="3"/>
  <c r="S417" i="3"/>
  <c r="R418" i="3"/>
  <c r="S418" i="3"/>
  <c r="R419" i="3"/>
  <c r="S419" i="3"/>
  <c r="R420" i="3"/>
  <c r="S420" i="3"/>
  <c r="R421" i="3"/>
  <c r="S421" i="3"/>
  <c r="R422" i="3"/>
  <c r="S422" i="3"/>
  <c r="R423" i="3"/>
  <c r="S423" i="3"/>
  <c r="R424" i="3"/>
  <c r="S424" i="3"/>
  <c r="R425" i="3"/>
  <c r="S425" i="3"/>
  <c r="R426" i="3"/>
  <c r="S426" i="3"/>
  <c r="R427" i="3"/>
  <c r="S427" i="3"/>
  <c r="R428" i="3"/>
  <c r="S428" i="3"/>
  <c r="R429" i="3"/>
  <c r="S429" i="3"/>
  <c r="R430" i="3"/>
  <c r="S430" i="3"/>
  <c r="R431" i="3"/>
  <c r="S431" i="3"/>
  <c r="R432" i="3"/>
  <c r="S432" i="3"/>
  <c r="R433" i="3"/>
  <c r="S433" i="3"/>
  <c r="R434" i="3"/>
  <c r="S434" i="3"/>
  <c r="R435" i="3"/>
  <c r="S435" i="3"/>
  <c r="R436" i="3"/>
  <c r="S436" i="3"/>
  <c r="R437" i="3"/>
  <c r="S437" i="3"/>
  <c r="R438" i="3"/>
  <c r="S438" i="3"/>
  <c r="R439" i="3"/>
  <c r="S439" i="3"/>
  <c r="R440" i="3"/>
  <c r="S440" i="3"/>
  <c r="R441" i="3"/>
  <c r="S441" i="3"/>
  <c r="R442" i="3"/>
  <c r="S442" i="3"/>
  <c r="R443" i="3"/>
  <c r="S443" i="3"/>
  <c r="R444" i="3"/>
  <c r="S444" i="3"/>
  <c r="R445" i="3"/>
  <c r="S445" i="3"/>
  <c r="R446" i="3"/>
  <c r="S446" i="3"/>
  <c r="R447" i="3"/>
  <c r="S447" i="3"/>
  <c r="R448" i="3"/>
  <c r="S448" i="3"/>
  <c r="R449" i="3"/>
  <c r="S449" i="3"/>
  <c r="R450" i="3"/>
  <c r="S450" i="3"/>
  <c r="R451" i="3"/>
  <c r="S451" i="3"/>
  <c r="R452" i="3"/>
  <c r="S452" i="3"/>
  <c r="R453" i="3"/>
  <c r="S453" i="3"/>
  <c r="R454" i="3"/>
  <c r="S454" i="3"/>
  <c r="R455" i="3"/>
  <c r="S455" i="3"/>
  <c r="R456" i="3"/>
  <c r="S456" i="3"/>
  <c r="R457" i="3"/>
  <c r="S457" i="3"/>
  <c r="R458" i="3"/>
  <c r="S458" i="3"/>
  <c r="R459" i="3"/>
  <c r="S459" i="3"/>
  <c r="R460" i="3"/>
  <c r="S460" i="3"/>
  <c r="R461" i="3"/>
  <c r="S461" i="3"/>
  <c r="R462" i="3"/>
  <c r="S462" i="3"/>
  <c r="R463" i="3"/>
  <c r="S463" i="3"/>
  <c r="R464" i="3"/>
  <c r="S464" i="3"/>
  <c r="R465" i="3"/>
  <c r="S465" i="3"/>
  <c r="R466" i="3"/>
  <c r="S466" i="3"/>
  <c r="R467" i="3"/>
  <c r="S467" i="3"/>
  <c r="R468" i="3"/>
  <c r="S468" i="3"/>
  <c r="R469" i="3"/>
  <c r="S469" i="3"/>
  <c r="R470" i="3"/>
  <c r="S470" i="3"/>
  <c r="R471" i="3"/>
  <c r="S471" i="3"/>
  <c r="R472" i="3"/>
  <c r="S472" i="3"/>
  <c r="R473" i="3"/>
  <c r="S473" i="3"/>
  <c r="R474" i="3"/>
  <c r="S474" i="3"/>
  <c r="R475" i="3"/>
  <c r="S475" i="3"/>
  <c r="R476" i="3"/>
  <c r="S476" i="3"/>
  <c r="R477" i="3"/>
  <c r="S477" i="3"/>
  <c r="R478" i="3"/>
  <c r="S478" i="3"/>
  <c r="R479" i="3"/>
  <c r="S479" i="3"/>
  <c r="R480" i="3"/>
  <c r="S480" i="3"/>
  <c r="R481" i="3"/>
  <c r="S481" i="3"/>
  <c r="R482" i="3"/>
  <c r="S482" i="3"/>
  <c r="R483" i="3"/>
  <c r="S483" i="3"/>
  <c r="R484" i="3"/>
  <c r="S484" i="3"/>
  <c r="R485" i="3"/>
  <c r="S485" i="3"/>
  <c r="R486" i="3"/>
  <c r="S486" i="3"/>
  <c r="R487" i="3"/>
  <c r="S487" i="3"/>
  <c r="R488" i="3"/>
  <c r="S488" i="3"/>
  <c r="R489" i="3"/>
  <c r="S489" i="3"/>
  <c r="R490" i="3"/>
  <c r="S490" i="3"/>
  <c r="R491" i="3"/>
  <c r="S491" i="3"/>
  <c r="R492" i="3"/>
  <c r="S492" i="3"/>
  <c r="R493" i="3"/>
  <c r="S493" i="3"/>
  <c r="R494" i="3"/>
  <c r="S494" i="3"/>
  <c r="R495" i="3"/>
  <c r="S495" i="3"/>
  <c r="R496" i="3"/>
  <c r="S496" i="3"/>
  <c r="R497" i="3"/>
  <c r="S497" i="3"/>
  <c r="R498" i="3"/>
  <c r="S498" i="3"/>
  <c r="R499" i="3"/>
  <c r="S499" i="3"/>
  <c r="R500" i="3"/>
  <c r="S500" i="3"/>
  <c r="R501" i="3"/>
  <c r="S501" i="3"/>
  <c r="R502" i="3"/>
  <c r="S502" i="3"/>
  <c r="R503" i="3"/>
  <c r="S503" i="3"/>
  <c r="R504" i="3"/>
  <c r="S504" i="3"/>
  <c r="R505" i="3"/>
  <c r="S505" i="3"/>
  <c r="R506" i="3"/>
  <c r="S506" i="3"/>
  <c r="R507" i="3"/>
  <c r="S507" i="3"/>
  <c r="R508" i="3"/>
  <c r="S508" i="3"/>
  <c r="R509" i="3"/>
  <c r="S509" i="3"/>
  <c r="R510" i="3"/>
  <c r="S510" i="3"/>
  <c r="R511" i="3"/>
  <c r="S511" i="3"/>
  <c r="R512" i="3"/>
  <c r="S512" i="3"/>
  <c r="R513" i="3"/>
  <c r="S513" i="3"/>
  <c r="R514" i="3"/>
  <c r="S514" i="3"/>
  <c r="R515" i="3"/>
  <c r="S515" i="3"/>
  <c r="R516" i="3"/>
  <c r="S516" i="3"/>
  <c r="R517" i="3"/>
  <c r="S517" i="3"/>
  <c r="R518" i="3"/>
  <c r="S518" i="3"/>
  <c r="R519" i="3"/>
  <c r="S519" i="3"/>
  <c r="R520" i="3"/>
  <c r="S520" i="3"/>
  <c r="R521" i="3"/>
  <c r="S521" i="3"/>
  <c r="R522" i="3"/>
  <c r="S522" i="3"/>
  <c r="R523" i="3"/>
  <c r="S523" i="3"/>
  <c r="R524" i="3"/>
  <c r="S524" i="3"/>
  <c r="R525" i="3"/>
  <c r="S525" i="3"/>
  <c r="R526" i="3"/>
  <c r="S526" i="3"/>
  <c r="R527" i="3"/>
  <c r="S527" i="3"/>
  <c r="R528" i="3"/>
  <c r="S528" i="3"/>
  <c r="R529" i="3"/>
  <c r="S529" i="3"/>
  <c r="R530" i="3"/>
  <c r="S530" i="3"/>
  <c r="R531" i="3"/>
  <c r="S531" i="3"/>
  <c r="R532" i="3"/>
  <c r="S532" i="3"/>
  <c r="R533" i="3"/>
  <c r="S533" i="3"/>
  <c r="R534" i="3"/>
  <c r="S534" i="3"/>
  <c r="R535" i="3"/>
  <c r="S535" i="3"/>
  <c r="R536" i="3"/>
  <c r="S536" i="3"/>
  <c r="R537" i="3"/>
  <c r="S537" i="3"/>
  <c r="R538" i="3"/>
  <c r="S538" i="3"/>
  <c r="R539" i="3"/>
  <c r="S539" i="3"/>
  <c r="R540" i="3"/>
  <c r="S540" i="3"/>
  <c r="R541" i="3"/>
  <c r="S541" i="3"/>
  <c r="R542" i="3"/>
  <c r="S542" i="3"/>
  <c r="R543" i="3"/>
  <c r="S543" i="3"/>
  <c r="R544" i="3"/>
  <c r="S544" i="3"/>
  <c r="R545" i="3"/>
  <c r="S545" i="3"/>
  <c r="R546" i="3"/>
  <c r="S546" i="3"/>
  <c r="R547" i="3"/>
  <c r="S547" i="3"/>
  <c r="R548" i="3"/>
  <c r="S548" i="3"/>
  <c r="R549" i="3"/>
  <c r="S549" i="3"/>
  <c r="R550" i="3"/>
  <c r="S550" i="3"/>
  <c r="R551" i="3"/>
  <c r="S551" i="3"/>
  <c r="R552" i="3"/>
  <c r="S552" i="3"/>
  <c r="R553" i="3"/>
  <c r="S553" i="3"/>
  <c r="R554" i="3"/>
  <c r="S554" i="3"/>
  <c r="R555" i="3"/>
  <c r="S555" i="3"/>
  <c r="R556" i="3"/>
  <c r="S556" i="3"/>
  <c r="R557" i="3"/>
  <c r="S557" i="3"/>
  <c r="R558" i="3"/>
  <c r="S558" i="3"/>
  <c r="R559" i="3"/>
  <c r="S559" i="3"/>
  <c r="R560" i="3"/>
  <c r="S560" i="3"/>
  <c r="R561" i="3"/>
  <c r="S561" i="3"/>
  <c r="R562" i="3"/>
  <c r="S562" i="3"/>
  <c r="R563" i="3"/>
  <c r="S563" i="3"/>
  <c r="R564" i="3"/>
  <c r="S564" i="3"/>
  <c r="R565" i="3"/>
  <c r="S565" i="3"/>
  <c r="R566" i="3"/>
  <c r="S566" i="3"/>
  <c r="R567" i="3"/>
  <c r="S567" i="3"/>
  <c r="R568" i="3"/>
  <c r="S568" i="3"/>
  <c r="R569" i="3"/>
  <c r="S569" i="3"/>
  <c r="R570" i="3"/>
  <c r="S570" i="3"/>
  <c r="R571" i="3"/>
  <c r="S571" i="3"/>
  <c r="R572" i="3"/>
  <c r="S572" i="3"/>
  <c r="R573" i="3"/>
  <c r="S573" i="3"/>
  <c r="R574" i="3"/>
  <c r="S574" i="3"/>
  <c r="R575" i="3"/>
  <c r="S575" i="3"/>
  <c r="R576" i="3"/>
  <c r="S576" i="3"/>
  <c r="R577" i="3"/>
  <c r="S577" i="3"/>
  <c r="R578" i="3"/>
  <c r="S578" i="3"/>
  <c r="R579" i="3"/>
  <c r="S579" i="3"/>
  <c r="R580" i="3"/>
  <c r="S580" i="3"/>
  <c r="R581" i="3"/>
  <c r="S581" i="3"/>
  <c r="R582" i="3"/>
  <c r="S582" i="3"/>
  <c r="R583" i="3"/>
  <c r="S583" i="3"/>
  <c r="R584" i="3"/>
  <c r="S584" i="3"/>
  <c r="R585" i="3"/>
  <c r="S585" i="3"/>
  <c r="R586" i="3"/>
  <c r="S586" i="3"/>
  <c r="R587" i="3"/>
  <c r="S587" i="3"/>
  <c r="R588" i="3"/>
  <c r="S588" i="3"/>
  <c r="R589" i="3"/>
  <c r="S589" i="3"/>
  <c r="R590" i="3"/>
  <c r="S590" i="3"/>
  <c r="R591" i="3"/>
  <c r="S591" i="3"/>
  <c r="R592" i="3"/>
  <c r="S592" i="3"/>
  <c r="R593" i="3"/>
  <c r="S593" i="3"/>
  <c r="R594" i="3"/>
  <c r="S594" i="3"/>
  <c r="R595" i="3"/>
  <c r="S595" i="3"/>
  <c r="R596" i="3"/>
  <c r="S596" i="3"/>
  <c r="R597" i="3"/>
  <c r="S597" i="3"/>
  <c r="R598" i="3"/>
  <c r="S598" i="3"/>
  <c r="R599" i="3"/>
  <c r="S599" i="3"/>
  <c r="R600" i="3"/>
  <c r="S600" i="3"/>
  <c r="R601" i="3"/>
  <c r="S601" i="3"/>
  <c r="R602" i="3"/>
  <c r="S602" i="3"/>
  <c r="R603" i="3"/>
  <c r="S603" i="3"/>
  <c r="R604" i="3"/>
  <c r="S604" i="3"/>
  <c r="R605" i="3"/>
  <c r="S605" i="3"/>
  <c r="R606" i="3"/>
  <c r="S606" i="3"/>
  <c r="R607" i="3"/>
  <c r="S607" i="3"/>
  <c r="R608" i="3"/>
  <c r="S608" i="3"/>
  <c r="R609" i="3"/>
  <c r="S609" i="3"/>
  <c r="R610" i="3"/>
  <c r="S610" i="3"/>
  <c r="R611" i="3"/>
  <c r="S611" i="3"/>
  <c r="R612" i="3"/>
  <c r="S612" i="3"/>
  <c r="R613" i="3"/>
  <c r="S613" i="3"/>
  <c r="R614" i="3"/>
  <c r="S614" i="3"/>
  <c r="R615" i="3"/>
  <c r="S615" i="3"/>
  <c r="R616" i="3"/>
  <c r="S616" i="3"/>
  <c r="R617" i="3"/>
  <c r="S617" i="3"/>
  <c r="R618" i="3"/>
  <c r="S618" i="3"/>
  <c r="R619" i="3"/>
  <c r="S619" i="3"/>
  <c r="R620" i="3"/>
  <c r="S620" i="3"/>
  <c r="R621" i="3"/>
  <c r="S621" i="3"/>
  <c r="R622" i="3"/>
  <c r="S622" i="3"/>
  <c r="R623" i="3"/>
  <c r="S623" i="3"/>
  <c r="R624" i="3"/>
  <c r="S624" i="3"/>
  <c r="R625" i="3"/>
  <c r="S625" i="3"/>
  <c r="R626" i="3"/>
  <c r="S626" i="3"/>
  <c r="R627" i="3"/>
  <c r="S627" i="3"/>
  <c r="R628" i="3"/>
  <c r="S628" i="3"/>
  <c r="R629" i="3"/>
  <c r="S629" i="3"/>
  <c r="R630" i="3"/>
  <c r="S630" i="3"/>
  <c r="R631" i="3"/>
  <c r="S631" i="3"/>
  <c r="R632" i="3"/>
  <c r="S632" i="3"/>
  <c r="R633" i="3"/>
  <c r="S633" i="3"/>
  <c r="R634" i="3"/>
  <c r="S634" i="3"/>
  <c r="R635" i="3"/>
  <c r="S635" i="3"/>
  <c r="R636" i="3"/>
  <c r="S636" i="3"/>
  <c r="R637" i="3"/>
  <c r="S637" i="3"/>
  <c r="R638" i="3"/>
  <c r="S638" i="3"/>
  <c r="R639" i="3"/>
  <c r="S639" i="3"/>
  <c r="R640" i="3"/>
  <c r="S640" i="3"/>
  <c r="R641" i="3"/>
  <c r="S641" i="3"/>
  <c r="R642" i="3"/>
  <c r="S642" i="3"/>
  <c r="R643" i="3"/>
  <c r="S643" i="3"/>
  <c r="R644" i="3"/>
  <c r="S644" i="3"/>
  <c r="R645" i="3"/>
  <c r="S645" i="3"/>
  <c r="R646" i="3"/>
  <c r="S646" i="3"/>
  <c r="R647" i="3"/>
  <c r="S647" i="3"/>
  <c r="R648" i="3"/>
  <c r="S648" i="3"/>
  <c r="R649" i="3"/>
  <c r="S649" i="3"/>
  <c r="R650" i="3"/>
  <c r="S650" i="3"/>
  <c r="R651" i="3"/>
  <c r="S651" i="3"/>
  <c r="R652" i="3"/>
  <c r="S652" i="3"/>
  <c r="R653" i="3"/>
  <c r="S653" i="3"/>
  <c r="R654" i="3"/>
  <c r="S654" i="3"/>
  <c r="R655" i="3"/>
  <c r="S655" i="3"/>
  <c r="R656" i="3"/>
  <c r="S656" i="3"/>
  <c r="R657" i="3"/>
  <c r="S657" i="3"/>
  <c r="R658" i="3"/>
  <c r="S658" i="3"/>
  <c r="R659" i="3"/>
  <c r="S659" i="3"/>
  <c r="R660" i="3"/>
  <c r="S660" i="3"/>
  <c r="R661" i="3"/>
  <c r="S661" i="3"/>
  <c r="R662" i="3"/>
  <c r="S662" i="3"/>
  <c r="R663" i="3"/>
  <c r="S663" i="3"/>
  <c r="R664" i="3"/>
  <c r="S664" i="3"/>
  <c r="R665" i="3"/>
  <c r="S665" i="3"/>
  <c r="R666" i="3"/>
  <c r="S666" i="3"/>
  <c r="R667" i="3"/>
  <c r="S667" i="3"/>
  <c r="R668" i="3"/>
  <c r="S668" i="3"/>
  <c r="R669" i="3"/>
  <c r="S669" i="3"/>
  <c r="R670" i="3"/>
  <c r="S670" i="3"/>
  <c r="R671" i="3"/>
  <c r="S671" i="3"/>
  <c r="R672" i="3"/>
  <c r="S672" i="3"/>
  <c r="R673" i="3"/>
  <c r="S673" i="3"/>
  <c r="R674" i="3"/>
  <c r="S674" i="3"/>
  <c r="R675" i="3"/>
  <c r="S675" i="3"/>
  <c r="R676" i="3"/>
  <c r="S676" i="3"/>
  <c r="R677" i="3"/>
  <c r="S677" i="3"/>
  <c r="R678" i="3"/>
  <c r="S678" i="3"/>
  <c r="R679" i="3"/>
  <c r="S679" i="3"/>
  <c r="R680" i="3"/>
  <c r="S680" i="3"/>
  <c r="R681" i="3"/>
  <c r="S681" i="3"/>
  <c r="R682" i="3"/>
  <c r="S682" i="3"/>
  <c r="R683" i="3"/>
  <c r="S683" i="3"/>
  <c r="R684" i="3"/>
  <c r="S684" i="3"/>
  <c r="R685" i="3"/>
  <c r="S685" i="3"/>
  <c r="R686" i="3"/>
  <c r="S686" i="3"/>
  <c r="R687" i="3"/>
  <c r="S687" i="3"/>
  <c r="R688" i="3"/>
  <c r="S688" i="3"/>
  <c r="R689" i="3"/>
  <c r="S689" i="3"/>
  <c r="R690" i="3"/>
  <c r="S690" i="3"/>
  <c r="R691" i="3"/>
  <c r="S691" i="3"/>
  <c r="R692" i="3"/>
  <c r="S692" i="3"/>
  <c r="R693" i="3"/>
  <c r="S693" i="3"/>
  <c r="R694" i="3"/>
  <c r="S694" i="3"/>
  <c r="R695" i="3"/>
  <c r="S695" i="3"/>
  <c r="R696" i="3"/>
  <c r="S696" i="3"/>
  <c r="R697" i="3"/>
  <c r="S697" i="3"/>
  <c r="R698" i="3"/>
  <c r="S698" i="3"/>
  <c r="R699" i="3"/>
  <c r="S699" i="3"/>
  <c r="R700" i="3"/>
  <c r="S700" i="3"/>
  <c r="R701" i="3"/>
  <c r="S701" i="3"/>
  <c r="R702" i="3"/>
  <c r="S702" i="3"/>
  <c r="R703" i="3"/>
  <c r="S703" i="3"/>
  <c r="R704" i="3"/>
  <c r="S704" i="3"/>
  <c r="R705" i="3"/>
  <c r="S705" i="3"/>
  <c r="R706" i="3"/>
  <c r="S706" i="3"/>
  <c r="R707" i="3"/>
  <c r="S707" i="3"/>
  <c r="R708" i="3"/>
  <c r="S708" i="3"/>
  <c r="R709" i="3"/>
  <c r="S709" i="3"/>
  <c r="R710" i="3"/>
  <c r="S710" i="3"/>
  <c r="R711" i="3"/>
  <c r="S711" i="3"/>
  <c r="R712" i="3"/>
  <c r="S712" i="3"/>
  <c r="R713" i="3"/>
  <c r="S713" i="3"/>
  <c r="R714" i="3"/>
  <c r="S714" i="3"/>
  <c r="R715" i="3"/>
  <c r="S715" i="3"/>
  <c r="R716" i="3"/>
  <c r="S716" i="3"/>
  <c r="R717" i="3"/>
  <c r="S717" i="3"/>
  <c r="R718" i="3"/>
  <c r="S718" i="3"/>
  <c r="R719" i="3"/>
  <c r="S719" i="3"/>
  <c r="R720" i="3"/>
  <c r="S720" i="3"/>
  <c r="R721" i="3"/>
  <c r="S721" i="3"/>
  <c r="R722" i="3"/>
  <c r="S722" i="3"/>
  <c r="R723" i="3"/>
  <c r="S723" i="3"/>
  <c r="R724" i="3"/>
  <c r="S724" i="3"/>
  <c r="R725" i="3"/>
  <c r="S725" i="3"/>
  <c r="R726" i="3"/>
  <c r="S726" i="3"/>
  <c r="R727" i="3"/>
  <c r="S727" i="3"/>
  <c r="R728" i="3"/>
  <c r="S728" i="3"/>
  <c r="R729" i="3"/>
  <c r="S729" i="3"/>
  <c r="R730" i="3"/>
  <c r="S730" i="3"/>
  <c r="R731" i="3"/>
  <c r="S731" i="3"/>
  <c r="R732" i="3"/>
  <c r="S732" i="3"/>
  <c r="R733" i="3"/>
  <c r="S733" i="3"/>
  <c r="R734" i="3"/>
  <c r="S734" i="3"/>
  <c r="R735" i="3"/>
  <c r="S735" i="3"/>
  <c r="R736" i="3"/>
  <c r="S736" i="3"/>
  <c r="R737" i="3"/>
  <c r="S737" i="3"/>
  <c r="R738" i="3"/>
  <c r="S738" i="3"/>
  <c r="R739" i="3"/>
  <c r="S739" i="3"/>
  <c r="R740" i="3"/>
  <c r="S740" i="3"/>
  <c r="R741" i="3"/>
  <c r="S741" i="3"/>
  <c r="R742" i="3"/>
  <c r="S742" i="3"/>
  <c r="R743" i="3"/>
  <c r="S743" i="3"/>
  <c r="R744" i="3"/>
  <c r="S744" i="3"/>
  <c r="R745" i="3"/>
  <c r="S745" i="3"/>
  <c r="R746" i="3"/>
  <c r="S746" i="3"/>
  <c r="R747" i="3"/>
  <c r="S747" i="3"/>
  <c r="R748" i="3"/>
  <c r="S748" i="3"/>
  <c r="R749" i="3"/>
  <c r="S749" i="3"/>
  <c r="R750" i="3"/>
  <c r="S750" i="3"/>
  <c r="R751" i="3"/>
  <c r="S751" i="3"/>
  <c r="R752" i="3"/>
  <c r="S752" i="3"/>
  <c r="R753" i="3"/>
  <c r="S753" i="3"/>
  <c r="R754" i="3"/>
  <c r="S754" i="3"/>
  <c r="R755" i="3"/>
  <c r="S755" i="3"/>
  <c r="R756" i="3"/>
  <c r="S756" i="3"/>
  <c r="R757" i="3"/>
  <c r="S757" i="3"/>
  <c r="R758" i="3"/>
  <c r="S758" i="3"/>
  <c r="R759" i="3"/>
  <c r="S759" i="3"/>
  <c r="R760" i="3"/>
  <c r="S760" i="3"/>
  <c r="R761" i="3"/>
  <c r="S761" i="3"/>
  <c r="R762" i="3"/>
  <c r="S762" i="3"/>
  <c r="R763" i="3"/>
  <c r="S763" i="3"/>
  <c r="R764" i="3"/>
  <c r="S764" i="3"/>
  <c r="R765" i="3"/>
  <c r="S765" i="3"/>
  <c r="R766" i="3"/>
  <c r="S766" i="3"/>
  <c r="R767" i="3"/>
  <c r="S767" i="3"/>
  <c r="R768" i="3"/>
  <c r="S768" i="3"/>
  <c r="R769" i="3"/>
  <c r="S769" i="3"/>
  <c r="R770" i="3"/>
  <c r="S770" i="3"/>
  <c r="R771" i="3"/>
  <c r="S771" i="3"/>
  <c r="R772" i="3"/>
  <c r="S772" i="3"/>
  <c r="R773" i="3"/>
  <c r="S773" i="3"/>
  <c r="R774" i="3"/>
  <c r="S774" i="3"/>
  <c r="R775" i="3"/>
  <c r="S775" i="3"/>
  <c r="R776" i="3"/>
  <c r="S776" i="3"/>
  <c r="R777" i="3"/>
  <c r="S777" i="3"/>
  <c r="R778" i="3"/>
  <c r="S778" i="3"/>
  <c r="R779" i="3"/>
  <c r="S779" i="3"/>
  <c r="R780" i="3"/>
  <c r="S780" i="3"/>
  <c r="R781" i="3"/>
  <c r="S781" i="3"/>
  <c r="R782" i="3"/>
  <c r="S782" i="3"/>
  <c r="R783" i="3"/>
  <c r="S783" i="3"/>
  <c r="R784" i="3"/>
  <c r="S784" i="3"/>
  <c r="R785" i="3"/>
  <c r="S785" i="3"/>
  <c r="R786" i="3"/>
  <c r="S786" i="3"/>
  <c r="R787" i="3"/>
  <c r="S787" i="3"/>
  <c r="R788" i="3"/>
  <c r="S788" i="3"/>
  <c r="R789" i="3"/>
  <c r="S789" i="3"/>
  <c r="R790" i="3"/>
  <c r="S790" i="3"/>
  <c r="R791" i="3"/>
  <c r="S791" i="3"/>
  <c r="R792" i="3"/>
  <c r="S792" i="3"/>
  <c r="R793" i="3"/>
  <c r="S793" i="3"/>
  <c r="R794" i="3"/>
  <c r="S794" i="3"/>
  <c r="R795" i="3"/>
  <c r="S795" i="3"/>
  <c r="R796" i="3"/>
  <c r="S796" i="3"/>
  <c r="R797" i="3"/>
  <c r="S797" i="3"/>
  <c r="R798" i="3"/>
  <c r="S798" i="3"/>
  <c r="R799" i="3"/>
  <c r="S799" i="3"/>
  <c r="R800" i="3"/>
  <c r="S800" i="3"/>
  <c r="R801" i="3"/>
  <c r="S801" i="3"/>
  <c r="R802" i="3"/>
  <c r="S802" i="3"/>
  <c r="R803" i="3"/>
  <c r="S803" i="3"/>
  <c r="R804" i="3"/>
  <c r="S804" i="3"/>
  <c r="R805" i="3"/>
  <c r="S805" i="3"/>
  <c r="R806" i="3"/>
  <c r="S806" i="3"/>
  <c r="R807" i="3"/>
  <c r="S807" i="3"/>
  <c r="R808" i="3"/>
  <c r="S808" i="3"/>
  <c r="R809" i="3"/>
  <c r="S809" i="3"/>
  <c r="R810" i="3"/>
  <c r="S810" i="3"/>
  <c r="R811" i="3"/>
  <c r="S811" i="3"/>
  <c r="R812" i="3"/>
  <c r="S812" i="3"/>
  <c r="R813" i="3"/>
  <c r="S813" i="3"/>
  <c r="R814" i="3"/>
  <c r="S814" i="3"/>
  <c r="R815" i="3"/>
  <c r="S815" i="3"/>
  <c r="R816" i="3"/>
  <c r="S816" i="3"/>
  <c r="R817" i="3"/>
  <c r="S817" i="3"/>
  <c r="R818" i="3"/>
  <c r="S818" i="3"/>
  <c r="R819" i="3"/>
  <c r="S819" i="3"/>
  <c r="R820" i="3"/>
  <c r="S820" i="3"/>
  <c r="R821" i="3"/>
  <c r="S821" i="3"/>
  <c r="R822" i="3"/>
  <c r="S822" i="3"/>
  <c r="R823" i="3"/>
  <c r="S823" i="3"/>
  <c r="R824" i="3"/>
  <c r="S824" i="3"/>
  <c r="R825" i="3"/>
  <c r="S825" i="3"/>
  <c r="R826" i="3"/>
  <c r="S826" i="3"/>
  <c r="R827" i="3"/>
  <c r="S827" i="3"/>
  <c r="R828" i="3"/>
  <c r="S828" i="3"/>
  <c r="R829" i="3"/>
  <c r="S829" i="3"/>
  <c r="R830" i="3"/>
  <c r="S830" i="3"/>
  <c r="R831" i="3"/>
  <c r="S831" i="3"/>
  <c r="R832" i="3"/>
  <c r="S832" i="3"/>
  <c r="R833" i="3"/>
  <c r="S833" i="3"/>
  <c r="R834" i="3"/>
  <c r="S834" i="3"/>
  <c r="R835" i="3"/>
  <c r="S835" i="3"/>
  <c r="R836" i="3"/>
  <c r="S836" i="3"/>
  <c r="R837" i="3"/>
  <c r="S837" i="3"/>
  <c r="R838" i="3"/>
  <c r="S838" i="3"/>
  <c r="R839" i="3"/>
  <c r="S839" i="3"/>
  <c r="R840" i="3"/>
  <c r="S840" i="3"/>
  <c r="R841" i="3"/>
  <c r="S841" i="3"/>
  <c r="R842" i="3"/>
  <c r="S842" i="3"/>
  <c r="R843" i="3"/>
  <c r="S843" i="3"/>
  <c r="R844" i="3"/>
  <c r="S844" i="3"/>
  <c r="R845" i="3"/>
  <c r="S845" i="3"/>
  <c r="R846" i="3"/>
  <c r="S846" i="3"/>
  <c r="R847" i="3"/>
  <c r="S847" i="3"/>
  <c r="R848" i="3"/>
  <c r="S848" i="3"/>
  <c r="R849" i="3"/>
  <c r="S849" i="3"/>
  <c r="R850" i="3"/>
  <c r="S850" i="3"/>
  <c r="R851" i="3"/>
  <c r="S851" i="3"/>
  <c r="R852" i="3"/>
  <c r="S852" i="3"/>
  <c r="R853" i="3"/>
  <c r="S853" i="3"/>
  <c r="R854" i="3"/>
  <c r="S854" i="3"/>
  <c r="R855" i="3"/>
  <c r="S855" i="3"/>
  <c r="R856" i="3"/>
  <c r="S856" i="3"/>
  <c r="R857" i="3"/>
  <c r="S857" i="3"/>
  <c r="R858" i="3"/>
  <c r="S858" i="3"/>
  <c r="R859" i="3"/>
  <c r="S859" i="3"/>
  <c r="R860" i="3"/>
  <c r="S860" i="3"/>
  <c r="R861" i="3"/>
  <c r="S861" i="3"/>
  <c r="R862" i="3"/>
  <c r="S862" i="3"/>
  <c r="R863" i="3"/>
  <c r="S863" i="3"/>
  <c r="R864" i="3"/>
  <c r="S864" i="3"/>
  <c r="R865" i="3"/>
  <c r="S865" i="3"/>
  <c r="R866" i="3"/>
  <c r="S866" i="3"/>
  <c r="R867" i="3"/>
  <c r="S867" i="3"/>
  <c r="R868" i="3"/>
  <c r="S868" i="3"/>
  <c r="R869" i="3"/>
  <c r="S869" i="3"/>
  <c r="R870" i="3"/>
  <c r="S870" i="3"/>
  <c r="R871" i="3"/>
  <c r="S871" i="3"/>
  <c r="R872" i="3"/>
  <c r="S872" i="3"/>
  <c r="R873" i="3"/>
  <c r="S873" i="3"/>
  <c r="R874" i="3"/>
  <c r="S874" i="3"/>
  <c r="R875" i="3"/>
  <c r="S875" i="3"/>
  <c r="R876" i="3"/>
  <c r="S876" i="3"/>
  <c r="R877" i="3"/>
  <c r="S877" i="3"/>
  <c r="R878" i="3"/>
  <c r="S878" i="3"/>
  <c r="R879" i="3"/>
  <c r="S879" i="3"/>
  <c r="R880" i="3"/>
  <c r="S880" i="3"/>
  <c r="R881" i="3"/>
  <c r="S881" i="3"/>
  <c r="R882" i="3"/>
  <c r="S882" i="3"/>
  <c r="R883" i="3"/>
  <c r="S883" i="3"/>
  <c r="R884" i="3"/>
  <c r="S884" i="3"/>
  <c r="R885" i="3"/>
  <c r="S885" i="3"/>
  <c r="R886" i="3"/>
  <c r="S886" i="3"/>
  <c r="R887" i="3"/>
  <c r="S887" i="3"/>
  <c r="R888" i="3"/>
  <c r="S888" i="3"/>
  <c r="R889" i="3"/>
  <c r="S889" i="3"/>
  <c r="R890" i="3"/>
  <c r="S890" i="3"/>
  <c r="R891" i="3"/>
  <c r="S891" i="3"/>
  <c r="R892" i="3"/>
  <c r="S892" i="3"/>
  <c r="R893" i="3"/>
  <c r="S893" i="3"/>
  <c r="R894" i="3"/>
  <c r="S894" i="3"/>
  <c r="R895" i="3"/>
  <c r="S895" i="3"/>
  <c r="R896" i="3"/>
  <c r="S896" i="3"/>
  <c r="R897" i="3"/>
  <c r="S897" i="3"/>
  <c r="R898" i="3"/>
  <c r="S898" i="3"/>
  <c r="R899" i="3"/>
  <c r="S899" i="3"/>
  <c r="R900" i="3"/>
  <c r="S900" i="3"/>
  <c r="R901" i="3"/>
  <c r="S901" i="3"/>
  <c r="R902" i="3"/>
  <c r="S902" i="3"/>
  <c r="R903" i="3"/>
  <c r="S903" i="3"/>
  <c r="R904" i="3"/>
  <c r="S904" i="3"/>
  <c r="R905" i="3"/>
  <c r="S905" i="3"/>
  <c r="R906" i="3"/>
  <c r="S906" i="3"/>
  <c r="R907" i="3"/>
  <c r="S907" i="3"/>
  <c r="R908" i="3"/>
  <c r="S908" i="3"/>
  <c r="R909" i="3"/>
  <c r="S909" i="3"/>
  <c r="R910" i="3"/>
  <c r="S910" i="3"/>
  <c r="R911" i="3"/>
  <c r="S911" i="3"/>
  <c r="R912" i="3"/>
  <c r="S912" i="3"/>
  <c r="R913" i="3"/>
  <c r="S913" i="3"/>
  <c r="R914" i="3"/>
  <c r="S914" i="3"/>
  <c r="R915" i="3"/>
  <c r="S915" i="3"/>
  <c r="R916" i="3"/>
  <c r="S916" i="3"/>
  <c r="R917" i="3"/>
  <c r="S917" i="3"/>
  <c r="R918" i="3"/>
  <c r="S918" i="3"/>
  <c r="R919" i="3"/>
  <c r="S919" i="3"/>
  <c r="R920" i="3"/>
  <c r="S920" i="3"/>
  <c r="R921" i="3"/>
  <c r="S921" i="3"/>
  <c r="R922" i="3"/>
  <c r="S922" i="3"/>
  <c r="R923" i="3"/>
  <c r="S923" i="3"/>
  <c r="R924" i="3"/>
  <c r="S924" i="3"/>
  <c r="R925" i="3"/>
  <c r="S925" i="3"/>
  <c r="R926" i="3"/>
  <c r="S926" i="3"/>
  <c r="R927" i="3"/>
  <c r="S927" i="3"/>
  <c r="R928" i="3"/>
  <c r="S928" i="3"/>
  <c r="R929" i="3"/>
  <c r="S929" i="3"/>
  <c r="R930" i="3"/>
  <c r="S930" i="3"/>
  <c r="R931" i="3"/>
  <c r="S931" i="3"/>
  <c r="R932" i="3"/>
  <c r="S932" i="3"/>
  <c r="R933" i="3"/>
  <c r="S933" i="3"/>
  <c r="R934" i="3"/>
  <c r="S934" i="3"/>
  <c r="R935" i="3"/>
  <c r="S935" i="3"/>
  <c r="R936" i="3"/>
  <c r="S936" i="3"/>
  <c r="R937" i="3"/>
  <c r="S937" i="3"/>
  <c r="R938" i="3"/>
  <c r="S938" i="3"/>
  <c r="R939" i="3"/>
  <c r="S939" i="3"/>
  <c r="R940" i="3"/>
  <c r="S940" i="3"/>
  <c r="R941" i="3"/>
  <c r="S941" i="3"/>
  <c r="R942" i="3"/>
  <c r="S942" i="3"/>
  <c r="R943" i="3"/>
  <c r="S943" i="3"/>
  <c r="R944" i="3"/>
  <c r="S944" i="3"/>
  <c r="R945" i="3"/>
  <c r="S945" i="3"/>
  <c r="R946" i="3"/>
  <c r="S946" i="3"/>
  <c r="R947" i="3"/>
  <c r="S947" i="3"/>
  <c r="R948" i="3"/>
  <c r="S948" i="3"/>
  <c r="R949" i="3"/>
  <c r="S949" i="3"/>
  <c r="R950" i="3"/>
  <c r="S950" i="3"/>
  <c r="R951" i="3"/>
  <c r="S951" i="3"/>
  <c r="R952" i="3"/>
  <c r="S952" i="3"/>
  <c r="R953" i="3"/>
  <c r="S953" i="3"/>
  <c r="R954" i="3"/>
  <c r="S954" i="3"/>
  <c r="R955" i="3"/>
  <c r="S955" i="3"/>
  <c r="R956" i="3"/>
  <c r="S956" i="3"/>
  <c r="R957" i="3"/>
  <c r="S957" i="3"/>
  <c r="R958" i="3"/>
  <c r="S958" i="3"/>
  <c r="R959" i="3"/>
  <c r="S959" i="3"/>
  <c r="R960" i="3"/>
  <c r="S960" i="3"/>
  <c r="R961" i="3"/>
  <c r="S961" i="3"/>
  <c r="R962" i="3"/>
  <c r="S962" i="3"/>
  <c r="R963" i="3"/>
  <c r="S963" i="3"/>
  <c r="R964" i="3"/>
  <c r="S964" i="3"/>
  <c r="R965" i="3"/>
  <c r="S965" i="3"/>
  <c r="R966" i="3"/>
  <c r="S966" i="3"/>
  <c r="R967" i="3"/>
  <c r="S967" i="3"/>
  <c r="R968" i="3"/>
  <c r="S968" i="3"/>
  <c r="R969" i="3"/>
  <c r="S969" i="3"/>
  <c r="R970" i="3"/>
  <c r="S970" i="3"/>
  <c r="R971" i="3"/>
  <c r="S971" i="3"/>
  <c r="R972" i="3"/>
  <c r="S972" i="3"/>
  <c r="R973" i="3"/>
  <c r="S973" i="3"/>
  <c r="R974" i="3"/>
  <c r="S974" i="3"/>
  <c r="R975" i="3"/>
  <c r="S975" i="3"/>
  <c r="R976" i="3"/>
  <c r="S976" i="3"/>
  <c r="R977" i="3"/>
  <c r="S977" i="3"/>
  <c r="R978" i="3"/>
  <c r="S978" i="3"/>
  <c r="R979" i="3"/>
  <c r="S979" i="3"/>
  <c r="R980" i="3"/>
  <c r="S980" i="3"/>
  <c r="R981" i="3"/>
  <c r="S981" i="3"/>
  <c r="R982" i="3"/>
  <c r="S982" i="3"/>
  <c r="R983" i="3"/>
  <c r="S983" i="3"/>
  <c r="R984" i="3"/>
  <c r="S984" i="3"/>
  <c r="R985" i="3"/>
  <c r="S985" i="3"/>
  <c r="R986" i="3"/>
  <c r="S986" i="3"/>
  <c r="R987" i="3"/>
  <c r="S987" i="3"/>
  <c r="R988" i="3"/>
  <c r="S988" i="3"/>
  <c r="R989" i="3"/>
  <c r="S989" i="3"/>
  <c r="R990" i="3"/>
  <c r="S990" i="3"/>
  <c r="R991" i="3"/>
  <c r="S991" i="3"/>
  <c r="R992" i="3"/>
  <c r="S992" i="3"/>
  <c r="R993" i="3"/>
  <c r="S993" i="3"/>
  <c r="R994" i="3"/>
  <c r="S994" i="3"/>
  <c r="R995" i="3"/>
  <c r="S995" i="3"/>
  <c r="R996" i="3"/>
  <c r="S996" i="3"/>
  <c r="R997" i="3"/>
  <c r="S997" i="3"/>
  <c r="R998" i="3"/>
  <c r="S998" i="3"/>
  <c r="R999" i="3"/>
  <c r="S999" i="3"/>
  <c r="R1000" i="3"/>
  <c r="S1000" i="3"/>
  <c r="R1001" i="3"/>
  <c r="S1001" i="3"/>
  <c r="R1002" i="3"/>
  <c r="S1002" i="3"/>
  <c r="R1003" i="3"/>
  <c r="S1003" i="3"/>
  <c r="R1004" i="3"/>
  <c r="S1004" i="3"/>
  <c r="R1005" i="3"/>
  <c r="S1005" i="3"/>
  <c r="R1006" i="3"/>
  <c r="S1006" i="3"/>
  <c r="R1007" i="3"/>
  <c r="S1007" i="3"/>
  <c r="R1008" i="3"/>
  <c r="S1008" i="3"/>
  <c r="R1009" i="3"/>
  <c r="S1009" i="3"/>
  <c r="R1010" i="3"/>
  <c r="S1010" i="3"/>
  <c r="R1011" i="3"/>
  <c r="S1011" i="3"/>
  <c r="R1012" i="3"/>
  <c r="S1012" i="3"/>
  <c r="R1013" i="3"/>
  <c r="S1013" i="3"/>
  <c r="R1014" i="3"/>
  <c r="S1014" i="3"/>
  <c r="R1015" i="3"/>
  <c r="S1015" i="3"/>
  <c r="R1016" i="3"/>
  <c r="S1016" i="3"/>
  <c r="R1017" i="3"/>
  <c r="S1017" i="3"/>
  <c r="R1018" i="3"/>
  <c r="S1018" i="3"/>
  <c r="R1019" i="3"/>
  <c r="S1019" i="3"/>
  <c r="R1020" i="3"/>
  <c r="S1020" i="3"/>
  <c r="R1021" i="3"/>
  <c r="S1021" i="3"/>
  <c r="R1022" i="3"/>
  <c r="S1022" i="3"/>
  <c r="R1023" i="3"/>
  <c r="S1023" i="3"/>
  <c r="R1024" i="3"/>
  <c r="S1024" i="3"/>
  <c r="R1025" i="3"/>
  <c r="S1025" i="3"/>
  <c r="R1026" i="3"/>
  <c r="S1026" i="3"/>
  <c r="R1027" i="3"/>
  <c r="S1027" i="3"/>
  <c r="R1028" i="3"/>
  <c r="S1028" i="3"/>
  <c r="R1029" i="3"/>
  <c r="S1029" i="3"/>
  <c r="R1030" i="3"/>
  <c r="S1030" i="3"/>
  <c r="R1031" i="3"/>
  <c r="S1031" i="3"/>
  <c r="R1032" i="3"/>
  <c r="S1032" i="3"/>
  <c r="R1033" i="3"/>
  <c r="S1033" i="3"/>
  <c r="R1034" i="3"/>
  <c r="S1034" i="3"/>
  <c r="R1035" i="3"/>
  <c r="S1035" i="3"/>
  <c r="R1036" i="3"/>
  <c r="S1036" i="3"/>
  <c r="R1037" i="3"/>
  <c r="S1037" i="3"/>
  <c r="R1038" i="3"/>
  <c r="S1038" i="3"/>
  <c r="R1039" i="3"/>
  <c r="S1039" i="3"/>
  <c r="R1040" i="3"/>
  <c r="S1040" i="3"/>
  <c r="R1041" i="3"/>
  <c r="S1041" i="3"/>
  <c r="R1042" i="3"/>
  <c r="S1042" i="3"/>
  <c r="R1043" i="3"/>
  <c r="S1043" i="3"/>
  <c r="R1044" i="3"/>
  <c r="S1044" i="3"/>
  <c r="R1045" i="3"/>
  <c r="S1045" i="3"/>
  <c r="R1046" i="3"/>
  <c r="S1046" i="3"/>
  <c r="R1047" i="3"/>
  <c r="S1047" i="3"/>
  <c r="R1048" i="3"/>
  <c r="S1048" i="3"/>
  <c r="R1049" i="3"/>
  <c r="S1049" i="3"/>
  <c r="R1050" i="3"/>
  <c r="S1050" i="3"/>
  <c r="R1051" i="3"/>
  <c r="S1051" i="3"/>
  <c r="R1052" i="3"/>
  <c r="S1052" i="3"/>
  <c r="R1053" i="3"/>
  <c r="S1053" i="3"/>
  <c r="R1054" i="3"/>
  <c r="S1054" i="3"/>
  <c r="R1055" i="3"/>
  <c r="S1055" i="3"/>
  <c r="R1056" i="3"/>
  <c r="S1056" i="3"/>
  <c r="R1057" i="3"/>
  <c r="S1057" i="3"/>
  <c r="R1058" i="3"/>
  <c r="S1058" i="3"/>
  <c r="R1059" i="3"/>
  <c r="S1059" i="3"/>
  <c r="R1060" i="3"/>
  <c r="S1060" i="3"/>
  <c r="R1061" i="3"/>
  <c r="S1061" i="3"/>
  <c r="R1062" i="3"/>
  <c r="S1062" i="3"/>
  <c r="R1063" i="3"/>
  <c r="S1063" i="3"/>
  <c r="R1064" i="3"/>
  <c r="S1064" i="3"/>
  <c r="R1065" i="3"/>
  <c r="S1065" i="3"/>
  <c r="R1066" i="3"/>
  <c r="S1066" i="3"/>
  <c r="R1067" i="3"/>
  <c r="S1067" i="3"/>
  <c r="R1068" i="3"/>
  <c r="S1068" i="3"/>
  <c r="R1069" i="3"/>
  <c r="S1069" i="3"/>
  <c r="R1070" i="3"/>
  <c r="S1070" i="3"/>
  <c r="R1071" i="3"/>
  <c r="S1071" i="3"/>
  <c r="R1072" i="3"/>
  <c r="S1072" i="3"/>
  <c r="R1073" i="3"/>
  <c r="S1073" i="3"/>
  <c r="R1074" i="3"/>
  <c r="S1074" i="3"/>
  <c r="R1075" i="3"/>
  <c r="S1075" i="3"/>
  <c r="R1076" i="3"/>
  <c r="S1076" i="3"/>
  <c r="R1077" i="3"/>
  <c r="S1077" i="3"/>
  <c r="R1078" i="3"/>
  <c r="S1078" i="3"/>
  <c r="R1079" i="3"/>
  <c r="S1079" i="3"/>
  <c r="R1080" i="3"/>
  <c r="S1080" i="3"/>
  <c r="R1081" i="3"/>
  <c r="S1081" i="3"/>
  <c r="R1082" i="3"/>
  <c r="S1082" i="3"/>
  <c r="R1083" i="3"/>
  <c r="S1083" i="3"/>
  <c r="R1084" i="3"/>
  <c r="S1084" i="3"/>
  <c r="R1085" i="3"/>
  <c r="S1085" i="3"/>
  <c r="R1086" i="3"/>
  <c r="S1086" i="3"/>
  <c r="R1087" i="3"/>
  <c r="S1087" i="3"/>
  <c r="R1088" i="3"/>
  <c r="S1088" i="3"/>
  <c r="R1089" i="3"/>
  <c r="S1089" i="3"/>
  <c r="R1090" i="3"/>
  <c r="S1090" i="3"/>
  <c r="R1091" i="3"/>
  <c r="S1091" i="3"/>
  <c r="R1092" i="3"/>
  <c r="S1092" i="3"/>
  <c r="R1093" i="3"/>
  <c r="S1093" i="3"/>
  <c r="R1094" i="3"/>
  <c r="S1094" i="3"/>
  <c r="R1095" i="3"/>
  <c r="S1095" i="3"/>
  <c r="R1096" i="3"/>
  <c r="S1096" i="3"/>
  <c r="R1097" i="3"/>
  <c r="S1097" i="3"/>
  <c r="R1098" i="3"/>
  <c r="S1098" i="3"/>
  <c r="R1099" i="3"/>
  <c r="S1099" i="3"/>
  <c r="R1100" i="3"/>
  <c r="S1100" i="3"/>
  <c r="R1101" i="3"/>
  <c r="S1101" i="3"/>
  <c r="R1102" i="3"/>
  <c r="S1102" i="3"/>
  <c r="R1103" i="3"/>
  <c r="S1103" i="3"/>
  <c r="R1104" i="3"/>
  <c r="S1104" i="3"/>
  <c r="R1105" i="3"/>
  <c r="S1105" i="3"/>
  <c r="R1106" i="3"/>
  <c r="S1106" i="3"/>
  <c r="R1107" i="3"/>
  <c r="S1107" i="3"/>
  <c r="R1108" i="3"/>
  <c r="S1108" i="3"/>
  <c r="R1109" i="3"/>
  <c r="S1109" i="3"/>
  <c r="R1110" i="3"/>
  <c r="S1110" i="3"/>
  <c r="R1111" i="3"/>
  <c r="S1111" i="3"/>
  <c r="R1112" i="3"/>
  <c r="S1112" i="3"/>
  <c r="R1113" i="3"/>
  <c r="S1113" i="3"/>
  <c r="R1114" i="3"/>
  <c r="S1114" i="3"/>
  <c r="R1115" i="3"/>
  <c r="S1115" i="3"/>
  <c r="R1116" i="3"/>
  <c r="S1116" i="3"/>
  <c r="R1117" i="3"/>
  <c r="S1117" i="3"/>
  <c r="R1118" i="3"/>
  <c r="S1118" i="3"/>
  <c r="R1119" i="3"/>
  <c r="S1119" i="3"/>
  <c r="R1120" i="3"/>
  <c r="S1120" i="3"/>
  <c r="R1121" i="3"/>
  <c r="S1121" i="3"/>
  <c r="R1122" i="3"/>
  <c r="S1122" i="3"/>
  <c r="R1123" i="3"/>
  <c r="S1123" i="3"/>
  <c r="R1124" i="3"/>
  <c r="S1124" i="3"/>
  <c r="R1125" i="3"/>
  <c r="S1125" i="3"/>
  <c r="R1126" i="3"/>
  <c r="S1126" i="3"/>
  <c r="R1127" i="3"/>
  <c r="S1127" i="3"/>
  <c r="R1128" i="3"/>
  <c r="S1128" i="3"/>
  <c r="R1129" i="3"/>
  <c r="S1129" i="3"/>
  <c r="R1130" i="3"/>
  <c r="S1130" i="3"/>
  <c r="R1131" i="3"/>
  <c r="S1131" i="3"/>
  <c r="R1132" i="3"/>
  <c r="S1132" i="3"/>
  <c r="R1133" i="3"/>
  <c r="S1133" i="3"/>
  <c r="R1134" i="3"/>
  <c r="S1134" i="3"/>
  <c r="R1135" i="3"/>
  <c r="S1135" i="3"/>
  <c r="R1136" i="3"/>
  <c r="S1136" i="3"/>
  <c r="R1137" i="3"/>
  <c r="S1137" i="3"/>
  <c r="R1138" i="3"/>
  <c r="S1138" i="3"/>
  <c r="R1139" i="3"/>
  <c r="S1139" i="3"/>
  <c r="R1140" i="3"/>
  <c r="S1140" i="3"/>
  <c r="R1141" i="3"/>
  <c r="S1141" i="3"/>
  <c r="R1142" i="3"/>
  <c r="S1142" i="3"/>
  <c r="R1143" i="3"/>
  <c r="S1143" i="3"/>
  <c r="R1144" i="3"/>
  <c r="S1144" i="3"/>
  <c r="R1145" i="3"/>
  <c r="S1145" i="3"/>
  <c r="R1146" i="3"/>
  <c r="S1146" i="3"/>
  <c r="R1147" i="3"/>
  <c r="S1147" i="3"/>
  <c r="R1148" i="3"/>
  <c r="S1148" i="3"/>
  <c r="R1149" i="3"/>
  <c r="S1149" i="3"/>
  <c r="R1150" i="3"/>
  <c r="S1150" i="3"/>
  <c r="R1151" i="3"/>
  <c r="S1151" i="3"/>
  <c r="R1152" i="3"/>
  <c r="S1152" i="3"/>
  <c r="R1153" i="3"/>
  <c r="S1153" i="3"/>
  <c r="R1154" i="3"/>
  <c r="S1154" i="3"/>
  <c r="R1155" i="3"/>
  <c r="S1155" i="3"/>
  <c r="R1156" i="3"/>
  <c r="S1156" i="3"/>
  <c r="R1157" i="3"/>
  <c r="S1157" i="3"/>
  <c r="R1158" i="3"/>
  <c r="S1158" i="3"/>
  <c r="R1159" i="3"/>
  <c r="S1159" i="3"/>
  <c r="R1160" i="3"/>
  <c r="S1160" i="3"/>
  <c r="R1161" i="3"/>
  <c r="S1161" i="3"/>
  <c r="R1162" i="3"/>
  <c r="S1162" i="3"/>
  <c r="R1163" i="3"/>
  <c r="S1163" i="3"/>
  <c r="R1164" i="3"/>
  <c r="S1164" i="3"/>
  <c r="R1165" i="3"/>
  <c r="S1165" i="3"/>
  <c r="R1166" i="3"/>
  <c r="S1166" i="3"/>
  <c r="R1167" i="3"/>
  <c r="S1167" i="3"/>
  <c r="R1168" i="3"/>
  <c r="S1168" i="3"/>
  <c r="R1169" i="3"/>
  <c r="S1169" i="3"/>
  <c r="R1170" i="3"/>
  <c r="S1170" i="3"/>
  <c r="R1171" i="3"/>
  <c r="S1171" i="3"/>
  <c r="R1172" i="3"/>
  <c r="S1172" i="3"/>
  <c r="R1173" i="3"/>
  <c r="S1173" i="3"/>
  <c r="R1174" i="3"/>
  <c r="S1174" i="3"/>
  <c r="R1175" i="3"/>
  <c r="S1175" i="3"/>
  <c r="R1176" i="3"/>
  <c r="S1176" i="3"/>
  <c r="R1177" i="3"/>
  <c r="S1177" i="3"/>
  <c r="R1178" i="3"/>
  <c r="S1178" i="3"/>
  <c r="R1179" i="3"/>
  <c r="S1179" i="3"/>
  <c r="R1180" i="3"/>
  <c r="S1180" i="3"/>
  <c r="R1181" i="3"/>
  <c r="S1181" i="3"/>
  <c r="R1182" i="3"/>
  <c r="S1182" i="3"/>
  <c r="R1183" i="3"/>
  <c r="S1183" i="3"/>
  <c r="R1184" i="3"/>
  <c r="S1184" i="3"/>
  <c r="R1185" i="3"/>
  <c r="S1185" i="3"/>
  <c r="R1186" i="3"/>
  <c r="S1186" i="3"/>
  <c r="R1187" i="3"/>
  <c r="S1187" i="3"/>
  <c r="R1188" i="3"/>
  <c r="S1188" i="3"/>
  <c r="R1189" i="3"/>
  <c r="S1189" i="3"/>
  <c r="R1190" i="3"/>
  <c r="S1190" i="3"/>
  <c r="R1191" i="3"/>
  <c r="S1191" i="3"/>
  <c r="R1192" i="3"/>
  <c r="S1192" i="3"/>
  <c r="R1193" i="3"/>
  <c r="S1193" i="3"/>
  <c r="R1194" i="3"/>
  <c r="S1194" i="3"/>
  <c r="R1195" i="3"/>
  <c r="S1195" i="3"/>
  <c r="R1196" i="3"/>
  <c r="S1196" i="3"/>
  <c r="R1197" i="3"/>
  <c r="S1197" i="3"/>
  <c r="R1198" i="3"/>
  <c r="S1198" i="3"/>
  <c r="R1199" i="3"/>
  <c r="S1199" i="3"/>
  <c r="R1200" i="3"/>
  <c r="S1200" i="3"/>
  <c r="R1201" i="3"/>
  <c r="S1201" i="3"/>
  <c r="R1202" i="3"/>
  <c r="S1202" i="3"/>
  <c r="R1203" i="3"/>
  <c r="S1203" i="3"/>
  <c r="R1204" i="3"/>
  <c r="S1204" i="3"/>
  <c r="R1205" i="3"/>
  <c r="S1205" i="3"/>
  <c r="R1206" i="3"/>
  <c r="S1206" i="3"/>
  <c r="R1207" i="3"/>
  <c r="S1207" i="3"/>
  <c r="R1208" i="3"/>
  <c r="S1208" i="3"/>
  <c r="R1209" i="3"/>
  <c r="S1209" i="3"/>
  <c r="R1210" i="3"/>
  <c r="S1210" i="3"/>
  <c r="R1211" i="3"/>
  <c r="S1211" i="3"/>
  <c r="R1212" i="3"/>
  <c r="S1212" i="3"/>
  <c r="R1213" i="3"/>
  <c r="S1213" i="3"/>
  <c r="R1214" i="3"/>
  <c r="S1214" i="3"/>
  <c r="R1215" i="3"/>
  <c r="S1215" i="3"/>
  <c r="R1216" i="3"/>
  <c r="S1216" i="3"/>
  <c r="R1217" i="3"/>
  <c r="S1217" i="3"/>
  <c r="R1218" i="3"/>
  <c r="S1218" i="3"/>
  <c r="R1219" i="3"/>
  <c r="S1219" i="3"/>
  <c r="R1220" i="3"/>
  <c r="S1220" i="3"/>
  <c r="R1221" i="3"/>
  <c r="S1221" i="3"/>
  <c r="R1222" i="3"/>
  <c r="S1222" i="3"/>
  <c r="R1223" i="3"/>
  <c r="S1223" i="3"/>
  <c r="R1224" i="3"/>
  <c r="S1224" i="3"/>
  <c r="R1225" i="3"/>
  <c r="S1225" i="3"/>
  <c r="R1226" i="3"/>
  <c r="S1226" i="3"/>
  <c r="R1227" i="3"/>
  <c r="S1227" i="3"/>
  <c r="R1228" i="3"/>
  <c r="S1228" i="3"/>
  <c r="R1229" i="3"/>
  <c r="S1229" i="3"/>
  <c r="R1230" i="3"/>
  <c r="S1230" i="3"/>
  <c r="R1231" i="3"/>
  <c r="S1231" i="3"/>
  <c r="R1232" i="3"/>
  <c r="S1232" i="3"/>
  <c r="R1233" i="3"/>
  <c r="S1233" i="3"/>
  <c r="R1234" i="3"/>
  <c r="S1234" i="3"/>
  <c r="R1235" i="3"/>
  <c r="S1235" i="3"/>
  <c r="R1236" i="3"/>
  <c r="S1236" i="3"/>
  <c r="R1237" i="3"/>
  <c r="S1237" i="3"/>
  <c r="R1238" i="3"/>
  <c r="S1238" i="3"/>
  <c r="R1239" i="3"/>
  <c r="S1239" i="3"/>
  <c r="R1240" i="3"/>
  <c r="S1240" i="3"/>
  <c r="R1241" i="3"/>
  <c r="S1241" i="3"/>
  <c r="R1242" i="3"/>
  <c r="S1242" i="3"/>
  <c r="R1243" i="3"/>
  <c r="S1243" i="3"/>
  <c r="R1244" i="3"/>
  <c r="S1244" i="3"/>
  <c r="R1245" i="3"/>
  <c r="S1245" i="3"/>
  <c r="R1246" i="3"/>
  <c r="S1246" i="3"/>
  <c r="R1247" i="3"/>
  <c r="S1247" i="3"/>
  <c r="R1248" i="3"/>
  <c r="S1248" i="3"/>
  <c r="R1249" i="3"/>
  <c r="S1249" i="3"/>
  <c r="R1250" i="3"/>
  <c r="S1250" i="3"/>
  <c r="R1251" i="3"/>
  <c r="S1251" i="3"/>
  <c r="R1252" i="3"/>
  <c r="S1252" i="3"/>
  <c r="R1253" i="3"/>
  <c r="S1253" i="3"/>
  <c r="R1254" i="3"/>
  <c r="S1254" i="3"/>
  <c r="R1255" i="3"/>
  <c r="S1255" i="3"/>
  <c r="R1256" i="3"/>
  <c r="S1256" i="3"/>
  <c r="R1257" i="3"/>
  <c r="S1257" i="3"/>
  <c r="R1258" i="3"/>
  <c r="S1258" i="3"/>
  <c r="R1259" i="3"/>
  <c r="S1259" i="3"/>
  <c r="R1260" i="3"/>
  <c r="S1260" i="3"/>
  <c r="R1261" i="3"/>
  <c r="S1261" i="3"/>
  <c r="R1262" i="3"/>
  <c r="S1262" i="3"/>
  <c r="R1263" i="3"/>
  <c r="S1263" i="3"/>
  <c r="R1264" i="3"/>
  <c r="S1264" i="3"/>
  <c r="R1265" i="3"/>
  <c r="S1265" i="3"/>
  <c r="R1266" i="3"/>
  <c r="S1266" i="3"/>
  <c r="R1267" i="3"/>
  <c r="S1267" i="3"/>
  <c r="R1268" i="3"/>
  <c r="S1268" i="3"/>
  <c r="R1269" i="3"/>
  <c r="S1269" i="3"/>
  <c r="R1270" i="3"/>
  <c r="S1270" i="3"/>
  <c r="R1271" i="3"/>
  <c r="S1271" i="3"/>
  <c r="R1272" i="3"/>
  <c r="S1272" i="3"/>
  <c r="R1273" i="3"/>
  <c r="S1273" i="3"/>
  <c r="R1274" i="3"/>
  <c r="S1274" i="3"/>
  <c r="R1275" i="3"/>
  <c r="S1275" i="3"/>
  <c r="R1276" i="3"/>
  <c r="S1276" i="3"/>
  <c r="R1277" i="3"/>
  <c r="S1277" i="3"/>
  <c r="R1278" i="3"/>
  <c r="S1278" i="3"/>
  <c r="R1279" i="3"/>
  <c r="S1279" i="3"/>
  <c r="R1280" i="3"/>
  <c r="S1280" i="3"/>
  <c r="R1281" i="3"/>
  <c r="S1281" i="3"/>
  <c r="R1282" i="3"/>
  <c r="S1282" i="3"/>
  <c r="R1283" i="3"/>
  <c r="S1283" i="3"/>
  <c r="R1284" i="3"/>
  <c r="S1284" i="3"/>
  <c r="R1285" i="3"/>
  <c r="S1285" i="3"/>
  <c r="R1286" i="3"/>
  <c r="S1286" i="3"/>
  <c r="R1287" i="3"/>
  <c r="S1287" i="3"/>
  <c r="R1288" i="3"/>
  <c r="S1288" i="3"/>
  <c r="R1289" i="3"/>
  <c r="S1289" i="3"/>
  <c r="R1290" i="3"/>
  <c r="S1290" i="3"/>
  <c r="R1291" i="3"/>
  <c r="S1291" i="3"/>
  <c r="R1292" i="3"/>
  <c r="S1292" i="3"/>
  <c r="R1293" i="3"/>
  <c r="S1293" i="3"/>
  <c r="R1294" i="3"/>
  <c r="S1294" i="3"/>
  <c r="R1295" i="3"/>
  <c r="S1295" i="3"/>
  <c r="R1296" i="3"/>
  <c r="S1296" i="3"/>
  <c r="R1297" i="3"/>
  <c r="S1297" i="3"/>
  <c r="R1298" i="3"/>
  <c r="S1298" i="3"/>
  <c r="R1299" i="3"/>
  <c r="S1299" i="3"/>
  <c r="R1300" i="3"/>
  <c r="S1300" i="3"/>
  <c r="R1301" i="3"/>
  <c r="S1301" i="3"/>
  <c r="R1302" i="3"/>
  <c r="S1302" i="3"/>
  <c r="R1303" i="3"/>
  <c r="S1303" i="3"/>
  <c r="R1304" i="3"/>
  <c r="S1304" i="3"/>
  <c r="R1305" i="3"/>
  <c r="S1305" i="3"/>
  <c r="R1306" i="3"/>
  <c r="S1306" i="3"/>
  <c r="R1307" i="3"/>
  <c r="S1307" i="3"/>
  <c r="R1308" i="3"/>
  <c r="S1308" i="3"/>
  <c r="R1309" i="3"/>
  <c r="S1309" i="3"/>
  <c r="R1310" i="3"/>
  <c r="S1310" i="3"/>
  <c r="R1311" i="3"/>
  <c r="S1311" i="3"/>
  <c r="R1312" i="3"/>
  <c r="S1312" i="3"/>
  <c r="R1313" i="3"/>
  <c r="S1313" i="3"/>
  <c r="R1314" i="3"/>
  <c r="S1314" i="3"/>
  <c r="R1315" i="3"/>
  <c r="S1315" i="3"/>
  <c r="R1316" i="3"/>
  <c r="S1316" i="3"/>
  <c r="R1317" i="3"/>
  <c r="S1317" i="3"/>
  <c r="R1318" i="3"/>
  <c r="S1318" i="3"/>
  <c r="R1319" i="3"/>
  <c r="S1319" i="3"/>
  <c r="R1320" i="3"/>
  <c r="S1320" i="3"/>
  <c r="R1321" i="3"/>
  <c r="S1321" i="3"/>
  <c r="R1322" i="3"/>
  <c r="S1322" i="3"/>
  <c r="R1323" i="3"/>
  <c r="S1323" i="3"/>
  <c r="R1324" i="3"/>
  <c r="S1324" i="3"/>
  <c r="R1325" i="3"/>
  <c r="S1325" i="3"/>
  <c r="R1326" i="3"/>
  <c r="S1326" i="3"/>
  <c r="R1327" i="3"/>
  <c r="S1327" i="3"/>
  <c r="R1328" i="3"/>
  <c r="S1328" i="3"/>
  <c r="R1329" i="3"/>
  <c r="S1329" i="3"/>
  <c r="R1330" i="3"/>
  <c r="S1330" i="3"/>
  <c r="R1331" i="3"/>
  <c r="S1331" i="3"/>
  <c r="R1332" i="3"/>
  <c r="S1332" i="3"/>
  <c r="R1333" i="3"/>
  <c r="S1333" i="3"/>
  <c r="R1334" i="3"/>
  <c r="S1334" i="3"/>
  <c r="R1335" i="3"/>
  <c r="S1335" i="3"/>
  <c r="R1336" i="3"/>
  <c r="S1336" i="3"/>
  <c r="R1337" i="3"/>
  <c r="S1337" i="3"/>
  <c r="R1338" i="3"/>
  <c r="S1338" i="3"/>
  <c r="R1339" i="3"/>
  <c r="S1339" i="3"/>
  <c r="S2" i="3"/>
  <c r="P3" i="3"/>
  <c r="Q3" i="3"/>
  <c r="P4" i="3"/>
  <c r="Q4" i="3"/>
  <c r="P5" i="3"/>
  <c r="Q5" i="3"/>
  <c r="P6" i="3"/>
  <c r="Q6" i="3"/>
  <c r="P7" i="3"/>
  <c r="Q7" i="3"/>
  <c r="P8" i="3"/>
  <c r="Q8" i="3"/>
  <c r="P9" i="3"/>
  <c r="Q9" i="3"/>
  <c r="P10" i="3"/>
  <c r="Q10" i="3"/>
  <c r="P11" i="3"/>
  <c r="Q11" i="3"/>
  <c r="P12" i="3"/>
  <c r="Q12" i="3"/>
  <c r="P13" i="3"/>
  <c r="Q13" i="3"/>
  <c r="P14" i="3"/>
  <c r="Q14" i="3"/>
  <c r="P15" i="3"/>
  <c r="Q15" i="3"/>
  <c r="P16" i="3"/>
  <c r="Q16" i="3"/>
  <c r="P17" i="3"/>
  <c r="Q17" i="3"/>
  <c r="P18" i="3"/>
  <c r="Q18" i="3"/>
  <c r="P19" i="3"/>
  <c r="Q19" i="3"/>
  <c r="P20" i="3"/>
  <c r="Q20" i="3"/>
  <c r="P21" i="3"/>
  <c r="Q21" i="3"/>
  <c r="P22" i="3"/>
  <c r="Q22" i="3"/>
  <c r="P23" i="3"/>
  <c r="Q23" i="3"/>
  <c r="P24" i="3"/>
  <c r="Q24" i="3"/>
  <c r="P25" i="3"/>
  <c r="Q25" i="3"/>
  <c r="P26" i="3"/>
  <c r="Q26" i="3"/>
  <c r="P27" i="3"/>
  <c r="Q27" i="3"/>
  <c r="P28" i="3"/>
  <c r="Q28" i="3"/>
  <c r="P29" i="3"/>
  <c r="Q29" i="3"/>
  <c r="P30" i="3"/>
  <c r="Q30" i="3"/>
  <c r="P31" i="3"/>
  <c r="Q31" i="3"/>
  <c r="P32" i="3"/>
  <c r="Q32" i="3"/>
  <c r="P33" i="3"/>
  <c r="Q33" i="3"/>
  <c r="P34" i="3"/>
  <c r="Q34" i="3"/>
  <c r="P35" i="3"/>
  <c r="Q35" i="3"/>
  <c r="P36" i="3"/>
  <c r="Q36" i="3"/>
  <c r="P37" i="3"/>
  <c r="Q37" i="3"/>
  <c r="P38" i="3"/>
  <c r="Q38" i="3"/>
  <c r="P39" i="3"/>
  <c r="Q39" i="3"/>
  <c r="P40" i="3"/>
  <c r="Q40" i="3"/>
  <c r="P41" i="3"/>
  <c r="Q41" i="3"/>
  <c r="P42" i="3"/>
  <c r="Q42" i="3"/>
  <c r="P43" i="3"/>
  <c r="Q43" i="3"/>
  <c r="P44" i="3"/>
  <c r="Q44" i="3"/>
  <c r="P45" i="3"/>
  <c r="Q45" i="3"/>
  <c r="P46" i="3"/>
  <c r="Q46" i="3"/>
  <c r="P47" i="3"/>
  <c r="Q47" i="3"/>
  <c r="P48" i="3"/>
  <c r="Q48" i="3"/>
  <c r="P49" i="3"/>
  <c r="Q49" i="3"/>
  <c r="P50" i="3"/>
  <c r="Q50" i="3"/>
  <c r="P51" i="3"/>
  <c r="Q51" i="3"/>
  <c r="P52" i="3"/>
  <c r="Q52" i="3"/>
  <c r="P53" i="3"/>
  <c r="Q53" i="3"/>
  <c r="P54" i="3"/>
  <c r="Q54" i="3"/>
  <c r="P55" i="3"/>
  <c r="Q55" i="3"/>
  <c r="P56" i="3"/>
  <c r="Q56" i="3"/>
  <c r="P57" i="3"/>
  <c r="Q57" i="3"/>
  <c r="P58" i="3"/>
  <c r="Q58" i="3"/>
  <c r="P59" i="3"/>
  <c r="Q59" i="3"/>
  <c r="P60" i="3"/>
  <c r="Q60" i="3"/>
  <c r="P61" i="3"/>
  <c r="Q61" i="3"/>
  <c r="P62" i="3"/>
  <c r="Q62" i="3"/>
  <c r="P63" i="3"/>
  <c r="Q63" i="3"/>
  <c r="P64" i="3"/>
  <c r="Q64" i="3"/>
  <c r="P65" i="3"/>
  <c r="Q65" i="3"/>
  <c r="P66" i="3"/>
  <c r="Q66" i="3"/>
  <c r="P67" i="3"/>
  <c r="Q67" i="3"/>
  <c r="P68" i="3"/>
  <c r="Q68" i="3"/>
  <c r="P69" i="3"/>
  <c r="Q69" i="3"/>
  <c r="P70" i="3"/>
  <c r="Q70" i="3"/>
  <c r="P71" i="3"/>
  <c r="Q71" i="3"/>
  <c r="P72" i="3"/>
  <c r="Q72" i="3"/>
  <c r="P73" i="3"/>
  <c r="Q73" i="3"/>
  <c r="P74" i="3"/>
  <c r="Q74" i="3"/>
  <c r="P75" i="3"/>
  <c r="Q75" i="3"/>
  <c r="P76" i="3"/>
  <c r="Q76" i="3"/>
  <c r="P77" i="3"/>
  <c r="Q77" i="3"/>
  <c r="P78" i="3"/>
  <c r="Q78" i="3"/>
  <c r="P79" i="3"/>
  <c r="Q79" i="3"/>
  <c r="P80" i="3"/>
  <c r="Q80" i="3"/>
  <c r="P81" i="3"/>
  <c r="Q81" i="3"/>
  <c r="P82" i="3"/>
  <c r="Q82" i="3"/>
  <c r="P83" i="3"/>
  <c r="Q83" i="3"/>
  <c r="P84" i="3"/>
  <c r="Q84" i="3"/>
  <c r="P85" i="3"/>
  <c r="Q85" i="3"/>
  <c r="P86" i="3"/>
  <c r="Q86" i="3"/>
  <c r="P87" i="3"/>
  <c r="Q87" i="3"/>
  <c r="P88" i="3"/>
  <c r="Q88" i="3"/>
  <c r="P89" i="3"/>
  <c r="Q89" i="3"/>
  <c r="P90" i="3"/>
  <c r="Q90" i="3"/>
  <c r="P91" i="3"/>
  <c r="Q91" i="3"/>
  <c r="P92" i="3"/>
  <c r="Q92" i="3"/>
  <c r="P93" i="3"/>
  <c r="Q93" i="3"/>
  <c r="P94" i="3"/>
  <c r="Q94" i="3"/>
  <c r="P95" i="3"/>
  <c r="Q95" i="3"/>
  <c r="P96" i="3"/>
  <c r="Q96" i="3"/>
  <c r="P97" i="3"/>
  <c r="Q97" i="3"/>
  <c r="P98" i="3"/>
  <c r="Q98" i="3"/>
  <c r="P99" i="3"/>
  <c r="Q99" i="3"/>
  <c r="P100" i="3"/>
  <c r="Q100" i="3"/>
  <c r="P101" i="3"/>
  <c r="Q101" i="3"/>
  <c r="P102" i="3"/>
  <c r="Q102" i="3"/>
  <c r="P103" i="3"/>
  <c r="Q103" i="3"/>
  <c r="P104" i="3"/>
  <c r="Q104" i="3"/>
  <c r="P105" i="3"/>
  <c r="Q105" i="3"/>
  <c r="P106" i="3"/>
  <c r="Q106" i="3"/>
  <c r="P107" i="3"/>
  <c r="Q107" i="3"/>
  <c r="P108" i="3"/>
  <c r="Q108" i="3"/>
  <c r="P109" i="3"/>
  <c r="Q109" i="3"/>
  <c r="P110" i="3"/>
  <c r="Q110" i="3"/>
  <c r="P111" i="3"/>
  <c r="Q111" i="3"/>
  <c r="P112" i="3"/>
  <c r="Q112" i="3"/>
  <c r="P113" i="3"/>
  <c r="Q113" i="3"/>
  <c r="P114" i="3"/>
  <c r="Q114" i="3"/>
  <c r="P115" i="3"/>
  <c r="Q115" i="3"/>
  <c r="P116" i="3"/>
  <c r="Q116" i="3"/>
  <c r="P117" i="3"/>
  <c r="Q117" i="3"/>
  <c r="P118" i="3"/>
  <c r="Q118" i="3"/>
  <c r="P119" i="3"/>
  <c r="Q119" i="3"/>
  <c r="P120" i="3"/>
  <c r="Q120" i="3"/>
  <c r="P121" i="3"/>
  <c r="Q121" i="3"/>
  <c r="P122" i="3"/>
  <c r="Q122" i="3"/>
  <c r="P123" i="3"/>
  <c r="Q123" i="3"/>
  <c r="P124" i="3"/>
  <c r="Q124" i="3"/>
  <c r="P125" i="3"/>
  <c r="Q125" i="3"/>
  <c r="P126" i="3"/>
  <c r="Q126" i="3"/>
  <c r="P127" i="3"/>
  <c r="Q127" i="3"/>
  <c r="P128" i="3"/>
  <c r="Q128" i="3"/>
  <c r="P129" i="3"/>
  <c r="Q129" i="3"/>
  <c r="P130" i="3"/>
  <c r="Q130" i="3"/>
  <c r="P131" i="3"/>
  <c r="Q131" i="3"/>
  <c r="P132" i="3"/>
  <c r="Q132" i="3"/>
  <c r="P133" i="3"/>
  <c r="Q133" i="3"/>
  <c r="P134" i="3"/>
  <c r="Q134" i="3"/>
  <c r="P135" i="3"/>
  <c r="Q135" i="3"/>
  <c r="P136" i="3"/>
  <c r="Q136" i="3"/>
  <c r="P137" i="3"/>
  <c r="Q137" i="3"/>
  <c r="P138" i="3"/>
  <c r="Q138" i="3"/>
  <c r="P139" i="3"/>
  <c r="Q139" i="3"/>
  <c r="P140" i="3"/>
  <c r="Q140" i="3"/>
  <c r="P141" i="3"/>
  <c r="Q141" i="3"/>
  <c r="P142" i="3"/>
  <c r="Q142" i="3"/>
  <c r="P143" i="3"/>
  <c r="Q143" i="3"/>
  <c r="P144" i="3"/>
  <c r="Q144" i="3"/>
  <c r="P145" i="3"/>
  <c r="Q145" i="3"/>
  <c r="P146" i="3"/>
  <c r="Q146" i="3"/>
  <c r="P147" i="3"/>
  <c r="Q147" i="3"/>
  <c r="P148" i="3"/>
  <c r="Q148" i="3"/>
  <c r="P149" i="3"/>
  <c r="Q149" i="3"/>
  <c r="P150" i="3"/>
  <c r="Q150" i="3"/>
  <c r="P151" i="3"/>
  <c r="Q151" i="3"/>
  <c r="P152" i="3"/>
  <c r="Q152" i="3"/>
  <c r="P153" i="3"/>
  <c r="Q153" i="3"/>
  <c r="P154" i="3"/>
  <c r="Q154" i="3"/>
  <c r="P155" i="3"/>
  <c r="Q155" i="3"/>
  <c r="P156" i="3"/>
  <c r="Q156" i="3"/>
  <c r="P157" i="3"/>
  <c r="Q157" i="3"/>
  <c r="P158" i="3"/>
  <c r="Q158" i="3"/>
  <c r="P159" i="3"/>
  <c r="Q159" i="3"/>
  <c r="P160" i="3"/>
  <c r="Q160" i="3"/>
  <c r="P161" i="3"/>
  <c r="Q161" i="3"/>
  <c r="P162" i="3"/>
  <c r="Q162" i="3"/>
  <c r="P163" i="3"/>
  <c r="Q163" i="3"/>
  <c r="P164" i="3"/>
  <c r="Q164" i="3"/>
  <c r="P165" i="3"/>
  <c r="Q165" i="3"/>
  <c r="P166" i="3"/>
  <c r="Q166" i="3"/>
  <c r="P167" i="3"/>
  <c r="Q167" i="3"/>
  <c r="P168" i="3"/>
  <c r="Q168" i="3"/>
  <c r="P169" i="3"/>
  <c r="Q169" i="3"/>
  <c r="P170" i="3"/>
  <c r="Q170" i="3"/>
  <c r="P171" i="3"/>
  <c r="Q171" i="3"/>
  <c r="P172" i="3"/>
  <c r="Q172" i="3"/>
  <c r="P173" i="3"/>
  <c r="Q173" i="3"/>
  <c r="P174" i="3"/>
  <c r="Q174" i="3"/>
  <c r="P175" i="3"/>
  <c r="Q175" i="3"/>
  <c r="P176" i="3"/>
  <c r="Q176" i="3"/>
  <c r="P177" i="3"/>
  <c r="Q177" i="3"/>
  <c r="P178" i="3"/>
  <c r="Q178" i="3"/>
  <c r="P179" i="3"/>
  <c r="Q179" i="3"/>
  <c r="P180" i="3"/>
  <c r="Q180" i="3"/>
  <c r="P181" i="3"/>
  <c r="Q181" i="3"/>
  <c r="P182" i="3"/>
  <c r="Q182" i="3"/>
  <c r="P183" i="3"/>
  <c r="Q183" i="3"/>
  <c r="P184" i="3"/>
  <c r="Q184" i="3"/>
  <c r="P185" i="3"/>
  <c r="Q185" i="3"/>
  <c r="P186" i="3"/>
  <c r="Q186" i="3"/>
  <c r="P187" i="3"/>
  <c r="Q187" i="3"/>
  <c r="P188" i="3"/>
  <c r="Q188" i="3"/>
  <c r="P189" i="3"/>
  <c r="Q189" i="3"/>
  <c r="P190" i="3"/>
  <c r="Q190" i="3"/>
  <c r="P191" i="3"/>
  <c r="Q191" i="3"/>
  <c r="P192" i="3"/>
  <c r="Q192" i="3"/>
  <c r="P193" i="3"/>
  <c r="Q193" i="3"/>
  <c r="P194" i="3"/>
  <c r="Q194" i="3"/>
  <c r="P195" i="3"/>
  <c r="Q195" i="3"/>
  <c r="P196" i="3"/>
  <c r="Q196" i="3"/>
  <c r="P197" i="3"/>
  <c r="Q197" i="3"/>
  <c r="P198" i="3"/>
  <c r="Q198" i="3"/>
  <c r="P199" i="3"/>
  <c r="Q199" i="3"/>
  <c r="P200" i="3"/>
  <c r="Q200" i="3"/>
  <c r="P201" i="3"/>
  <c r="Q201" i="3"/>
  <c r="P202" i="3"/>
  <c r="Q202" i="3"/>
  <c r="P203" i="3"/>
  <c r="Q203" i="3"/>
  <c r="P204" i="3"/>
  <c r="Q204" i="3"/>
  <c r="P205" i="3"/>
  <c r="Q205" i="3"/>
  <c r="P206" i="3"/>
  <c r="Q206" i="3"/>
  <c r="P207" i="3"/>
  <c r="Q207" i="3"/>
  <c r="P208" i="3"/>
  <c r="Q208" i="3"/>
  <c r="P209" i="3"/>
  <c r="Q209" i="3"/>
  <c r="P210" i="3"/>
  <c r="Q210" i="3"/>
  <c r="P211" i="3"/>
  <c r="Q211" i="3"/>
  <c r="P212" i="3"/>
  <c r="Q212" i="3"/>
  <c r="P213" i="3"/>
  <c r="Q213" i="3"/>
  <c r="P214" i="3"/>
  <c r="Q214" i="3"/>
  <c r="P215" i="3"/>
  <c r="Q215" i="3"/>
  <c r="P216" i="3"/>
  <c r="Q216" i="3"/>
  <c r="P217" i="3"/>
  <c r="Q217" i="3"/>
  <c r="P218" i="3"/>
  <c r="Q218" i="3"/>
  <c r="P219" i="3"/>
  <c r="Q219" i="3"/>
  <c r="P220" i="3"/>
  <c r="Q220" i="3"/>
  <c r="P221" i="3"/>
  <c r="Q221" i="3"/>
  <c r="P222" i="3"/>
  <c r="Q222" i="3"/>
  <c r="P223" i="3"/>
  <c r="Q223" i="3"/>
  <c r="P224" i="3"/>
  <c r="Q224" i="3"/>
  <c r="P225" i="3"/>
  <c r="Q225" i="3"/>
  <c r="P226" i="3"/>
  <c r="Q226" i="3"/>
  <c r="P227" i="3"/>
  <c r="Q227" i="3"/>
  <c r="P228" i="3"/>
  <c r="Q228" i="3"/>
  <c r="P229" i="3"/>
  <c r="Q229" i="3"/>
  <c r="P230" i="3"/>
  <c r="Q230" i="3"/>
  <c r="P231" i="3"/>
  <c r="Q231" i="3"/>
  <c r="P232" i="3"/>
  <c r="Q232" i="3"/>
  <c r="P233" i="3"/>
  <c r="Q233" i="3"/>
  <c r="P234" i="3"/>
  <c r="Q234" i="3"/>
  <c r="P235" i="3"/>
  <c r="Q235" i="3"/>
  <c r="P236" i="3"/>
  <c r="Q236" i="3"/>
  <c r="P237" i="3"/>
  <c r="Q237" i="3"/>
  <c r="P238" i="3"/>
  <c r="Q238" i="3"/>
  <c r="P239" i="3"/>
  <c r="Q239" i="3"/>
  <c r="P240" i="3"/>
  <c r="Q240" i="3"/>
  <c r="P241" i="3"/>
  <c r="Q241" i="3"/>
  <c r="P242" i="3"/>
  <c r="Q242" i="3"/>
  <c r="P243" i="3"/>
  <c r="Q243" i="3"/>
  <c r="P244" i="3"/>
  <c r="Q244" i="3"/>
  <c r="P245" i="3"/>
  <c r="Q245" i="3"/>
  <c r="P246" i="3"/>
  <c r="Q246" i="3"/>
  <c r="P247" i="3"/>
  <c r="Q247" i="3"/>
  <c r="P248" i="3"/>
  <c r="Q248" i="3"/>
  <c r="P249" i="3"/>
  <c r="Q249" i="3"/>
  <c r="P250" i="3"/>
  <c r="Q250" i="3"/>
  <c r="P251" i="3"/>
  <c r="Q251" i="3"/>
  <c r="P252" i="3"/>
  <c r="Q252" i="3"/>
  <c r="P253" i="3"/>
  <c r="Q253" i="3"/>
  <c r="P254" i="3"/>
  <c r="Q254" i="3"/>
  <c r="P255" i="3"/>
  <c r="Q255" i="3"/>
  <c r="P256" i="3"/>
  <c r="Q256" i="3"/>
  <c r="P257" i="3"/>
  <c r="Q257" i="3"/>
  <c r="P258" i="3"/>
  <c r="Q258" i="3"/>
  <c r="P259" i="3"/>
  <c r="Q259" i="3"/>
  <c r="P260" i="3"/>
  <c r="Q260" i="3"/>
  <c r="P261" i="3"/>
  <c r="Q261" i="3"/>
  <c r="P262" i="3"/>
  <c r="Q262" i="3"/>
  <c r="P263" i="3"/>
  <c r="Q263" i="3"/>
  <c r="P264" i="3"/>
  <c r="Q264" i="3"/>
  <c r="P265" i="3"/>
  <c r="Q265" i="3"/>
  <c r="P266" i="3"/>
  <c r="Q266" i="3"/>
  <c r="P267" i="3"/>
  <c r="Q267" i="3"/>
  <c r="P268" i="3"/>
  <c r="Q268" i="3"/>
  <c r="P269" i="3"/>
  <c r="Q269" i="3"/>
  <c r="P270" i="3"/>
  <c r="Q270" i="3"/>
  <c r="P271" i="3"/>
  <c r="Q271" i="3"/>
  <c r="P272" i="3"/>
  <c r="Q272" i="3"/>
  <c r="P273" i="3"/>
  <c r="Q273" i="3"/>
  <c r="P274" i="3"/>
  <c r="Q274" i="3"/>
  <c r="P275" i="3"/>
  <c r="Q275" i="3"/>
  <c r="P276" i="3"/>
  <c r="Q276" i="3"/>
  <c r="P277" i="3"/>
  <c r="Q277" i="3"/>
  <c r="P278" i="3"/>
  <c r="Q278" i="3"/>
  <c r="P279" i="3"/>
  <c r="Q279" i="3"/>
  <c r="P280" i="3"/>
  <c r="Q280" i="3"/>
  <c r="P281" i="3"/>
  <c r="Q281" i="3"/>
  <c r="P282" i="3"/>
  <c r="Q282" i="3"/>
  <c r="P283" i="3"/>
  <c r="Q283" i="3"/>
  <c r="P284" i="3"/>
  <c r="Q284" i="3"/>
  <c r="P285" i="3"/>
  <c r="Q285" i="3"/>
  <c r="P286" i="3"/>
  <c r="Q286" i="3"/>
  <c r="P287" i="3"/>
  <c r="Q287" i="3"/>
  <c r="P288" i="3"/>
  <c r="Q288" i="3"/>
  <c r="P289" i="3"/>
  <c r="Q289" i="3"/>
  <c r="P290" i="3"/>
  <c r="Q290" i="3"/>
  <c r="P291" i="3"/>
  <c r="Q291" i="3"/>
  <c r="P292" i="3"/>
  <c r="Q292" i="3"/>
  <c r="P293" i="3"/>
  <c r="Q293" i="3"/>
  <c r="P294" i="3"/>
  <c r="Q294" i="3"/>
  <c r="P295" i="3"/>
  <c r="Q295" i="3"/>
  <c r="P296" i="3"/>
  <c r="Q296" i="3"/>
  <c r="P297" i="3"/>
  <c r="Q297" i="3"/>
  <c r="P298" i="3"/>
  <c r="Q298" i="3"/>
  <c r="P299" i="3"/>
  <c r="Q299" i="3"/>
  <c r="P300" i="3"/>
  <c r="Q300" i="3"/>
  <c r="P301" i="3"/>
  <c r="Q301" i="3"/>
  <c r="P302" i="3"/>
  <c r="Q302" i="3"/>
  <c r="P303" i="3"/>
  <c r="Q303" i="3"/>
  <c r="P304" i="3"/>
  <c r="Q304" i="3"/>
  <c r="P305" i="3"/>
  <c r="Q305" i="3"/>
  <c r="P306" i="3"/>
  <c r="Q306" i="3"/>
  <c r="P307" i="3"/>
  <c r="Q307" i="3"/>
  <c r="P308" i="3"/>
  <c r="Q308" i="3"/>
  <c r="P309" i="3"/>
  <c r="Q309" i="3"/>
  <c r="P310" i="3"/>
  <c r="Q310" i="3"/>
  <c r="P311" i="3"/>
  <c r="Q311" i="3"/>
  <c r="P312" i="3"/>
  <c r="Q312" i="3"/>
  <c r="P313" i="3"/>
  <c r="Q313" i="3"/>
  <c r="P314" i="3"/>
  <c r="Q314" i="3"/>
  <c r="P315" i="3"/>
  <c r="Q315" i="3"/>
  <c r="P316" i="3"/>
  <c r="Q316" i="3"/>
  <c r="P317" i="3"/>
  <c r="Q317" i="3"/>
  <c r="P318" i="3"/>
  <c r="Q318" i="3"/>
  <c r="P319" i="3"/>
  <c r="Q319" i="3"/>
  <c r="P320" i="3"/>
  <c r="Q320" i="3"/>
  <c r="P321" i="3"/>
  <c r="Q321" i="3"/>
  <c r="P322" i="3"/>
  <c r="Q322" i="3"/>
  <c r="P323" i="3"/>
  <c r="Q323" i="3"/>
  <c r="P324" i="3"/>
  <c r="Q324" i="3"/>
  <c r="P325" i="3"/>
  <c r="Q325" i="3"/>
  <c r="P326" i="3"/>
  <c r="Q326" i="3"/>
  <c r="P327" i="3"/>
  <c r="Q327" i="3"/>
  <c r="P328" i="3"/>
  <c r="Q328" i="3"/>
  <c r="P329" i="3"/>
  <c r="Q329" i="3"/>
  <c r="P330" i="3"/>
  <c r="Q330" i="3"/>
  <c r="P331" i="3"/>
  <c r="Q331" i="3"/>
  <c r="P332" i="3"/>
  <c r="Q332" i="3"/>
  <c r="P333" i="3"/>
  <c r="Q333" i="3"/>
  <c r="P334" i="3"/>
  <c r="Q334" i="3"/>
  <c r="P335" i="3"/>
  <c r="Q335" i="3"/>
  <c r="P336" i="3"/>
  <c r="Q336" i="3"/>
  <c r="P337" i="3"/>
  <c r="Q337" i="3"/>
  <c r="P338" i="3"/>
  <c r="Q338" i="3"/>
  <c r="P339" i="3"/>
  <c r="Q339" i="3"/>
  <c r="P340" i="3"/>
  <c r="Q340" i="3"/>
  <c r="P341" i="3"/>
  <c r="Q341" i="3"/>
  <c r="P342" i="3"/>
  <c r="Q342" i="3"/>
  <c r="P343" i="3"/>
  <c r="Q343" i="3"/>
  <c r="P344" i="3"/>
  <c r="Q344" i="3"/>
  <c r="P345" i="3"/>
  <c r="Q345" i="3"/>
  <c r="P346" i="3"/>
  <c r="Q346" i="3"/>
  <c r="P347" i="3"/>
  <c r="Q347" i="3"/>
  <c r="P348" i="3"/>
  <c r="Q348" i="3"/>
  <c r="P349" i="3"/>
  <c r="Q349" i="3"/>
  <c r="P350" i="3"/>
  <c r="Q350" i="3"/>
  <c r="P351" i="3"/>
  <c r="Q351" i="3"/>
  <c r="P352" i="3"/>
  <c r="Q352" i="3"/>
  <c r="P353" i="3"/>
  <c r="Q353" i="3"/>
  <c r="P354" i="3"/>
  <c r="Q354" i="3"/>
  <c r="P355" i="3"/>
  <c r="Q355" i="3"/>
  <c r="P356" i="3"/>
  <c r="Q356" i="3"/>
  <c r="P357" i="3"/>
  <c r="Q357" i="3"/>
  <c r="P358" i="3"/>
  <c r="Q358" i="3"/>
  <c r="P359" i="3"/>
  <c r="Q359" i="3"/>
  <c r="P360" i="3"/>
  <c r="Q360" i="3"/>
  <c r="P361" i="3"/>
  <c r="Q361" i="3"/>
  <c r="P362" i="3"/>
  <c r="Q362" i="3"/>
  <c r="P363" i="3"/>
  <c r="Q363" i="3"/>
  <c r="P364" i="3"/>
  <c r="Q364" i="3"/>
  <c r="P365" i="3"/>
  <c r="Q365" i="3"/>
  <c r="P366" i="3"/>
  <c r="Q366" i="3"/>
  <c r="P367" i="3"/>
  <c r="Q367" i="3"/>
  <c r="P368" i="3"/>
  <c r="Q368" i="3"/>
  <c r="P369" i="3"/>
  <c r="Q369" i="3"/>
  <c r="P370" i="3"/>
  <c r="Q370" i="3"/>
  <c r="P371" i="3"/>
  <c r="Q371" i="3"/>
  <c r="P372" i="3"/>
  <c r="Q372" i="3"/>
  <c r="P373" i="3"/>
  <c r="Q373" i="3"/>
  <c r="P374" i="3"/>
  <c r="Q374" i="3"/>
  <c r="P375" i="3"/>
  <c r="Q375" i="3"/>
  <c r="P376" i="3"/>
  <c r="Q376" i="3"/>
  <c r="P377" i="3"/>
  <c r="Q377" i="3"/>
  <c r="P378" i="3"/>
  <c r="Q378" i="3"/>
  <c r="P379" i="3"/>
  <c r="Q379" i="3"/>
  <c r="P380" i="3"/>
  <c r="Q380" i="3"/>
  <c r="P381" i="3"/>
  <c r="Q381" i="3"/>
  <c r="P382" i="3"/>
  <c r="Q382" i="3"/>
  <c r="P383" i="3"/>
  <c r="Q383" i="3"/>
  <c r="P384" i="3"/>
  <c r="Q384" i="3"/>
  <c r="P385" i="3"/>
  <c r="Q385" i="3"/>
  <c r="P386" i="3"/>
  <c r="Q386" i="3"/>
  <c r="P387" i="3"/>
  <c r="Q387" i="3"/>
  <c r="P388" i="3"/>
  <c r="Q388" i="3"/>
  <c r="P389" i="3"/>
  <c r="Q389" i="3"/>
  <c r="P390" i="3"/>
  <c r="Q390" i="3"/>
  <c r="P391" i="3"/>
  <c r="Q391" i="3"/>
  <c r="P392" i="3"/>
  <c r="Q392" i="3"/>
  <c r="P393" i="3"/>
  <c r="Q393" i="3"/>
  <c r="P394" i="3"/>
  <c r="Q394" i="3"/>
  <c r="P395" i="3"/>
  <c r="Q395" i="3"/>
  <c r="P396" i="3"/>
  <c r="Q396" i="3"/>
  <c r="P397" i="3"/>
  <c r="Q397" i="3"/>
  <c r="P398" i="3"/>
  <c r="Q398" i="3"/>
  <c r="P399" i="3"/>
  <c r="Q399" i="3"/>
  <c r="P400" i="3"/>
  <c r="Q400" i="3"/>
  <c r="P401" i="3"/>
  <c r="Q401" i="3"/>
  <c r="P402" i="3"/>
  <c r="Q402" i="3"/>
  <c r="P403" i="3"/>
  <c r="Q403" i="3"/>
  <c r="P404" i="3"/>
  <c r="Q404" i="3"/>
  <c r="P405" i="3"/>
  <c r="Q405" i="3"/>
  <c r="P406" i="3"/>
  <c r="Q406" i="3"/>
  <c r="P407" i="3"/>
  <c r="Q407" i="3"/>
  <c r="P408" i="3"/>
  <c r="Q408" i="3"/>
  <c r="P409" i="3"/>
  <c r="Q409" i="3"/>
  <c r="P410" i="3"/>
  <c r="Q410" i="3"/>
  <c r="P411" i="3"/>
  <c r="Q411" i="3"/>
  <c r="P412" i="3"/>
  <c r="Q412" i="3"/>
  <c r="P413" i="3"/>
  <c r="Q413" i="3"/>
  <c r="P414" i="3"/>
  <c r="Q414" i="3"/>
  <c r="P415" i="3"/>
  <c r="Q415" i="3"/>
  <c r="P416" i="3"/>
  <c r="Q416" i="3"/>
  <c r="P417" i="3"/>
  <c r="Q417" i="3"/>
  <c r="P418" i="3"/>
  <c r="Q418" i="3"/>
  <c r="P419" i="3"/>
  <c r="Q419" i="3"/>
  <c r="P420" i="3"/>
  <c r="Q420" i="3"/>
  <c r="P421" i="3"/>
  <c r="Q421" i="3"/>
  <c r="P422" i="3"/>
  <c r="Q422" i="3"/>
  <c r="P423" i="3"/>
  <c r="Q423" i="3"/>
  <c r="P424" i="3"/>
  <c r="Q424" i="3"/>
  <c r="P425" i="3"/>
  <c r="Q425" i="3"/>
  <c r="P426" i="3"/>
  <c r="Q426" i="3"/>
  <c r="P427" i="3"/>
  <c r="Q427" i="3"/>
  <c r="P428" i="3"/>
  <c r="Q428" i="3"/>
  <c r="P429" i="3"/>
  <c r="Q429" i="3"/>
  <c r="P430" i="3"/>
  <c r="Q430" i="3"/>
  <c r="P431" i="3"/>
  <c r="Q431" i="3"/>
  <c r="P432" i="3"/>
  <c r="Q432" i="3"/>
  <c r="P433" i="3"/>
  <c r="Q433" i="3"/>
  <c r="P434" i="3"/>
  <c r="Q434" i="3"/>
  <c r="P435" i="3"/>
  <c r="Q435" i="3"/>
  <c r="P436" i="3"/>
  <c r="Q436" i="3"/>
  <c r="P437" i="3"/>
  <c r="Q437" i="3"/>
  <c r="P438" i="3"/>
  <c r="Q438" i="3"/>
  <c r="P439" i="3"/>
  <c r="Q439" i="3"/>
  <c r="P440" i="3"/>
  <c r="Q440" i="3"/>
  <c r="P441" i="3"/>
  <c r="Q441" i="3"/>
  <c r="P442" i="3"/>
  <c r="Q442" i="3"/>
  <c r="P443" i="3"/>
  <c r="Q443" i="3"/>
  <c r="P444" i="3"/>
  <c r="Q444" i="3"/>
  <c r="P445" i="3"/>
  <c r="Q445" i="3"/>
  <c r="P446" i="3"/>
  <c r="Q446" i="3"/>
  <c r="P447" i="3"/>
  <c r="Q447" i="3"/>
  <c r="P448" i="3"/>
  <c r="Q448" i="3"/>
  <c r="P449" i="3"/>
  <c r="Q449" i="3"/>
  <c r="P450" i="3"/>
  <c r="Q450" i="3"/>
  <c r="P451" i="3"/>
  <c r="Q451" i="3"/>
  <c r="P452" i="3"/>
  <c r="Q452" i="3"/>
  <c r="P453" i="3"/>
  <c r="Q453" i="3"/>
  <c r="P454" i="3"/>
  <c r="Q454" i="3"/>
  <c r="P455" i="3"/>
  <c r="Q455" i="3"/>
  <c r="P456" i="3"/>
  <c r="Q456" i="3"/>
  <c r="P457" i="3"/>
  <c r="Q457" i="3"/>
  <c r="P458" i="3"/>
  <c r="Q458" i="3"/>
  <c r="P459" i="3"/>
  <c r="Q459" i="3"/>
  <c r="P460" i="3"/>
  <c r="Q460" i="3"/>
  <c r="P461" i="3"/>
  <c r="Q461" i="3"/>
  <c r="P462" i="3"/>
  <c r="Q462" i="3"/>
  <c r="P463" i="3"/>
  <c r="Q463" i="3"/>
  <c r="P464" i="3"/>
  <c r="Q464" i="3"/>
  <c r="P465" i="3"/>
  <c r="Q465" i="3"/>
  <c r="P466" i="3"/>
  <c r="Q466" i="3"/>
  <c r="P467" i="3"/>
  <c r="Q467" i="3"/>
  <c r="P468" i="3"/>
  <c r="Q468" i="3"/>
  <c r="P469" i="3"/>
  <c r="Q469" i="3"/>
  <c r="P470" i="3"/>
  <c r="Q470" i="3"/>
  <c r="P471" i="3"/>
  <c r="Q471" i="3"/>
  <c r="P472" i="3"/>
  <c r="Q472" i="3"/>
  <c r="P473" i="3"/>
  <c r="Q473" i="3"/>
  <c r="P474" i="3"/>
  <c r="Q474" i="3"/>
  <c r="P475" i="3"/>
  <c r="Q475" i="3"/>
  <c r="P476" i="3"/>
  <c r="Q476" i="3"/>
  <c r="P477" i="3"/>
  <c r="Q477" i="3"/>
  <c r="P478" i="3"/>
  <c r="Q478" i="3"/>
  <c r="P479" i="3"/>
  <c r="Q479" i="3"/>
  <c r="P480" i="3"/>
  <c r="Q480" i="3"/>
  <c r="P481" i="3"/>
  <c r="Q481" i="3"/>
  <c r="P482" i="3"/>
  <c r="Q482" i="3"/>
  <c r="P483" i="3"/>
  <c r="Q483" i="3"/>
  <c r="P484" i="3"/>
  <c r="Q484" i="3"/>
  <c r="P485" i="3"/>
  <c r="Q485" i="3"/>
  <c r="P486" i="3"/>
  <c r="Q486" i="3"/>
  <c r="P487" i="3"/>
  <c r="Q487" i="3"/>
  <c r="P488" i="3"/>
  <c r="Q488" i="3"/>
  <c r="P489" i="3"/>
  <c r="Q489" i="3"/>
  <c r="P490" i="3"/>
  <c r="Q490" i="3"/>
  <c r="P491" i="3"/>
  <c r="Q491" i="3"/>
  <c r="P492" i="3"/>
  <c r="Q492" i="3"/>
  <c r="P493" i="3"/>
  <c r="Q493" i="3"/>
  <c r="P494" i="3"/>
  <c r="Q494" i="3"/>
  <c r="P495" i="3"/>
  <c r="Q495" i="3"/>
  <c r="P496" i="3"/>
  <c r="Q496" i="3"/>
  <c r="P497" i="3"/>
  <c r="Q497" i="3"/>
  <c r="P498" i="3"/>
  <c r="Q498" i="3"/>
  <c r="P499" i="3"/>
  <c r="Q499" i="3"/>
  <c r="P500" i="3"/>
  <c r="Q500" i="3"/>
  <c r="P501" i="3"/>
  <c r="Q501" i="3"/>
  <c r="P502" i="3"/>
  <c r="Q502" i="3"/>
  <c r="P503" i="3"/>
  <c r="Q503" i="3"/>
  <c r="P504" i="3"/>
  <c r="Q504" i="3"/>
  <c r="P505" i="3"/>
  <c r="Q505" i="3"/>
  <c r="P506" i="3"/>
  <c r="Q506" i="3"/>
  <c r="P507" i="3"/>
  <c r="Q507" i="3"/>
  <c r="P508" i="3"/>
  <c r="Q508" i="3"/>
  <c r="P509" i="3"/>
  <c r="Q509" i="3"/>
  <c r="P510" i="3"/>
  <c r="Q510" i="3"/>
  <c r="P511" i="3"/>
  <c r="Q511" i="3"/>
  <c r="P512" i="3"/>
  <c r="Q512" i="3"/>
  <c r="P513" i="3"/>
  <c r="Q513" i="3"/>
  <c r="P514" i="3"/>
  <c r="Q514" i="3"/>
  <c r="P515" i="3"/>
  <c r="Q515" i="3"/>
  <c r="P516" i="3"/>
  <c r="Q516" i="3"/>
  <c r="P517" i="3"/>
  <c r="Q517" i="3"/>
  <c r="P518" i="3"/>
  <c r="Q518" i="3"/>
  <c r="P519" i="3"/>
  <c r="Q519" i="3"/>
  <c r="P520" i="3"/>
  <c r="Q520" i="3"/>
  <c r="P521" i="3"/>
  <c r="Q521" i="3"/>
  <c r="P522" i="3"/>
  <c r="Q522" i="3"/>
  <c r="P523" i="3"/>
  <c r="Q523" i="3"/>
  <c r="P524" i="3"/>
  <c r="Q524" i="3"/>
  <c r="P525" i="3"/>
  <c r="Q525" i="3"/>
  <c r="P526" i="3"/>
  <c r="Q526" i="3"/>
  <c r="P527" i="3"/>
  <c r="Q527" i="3"/>
  <c r="P528" i="3"/>
  <c r="Q528" i="3"/>
  <c r="P529" i="3"/>
  <c r="Q529" i="3"/>
  <c r="P530" i="3"/>
  <c r="Q530" i="3"/>
  <c r="P531" i="3"/>
  <c r="Q531" i="3"/>
  <c r="P532" i="3"/>
  <c r="Q532" i="3"/>
  <c r="P533" i="3"/>
  <c r="Q533" i="3"/>
  <c r="P534" i="3"/>
  <c r="Q534" i="3"/>
  <c r="P535" i="3"/>
  <c r="Q535" i="3"/>
  <c r="P536" i="3"/>
  <c r="Q536" i="3"/>
  <c r="P537" i="3"/>
  <c r="Q537" i="3"/>
  <c r="P538" i="3"/>
  <c r="Q538" i="3"/>
  <c r="P539" i="3"/>
  <c r="Q539" i="3"/>
  <c r="P540" i="3"/>
  <c r="Q540" i="3"/>
  <c r="P541" i="3"/>
  <c r="Q541" i="3"/>
  <c r="P542" i="3"/>
  <c r="Q542" i="3"/>
  <c r="P543" i="3"/>
  <c r="Q543" i="3"/>
  <c r="P544" i="3"/>
  <c r="Q544" i="3"/>
  <c r="P545" i="3"/>
  <c r="Q545" i="3"/>
  <c r="P546" i="3"/>
  <c r="Q546" i="3"/>
  <c r="P547" i="3"/>
  <c r="Q547" i="3"/>
  <c r="P548" i="3"/>
  <c r="Q548" i="3"/>
  <c r="P549" i="3"/>
  <c r="Q549" i="3"/>
  <c r="P550" i="3"/>
  <c r="Q550" i="3"/>
  <c r="P551" i="3"/>
  <c r="Q551" i="3"/>
  <c r="P552" i="3"/>
  <c r="Q552" i="3"/>
  <c r="P553" i="3"/>
  <c r="Q553" i="3"/>
  <c r="P554" i="3"/>
  <c r="Q554" i="3"/>
  <c r="P555" i="3"/>
  <c r="Q555" i="3"/>
  <c r="P556" i="3"/>
  <c r="Q556" i="3"/>
  <c r="P557" i="3"/>
  <c r="Q557" i="3"/>
  <c r="P558" i="3"/>
  <c r="Q558" i="3"/>
  <c r="P559" i="3"/>
  <c r="Q559" i="3"/>
  <c r="P560" i="3"/>
  <c r="Q560" i="3"/>
  <c r="P561" i="3"/>
  <c r="Q561" i="3"/>
  <c r="P562" i="3"/>
  <c r="Q562" i="3"/>
  <c r="P563" i="3"/>
  <c r="Q563" i="3"/>
  <c r="P564" i="3"/>
  <c r="Q564" i="3"/>
  <c r="P565" i="3"/>
  <c r="Q565" i="3"/>
  <c r="P566" i="3"/>
  <c r="Q566" i="3"/>
  <c r="P567" i="3"/>
  <c r="Q567" i="3"/>
  <c r="P568" i="3"/>
  <c r="Q568" i="3"/>
  <c r="P569" i="3"/>
  <c r="Q569" i="3"/>
  <c r="P570" i="3"/>
  <c r="Q570" i="3"/>
  <c r="P571" i="3"/>
  <c r="Q571" i="3"/>
  <c r="P572" i="3"/>
  <c r="Q572" i="3"/>
  <c r="P573" i="3"/>
  <c r="Q573" i="3"/>
  <c r="P574" i="3"/>
  <c r="Q574" i="3"/>
  <c r="P575" i="3"/>
  <c r="Q575" i="3"/>
  <c r="P576" i="3"/>
  <c r="Q576" i="3"/>
  <c r="P577" i="3"/>
  <c r="Q577" i="3"/>
  <c r="P578" i="3"/>
  <c r="Q578" i="3"/>
  <c r="P579" i="3"/>
  <c r="Q579" i="3"/>
  <c r="P580" i="3"/>
  <c r="Q580" i="3"/>
  <c r="P581" i="3"/>
  <c r="Q581" i="3"/>
  <c r="P582" i="3"/>
  <c r="Q582" i="3"/>
  <c r="P583" i="3"/>
  <c r="Q583" i="3"/>
  <c r="P584" i="3"/>
  <c r="Q584" i="3"/>
  <c r="P585" i="3"/>
  <c r="Q585" i="3"/>
  <c r="P586" i="3"/>
  <c r="Q586" i="3"/>
  <c r="P587" i="3"/>
  <c r="Q587" i="3"/>
  <c r="P588" i="3"/>
  <c r="Q588" i="3"/>
  <c r="P589" i="3"/>
  <c r="Q589" i="3"/>
  <c r="P590" i="3"/>
  <c r="Q590" i="3"/>
  <c r="P591" i="3"/>
  <c r="Q591" i="3"/>
  <c r="P592" i="3"/>
  <c r="Q592" i="3"/>
  <c r="P593" i="3"/>
  <c r="Q593" i="3"/>
  <c r="P594" i="3"/>
  <c r="Q594" i="3"/>
  <c r="P595" i="3"/>
  <c r="Q595" i="3"/>
  <c r="P596" i="3"/>
  <c r="Q596" i="3"/>
  <c r="P597" i="3"/>
  <c r="Q597" i="3"/>
  <c r="P598" i="3"/>
  <c r="Q598" i="3"/>
  <c r="P599" i="3"/>
  <c r="Q599" i="3"/>
  <c r="P600" i="3"/>
  <c r="Q600" i="3"/>
  <c r="P601" i="3"/>
  <c r="Q601" i="3"/>
  <c r="P602" i="3"/>
  <c r="Q602" i="3"/>
  <c r="P603" i="3"/>
  <c r="Q603" i="3"/>
  <c r="P604" i="3"/>
  <c r="Q604" i="3"/>
  <c r="P605" i="3"/>
  <c r="Q605" i="3"/>
  <c r="P606" i="3"/>
  <c r="Q606" i="3"/>
  <c r="P607" i="3"/>
  <c r="Q607" i="3"/>
  <c r="P608" i="3"/>
  <c r="Q608" i="3"/>
  <c r="P609" i="3"/>
  <c r="Q609" i="3"/>
  <c r="P610" i="3"/>
  <c r="Q610" i="3"/>
  <c r="P611" i="3"/>
  <c r="Q611" i="3"/>
  <c r="P612" i="3"/>
  <c r="Q612" i="3"/>
  <c r="P613" i="3"/>
  <c r="Q613" i="3"/>
  <c r="P614" i="3"/>
  <c r="Q614" i="3"/>
  <c r="P615" i="3"/>
  <c r="Q615" i="3"/>
  <c r="P616" i="3"/>
  <c r="Q616" i="3"/>
  <c r="P617" i="3"/>
  <c r="Q617" i="3"/>
  <c r="P618" i="3"/>
  <c r="Q618" i="3"/>
  <c r="P619" i="3"/>
  <c r="Q619" i="3"/>
  <c r="P620" i="3"/>
  <c r="Q620" i="3"/>
  <c r="P621" i="3"/>
  <c r="Q621" i="3"/>
  <c r="P622" i="3"/>
  <c r="Q622" i="3"/>
  <c r="P623" i="3"/>
  <c r="Q623" i="3"/>
  <c r="P624" i="3"/>
  <c r="Q624" i="3"/>
  <c r="P625" i="3"/>
  <c r="Q625" i="3"/>
  <c r="P626" i="3"/>
  <c r="Q626" i="3"/>
  <c r="P627" i="3"/>
  <c r="Q627" i="3"/>
  <c r="P628" i="3"/>
  <c r="Q628" i="3"/>
  <c r="P629" i="3"/>
  <c r="Q629" i="3"/>
  <c r="P630" i="3"/>
  <c r="Q630" i="3"/>
  <c r="P631" i="3"/>
  <c r="Q631" i="3"/>
  <c r="P632" i="3"/>
  <c r="Q632" i="3"/>
  <c r="P633" i="3"/>
  <c r="Q633" i="3"/>
  <c r="P634" i="3"/>
  <c r="Q634" i="3"/>
  <c r="P635" i="3"/>
  <c r="Q635" i="3"/>
  <c r="P636" i="3"/>
  <c r="Q636" i="3"/>
  <c r="P637" i="3"/>
  <c r="Q637" i="3"/>
  <c r="P638" i="3"/>
  <c r="Q638" i="3"/>
  <c r="P639" i="3"/>
  <c r="Q639" i="3"/>
  <c r="P640" i="3"/>
  <c r="Q640" i="3"/>
  <c r="P641" i="3"/>
  <c r="Q641" i="3"/>
  <c r="P642" i="3"/>
  <c r="Q642" i="3"/>
  <c r="P643" i="3"/>
  <c r="Q643" i="3"/>
  <c r="P644" i="3"/>
  <c r="Q644" i="3"/>
  <c r="P645" i="3"/>
  <c r="Q645" i="3"/>
  <c r="P646" i="3"/>
  <c r="Q646" i="3"/>
  <c r="P647" i="3"/>
  <c r="Q647" i="3"/>
  <c r="P648" i="3"/>
  <c r="Q648" i="3"/>
  <c r="P649" i="3"/>
  <c r="Q649" i="3"/>
  <c r="P650" i="3"/>
  <c r="Q650" i="3"/>
  <c r="P651" i="3"/>
  <c r="Q651" i="3"/>
  <c r="P652" i="3"/>
  <c r="Q652" i="3"/>
  <c r="P653" i="3"/>
  <c r="Q653" i="3"/>
  <c r="P654" i="3"/>
  <c r="Q654" i="3"/>
  <c r="P655" i="3"/>
  <c r="Q655" i="3"/>
  <c r="P656" i="3"/>
  <c r="Q656" i="3"/>
  <c r="P657" i="3"/>
  <c r="Q657" i="3"/>
  <c r="P658" i="3"/>
  <c r="Q658" i="3"/>
  <c r="P659" i="3"/>
  <c r="Q659" i="3"/>
  <c r="P660" i="3"/>
  <c r="Q660" i="3"/>
  <c r="P661" i="3"/>
  <c r="Q661" i="3"/>
  <c r="P662" i="3"/>
  <c r="Q662" i="3"/>
  <c r="P663" i="3"/>
  <c r="Q663" i="3"/>
  <c r="P664" i="3"/>
  <c r="Q664" i="3"/>
  <c r="P665" i="3"/>
  <c r="Q665" i="3"/>
  <c r="P666" i="3"/>
  <c r="Q666" i="3"/>
  <c r="P667" i="3"/>
  <c r="Q667" i="3"/>
  <c r="P668" i="3"/>
  <c r="Q668" i="3"/>
  <c r="P669" i="3"/>
  <c r="Q669" i="3"/>
  <c r="P670" i="3"/>
  <c r="Q670" i="3"/>
  <c r="P671" i="3"/>
  <c r="Q671" i="3"/>
  <c r="P672" i="3"/>
  <c r="Q672" i="3"/>
  <c r="P673" i="3"/>
  <c r="Q673" i="3"/>
  <c r="P674" i="3"/>
  <c r="Q674" i="3"/>
  <c r="P675" i="3"/>
  <c r="Q675" i="3"/>
  <c r="P676" i="3"/>
  <c r="Q676" i="3"/>
  <c r="P677" i="3"/>
  <c r="Q677" i="3"/>
  <c r="P678" i="3"/>
  <c r="Q678" i="3"/>
  <c r="P679" i="3"/>
  <c r="Q679" i="3"/>
  <c r="P680" i="3"/>
  <c r="Q680" i="3"/>
  <c r="P681" i="3"/>
  <c r="Q681" i="3"/>
  <c r="P682" i="3"/>
  <c r="Q682" i="3"/>
  <c r="P683" i="3"/>
  <c r="Q683" i="3"/>
  <c r="P684" i="3"/>
  <c r="Q684" i="3"/>
  <c r="P685" i="3"/>
  <c r="Q685" i="3"/>
  <c r="P686" i="3"/>
  <c r="Q686" i="3"/>
  <c r="P687" i="3"/>
  <c r="Q687" i="3"/>
  <c r="P688" i="3"/>
  <c r="Q688" i="3"/>
  <c r="P689" i="3"/>
  <c r="Q689" i="3"/>
  <c r="P690" i="3"/>
  <c r="Q690" i="3"/>
  <c r="P691" i="3"/>
  <c r="Q691" i="3"/>
  <c r="P692" i="3"/>
  <c r="Q692" i="3"/>
  <c r="P693" i="3"/>
  <c r="Q693" i="3"/>
  <c r="P694" i="3"/>
  <c r="Q694" i="3"/>
  <c r="P695" i="3"/>
  <c r="Q695" i="3"/>
  <c r="P696" i="3"/>
  <c r="Q696" i="3"/>
  <c r="P697" i="3"/>
  <c r="Q697" i="3"/>
  <c r="P698" i="3"/>
  <c r="Q698" i="3"/>
  <c r="P699" i="3"/>
  <c r="Q699" i="3"/>
  <c r="P700" i="3"/>
  <c r="Q700" i="3"/>
  <c r="P701" i="3"/>
  <c r="Q701" i="3"/>
  <c r="P702" i="3"/>
  <c r="Q702" i="3"/>
  <c r="P703" i="3"/>
  <c r="Q703" i="3"/>
  <c r="P704" i="3"/>
  <c r="Q704" i="3"/>
  <c r="P705" i="3"/>
  <c r="Q705" i="3"/>
  <c r="P706" i="3"/>
  <c r="Q706" i="3"/>
  <c r="P707" i="3"/>
  <c r="Q707" i="3"/>
  <c r="P708" i="3"/>
  <c r="Q708" i="3"/>
  <c r="P709" i="3"/>
  <c r="Q709" i="3"/>
  <c r="P710" i="3"/>
  <c r="Q710" i="3"/>
  <c r="P711" i="3"/>
  <c r="Q711" i="3"/>
  <c r="P712" i="3"/>
  <c r="Q712" i="3"/>
  <c r="P713" i="3"/>
  <c r="Q713" i="3"/>
  <c r="P714" i="3"/>
  <c r="Q714" i="3"/>
  <c r="P715" i="3"/>
  <c r="Q715" i="3"/>
  <c r="P716" i="3"/>
  <c r="Q716" i="3"/>
  <c r="P717" i="3"/>
  <c r="Q717" i="3"/>
  <c r="P718" i="3"/>
  <c r="Q718" i="3"/>
  <c r="P719" i="3"/>
  <c r="Q719" i="3"/>
  <c r="P720" i="3"/>
  <c r="Q720" i="3"/>
  <c r="P721" i="3"/>
  <c r="Q721" i="3"/>
  <c r="P722" i="3"/>
  <c r="Q722" i="3"/>
  <c r="P723" i="3"/>
  <c r="Q723" i="3"/>
  <c r="P724" i="3"/>
  <c r="Q724" i="3"/>
  <c r="P725" i="3"/>
  <c r="Q725" i="3"/>
  <c r="P726" i="3"/>
  <c r="Q726" i="3"/>
  <c r="P727" i="3"/>
  <c r="Q727" i="3"/>
  <c r="P728" i="3"/>
  <c r="Q728" i="3"/>
  <c r="P729" i="3"/>
  <c r="Q729" i="3"/>
  <c r="P730" i="3"/>
  <c r="Q730" i="3"/>
  <c r="P731" i="3"/>
  <c r="Q731" i="3"/>
  <c r="P732" i="3"/>
  <c r="Q732" i="3"/>
  <c r="P733" i="3"/>
  <c r="Q733" i="3"/>
  <c r="P734" i="3"/>
  <c r="Q734" i="3"/>
  <c r="P735" i="3"/>
  <c r="Q735" i="3"/>
  <c r="P736" i="3"/>
  <c r="Q736" i="3"/>
  <c r="P737" i="3"/>
  <c r="Q737" i="3"/>
  <c r="P738" i="3"/>
  <c r="Q738" i="3"/>
  <c r="P739" i="3"/>
  <c r="Q739" i="3"/>
  <c r="P740" i="3"/>
  <c r="Q740" i="3"/>
  <c r="P741" i="3"/>
  <c r="Q741" i="3"/>
  <c r="P742" i="3"/>
  <c r="Q742" i="3"/>
  <c r="P743" i="3"/>
  <c r="Q743" i="3"/>
  <c r="P744" i="3"/>
  <c r="Q744" i="3"/>
  <c r="P745" i="3"/>
  <c r="Q745" i="3"/>
  <c r="P746" i="3"/>
  <c r="Q746" i="3"/>
  <c r="P747" i="3"/>
  <c r="Q747" i="3"/>
  <c r="P748" i="3"/>
  <c r="Q748" i="3"/>
  <c r="P749" i="3"/>
  <c r="Q749" i="3"/>
  <c r="P750" i="3"/>
  <c r="Q750" i="3"/>
  <c r="P751" i="3"/>
  <c r="Q751" i="3"/>
  <c r="P752" i="3"/>
  <c r="Q752" i="3"/>
  <c r="P753" i="3"/>
  <c r="Q753" i="3"/>
  <c r="P754" i="3"/>
  <c r="Q754" i="3"/>
  <c r="P755" i="3"/>
  <c r="Q755" i="3"/>
  <c r="P756" i="3"/>
  <c r="Q756" i="3"/>
  <c r="P757" i="3"/>
  <c r="Q757" i="3"/>
  <c r="P758" i="3"/>
  <c r="Q758" i="3"/>
  <c r="P759" i="3"/>
  <c r="Q759" i="3"/>
  <c r="P760" i="3"/>
  <c r="Q760" i="3"/>
  <c r="P761" i="3"/>
  <c r="Q761" i="3"/>
  <c r="P762" i="3"/>
  <c r="Q762" i="3"/>
  <c r="P763" i="3"/>
  <c r="Q763" i="3"/>
  <c r="P764" i="3"/>
  <c r="Q764" i="3"/>
  <c r="P765" i="3"/>
  <c r="Q765" i="3"/>
  <c r="P766" i="3"/>
  <c r="Q766" i="3"/>
  <c r="P767" i="3"/>
  <c r="Q767" i="3"/>
  <c r="P768" i="3"/>
  <c r="Q768" i="3"/>
  <c r="P769" i="3"/>
  <c r="Q769" i="3"/>
  <c r="P770" i="3"/>
  <c r="Q770" i="3"/>
  <c r="P771" i="3"/>
  <c r="Q771" i="3"/>
  <c r="P772" i="3"/>
  <c r="Q772" i="3"/>
  <c r="P773" i="3"/>
  <c r="Q773" i="3"/>
  <c r="P774" i="3"/>
  <c r="Q774" i="3"/>
  <c r="P775" i="3"/>
  <c r="Q775" i="3"/>
  <c r="P776" i="3"/>
  <c r="Q776" i="3"/>
  <c r="P777" i="3"/>
  <c r="Q777" i="3"/>
  <c r="P778" i="3"/>
  <c r="Q778" i="3"/>
  <c r="P779" i="3"/>
  <c r="Q779" i="3"/>
  <c r="P780" i="3"/>
  <c r="Q780" i="3"/>
  <c r="P781" i="3"/>
  <c r="Q781" i="3"/>
  <c r="P782" i="3"/>
  <c r="Q782" i="3"/>
  <c r="P783" i="3"/>
  <c r="Q783" i="3"/>
  <c r="P784" i="3"/>
  <c r="Q784" i="3"/>
  <c r="P785" i="3"/>
  <c r="Q785" i="3"/>
  <c r="P786" i="3"/>
  <c r="Q786" i="3"/>
  <c r="P787" i="3"/>
  <c r="Q787" i="3"/>
  <c r="P788" i="3"/>
  <c r="Q788" i="3"/>
  <c r="P789" i="3"/>
  <c r="Q789" i="3"/>
  <c r="P790" i="3"/>
  <c r="Q790" i="3"/>
  <c r="P791" i="3"/>
  <c r="Q791" i="3"/>
  <c r="P792" i="3"/>
  <c r="Q792" i="3"/>
  <c r="P793" i="3"/>
  <c r="Q793" i="3"/>
  <c r="P794" i="3"/>
  <c r="Q794" i="3"/>
  <c r="P795" i="3"/>
  <c r="Q795" i="3"/>
  <c r="P796" i="3"/>
  <c r="Q796" i="3"/>
  <c r="P797" i="3"/>
  <c r="Q797" i="3"/>
  <c r="P798" i="3"/>
  <c r="Q798" i="3"/>
  <c r="P799" i="3"/>
  <c r="Q799" i="3"/>
  <c r="P800" i="3"/>
  <c r="Q800" i="3"/>
  <c r="P801" i="3"/>
  <c r="Q801" i="3"/>
  <c r="P802" i="3"/>
  <c r="Q802" i="3"/>
  <c r="P803" i="3"/>
  <c r="Q803" i="3"/>
  <c r="P804" i="3"/>
  <c r="Q804" i="3"/>
  <c r="P805" i="3"/>
  <c r="Q805" i="3"/>
  <c r="P806" i="3"/>
  <c r="Q806" i="3"/>
  <c r="P807" i="3"/>
  <c r="Q807" i="3"/>
  <c r="P808" i="3"/>
  <c r="Q808" i="3"/>
  <c r="P809" i="3"/>
  <c r="Q809" i="3"/>
  <c r="P810" i="3"/>
  <c r="Q810" i="3"/>
  <c r="P811" i="3"/>
  <c r="Q811" i="3"/>
  <c r="P812" i="3"/>
  <c r="Q812" i="3"/>
  <c r="P813" i="3"/>
  <c r="Q813" i="3"/>
  <c r="P814" i="3"/>
  <c r="Q814" i="3"/>
  <c r="P815" i="3"/>
  <c r="Q815" i="3"/>
  <c r="P816" i="3"/>
  <c r="Q816" i="3"/>
  <c r="P817" i="3"/>
  <c r="Q817" i="3"/>
  <c r="P818" i="3"/>
  <c r="Q818" i="3"/>
  <c r="P819" i="3"/>
  <c r="Q819" i="3"/>
  <c r="P820" i="3"/>
  <c r="Q820" i="3"/>
  <c r="P821" i="3"/>
  <c r="Q821" i="3"/>
  <c r="P822" i="3"/>
  <c r="Q822" i="3"/>
  <c r="P823" i="3"/>
  <c r="Q823" i="3"/>
  <c r="P824" i="3"/>
  <c r="Q824" i="3"/>
  <c r="P825" i="3"/>
  <c r="Q825" i="3"/>
  <c r="P826" i="3"/>
  <c r="Q826" i="3"/>
  <c r="P827" i="3"/>
  <c r="Q827" i="3"/>
  <c r="P828" i="3"/>
  <c r="Q828" i="3"/>
  <c r="P829" i="3"/>
  <c r="Q829" i="3"/>
  <c r="P830" i="3"/>
  <c r="Q830" i="3"/>
  <c r="P831" i="3"/>
  <c r="Q831" i="3"/>
  <c r="P832" i="3"/>
  <c r="Q832" i="3"/>
  <c r="P833" i="3"/>
  <c r="Q833" i="3"/>
  <c r="P834" i="3"/>
  <c r="Q834" i="3"/>
  <c r="P835" i="3"/>
  <c r="Q835" i="3"/>
  <c r="P836" i="3"/>
  <c r="Q836" i="3"/>
  <c r="P837" i="3"/>
  <c r="Q837" i="3"/>
  <c r="P838" i="3"/>
  <c r="Q838" i="3"/>
  <c r="P839" i="3"/>
  <c r="Q839" i="3"/>
  <c r="P840" i="3"/>
  <c r="Q840" i="3"/>
  <c r="P841" i="3"/>
  <c r="Q841" i="3"/>
  <c r="P842" i="3"/>
  <c r="Q842" i="3"/>
  <c r="P843" i="3"/>
  <c r="Q843" i="3"/>
  <c r="P844" i="3"/>
  <c r="Q844" i="3"/>
  <c r="P845" i="3"/>
  <c r="Q845" i="3"/>
  <c r="P846" i="3"/>
  <c r="Q846" i="3"/>
  <c r="P847" i="3"/>
  <c r="Q847" i="3"/>
  <c r="P848" i="3"/>
  <c r="Q848" i="3"/>
  <c r="P849" i="3"/>
  <c r="Q849" i="3"/>
  <c r="P850" i="3"/>
  <c r="Q850" i="3"/>
  <c r="P851" i="3"/>
  <c r="Q851" i="3"/>
  <c r="P852" i="3"/>
  <c r="Q852" i="3"/>
  <c r="P853" i="3"/>
  <c r="Q853" i="3"/>
  <c r="P854" i="3"/>
  <c r="Q854" i="3"/>
  <c r="P855" i="3"/>
  <c r="Q855" i="3"/>
  <c r="P856" i="3"/>
  <c r="Q856" i="3"/>
  <c r="P857" i="3"/>
  <c r="Q857" i="3"/>
  <c r="P858" i="3"/>
  <c r="Q858" i="3"/>
  <c r="P859" i="3"/>
  <c r="Q859" i="3"/>
  <c r="P860" i="3"/>
  <c r="Q860" i="3"/>
  <c r="P861" i="3"/>
  <c r="Q861" i="3"/>
  <c r="P862" i="3"/>
  <c r="Q862" i="3"/>
  <c r="P863" i="3"/>
  <c r="Q863" i="3"/>
  <c r="P864" i="3"/>
  <c r="Q864" i="3"/>
  <c r="P865" i="3"/>
  <c r="Q865" i="3"/>
  <c r="P866" i="3"/>
  <c r="Q866" i="3"/>
  <c r="P867" i="3"/>
  <c r="Q867" i="3"/>
  <c r="P868" i="3"/>
  <c r="Q868" i="3"/>
  <c r="P869" i="3"/>
  <c r="Q869" i="3"/>
  <c r="P870" i="3"/>
  <c r="Q870" i="3"/>
  <c r="P871" i="3"/>
  <c r="Q871" i="3"/>
  <c r="P872" i="3"/>
  <c r="Q872" i="3"/>
  <c r="P873" i="3"/>
  <c r="Q873" i="3"/>
  <c r="P874" i="3"/>
  <c r="Q874" i="3"/>
  <c r="P875" i="3"/>
  <c r="Q875" i="3"/>
  <c r="P876" i="3"/>
  <c r="Q876" i="3"/>
  <c r="P877" i="3"/>
  <c r="Q877" i="3"/>
  <c r="P878" i="3"/>
  <c r="Q878" i="3"/>
  <c r="P879" i="3"/>
  <c r="Q879" i="3"/>
  <c r="P880" i="3"/>
  <c r="Q880" i="3"/>
  <c r="P881" i="3"/>
  <c r="Q881" i="3"/>
  <c r="P882" i="3"/>
  <c r="Q882" i="3"/>
  <c r="P883" i="3"/>
  <c r="Q883" i="3"/>
  <c r="P884" i="3"/>
  <c r="Q884" i="3"/>
  <c r="P885" i="3"/>
  <c r="Q885" i="3"/>
  <c r="P886" i="3"/>
  <c r="Q886" i="3"/>
  <c r="P887" i="3"/>
  <c r="Q887" i="3"/>
  <c r="P888" i="3"/>
  <c r="Q888" i="3"/>
  <c r="P889" i="3"/>
  <c r="Q889" i="3"/>
  <c r="P890" i="3"/>
  <c r="Q890" i="3"/>
  <c r="P891" i="3"/>
  <c r="Q891" i="3"/>
  <c r="P892" i="3"/>
  <c r="Q892" i="3"/>
  <c r="P893" i="3"/>
  <c r="Q893" i="3"/>
  <c r="P894" i="3"/>
  <c r="Q894" i="3"/>
  <c r="P895" i="3"/>
  <c r="Q895" i="3"/>
  <c r="P896" i="3"/>
  <c r="Q896" i="3"/>
  <c r="P897" i="3"/>
  <c r="Q897" i="3"/>
  <c r="P898" i="3"/>
  <c r="Q898" i="3"/>
  <c r="P899" i="3"/>
  <c r="Q899" i="3"/>
  <c r="P900" i="3"/>
  <c r="Q900" i="3"/>
  <c r="P901" i="3"/>
  <c r="Q901" i="3"/>
  <c r="P902" i="3"/>
  <c r="Q902" i="3"/>
  <c r="P903" i="3"/>
  <c r="Q903" i="3"/>
  <c r="P904" i="3"/>
  <c r="Q904" i="3"/>
  <c r="P905" i="3"/>
  <c r="Q905" i="3"/>
  <c r="P906" i="3"/>
  <c r="Q906" i="3"/>
  <c r="P907" i="3"/>
  <c r="Q907" i="3"/>
  <c r="P908" i="3"/>
  <c r="Q908" i="3"/>
  <c r="P909" i="3"/>
  <c r="Q909" i="3"/>
  <c r="P910" i="3"/>
  <c r="Q910" i="3"/>
  <c r="P911" i="3"/>
  <c r="Q911" i="3"/>
  <c r="P912" i="3"/>
  <c r="Q912" i="3"/>
  <c r="P913" i="3"/>
  <c r="Q913" i="3"/>
  <c r="P914" i="3"/>
  <c r="Q914" i="3"/>
  <c r="P915" i="3"/>
  <c r="Q915" i="3"/>
  <c r="P916" i="3"/>
  <c r="Q916" i="3"/>
  <c r="P917" i="3"/>
  <c r="Q917" i="3"/>
  <c r="P918" i="3"/>
  <c r="Q918" i="3"/>
  <c r="P919" i="3"/>
  <c r="Q919" i="3"/>
  <c r="P920" i="3"/>
  <c r="Q920" i="3"/>
  <c r="P921" i="3"/>
  <c r="Q921" i="3"/>
  <c r="P922" i="3"/>
  <c r="Q922" i="3"/>
  <c r="P923" i="3"/>
  <c r="Q923" i="3"/>
  <c r="P924" i="3"/>
  <c r="Q924" i="3"/>
  <c r="P925" i="3"/>
  <c r="Q925" i="3"/>
  <c r="P926" i="3"/>
  <c r="Q926" i="3"/>
  <c r="P927" i="3"/>
  <c r="Q927" i="3"/>
  <c r="P928" i="3"/>
  <c r="Q928" i="3"/>
  <c r="P929" i="3"/>
  <c r="Q929" i="3"/>
  <c r="P930" i="3"/>
  <c r="Q930" i="3"/>
  <c r="P931" i="3"/>
  <c r="Q931" i="3"/>
  <c r="P932" i="3"/>
  <c r="Q932" i="3"/>
  <c r="P933" i="3"/>
  <c r="Q933" i="3"/>
  <c r="P934" i="3"/>
  <c r="Q934" i="3"/>
  <c r="P935" i="3"/>
  <c r="Q935" i="3"/>
  <c r="P936" i="3"/>
  <c r="Q936" i="3"/>
  <c r="P937" i="3"/>
  <c r="Q937" i="3"/>
  <c r="P938" i="3"/>
  <c r="Q938" i="3"/>
  <c r="P939" i="3"/>
  <c r="Q939" i="3"/>
  <c r="P940" i="3"/>
  <c r="Q940" i="3"/>
  <c r="P941" i="3"/>
  <c r="Q941" i="3"/>
  <c r="P942" i="3"/>
  <c r="Q942" i="3"/>
  <c r="P943" i="3"/>
  <c r="Q943" i="3"/>
  <c r="P944" i="3"/>
  <c r="Q944" i="3"/>
  <c r="P945" i="3"/>
  <c r="Q945" i="3"/>
  <c r="P946" i="3"/>
  <c r="Q946" i="3"/>
  <c r="P947" i="3"/>
  <c r="Q947" i="3"/>
  <c r="P948" i="3"/>
  <c r="Q948" i="3"/>
  <c r="P949" i="3"/>
  <c r="Q949" i="3"/>
  <c r="P950" i="3"/>
  <c r="Q950" i="3"/>
  <c r="P951" i="3"/>
  <c r="Q951" i="3"/>
  <c r="P952" i="3"/>
  <c r="Q952" i="3"/>
  <c r="P953" i="3"/>
  <c r="Q953" i="3"/>
  <c r="P954" i="3"/>
  <c r="Q954" i="3"/>
  <c r="P955" i="3"/>
  <c r="Q955" i="3"/>
  <c r="P956" i="3"/>
  <c r="Q956" i="3"/>
  <c r="P957" i="3"/>
  <c r="Q957" i="3"/>
  <c r="P958" i="3"/>
  <c r="Q958" i="3"/>
  <c r="P959" i="3"/>
  <c r="Q959" i="3"/>
  <c r="P960" i="3"/>
  <c r="Q960" i="3"/>
  <c r="P961" i="3"/>
  <c r="Q961" i="3"/>
  <c r="P962" i="3"/>
  <c r="Q962" i="3"/>
  <c r="P963" i="3"/>
  <c r="Q963" i="3"/>
  <c r="P964" i="3"/>
  <c r="Q964" i="3"/>
  <c r="P965" i="3"/>
  <c r="Q965" i="3"/>
  <c r="P966" i="3"/>
  <c r="Q966" i="3"/>
  <c r="P967" i="3"/>
  <c r="Q967" i="3"/>
  <c r="P968" i="3"/>
  <c r="Q968" i="3"/>
  <c r="P969" i="3"/>
  <c r="Q969" i="3"/>
  <c r="P970" i="3"/>
  <c r="Q970" i="3"/>
  <c r="P971" i="3"/>
  <c r="Q971" i="3"/>
  <c r="P972" i="3"/>
  <c r="Q972" i="3"/>
  <c r="P973" i="3"/>
  <c r="Q973" i="3"/>
  <c r="P974" i="3"/>
  <c r="Q974" i="3"/>
  <c r="P975" i="3"/>
  <c r="Q975" i="3"/>
  <c r="P976" i="3"/>
  <c r="Q976" i="3"/>
  <c r="P977" i="3"/>
  <c r="Q977" i="3"/>
  <c r="P978" i="3"/>
  <c r="Q978" i="3"/>
  <c r="P979" i="3"/>
  <c r="Q979" i="3"/>
  <c r="P980" i="3"/>
  <c r="Q980" i="3"/>
  <c r="P981" i="3"/>
  <c r="Q981" i="3"/>
  <c r="P982" i="3"/>
  <c r="Q982" i="3"/>
  <c r="P983" i="3"/>
  <c r="Q983" i="3"/>
  <c r="P984" i="3"/>
  <c r="Q984" i="3"/>
  <c r="P985" i="3"/>
  <c r="Q985" i="3"/>
  <c r="P986" i="3"/>
  <c r="Q986" i="3"/>
  <c r="P987" i="3"/>
  <c r="Q987" i="3"/>
  <c r="P988" i="3"/>
  <c r="Q988" i="3"/>
  <c r="P989" i="3"/>
  <c r="Q989" i="3"/>
  <c r="P990" i="3"/>
  <c r="Q990" i="3"/>
  <c r="P991" i="3"/>
  <c r="Q991" i="3"/>
  <c r="P992" i="3"/>
  <c r="Q992" i="3"/>
  <c r="P993" i="3"/>
  <c r="Q993" i="3"/>
  <c r="P994" i="3"/>
  <c r="Q994" i="3"/>
  <c r="P995" i="3"/>
  <c r="Q995" i="3"/>
  <c r="P996" i="3"/>
  <c r="Q996" i="3"/>
  <c r="P997" i="3"/>
  <c r="Q997" i="3"/>
  <c r="P998" i="3"/>
  <c r="Q998" i="3"/>
  <c r="P999" i="3"/>
  <c r="Q999" i="3"/>
  <c r="P1000" i="3"/>
  <c r="Q1000" i="3"/>
  <c r="P1001" i="3"/>
  <c r="Q1001" i="3"/>
  <c r="P1002" i="3"/>
  <c r="Q1002" i="3"/>
  <c r="P1003" i="3"/>
  <c r="Q1003" i="3"/>
  <c r="P1004" i="3"/>
  <c r="Q1004" i="3"/>
  <c r="P1005" i="3"/>
  <c r="Q1005" i="3"/>
  <c r="P1006" i="3"/>
  <c r="Q1006" i="3"/>
  <c r="P1007" i="3"/>
  <c r="Q1007" i="3"/>
  <c r="P1008" i="3"/>
  <c r="Q1008" i="3"/>
  <c r="P1009" i="3"/>
  <c r="Q1009" i="3"/>
  <c r="P1010" i="3"/>
  <c r="Q1010" i="3"/>
  <c r="P1011" i="3"/>
  <c r="Q1011" i="3"/>
  <c r="P1012" i="3"/>
  <c r="Q1012" i="3"/>
  <c r="P1013" i="3"/>
  <c r="Q1013" i="3"/>
  <c r="P1014" i="3"/>
  <c r="Q1014" i="3"/>
  <c r="P1015" i="3"/>
  <c r="Q1015" i="3"/>
  <c r="P1016" i="3"/>
  <c r="Q1016" i="3"/>
  <c r="P1017" i="3"/>
  <c r="Q1017" i="3"/>
  <c r="P1018" i="3"/>
  <c r="Q1018" i="3"/>
  <c r="P1019" i="3"/>
  <c r="Q1019" i="3"/>
  <c r="P1020" i="3"/>
  <c r="Q1020" i="3"/>
  <c r="P1021" i="3"/>
  <c r="Q1021" i="3"/>
  <c r="P1022" i="3"/>
  <c r="Q1022" i="3"/>
  <c r="P1023" i="3"/>
  <c r="Q1023" i="3"/>
  <c r="P1024" i="3"/>
  <c r="Q1024" i="3"/>
  <c r="P1025" i="3"/>
  <c r="Q1025" i="3"/>
  <c r="P1026" i="3"/>
  <c r="Q1026" i="3"/>
  <c r="P1027" i="3"/>
  <c r="Q1027" i="3"/>
  <c r="P1028" i="3"/>
  <c r="Q1028" i="3"/>
  <c r="P1029" i="3"/>
  <c r="Q1029" i="3"/>
  <c r="P1030" i="3"/>
  <c r="Q1030" i="3"/>
  <c r="P1031" i="3"/>
  <c r="Q1031" i="3"/>
  <c r="P1032" i="3"/>
  <c r="Q1032" i="3"/>
  <c r="P1033" i="3"/>
  <c r="Q1033" i="3"/>
  <c r="P1034" i="3"/>
  <c r="Q1034" i="3"/>
  <c r="P1035" i="3"/>
  <c r="Q1035" i="3"/>
  <c r="P1036" i="3"/>
  <c r="Q1036" i="3"/>
  <c r="P1037" i="3"/>
  <c r="Q1037" i="3"/>
  <c r="P1038" i="3"/>
  <c r="Q1038" i="3"/>
  <c r="P1039" i="3"/>
  <c r="Q1039" i="3"/>
  <c r="P1040" i="3"/>
  <c r="Q1040" i="3"/>
  <c r="P1041" i="3"/>
  <c r="Q1041" i="3"/>
  <c r="P1042" i="3"/>
  <c r="Q1042" i="3"/>
  <c r="P1043" i="3"/>
  <c r="Q1043" i="3"/>
  <c r="P1044" i="3"/>
  <c r="Q1044" i="3"/>
  <c r="P1045" i="3"/>
  <c r="Q1045" i="3"/>
  <c r="P1046" i="3"/>
  <c r="Q1046" i="3"/>
  <c r="P1047" i="3"/>
  <c r="Q1047" i="3"/>
  <c r="P1048" i="3"/>
  <c r="Q1048" i="3"/>
  <c r="P1049" i="3"/>
  <c r="Q1049" i="3"/>
  <c r="P1050" i="3"/>
  <c r="Q1050" i="3"/>
  <c r="P1051" i="3"/>
  <c r="Q1051" i="3"/>
  <c r="P1052" i="3"/>
  <c r="Q1052" i="3"/>
  <c r="P1053" i="3"/>
  <c r="Q1053" i="3"/>
  <c r="P1054" i="3"/>
  <c r="Q1054" i="3"/>
  <c r="P1055" i="3"/>
  <c r="Q1055" i="3"/>
  <c r="P1056" i="3"/>
  <c r="Q1056" i="3"/>
  <c r="P1057" i="3"/>
  <c r="Q1057" i="3"/>
  <c r="P1058" i="3"/>
  <c r="Q1058" i="3"/>
  <c r="P1059" i="3"/>
  <c r="Q1059" i="3"/>
  <c r="P1060" i="3"/>
  <c r="Q1060" i="3"/>
  <c r="P1061" i="3"/>
  <c r="Q1061" i="3"/>
  <c r="P1062" i="3"/>
  <c r="Q1062" i="3"/>
  <c r="P1063" i="3"/>
  <c r="Q1063" i="3"/>
  <c r="P1064" i="3"/>
  <c r="Q1064" i="3"/>
  <c r="P1065" i="3"/>
  <c r="Q1065" i="3"/>
  <c r="P1066" i="3"/>
  <c r="Q1066" i="3"/>
  <c r="P1067" i="3"/>
  <c r="Q1067" i="3"/>
  <c r="P1068" i="3"/>
  <c r="Q1068" i="3"/>
  <c r="P1069" i="3"/>
  <c r="Q1069" i="3"/>
  <c r="P1070" i="3"/>
  <c r="Q1070" i="3"/>
  <c r="P1071" i="3"/>
  <c r="Q1071" i="3"/>
  <c r="P1072" i="3"/>
  <c r="Q1072" i="3"/>
  <c r="P1073" i="3"/>
  <c r="Q1073" i="3"/>
  <c r="P1074" i="3"/>
  <c r="Q1074" i="3"/>
  <c r="P1075" i="3"/>
  <c r="Q1075" i="3"/>
  <c r="P1076" i="3"/>
  <c r="Q1076" i="3"/>
  <c r="P1077" i="3"/>
  <c r="Q1077" i="3"/>
  <c r="P1078" i="3"/>
  <c r="Q1078" i="3"/>
  <c r="P1079" i="3"/>
  <c r="Q1079" i="3"/>
  <c r="P1080" i="3"/>
  <c r="Q1080" i="3"/>
  <c r="P1081" i="3"/>
  <c r="Q1081" i="3"/>
  <c r="P1082" i="3"/>
  <c r="Q1082" i="3"/>
  <c r="P1083" i="3"/>
  <c r="Q1083" i="3"/>
  <c r="P1084" i="3"/>
  <c r="Q1084" i="3"/>
  <c r="P1085" i="3"/>
  <c r="Q1085" i="3"/>
  <c r="P1086" i="3"/>
  <c r="Q1086" i="3"/>
  <c r="P1087" i="3"/>
  <c r="Q1087" i="3"/>
  <c r="P1088" i="3"/>
  <c r="Q1088" i="3"/>
  <c r="P1089" i="3"/>
  <c r="Q1089" i="3"/>
  <c r="P1090" i="3"/>
  <c r="Q1090" i="3"/>
  <c r="P1091" i="3"/>
  <c r="Q1091" i="3"/>
  <c r="P1092" i="3"/>
  <c r="Q1092" i="3"/>
  <c r="P1093" i="3"/>
  <c r="Q1093" i="3"/>
  <c r="P1094" i="3"/>
  <c r="Q1094" i="3"/>
  <c r="P1095" i="3"/>
  <c r="Q1095" i="3"/>
  <c r="P1096" i="3"/>
  <c r="Q1096" i="3"/>
  <c r="P1097" i="3"/>
  <c r="Q1097" i="3"/>
  <c r="P1098" i="3"/>
  <c r="Q1098" i="3"/>
  <c r="P1099" i="3"/>
  <c r="Q1099" i="3"/>
  <c r="P1100" i="3"/>
  <c r="Q1100" i="3"/>
  <c r="P1101" i="3"/>
  <c r="Q1101" i="3"/>
  <c r="P1102" i="3"/>
  <c r="Q1102" i="3"/>
  <c r="P1103" i="3"/>
  <c r="Q1103" i="3"/>
  <c r="P1104" i="3"/>
  <c r="Q1104" i="3"/>
  <c r="P1105" i="3"/>
  <c r="Q1105" i="3"/>
  <c r="P1106" i="3"/>
  <c r="Q1106" i="3"/>
  <c r="P1107" i="3"/>
  <c r="Q1107" i="3"/>
  <c r="P1108" i="3"/>
  <c r="Q1108" i="3"/>
  <c r="P1109" i="3"/>
  <c r="Q1109" i="3"/>
  <c r="P1110" i="3"/>
  <c r="Q1110" i="3"/>
  <c r="P1111" i="3"/>
  <c r="Q1111" i="3"/>
  <c r="P1112" i="3"/>
  <c r="Q1112" i="3"/>
  <c r="P1113" i="3"/>
  <c r="Q1113" i="3"/>
  <c r="P1114" i="3"/>
  <c r="Q1114" i="3"/>
  <c r="P1115" i="3"/>
  <c r="Q1115" i="3"/>
  <c r="P1116" i="3"/>
  <c r="Q1116" i="3"/>
  <c r="P1117" i="3"/>
  <c r="Q1117" i="3"/>
  <c r="P1118" i="3"/>
  <c r="Q1118" i="3"/>
  <c r="P1119" i="3"/>
  <c r="Q1119" i="3"/>
  <c r="P1120" i="3"/>
  <c r="Q1120" i="3"/>
  <c r="P1121" i="3"/>
  <c r="Q1121" i="3"/>
  <c r="P1122" i="3"/>
  <c r="Q1122" i="3"/>
  <c r="P1123" i="3"/>
  <c r="Q1123" i="3"/>
  <c r="P1124" i="3"/>
  <c r="Q1124" i="3"/>
  <c r="P1125" i="3"/>
  <c r="Q1125" i="3"/>
  <c r="P1126" i="3"/>
  <c r="Q1126" i="3"/>
  <c r="P1127" i="3"/>
  <c r="Q1127" i="3"/>
  <c r="P1128" i="3"/>
  <c r="Q1128" i="3"/>
  <c r="P1129" i="3"/>
  <c r="Q1129" i="3"/>
  <c r="P1130" i="3"/>
  <c r="Q1130" i="3"/>
  <c r="P1131" i="3"/>
  <c r="Q1131" i="3"/>
  <c r="P1132" i="3"/>
  <c r="Q1132" i="3"/>
  <c r="P1133" i="3"/>
  <c r="Q1133" i="3"/>
  <c r="P1134" i="3"/>
  <c r="Q1134" i="3"/>
  <c r="P1135" i="3"/>
  <c r="Q1135" i="3"/>
  <c r="P1136" i="3"/>
  <c r="Q1136" i="3"/>
  <c r="P1137" i="3"/>
  <c r="Q1137" i="3"/>
  <c r="P1138" i="3"/>
  <c r="Q1138" i="3"/>
  <c r="P1139" i="3"/>
  <c r="Q1139" i="3"/>
  <c r="P1140" i="3"/>
  <c r="Q1140" i="3"/>
  <c r="P1141" i="3"/>
  <c r="Q1141" i="3"/>
  <c r="P1142" i="3"/>
  <c r="Q1142" i="3"/>
  <c r="P1143" i="3"/>
  <c r="Q1143" i="3"/>
  <c r="P1144" i="3"/>
  <c r="Q1144" i="3"/>
  <c r="P1145" i="3"/>
  <c r="Q1145" i="3"/>
  <c r="P1146" i="3"/>
  <c r="Q1146" i="3"/>
  <c r="P1147" i="3"/>
  <c r="Q1147" i="3"/>
  <c r="P1148" i="3"/>
  <c r="Q1148" i="3"/>
  <c r="P1149" i="3"/>
  <c r="Q1149" i="3"/>
  <c r="P1150" i="3"/>
  <c r="Q1150" i="3"/>
  <c r="P1151" i="3"/>
  <c r="Q1151" i="3"/>
  <c r="P1152" i="3"/>
  <c r="Q1152" i="3"/>
  <c r="P1153" i="3"/>
  <c r="Q1153" i="3"/>
  <c r="P1154" i="3"/>
  <c r="Q1154" i="3"/>
  <c r="P1155" i="3"/>
  <c r="Q1155" i="3"/>
  <c r="P1156" i="3"/>
  <c r="Q1156" i="3"/>
  <c r="P1157" i="3"/>
  <c r="Q1157" i="3"/>
  <c r="P1158" i="3"/>
  <c r="Q1158" i="3"/>
  <c r="P1159" i="3"/>
  <c r="Q1159" i="3"/>
  <c r="P1160" i="3"/>
  <c r="Q1160" i="3"/>
  <c r="P1161" i="3"/>
  <c r="Q1161" i="3"/>
  <c r="P1162" i="3"/>
  <c r="Q1162" i="3"/>
  <c r="P1163" i="3"/>
  <c r="Q1163" i="3"/>
  <c r="P1164" i="3"/>
  <c r="Q1164" i="3"/>
  <c r="P1165" i="3"/>
  <c r="Q1165" i="3"/>
  <c r="P1166" i="3"/>
  <c r="Q1166" i="3"/>
  <c r="P1167" i="3"/>
  <c r="Q1167" i="3"/>
  <c r="P1168" i="3"/>
  <c r="Q1168" i="3"/>
  <c r="P1169" i="3"/>
  <c r="Q1169" i="3"/>
  <c r="P1170" i="3"/>
  <c r="Q1170" i="3"/>
  <c r="P1171" i="3"/>
  <c r="Q1171" i="3"/>
  <c r="P1172" i="3"/>
  <c r="Q1172" i="3"/>
  <c r="P1173" i="3"/>
  <c r="Q1173" i="3"/>
  <c r="P1174" i="3"/>
  <c r="Q1174" i="3"/>
  <c r="P1175" i="3"/>
  <c r="Q1175" i="3"/>
  <c r="P1176" i="3"/>
  <c r="Q1176" i="3"/>
  <c r="P1177" i="3"/>
  <c r="Q1177" i="3"/>
  <c r="P1178" i="3"/>
  <c r="Q1178" i="3"/>
  <c r="P1179" i="3"/>
  <c r="Q1179" i="3"/>
  <c r="P1180" i="3"/>
  <c r="Q1180" i="3"/>
  <c r="P1181" i="3"/>
  <c r="Q1181" i="3"/>
  <c r="P1182" i="3"/>
  <c r="Q1182" i="3"/>
  <c r="P1183" i="3"/>
  <c r="Q1183" i="3"/>
  <c r="P1184" i="3"/>
  <c r="Q1184" i="3"/>
  <c r="P1185" i="3"/>
  <c r="Q1185" i="3"/>
  <c r="P1186" i="3"/>
  <c r="Q1186" i="3"/>
  <c r="P1187" i="3"/>
  <c r="Q1187" i="3"/>
  <c r="P1188" i="3"/>
  <c r="Q1188" i="3"/>
  <c r="P1189" i="3"/>
  <c r="Q1189" i="3"/>
  <c r="P1190" i="3"/>
  <c r="Q1190" i="3"/>
  <c r="P1191" i="3"/>
  <c r="Q1191" i="3"/>
  <c r="P1192" i="3"/>
  <c r="Q1192" i="3"/>
  <c r="P1193" i="3"/>
  <c r="Q1193" i="3"/>
  <c r="P1194" i="3"/>
  <c r="Q1194" i="3"/>
  <c r="P1195" i="3"/>
  <c r="Q1195" i="3"/>
  <c r="P1196" i="3"/>
  <c r="Q1196" i="3"/>
  <c r="P1197" i="3"/>
  <c r="Q1197" i="3"/>
  <c r="P1198" i="3"/>
  <c r="Q1198" i="3"/>
  <c r="P1199" i="3"/>
  <c r="Q1199" i="3"/>
  <c r="P1200" i="3"/>
  <c r="Q1200" i="3"/>
  <c r="P1201" i="3"/>
  <c r="Q1201" i="3"/>
  <c r="P1202" i="3"/>
  <c r="Q1202" i="3"/>
  <c r="P1203" i="3"/>
  <c r="Q1203" i="3"/>
  <c r="P1204" i="3"/>
  <c r="Q1204" i="3"/>
  <c r="P1205" i="3"/>
  <c r="Q1205" i="3"/>
  <c r="P1206" i="3"/>
  <c r="Q1206" i="3"/>
  <c r="P1207" i="3"/>
  <c r="Q1207" i="3"/>
  <c r="P1208" i="3"/>
  <c r="Q1208" i="3"/>
  <c r="P1209" i="3"/>
  <c r="Q1209" i="3"/>
  <c r="P1210" i="3"/>
  <c r="Q1210" i="3"/>
  <c r="P1211" i="3"/>
  <c r="Q1211" i="3"/>
  <c r="P1212" i="3"/>
  <c r="Q1212" i="3"/>
  <c r="P1213" i="3"/>
  <c r="Q1213" i="3"/>
  <c r="P1214" i="3"/>
  <c r="Q1214" i="3"/>
  <c r="P1215" i="3"/>
  <c r="Q1215" i="3"/>
  <c r="P1216" i="3"/>
  <c r="Q1216" i="3"/>
  <c r="P1217" i="3"/>
  <c r="Q1217" i="3"/>
  <c r="P1218" i="3"/>
  <c r="Q1218" i="3"/>
  <c r="P1219" i="3"/>
  <c r="Q1219" i="3"/>
  <c r="P1220" i="3"/>
  <c r="Q1220" i="3"/>
  <c r="P1221" i="3"/>
  <c r="Q1221" i="3"/>
  <c r="P1222" i="3"/>
  <c r="Q1222" i="3"/>
  <c r="P1223" i="3"/>
  <c r="Q1223" i="3"/>
  <c r="P1224" i="3"/>
  <c r="Q1224" i="3"/>
  <c r="P1225" i="3"/>
  <c r="Q1225" i="3"/>
  <c r="P1226" i="3"/>
  <c r="Q1226" i="3"/>
  <c r="P1227" i="3"/>
  <c r="Q1227" i="3"/>
  <c r="P1228" i="3"/>
  <c r="Q1228" i="3"/>
  <c r="P1229" i="3"/>
  <c r="Q1229" i="3"/>
  <c r="P1230" i="3"/>
  <c r="Q1230" i="3"/>
  <c r="P1231" i="3"/>
  <c r="Q1231" i="3"/>
  <c r="P1232" i="3"/>
  <c r="Q1232" i="3"/>
  <c r="P1233" i="3"/>
  <c r="Q1233" i="3"/>
  <c r="P1234" i="3"/>
  <c r="Q1234" i="3"/>
  <c r="P1235" i="3"/>
  <c r="Q1235" i="3"/>
  <c r="P1236" i="3"/>
  <c r="Q1236" i="3"/>
  <c r="P1237" i="3"/>
  <c r="Q1237" i="3"/>
  <c r="P1238" i="3"/>
  <c r="Q1238" i="3"/>
  <c r="P1239" i="3"/>
  <c r="Q1239" i="3"/>
  <c r="P1240" i="3"/>
  <c r="Q1240" i="3"/>
  <c r="P1241" i="3"/>
  <c r="Q1241" i="3"/>
  <c r="P1242" i="3"/>
  <c r="Q1242" i="3"/>
  <c r="P1243" i="3"/>
  <c r="Q1243" i="3"/>
  <c r="P1244" i="3"/>
  <c r="Q1244" i="3"/>
  <c r="P1245" i="3"/>
  <c r="Q1245" i="3"/>
  <c r="P1246" i="3"/>
  <c r="Q1246" i="3"/>
  <c r="P1247" i="3"/>
  <c r="Q1247" i="3"/>
  <c r="P1248" i="3"/>
  <c r="Q1248" i="3"/>
  <c r="P1249" i="3"/>
  <c r="Q1249" i="3"/>
  <c r="P1250" i="3"/>
  <c r="Q1250" i="3"/>
  <c r="P1251" i="3"/>
  <c r="Q1251" i="3"/>
  <c r="P1252" i="3"/>
  <c r="Q1252" i="3"/>
  <c r="P1253" i="3"/>
  <c r="Q1253" i="3"/>
  <c r="P1254" i="3"/>
  <c r="Q1254" i="3"/>
  <c r="P1255" i="3"/>
  <c r="Q1255" i="3"/>
  <c r="P1256" i="3"/>
  <c r="Q1256" i="3"/>
  <c r="P1257" i="3"/>
  <c r="Q1257" i="3"/>
  <c r="P1258" i="3"/>
  <c r="Q1258" i="3"/>
  <c r="P1259" i="3"/>
  <c r="Q1259" i="3"/>
  <c r="P1260" i="3"/>
  <c r="Q1260" i="3"/>
  <c r="P1261" i="3"/>
  <c r="Q1261" i="3"/>
  <c r="P1262" i="3"/>
  <c r="Q1262" i="3"/>
  <c r="P1263" i="3"/>
  <c r="Q1263" i="3"/>
  <c r="P1264" i="3"/>
  <c r="Q1264" i="3"/>
  <c r="P1265" i="3"/>
  <c r="Q1265" i="3"/>
  <c r="P1266" i="3"/>
  <c r="Q1266" i="3"/>
  <c r="P1267" i="3"/>
  <c r="Q1267" i="3"/>
  <c r="P1268" i="3"/>
  <c r="Q1268" i="3"/>
  <c r="P1269" i="3"/>
  <c r="Q1269" i="3"/>
  <c r="P1270" i="3"/>
  <c r="Q1270" i="3"/>
  <c r="P1271" i="3"/>
  <c r="Q1271" i="3"/>
  <c r="P1272" i="3"/>
  <c r="Q1272" i="3"/>
  <c r="P1273" i="3"/>
  <c r="Q1273" i="3"/>
  <c r="P1274" i="3"/>
  <c r="Q1274" i="3"/>
  <c r="P1275" i="3"/>
  <c r="Q1275" i="3"/>
  <c r="P1276" i="3"/>
  <c r="Q1276" i="3"/>
  <c r="P1277" i="3"/>
  <c r="Q1277" i="3"/>
  <c r="P1278" i="3"/>
  <c r="Q1278" i="3"/>
  <c r="P1279" i="3"/>
  <c r="Q1279" i="3"/>
  <c r="P1280" i="3"/>
  <c r="Q1280" i="3"/>
  <c r="P1281" i="3"/>
  <c r="Q1281" i="3"/>
  <c r="P1282" i="3"/>
  <c r="Q1282" i="3"/>
  <c r="P1283" i="3"/>
  <c r="Q1283" i="3"/>
  <c r="P1284" i="3"/>
  <c r="Q1284" i="3"/>
  <c r="P1285" i="3"/>
  <c r="Q1285" i="3"/>
  <c r="P1286" i="3"/>
  <c r="Q1286" i="3"/>
  <c r="P1287" i="3"/>
  <c r="Q1287" i="3"/>
  <c r="P1288" i="3"/>
  <c r="Q1288" i="3"/>
  <c r="P1289" i="3"/>
  <c r="Q1289" i="3"/>
  <c r="P1290" i="3"/>
  <c r="Q1290" i="3"/>
  <c r="P1291" i="3"/>
  <c r="Q1291" i="3"/>
  <c r="P1292" i="3"/>
  <c r="Q1292" i="3"/>
  <c r="P1293" i="3"/>
  <c r="Q1293" i="3"/>
  <c r="P1294" i="3"/>
  <c r="Q1294" i="3"/>
  <c r="P1295" i="3"/>
  <c r="Q1295" i="3"/>
  <c r="P1296" i="3"/>
  <c r="Q1296" i="3"/>
  <c r="P1297" i="3"/>
  <c r="Q1297" i="3"/>
  <c r="P1298" i="3"/>
  <c r="Q1298" i="3"/>
  <c r="P1299" i="3"/>
  <c r="Q1299" i="3"/>
  <c r="P1300" i="3"/>
  <c r="Q1300" i="3"/>
  <c r="P1301" i="3"/>
  <c r="Q1301" i="3"/>
  <c r="P1302" i="3"/>
  <c r="Q1302" i="3"/>
  <c r="P1303" i="3"/>
  <c r="Q1303" i="3"/>
  <c r="P1304" i="3"/>
  <c r="Q1304" i="3"/>
  <c r="P1305" i="3"/>
  <c r="Q1305" i="3"/>
  <c r="P1306" i="3"/>
  <c r="Q1306" i="3"/>
  <c r="P1307" i="3"/>
  <c r="Q1307" i="3"/>
  <c r="P1308" i="3"/>
  <c r="Q1308" i="3"/>
  <c r="P1309" i="3"/>
  <c r="Q1309" i="3"/>
  <c r="P1310" i="3"/>
  <c r="Q1310" i="3"/>
  <c r="P1311" i="3"/>
  <c r="Q1311" i="3"/>
  <c r="P1312" i="3"/>
  <c r="Q1312" i="3"/>
  <c r="P1313" i="3"/>
  <c r="Q1313" i="3"/>
  <c r="P1314" i="3"/>
  <c r="Q1314" i="3"/>
  <c r="P1315" i="3"/>
  <c r="Q1315" i="3"/>
  <c r="P1316" i="3"/>
  <c r="Q1316" i="3"/>
  <c r="P1317" i="3"/>
  <c r="Q1317" i="3"/>
  <c r="P1318" i="3"/>
  <c r="Q1318" i="3"/>
  <c r="P1319" i="3"/>
  <c r="Q1319" i="3"/>
  <c r="P1320" i="3"/>
  <c r="Q1320" i="3"/>
  <c r="P1321" i="3"/>
  <c r="Q1321" i="3"/>
  <c r="P1322" i="3"/>
  <c r="Q1322" i="3"/>
  <c r="P1323" i="3"/>
  <c r="Q1323" i="3"/>
  <c r="P1324" i="3"/>
  <c r="Q1324" i="3"/>
  <c r="P1325" i="3"/>
  <c r="Q1325" i="3"/>
  <c r="P1326" i="3"/>
  <c r="Q1326" i="3"/>
  <c r="P1327" i="3"/>
  <c r="Q1327" i="3"/>
  <c r="P1328" i="3"/>
  <c r="Q1328" i="3"/>
  <c r="P1329" i="3"/>
  <c r="Q1329" i="3"/>
  <c r="P1330" i="3"/>
  <c r="Q1330" i="3"/>
  <c r="P1331" i="3"/>
  <c r="Q1331" i="3"/>
  <c r="P1332" i="3"/>
  <c r="Q1332" i="3"/>
  <c r="P1333" i="3"/>
  <c r="Q1333" i="3"/>
  <c r="P1334" i="3"/>
  <c r="Q1334" i="3"/>
  <c r="P1335" i="3"/>
  <c r="Q1335" i="3"/>
  <c r="P1336" i="3"/>
  <c r="Q1336" i="3"/>
  <c r="P1337" i="3"/>
  <c r="Q1337" i="3"/>
  <c r="P1338" i="3"/>
  <c r="Q1338" i="3"/>
  <c r="P1339" i="3"/>
  <c r="Q1339" i="3"/>
  <c r="Q2" i="3"/>
  <c r="P2" i="3"/>
  <c r="Y99" i="3" s="1"/>
  <c r="N3" i="3"/>
  <c r="O3" i="3"/>
  <c r="N4" i="3"/>
  <c r="O4" i="3"/>
  <c r="N5" i="3"/>
  <c r="O5" i="3"/>
  <c r="N6" i="3"/>
  <c r="O6" i="3"/>
  <c r="N7" i="3"/>
  <c r="O7" i="3"/>
  <c r="N8" i="3"/>
  <c r="O8" i="3"/>
  <c r="N9" i="3"/>
  <c r="O9" i="3"/>
  <c r="N10" i="3"/>
  <c r="O10" i="3"/>
  <c r="N11" i="3"/>
  <c r="O11" i="3"/>
  <c r="N12" i="3"/>
  <c r="O12" i="3"/>
  <c r="N13" i="3"/>
  <c r="O13" i="3"/>
  <c r="N14" i="3"/>
  <c r="O14" i="3"/>
  <c r="N15" i="3"/>
  <c r="O15" i="3"/>
  <c r="N16" i="3"/>
  <c r="O16" i="3"/>
  <c r="N17" i="3"/>
  <c r="O17" i="3"/>
  <c r="N18" i="3"/>
  <c r="O18" i="3"/>
  <c r="N19" i="3"/>
  <c r="O19" i="3"/>
  <c r="N20" i="3"/>
  <c r="O20" i="3"/>
  <c r="N21" i="3"/>
  <c r="O21" i="3"/>
  <c r="N22" i="3"/>
  <c r="O22" i="3"/>
  <c r="N23" i="3"/>
  <c r="O23" i="3"/>
  <c r="N24" i="3"/>
  <c r="O24" i="3"/>
  <c r="N25" i="3"/>
  <c r="O25" i="3"/>
  <c r="N26" i="3"/>
  <c r="O26" i="3"/>
  <c r="N27" i="3"/>
  <c r="O27" i="3"/>
  <c r="N28" i="3"/>
  <c r="O28" i="3"/>
  <c r="N29" i="3"/>
  <c r="O29" i="3"/>
  <c r="N30" i="3"/>
  <c r="O30" i="3"/>
  <c r="N31" i="3"/>
  <c r="O31" i="3"/>
  <c r="N32" i="3"/>
  <c r="O32" i="3"/>
  <c r="N33" i="3"/>
  <c r="O33" i="3"/>
  <c r="N34" i="3"/>
  <c r="O34" i="3"/>
  <c r="N35" i="3"/>
  <c r="O35" i="3"/>
  <c r="N36" i="3"/>
  <c r="O36" i="3"/>
  <c r="N37" i="3"/>
  <c r="O37" i="3"/>
  <c r="N38" i="3"/>
  <c r="O38" i="3"/>
  <c r="N39" i="3"/>
  <c r="O39" i="3"/>
  <c r="N40" i="3"/>
  <c r="O40" i="3"/>
  <c r="N41" i="3"/>
  <c r="O41" i="3"/>
  <c r="N42" i="3"/>
  <c r="O42" i="3"/>
  <c r="N43" i="3"/>
  <c r="O43" i="3"/>
  <c r="N44" i="3"/>
  <c r="O44" i="3"/>
  <c r="N45" i="3"/>
  <c r="O45" i="3"/>
  <c r="N46" i="3"/>
  <c r="O46" i="3"/>
  <c r="N47" i="3"/>
  <c r="O47" i="3"/>
  <c r="N48" i="3"/>
  <c r="O48" i="3"/>
  <c r="N49" i="3"/>
  <c r="O49" i="3"/>
  <c r="N50" i="3"/>
  <c r="O50" i="3"/>
  <c r="N51" i="3"/>
  <c r="O51" i="3"/>
  <c r="N52" i="3"/>
  <c r="O52" i="3"/>
  <c r="N53" i="3"/>
  <c r="O53" i="3"/>
  <c r="N54" i="3"/>
  <c r="O54" i="3"/>
  <c r="N55" i="3"/>
  <c r="O55" i="3"/>
  <c r="N56" i="3"/>
  <c r="O56" i="3"/>
  <c r="N57" i="3"/>
  <c r="O57" i="3"/>
  <c r="N58" i="3"/>
  <c r="O58" i="3"/>
  <c r="N59" i="3"/>
  <c r="O59" i="3"/>
  <c r="N60" i="3"/>
  <c r="O60" i="3"/>
  <c r="N61" i="3"/>
  <c r="O61" i="3"/>
  <c r="N62" i="3"/>
  <c r="O62" i="3"/>
  <c r="N63" i="3"/>
  <c r="O63" i="3"/>
  <c r="N64" i="3"/>
  <c r="O64" i="3"/>
  <c r="N65" i="3"/>
  <c r="O65" i="3"/>
  <c r="N66" i="3"/>
  <c r="O66" i="3"/>
  <c r="N67" i="3"/>
  <c r="O67" i="3"/>
  <c r="N68" i="3"/>
  <c r="O68" i="3"/>
  <c r="N69" i="3"/>
  <c r="O69" i="3"/>
  <c r="N70" i="3"/>
  <c r="O70" i="3"/>
  <c r="N71" i="3"/>
  <c r="O71" i="3"/>
  <c r="N72" i="3"/>
  <c r="O72" i="3"/>
  <c r="N73" i="3"/>
  <c r="O73" i="3"/>
  <c r="N74" i="3"/>
  <c r="O74" i="3"/>
  <c r="N75" i="3"/>
  <c r="O75" i="3"/>
  <c r="N76" i="3"/>
  <c r="O76" i="3"/>
  <c r="N77" i="3"/>
  <c r="O77" i="3"/>
  <c r="N78" i="3"/>
  <c r="O78" i="3"/>
  <c r="N79" i="3"/>
  <c r="O79" i="3"/>
  <c r="N80" i="3"/>
  <c r="O80" i="3"/>
  <c r="N81" i="3"/>
  <c r="O81" i="3"/>
  <c r="N82" i="3"/>
  <c r="O82" i="3"/>
  <c r="N83" i="3"/>
  <c r="O83" i="3"/>
  <c r="N84" i="3"/>
  <c r="O84" i="3"/>
  <c r="N85" i="3"/>
  <c r="O85" i="3"/>
  <c r="N86" i="3"/>
  <c r="O86" i="3"/>
  <c r="N87" i="3"/>
  <c r="O87" i="3"/>
  <c r="N88" i="3"/>
  <c r="O88" i="3"/>
  <c r="N89" i="3"/>
  <c r="O89" i="3"/>
  <c r="N90" i="3"/>
  <c r="O90" i="3"/>
  <c r="N91" i="3"/>
  <c r="O91" i="3"/>
  <c r="N92" i="3"/>
  <c r="O92" i="3"/>
  <c r="N93" i="3"/>
  <c r="O93" i="3"/>
  <c r="N94" i="3"/>
  <c r="O94" i="3"/>
  <c r="N95" i="3"/>
  <c r="O95" i="3"/>
  <c r="N96" i="3"/>
  <c r="O96" i="3"/>
  <c r="N97" i="3"/>
  <c r="O97" i="3"/>
  <c r="N98" i="3"/>
  <c r="O98" i="3"/>
  <c r="N99" i="3"/>
  <c r="O99" i="3"/>
  <c r="N100" i="3"/>
  <c r="O100" i="3"/>
  <c r="N101" i="3"/>
  <c r="O101" i="3"/>
  <c r="N102" i="3"/>
  <c r="O102" i="3"/>
  <c r="N103" i="3"/>
  <c r="O103" i="3"/>
  <c r="N104" i="3"/>
  <c r="O104" i="3"/>
  <c r="N105" i="3"/>
  <c r="O105" i="3"/>
  <c r="N106" i="3"/>
  <c r="O106" i="3"/>
  <c r="N107" i="3"/>
  <c r="O107" i="3"/>
  <c r="N108" i="3"/>
  <c r="O108" i="3"/>
  <c r="N109" i="3"/>
  <c r="O109" i="3"/>
  <c r="N110" i="3"/>
  <c r="O110" i="3"/>
  <c r="N111" i="3"/>
  <c r="O111" i="3"/>
  <c r="N112" i="3"/>
  <c r="O112" i="3"/>
  <c r="N113" i="3"/>
  <c r="O113" i="3"/>
  <c r="N114" i="3"/>
  <c r="O114" i="3"/>
  <c r="N115" i="3"/>
  <c r="O115" i="3"/>
  <c r="N116" i="3"/>
  <c r="O116" i="3"/>
  <c r="N117" i="3"/>
  <c r="O117" i="3"/>
  <c r="N118" i="3"/>
  <c r="O118" i="3"/>
  <c r="N119" i="3"/>
  <c r="O119" i="3"/>
  <c r="N120" i="3"/>
  <c r="O120" i="3"/>
  <c r="N121" i="3"/>
  <c r="O121" i="3"/>
  <c r="N122" i="3"/>
  <c r="O122" i="3"/>
  <c r="N123" i="3"/>
  <c r="O123" i="3"/>
  <c r="N124" i="3"/>
  <c r="O124" i="3"/>
  <c r="N125" i="3"/>
  <c r="O125" i="3"/>
  <c r="N126" i="3"/>
  <c r="O126" i="3"/>
  <c r="N127" i="3"/>
  <c r="O127" i="3"/>
  <c r="N128" i="3"/>
  <c r="O128" i="3"/>
  <c r="N129" i="3"/>
  <c r="O129" i="3"/>
  <c r="N130" i="3"/>
  <c r="O130" i="3"/>
  <c r="N131" i="3"/>
  <c r="O131" i="3"/>
  <c r="N132" i="3"/>
  <c r="O132" i="3"/>
  <c r="N133" i="3"/>
  <c r="O133" i="3"/>
  <c r="N134" i="3"/>
  <c r="O134" i="3"/>
  <c r="N135" i="3"/>
  <c r="O135" i="3"/>
  <c r="N136" i="3"/>
  <c r="O136" i="3"/>
  <c r="N137" i="3"/>
  <c r="O137" i="3"/>
  <c r="N138" i="3"/>
  <c r="O138" i="3"/>
  <c r="N139" i="3"/>
  <c r="O139" i="3"/>
  <c r="N140" i="3"/>
  <c r="O140" i="3"/>
  <c r="N141" i="3"/>
  <c r="O141" i="3"/>
  <c r="N142" i="3"/>
  <c r="O142" i="3"/>
  <c r="N143" i="3"/>
  <c r="O143" i="3"/>
  <c r="N144" i="3"/>
  <c r="O144" i="3"/>
  <c r="N145" i="3"/>
  <c r="O145" i="3"/>
  <c r="N146" i="3"/>
  <c r="O146" i="3"/>
  <c r="N147" i="3"/>
  <c r="O147" i="3"/>
  <c r="N148" i="3"/>
  <c r="O148" i="3"/>
  <c r="N149" i="3"/>
  <c r="O149" i="3"/>
  <c r="N150" i="3"/>
  <c r="O150" i="3"/>
  <c r="N151" i="3"/>
  <c r="O151" i="3"/>
  <c r="N152" i="3"/>
  <c r="O152" i="3"/>
  <c r="N153" i="3"/>
  <c r="O153" i="3"/>
  <c r="N154" i="3"/>
  <c r="O154" i="3"/>
  <c r="N155" i="3"/>
  <c r="O155" i="3"/>
  <c r="N156" i="3"/>
  <c r="O156" i="3"/>
  <c r="N157" i="3"/>
  <c r="O157" i="3"/>
  <c r="N158" i="3"/>
  <c r="O158" i="3"/>
  <c r="N159" i="3"/>
  <c r="O159" i="3"/>
  <c r="N160" i="3"/>
  <c r="O160" i="3"/>
  <c r="N161" i="3"/>
  <c r="O161" i="3"/>
  <c r="N162" i="3"/>
  <c r="O162" i="3"/>
  <c r="N163" i="3"/>
  <c r="O163" i="3"/>
  <c r="N164" i="3"/>
  <c r="O164" i="3"/>
  <c r="N165" i="3"/>
  <c r="O165" i="3"/>
  <c r="N166" i="3"/>
  <c r="O166" i="3"/>
  <c r="N167" i="3"/>
  <c r="O167" i="3"/>
  <c r="N168" i="3"/>
  <c r="O168" i="3"/>
  <c r="N169" i="3"/>
  <c r="O169" i="3"/>
  <c r="N170" i="3"/>
  <c r="O170" i="3"/>
  <c r="N171" i="3"/>
  <c r="O171" i="3"/>
  <c r="N172" i="3"/>
  <c r="O172" i="3"/>
  <c r="N173" i="3"/>
  <c r="O173" i="3"/>
  <c r="N174" i="3"/>
  <c r="O174" i="3"/>
  <c r="N175" i="3"/>
  <c r="O175" i="3"/>
  <c r="N176" i="3"/>
  <c r="O176" i="3"/>
  <c r="N177" i="3"/>
  <c r="O177" i="3"/>
  <c r="N178" i="3"/>
  <c r="O178" i="3"/>
  <c r="N179" i="3"/>
  <c r="O179" i="3"/>
  <c r="N180" i="3"/>
  <c r="O180" i="3"/>
  <c r="N181" i="3"/>
  <c r="O181" i="3"/>
  <c r="N182" i="3"/>
  <c r="O182" i="3"/>
  <c r="N183" i="3"/>
  <c r="O183" i="3"/>
  <c r="N184" i="3"/>
  <c r="O184" i="3"/>
  <c r="N185" i="3"/>
  <c r="O185" i="3"/>
  <c r="N186" i="3"/>
  <c r="O186" i="3"/>
  <c r="N187" i="3"/>
  <c r="O187" i="3"/>
  <c r="N188" i="3"/>
  <c r="O188" i="3"/>
  <c r="N189" i="3"/>
  <c r="O189" i="3"/>
  <c r="N190" i="3"/>
  <c r="O190" i="3"/>
  <c r="N191" i="3"/>
  <c r="O191" i="3"/>
  <c r="N192" i="3"/>
  <c r="O192" i="3"/>
  <c r="N193" i="3"/>
  <c r="O193" i="3"/>
  <c r="N194" i="3"/>
  <c r="O194" i="3"/>
  <c r="N195" i="3"/>
  <c r="O195" i="3"/>
  <c r="N196" i="3"/>
  <c r="O196" i="3"/>
  <c r="N197" i="3"/>
  <c r="O197" i="3"/>
  <c r="N198" i="3"/>
  <c r="O198" i="3"/>
  <c r="N199" i="3"/>
  <c r="O199" i="3"/>
  <c r="N200" i="3"/>
  <c r="O200" i="3"/>
  <c r="N201" i="3"/>
  <c r="O201" i="3"/>
  <c r="N202" i="3"/>
  <c r="O202" i="3"/>
  <c r="N203" i="3"/>
  <c r="O203" i="3"/>
  <c r="N204" i="3"/>
  <c r="O204" i="3"/>
  <c r="N205" i="3"/>
  <c r="O205" i="3"/>
  <c r="N206" i="3"/>
  <c r="O206" i="3"/>
  <c r="N207" i="3"/>
  <c r="O207" i="3"/>
  <c r="N208" i="3"/>
  <c r="O208" i="3"/>
  <c r="N209" i="3"/>
  <c r="O209" i="3"/>
  <c r="N210" i="3"/>
  <c r="O210" i="3"/>
  <c r="N211" i="3"/>
  <c r="O211" i="3"/>
  <c r="N212" i="3"/>
  <c r="O212" i="3"/>
  <c r="N213" i="3"/>
  <c r="O213" i="3"/>
  <c r="N214" i="3"/>
  <c r="O214" i="3"/>
  <c r="N215" i="3"/>
  <c r="O215" i="3"/>
  <c r="N216" i="3"/>
  <c r="O216" i="3"/>
  <c r="N217" i="3"/>
  <c r="O217" i="3"/>
  <c r="N218" i="3"/>
  <c r="O218" i="3"/>
  <c r="N219" i="3"/>
  <c r="O219" i="3"/>
  <c r="N220" i="3"/>
  <c r="O220" i="3"/>
  <c r="N221" i="3"/>
  <c r="O221" i="3"/>
  <c r="N222" i="3"/>
  <c r="O222" i="3"/>
  <c r="N223" i="3"/>
  <c r="O223" i="3"/>
  <c r="N224" i="3"/>
  <c r="O224" i="3"/>
  <c r="N225" i="3"/>
  <c r="O225" i="3"/>
  <c r="N226" i="3"/>
  <c r="O226" i="3"/>
  <c r="N227" i="3"/>
  <c r="O227" i="3"/>
  <c r="N228" i="3"/>
  <c r="O228" i="3"/>
  <c r="N229" i="3"/>
  <c r="O229" i="3"/>
  <c r="N230" i="3"/>
  <c r="O230" i="3"/>
  <c r="N231" i="3"/>
  <c r="O231" i="3"/>
  <c r="N232" i="3"/>
  <c r="O232" i="3"/>
  <c r="N233" i="3"/>
  <c r="O233" i="3"/>
  <c r="N234" i="3"/>
  <c r="O234" i="3"/>
  <c r="N235" i="3"/>
  <c r="O235" i="3"/>
  <c r="N236" i="3"/>
  <c r="O236" i="3"/>
  <c r="N237" i="3"/>
  <c r="O237" i="3"/>
  <c r="N238" i="3"/>
  <c r="O238" i="3"/>
  <c r="N239" i="3"/>
  <c r="O239" i="3"/>
  <c r="N240" i="3"/>
  <c r="O240" i="3"/>
  <c r="N241" i="3"/>
  <c r="O241" i="3"/>
  <c r="N242" i="3"/>
  <c r="O242" i="3"/>
  <c r="N243" i="3"/>
  <c r="O243" i="3"/>
  <c r="N244" i="3"/>
  <c r="O244" i="3"/>
  <c r="N245" i="3"/>
  <c r="O245" i="3"/>
  <c r="N246" i="3"/>
  <c r="O246" i="3"/>
  <c r="N247" i="3"/>
  <c r="O247" i="3"/>
  <c r="N248" i="3"/>
  <c r="O248" i="3"/>
  <c r="N249" i="3"/>
  <c r="O249" i="3"/>
  <c r="N250" i="3"/>
  <c r="O250" i="3"/>
  <c r="N251" i="3"/>
  <c r="O251" i="3"/>
  <c r="N252" i="3"/>
  <c r="O252" i="3"/>
  <c r="N253" i="3"/>
  <c r="O253" i="3"/>
  <c r="N254" i="3"/>
  <c r="O254" i="3"/>
  <c r="N255" i="3"/>
  <c r="O255" i="3"/>
  <c r="N256" i="3"/>
  <c r="O256" i="3"/>
  <c r="N257" i="3"/>
  <c r="O257" i="3"/>
  <c r="N258" i="3"/>
  <c r="O258" i="3"/>
  <c r="N259" i="3"/>
  <c r="O259" i="3"/>
  <c r="N260" i="3"/>
  <c r="O260" i="3"/>
  <c r="N261" i="3"/>
  <c r="O261" i="3"/>
  <c r="N262" i="3"/>
  <c r="O262" i="3"/>
  <c r="N263" i="3"/>
  <c r="O263" i="3"/>
  <c r="N264" i="3"/>
  <c r="O264" i="3"/>
  <c r="N265" i="3"/>
  <c r="O265" i="3"/>
  <c r="N266" i="3"/>
  <c r="O266" i="3"/>
  <c r="N267" i="3"/>
  <c r="O267" i="3"/>
  <c r="N268" i="3"/>
  <c r="O268" i="3"/>
  <c r="N269" i="3"/>
  <c r="O269" i="3"/>
  <c r="N270" i="3"/>
  <c r="O270" i="3"/>
  <c r="N271" i="3"/>
  <c r="O271" i="3"/>
  <c r="N272" i="3"/>
  <c r="O272" i="3"/>
  <c r="N273" i="3"/>
  <c r="O273" i="3"/>
  <c r="N274" i="3"/>
  <c r="O274" i="3"/>
  <c r="N275" i="3"/>
  <c r="O275" i="3"/>
  <c r="N276" i="3"/>
  <c r="O276" i="3"/>
  <c r="N277" i="3"/>
  <c r="O277" i="3"/>
  <c r="N278" i="3"/>
  <c r="O278" i="3"/>
  <c r="N279" i="3"/>
  <c r="O279" i="3"/>
  <c r="N280" i="3"/>
  <c r="O280" i="3"/>
  <c r="N281" i="3"/>
  <c r="O281" i="3"/>
  <c r="N282" i="3"/>
  <c r="O282" i="3"/>
  <c r="N283" i="3"/>
  <c r="O283" i="3"/>
  <c r="N284" i="3"/>
  <c r="O284" i="3"/>
  <c r="N285" i="3"/>
  <c r="O285" i="3"/>
  <c r="N286" i="3"/>
  <c r="O286" i="3"/>
  <c r="N287" i="3"/>
  <c r="O287" i="3"/>
  <c r="N288" i="3"/>
  <c r="O288" i="3"/>
  <c r="N289" i="3"/>
  <c r="O289" i="3"/>
  <c r="N290" i="3"/>
  <c r="O290" i="3"/>
  <c r="N291" i="3"/>
  <c r="O291" i="3"/>
  <c r="N292" i="3"/>
  <c r="O292" i="3"/>
  <c r="N293" i="3"/>
  <c r="O293" i="3"/>
  <c r="N294" i="3"/>
  <c r="O294" i="3"/>
  <c r="N295" i="3"/>
  <c r="O295" i="3"/>
  <c r="N296" i="3"/>
  <c r="O296" i="3"/>
  <c r="N297" i="3"/>
  <c r="O297" i="3"/>
  <c r="N298" i="3"/>
  <c r="O298" i="3"/>
  <c r="N299" i="3"/>
  <c r="O299" i="3"/>
  <c r="N300" i="3"/>
  <c r="O300" i="3"/>
  <c r="N301" i="3"/>
  <c r="O301" i="3"/>
  <c r="N302" i="3"/>
  <c r="O302" i="3"/>
  <c r="N303" i="3"/>
  <c r="O303" i="3"/>
  <c r="N304" i="3"/>
  <c r="O304" i="3"/>
  <c r="N305" i="3"/>
  <c r="O305" i="3"/>
  <c r="N306" i="3"/>
  <c r="O306" i="3"/>
  <c r="N307" i="3"/>
  <c r="O307" i="3"/>
  <c r="N308" i="3"/>
  <c r="O308" i="3"/>
  <c r="N309" i="3"/>
  <c r="O309" i="3"/>
  <c r="N310" i="3"/>
  <c r="O310" i="3"/>
  <c r="N311" i="3"/>
  <c r="O311" i="3"/>
  <c r="N312" i="3"/>
  <c r="O312" i="3"/>
  <c r="N313" i="3"/>
  <c r="O313" i="3"/>
  <c r="N314" i="3"/>
  <c r="O314" i="3"/>
  <c r="N315" i="3"/>
  <c r="O315" i="3"/>
  <c r="N316" i="3"/>
  <c r="O316" i="3"/>
  <c r="N317" i="3"/>
  <c r="O317" i="3"/>
  <c r="N318" i="3"/>
  <c r="O318" i="3"/>
  <c r="N319" i="3"/>
  <c r="O319" i="3"/>
  <c r="N320" i="3"/>
  <c r="O320" i="3"/>
  <c r="N321" i="3"/>
  <c r="O321" i="3"/>
  <c r="N322" i="3"/>
  <c r="O322" i="3"/>
  <c r="N323" i="3"/>
  <c r="O323" i="3"/>
  <c r="N324" i="3"/>
  <c r="O324" i="3"/>
  <c r="N325" i="3"/>
  <c r="O325" i="3"/>
  <c r="N326" i="3"/>
  <c r="O326" i="3"/>
  <c r="N327" i="3"/>
  <c r="O327" i="3"/>
  <c r="N328" i="3"/>
  <c r="O328" i="3"/>
  <c r="N329" i="3"/>
  <c r="O329" i="3"/>
  <c r="N330" i="3"/>
  <c r="O330" i="3"/>
  <c r="N331" i="3"/>
  <c r="O331" i="3"/>
  <c r="N332" i="3"/>
  <c r="O332" i="3"/>
  <c r="N333" i="3"/>
  <c r="O333" i="3"/>
  <c r="N334" i="3"/>
  <c r="O334" i="3"/>
  <c r="N335" i="3"/>
  <c r="O335" i="3"/>
  <c r="N336" i="3"/>
  <c r="O336" i="3"/>
  <c r="N337" i="3"/>
  <c r="O337" i="3"/>
  <c r="N338" i="3"/>
  <c r="O338" i="3"/>
  <c r="N339" i="3"/>
  <c r="O339" i="3"/>
  <c r="N340" i="3"/>
  <c r="O340" i="3"/>
  <c r="N341" i="3"/>
  <c r="O341" i="3"/>
  <c r="N342" i="3"/>
  <c r="O342" i="3"/>
  <c r="N343" i="3"/>
  <c r="O343" i="3"/>
  <c r="N344" i="3"/>
  <c r="O344" i="3"/>
  <c r="N345" i="3"/>
  <c r="O345" i="3"/>
  <c r="N346" i="3"/>
  <c r="O346" i="3"/>
  <c r="N347" i="3"/>
  <c r="O347" i="3"/>
  <c r="N348" i="3"/>
  <c r="O348" i="3"/>
  <c r="N349" i="3"/>
  <c r="O349" i="3"/>
  <c r="N350" i="3"/>
  <c r="O350" i="3"/>
  <c r="N351" i="3"/>
  <c r="O351" i="3"/>
  <c r="N352" i="3"/>
  <c r="O352" i="3"/>
  <c r="N353" i="3"/>
  <c r="O353" i="3"/>
  <c r="N354" i="3"/>
  <c r="O354" i="3"/>
  <c r="N355" i="3"/>
  <c r="O355" i="3"/>
  <c r="N356" i="3"/>
  <c r="O356" i="3"/>
  <c r="N357" i="3"/>
  <c r="O357" i="3"/>
  <c r="N358" i="3"/>
  <c r="O358" i="3"/>
  <c r="N359" i="3"/>
  <c r="O359" i="3"/>
  <c r="N360" i="3"/>
  <c r="O360" i="3"/>
  <c r="N361" i="3"/>
  <c r="O361" i="3"/>
  <c r="N362" i="3"/>
  <c r="O362" i="3"/>
  <c r="N363" i="3"/>
  <c r="O363" i="3"/>
  <c r="N364" i="3"/>
  <c r="O364" i="3"/>
  <c r="N365" i="3"/>
  <c r="O365" i="3"/>
  <c r="N366" i="3"/>
  <c r="O366" i="3"/>
  <c r="N367" i="3"/>
  <c r="O367" i="3"/>
  <c r="N368" i="3"/>
  <c r="O368" i="3"/>
  <c r="N369" i="3"/>
  <c r="O369" i="3"/>
  <c r="N370" i="3"/>
  <c r="O370" i="3"/>
  <c r="N371" i="3"/>
  <c r="O371" i="3"/>
  <c r="N372" i="3"/>
  <c r="O372" i="3"/>
  <c r="N373" i="3"/>
  <c r="O373" i="3"/>
  <c r="N374" i="3"/>
  <c r="O374" i="3"/>
  <c r="N375" i="3"/>
  <c r="O375" i="3"/>
  <c r="N376" i="3"/>
  <c r="O376" i="3"/>
  <c r="N377" i="3"/>
  <c r="O377" i="3"/>
  <c r="N378" i="3"/>
  <c r="O378" i="3"/>
  <c r="N379" i="3"/>
  <c r="O379" i="3"/>
  <c r="N380" i="3"/>
  <c r="O380" i="3"/>
  <c r="N381" i="3"/>
  <c r="O381" i="3"/>
  <c r="N382" i="3"/>
  <c r="O382" i="3"/>
  <c r="N383" i="3"/>
  <c r="O383" i="3"/>
  <c r="N384" i="3"/>
  <c r="O384" i="3"/>
  <c r="N385" i="3"/>
  <c r="O385" i="3"/>
  <c r="N386" i="3"/>
  <c r="O386" i="3"/>
  <c r="N387" i="3"/>
  <c r="O387" i="3"/>
  <c r="N388" i="3"/>
  <c r="O388" i="3"/>
  <c r="N389" i="3"/>
  <c r="O389" i="3"/>
  <c r="N390" i="3"/>
  <c r="O390" i="3"/>
  <c r="N391" i="3"/>
  <c r="O391" i="3"/>
  <c r="N392" i="3"/>
  <c r="O392" i="3"/>
  <c r="N393" i="3"/>
  <c r="O393" i="3"/>
  <c r="N394" i="3"/>
  <c r="O394" i="3"/>
  <c r="N395" i="3"/>
  <c r="O395" i="3"/>
  <c r="N396" i="3"/>
  <c r="O396" i="3"/>
  <c r="N397" i="3"/>
  <c r="O397" i="3"/>
  <c r="N398" i="3"/>
  <c r="O398" i="3"/>
  <c r="N399" i="3"/>
  <c r="O399" i="3"/>
  <c r="N400" i="3"/>
  <c r="O400" i="3"/>
  <c r="N401" i="3"/>
  <c r="O401" i="3"/>
  <c r="N402" i="3"/>
  <c r="O402" i="3"/>
  <c r="N403" i="3"/>
  <c r="O403" i="3"/>
  <c r="N404" i="3"/>
  <c r="O404" i="3"/>
  <c r="N405" i="3"/>
  <c r="O405" i="3"/>
  <c r="N406" i="3"/>
  <c r="O406" i="3"/>
  <c r="N407" i="3"/>
  <c r="O407" i="3"/>
  <c r="N408" i="3"/>
  <c r="O408" i="3"/>
  <c r="N409" i="3"/>
  <c r="O409" i="3"/>
  <c r="N410" i="3"/>
  <c r="O410" i="3"/>
  <c r="N411" i="3"/>
  <c r="O411" i="3"/>
  <c r="N412" i="3"/>
  <c r="O412" i="3"/>
  <c r="N413" i="3"/>
  <c r="O413" i="3"/>
  <c r="N414" i="3"/>
  <c r="O414" i="3"/>
  <c r="N415" i="3"/>
  <c r="O415" i="3"/>
  <c r="N416" i="3"/>
  <c r="O416" i="3"/>
  <c r="N417" i="3"/>
  <c r="O417" i="3"/>
  <c r="N418" i="3"/>
  <c r="O418" i="3"/>
  <c r="N419" i="3"/>
  <c r="O419" i="3"/>
  <c r="N420" i="3"/>
  <c r="O420" i="3"/>
  <c r="N421" i="3"/>
  <c r="O421" i="3"/>
  <c r="N422" i="3"/>
  <c r="O422" i="3"/>
  <c r="N423" i="3"/>
  <c r="O423" i="3"/>
  <c r="N424" i="3"/>
  <c r="O424" i="3"/>
  <c r="N425" i="3"/>
  <c r="O425" i="3"/>
  <c r="N426" i="3"/>
  <c r="O426" i="3"/>
  <c r="N427" i="3"/>
  <c r="O427" i="3"/>
  <c r="N428" i="3"/>
  <c r="O428" i="3"/>
  <c r="N429" i="3"/>
  <c r="O429" i="3"/>
  <c r="N430" i="3"/>
  <c r="O430" i="3"/>
  <c r="N431" i="3"/>
  <c r="O431" i="3"/>
  <c r="N432" i="3"/>
  <c r="O432" i="3"/>
  <c r="N433" i="3"/>
  <c r="O433" i="3"/>
  <c r="N434" i="3"/>
  <c r="O434" i="3"/>
  <c r="N435" i="3"/>
  <c r="O435" i="3"/>
  <c r="N436" i="3"/>
  <c r="O436" i="3"/>
  <c r="N437" i="3"/>
  <c r="O437" i="3"/>
  <c r="N438" i="3"/>
  <c r="O438" i="3"/>
  <c r="N439" i="3"/>
  <c r="O439" i="3"/>
  <c r="N440" i="3"/>
  <c r="O440" i="3"/>
  <c r="N441" i="3"/>
  <c r="O441" i="3"/>
  <c r="N442" i="3"/>
  <c r="O442" i="3"/>
  <c r="N443" i="3"/>
  <c r="O443" i="3"/>
  <c r="N444" i="3"/>
  <c r="O444" i="3"/>
  <c r="N445" i="3"/>
  <c r="O445" i="3"/>
  <c r="N446" i="3"/>
  <c r="O446" i="3"/>
  <c r="N447" i="3"/>
  <c r="O447" i="3"/>
  <c r="N448" i="3"/>
  <c r="O448" i="3"/>
  <c r="N449" i="3"/>
  <c r="O449" i="3"/>
  <c r="N450" i="3"/>
  <c r="O450" i="3"/>
  <c r="N451" i="3"/>
  <c r="O451" i="3"/>
  <c r="N452" i="3"/>
  <c r="O452" i="3"/>
  <c r="N453" i="3"/>
  <c r="O453" i="3"/>
  <c r="N454" i="3"/>
  <c r="O454" i="3"/>
  <c r="N455" i="3"/>
  <c r="O455" i="3"/>
  <c r="N456" i="3"/>
  <c r="O456" i="3"/>
  <c r="N457" i="3"/>
  <c r="O457" i="3"/>
  <c r="N458" i="3"/>
  <c r="O458" i="3"/>
  <c r="N459" i="3"/>
  <c r="O459" i="3"/>
  <c r="N460" i="3"/>
  <c r="O460" i="3"/>
  <c r="N461" i="3"/>
  <c r="O461" i="3"/>
  <c r="N462" i="3"/>
  <c r="O462" i="3"/>
  <c r="N463" i="3"/>
  <c r="O463" i="3"/>
  <c r="N464" i="3"/>
  <c r="O464" i="3"/>
  <c r="N465" i="3"/>
  <c r="O465" i="3"/>
  <c r="N466" i="3"/>
  <c r="O466" i="3"/>
  <c r="N467" i="3"/>
  <c r="O467" i="3"/>
  <c r="N468" i="3"/>
  <c r="O468" i="3"/>
  <c r="N469" i="3"/>
  <c r="O469" i="3"/>
  <c r="N470" i="3"/>
  <c r="O470" i="3"/>
  <c r="N471" i="3"/>
  <c r="O471" i="3"/>
  <c r="N472" i="3"/>
  <c r="O472" i="3"/>
  <c r="N473" i="3"/>
  <c r="O473" i="3"/>
  <c r="N474" i="3"/>
  <c r="O474" i="3"/>
  <c r="N475" i="3"/>
  <c r="O475" i="3"/>
  <c r="N476" i="3"/>
  <c r="O476" i="3"/>
  <c r="N477" i="3"/>
  <c r="O477" i="3"/>
  <c r="N478" i="3"/>
  <c r="O478" i="3"/>
  <c r="N479" i="3"/>
  <c r="O479" i="3"/>
  <c r="N480" i="3"/>
  <c r="O480" i="3"/>
  <c r="N481" i="3"/>
  <c r="O481" i="3"/>
  <c r="N482" i="3"/>
  <c r="O482" i="3"/>
  <c r="N483" i="3"/>
  <c r="O483" i="3"/>
  <c r="N484" i="3"/>
  <c r="O484" i="3"/>
  <c r="N485" i="3"/>
  <c r="O485" i="3"/>
  <c r="N486" i="3"/>
  <c r="O486" i="3"/>
  <c r="N487" i="3"/>
  <c r="O487" i="3"/>
  <c r="N488" i="3"/>
  <c r="O488" i="3"/>
  <c r="N489" i="3"/>
  <c r="O489" i="3"/>
  <c r="N490" i="3"/>
  <c r="O490" i="3"/>
  <c r="N491" i="3"/>
  <c r="O491" i="3"/>
  <c r="N492" i="3"/>
  <c r="O492" i="3"/>
  <c r="N493" i="3"/>
  <c r="O493" i="3"/>
  <c r="N494" i="3"/>
  <c r="O494" i="3"/>
  <c r="N495" i="3"/>
  <c r="O495" i="3"/>
  <c r="N496" i="3"/>
  <c r="O496" i="3"/>
  <c r="N497" i="3"/>
  <c r="O497" i="3"/>
  <c r="N498" i="3"/>
  <c r="O498" i="3"/>
  <c r="N499" i="3"/>
  <c r="O499" i="3"/>
  <c r="N500" i="3"/>
  <c r="O500" i="3"/>
  <c r="N501" i="3"/>
  <c r="O501" i="3"/>
  <c r="N502" i="3"/>
  <c r="O502" i="3"/>
  <c r="N503" i="3"/>
  <c r="O503" i="3"/>
  <c r="N504" i="3"/>
  <c r="O504" i="3"/>
  <c r="N505" i="3"/>
  <c r="O505" i="3"/>
  <c r="N506" i="3"/>
  <c r="O506" i="3"/>
  <c r="N507" i="3"/>
  <c r="O507" i="3"/>
  <c r="N508" i="3"/>
  <c r="O508" i="3"/>
  <c r="N509" i="3"/>
  <c r="O509" i="3"/>
  <c r="N510" i="3"/>
  <c r="O510" i="3"/>
  <c r="N511" i="3"/>
  <c r="O511" i="3"/>
  <c r="N512" i="3"/>
  <c r="O512" i="3"/>
  <c r="N513" i="3"/>
  <c r="O513" i="3"/>
  <c r="N514" i="3"/>
  <c r="O514" i="3"/>
  <c r="N515" i="3"/>
  <c r="O515" i="3"/>
  <c r="N516" i="3"/>
  <c r="O516" i="3"/>
  <c r="N517" i="3"/>
  <c r="O517" i="3"/>
  <c r="N518" i="3"/>
  <c r="O518" i="3"/>
  <c r="N519" i="3"/>
  <c r="O519" i="3"/>
  <c r="N520" i="3"/>
  <c r="O520" i="3"/>
  <c r="N521" i="3"/>
  <c r="O521" i="3"/>
  <c r="N522" i="3"/>
  <c r="O522" i="3"/>
  <c r="N523" i="3"/>
  <c r="O523" i="3"/>
  <c r="N524" i="3"/>
  <c r="O524" i="3"/>
  <c r="N525" i="3"/>
  <c r="O525" i="3"/>
  <c r="N526" i="3"/>
  <c r="O526" i="3"/>
  <c r="N527" i="3"/>
  <c r="O527" i="3"/>
  <c r="N528" i="3"/>
  <c r="O528" i="3"/>
  <c r="N529" i="3"/>
  <c r="O529" i="3"/>
  <c r="N530" i="3"/>
  <c r="O530" i="3"/>
  <c r="N531" i="3"/>
  <c r="O531" i="3"/>
  <c r="N532" i="3"/>
  <c r="O532" i="3"/>
  <c r="N533" i="3"/>
  <c r="O533" i="3"/>
  <c r="N534" i="3"/>
  <c r="O534" i="3"/>
  <c r="N535" i="3"/>
  <c r="O535" i="3"/>
  <c r="N536" i="3"/>
  <c r="O536" i="3"/>
  <c r="N537" i="3"/>
  <c r="O537" i="3"/>
  <c r="N538" i="3"/>
  <c r="O538" i="3"/>
  <c r="N539" i="3"/>
  <c r="O539" i="3"/>
  <c r="N540" i="3"/>
  <c r="O540" i="3"/>
  <c r="N541" i="3"/>
  <c r="O541" i="3"/>
  <c r="N542" i="3"/>
  <c r="O542" i="3"/>
  <c r="N543" i="3"/>
  <c r="O543" i="3"/>
  <c r="N544" i="3"/>
  <c r="O544" i="3"/>
  <c r="N545" i="3"/>
  <c r="O545" i="3"/>
  <c r="N546" i="3"/>
  <c r="O546" i="3"/>
  <c r="N547" i="3"/>
  <c r="O547" i="3"/>
  <c r="N548" i="3"/>
  <c r="O548" i="3"/>
  <c r="N549" i="3"/>
  <c r="O549" i="3"/>
  <c r="N550" i="3"/>
  <c r="O550" i="3"/>
  <c r="N551" i="3"/>
  <c r="O551" i="3"/>
  <c r="N552" i="3"/>
  <c r="O552" i="3"/>
  <c r="N553" i="3"/>
  <c r="O553" i="3"/>
  <c r="N554" i="3"/>
  <c r="O554" i="3"/>
  <c r="N555" i="3"/>
  <c r="O555" i="3"/>
  <c r="N556" i="3"/>
  <c r="O556" i="3"/>
  <c r="N557" i="3"/>
  <c r="O557" i="3"/>
  <c r="N558" i="3"/>
  <c r="O558" i="3"/>
  <c r="N559" i="3"/>
  <c r="O559" i="3"/>
  <c r="N560" i="3"/>
  <c r="O560" i="3"/>
  <c r="N561" i="3"/>
  <c r="O561" i="3"/>
  <c r="N562" i="3"/>
  <c r="O562" i="3"/>
  <c r="N563" i="3"/>
  <c r="O563" i="3"/>
  <c r="N564" i="3"/>
  <c r="O564" i="3"/>
  <c r="N565" i="3"/>
  <c r="O565" i="3"/>
  <c r="N566" i="3"/>
  <c r="O566" i="3"/>
  <c r="N567" i="3"/>
  <c r="O567" i="3"/>
  <c r="N568" i="3"/>
  <c r="O568" i="3"/>
  <c r="N569" i="3"/>
  <c r="O569" i="3"/>
  <c r="N570" i="3"/>
  <c r="O570" i="3"/>
  <c r="N571" i="3"/>
  <c r="O571" i="3"/>
  <c r="N572" i="3"/>
  <c r="O572" i="3"/>
  <c r="N573" i="3"/>
  <c r="O573" i="3"/>
  <c r="N574" i="3"/>
  <c r="O574" i="3"/>
  <c r="N575" i="3"/>
  <c r="O575" i="3"/>
  <c r="N576" i="3"/>
  <c r="O576" i="3"/>
  <c r="N577" i="3"/>
  <c r="O577" i="3"/>
  <c r="N578" i="3"/>
  <c r="O578" i="3"/>
  <c r="N579" i="3"/>
  <c r="O579" i="3"/>
  <c r="N580" i="3"/>
  <c r="O580" i="3"/>
  <c r="N581" i="3"/>
  <c r="O581" i="3"/>
  <c r="N582" i="3"/>
  <c r="O582" i="3"/>
  <c r="N583" i="3"/>
  <c r="O583" i="3"/>
  <c r="N584" i="3"/>
  <c r="O584" i="3"/>
  <c r="N585" i="3"/>
  <c r="O585" i="3"/>
  <c r="N586" i="3"/>
  <c r="O586" i="3"/>
  <c r="N587" i="3"/>
  <c r="O587" i="3"/>
  <c r="N588" i="3"/>
  <c r="O588" i="3"/>
  <c r="N589" i="3"/>
  <c r="O589" i="3"/>
  <c r="N590" i="3"/>
  <c r="O590" i="3"/>
  <c r="N591" i="3"/>
  <c r="O591" i="3"/>
  <c r="N592" i="3"/>
  <c r="O592" i="3"/>
  <c r="N593" i="3"/>
  <c r="O593" i="3"/>
  <c r="N594" i="3"/>
  <c r="O594" i="3"/>
  <c r="N595" i="3"/>
  <c r="O595" i="3"/>
  <c r="N596" i="3"/>
  <c r="O596" i="3"/>
  <c r="N597" i="3"/>
  <c r="O597" i="3"/>
  <c r="N598" i="3"/>
  <c r="O598" i="3"/>
  <c r="N599" i="3"/>
  <c r="O599" i="3"/>
  <c r="N600" i="3"/>
  <c r="O600" i="3"/>
  <c r="N601" i="3"/>
  <c r="O601" i="3"/>
  <c r="N602" i="3"/>
  <c r="O602" i="3"/>
  <c r="N603" i="3"/>
  <c r="O603" i="3"/>
  <c r="N604" i="3"/>
  <c r="O604" i="3"/>
  <c r="N605" i="3"/>
  <c r="O605" i="3"/>
  <c r="N606" i="3"/>
  <c r="O606" i="3"/>
  <c r="N607" i="3"/>
  <c r="O607" i="3"/>
  <c r="N608" i="3"/>
  <c r="O608" i="3"/>
  <c r="N609" i="3"/>
  <c r="O609" i="3"/>
  <c r="N610" i="3"/>
  <c r="O610" i="3"/>
  <c r="N611" i="3"/>
  <c r="O611" i="3"/>
  <c r="N612" i="3"/>
  <c r="O612" i="3"/>
  <c r="N613" i="3"/>
  <c r="O613" i="3"/>
  <c r="N614" i="3"/>
  <c r="O614" i="3"/>
  <c r="N615" i="3"/>
  <c r="O615" i="3"/>
  <c r="N616" i="3"/>
  <c r="O616" i="3"/>
  <c r="N617" i="3"/>
  <c r="O617" i="3"/>
  <c r="N618" i="3"/>
  <c r="O618" i="3"/>
  <c r="N619" i="3"/>
  <c r="O619" i="3"/>
  <c r="N620" i="3"/>
  <c r="O620" i="3"/>
  <c r="N621" i="3"/>
  <c r="O621" i="3"/>
  <c r="N622" i="3"/>
  <c r="O622" i="3"/>
  <c r="N623" i="3"/>
  <c r="O623" i="3"/>
  <c r="N624" i="3"/>
  <c r="O624" i="3"/>
  <c r="N625" i="3"/>
  <c r="O625" i="3"/>
  <c r="N626" i="3"/>
  <c r="O626" i="3"/>
  <c r="N627" i="3"/>
  <c r="O627" i="3"/>
  <c r="N628" i="3"/>
  <c r="O628" i="3"/>
  <c r="N629" i="3"/>
  <c r="O629" i="3"/>
  <c r="N630" i="3"/>
  <c r="O630" i="3"/>
  <c r="N631" i="3"/>
  <c r="O631" i="3"/>
  <c r="N632" i="3"/>
  <c r="O632" i="3"/>
  <c r="N633" i="3"/>
  <c r="O633" i="3"/>
  <c r="N634" i="3"/>
  <c r="O634" i="3"/>
  <c r="N635" i="3"/>
  <c r="O635" i="3"/>
  <c r="N636" i="3"/>
  <c r="O636" i="3"/>
  <c r="N637" i="3"/>
  <c r="O637" i="3"/>
  <c r="N638" i="3"/>
  <c r="O638" i="3"/>
  <c r="N639" i="3"/>
  <c r="O639" i="3"/>
  <c r="N640" i="3"/>
  <c r="O640" i="3"/>
  <c r="N641" i="3"/>
  <c r="O641" i="3"/>
  <c r="N642" i="3"/>
  <c r="O642" i="3"/>
  <c r="N643" i="3"/>
  <c r="O643" i="3"/>
  <c r="N644" i="3"/>
  <c r="O644" i="3"/>
  <c r="N645" i="3"/>
  <c r="O645" i="3"/>
  <c r="N646" i="3"/>
  <c r="O646" i="3"/>
  <c r="N647" i="3"/>
  <c r="O647" i="3"/>
  <c r="N648" i="3"/>
  <c r="O648" i="3"/>
  <c r="N649" i="3"/>
  <c r="O649" i="3"/>
  <c r="N650" i="3"/>
  <c r="O650" i="3"/>
  <c r="N651" i="3"/>
  <c r="O651" i="3"/>
  <c r="N652" i="3"/>
  <c r="O652" i="3"/>
  <c r="N653" i="3"/>
  <c r="O653" i="3"/>
  <c r="N654" i="3"/>
  <c r="O654" i="3"/>
  <c r="N655" i="3"/>
  <c r="O655" i="3"/>
  <c r="N656" i="3"/>
  <c r="O656" i="3"/>
  <c r="N657" i="3"/>
  <c r="O657" i="3"/>
  <c r="N658" i="3"/>
  <c r="O658" i="3"/>
  <c r="N659" i="3"/>
  <c r="O659" i="3"/>
  <c r="N660" i="3"/>
  <c r="O660" i="3"/>
  <c r="N661" i="3"/>
  <c r="O661" i="3"/>
  <c r="N662" i="3"/>
  <c r="O662" i="3"/>
  <c r="N663" i="3"/>
  <c r="O663" i="3"/>
  <c r="N664" i="3"/>
  <c r="O664" i="3"/>
  <c r="N665" i="3"/>
  <c r="O665" i="3"/>
  <c r="N666" i="3"/>
  <c r="O666" i="3"/>
  <c r="N667" i="3"/>
  <c r="O667" i="3"/>
  <c r="N668" i="3"/>
  <c r="O668" i="3"/>
  <c r="N669" i="3"/>
  <c r="O669" i="3"/>
  <c r="N670" i="3"/>
  <c r="O670" i="3"/>
  <c r="N671" i="3"/>
  <c r="O671" i="3"/>
  <c r="N672" i="3"/>
  <c r="O672" i="3"/>
  <c r="N673" i="3"/>
  <c r="O673" i="3"/>
  <c r="N674" i="3"/>
  <c r="O674" i="3"/>
  <c r="N675" i="3"/>
  <c r="O675" i="3"/>
  <c r="N676" i="3"/>
  <c r="O676" i="3"/>
  <c r="N677" i="3"/>
  <c r="O677" i="3"/>
  <c r="N678" i="3"/>
  <c r="O678" i="3"/>
  <c r="N679" i="3"/>
  <c r="O679" i="3"/>
  <c r="N680" i="3"/>
  <c r="O680" i="3"/>
  <c r="N681" i="3"/>
  <c r="O681" i="3"/>
  <c r="N682" i="3"/>
  <c r="O682" i="3"/>
  <c r="N683" i="3"/>
  <c r="O683" i="3"/>
  <c r="N684" i="3"/>
  <c r="O684" i="3"/>
  <c r="N685" i="3"/>
  <c r="O685" i="3"/>
  <c r="N686" i="3"/>
  <c r="O686" i="3"/>
  <c r="N687" i="3"/>
  <c r="O687" i="3"/>
  <c r="N688" i="3"/>
  <c r="O688" i="3"/>
  <c r="N689" i="3"/>
  <c r="O689" i="3"/>
  <c r="N690" i="3"/>
  <c r="O690" i="3"/>
  <c r="N691" i="3"/>
  <c r="O691" i="3"/>
  <c r="N692" i="3"/>
  <c r="O692" i="3"/>
  <c r="N693" i="3"/>
  <c r="O693" i="3"/>
  <c r="N694" i="3"/>
  <c r="O694" i="3"/>
  <c r="N695" i="3"/>
  <c r="O695" i="3"/>
  <c r="N696" i="3"/>
  <c r="O696" i="3"/>
  <c r="N697" i="3"/>
  <c r="O697" i="3"/>
  <c r="N698" i="3"/>
  <c r="O698" i="3"/>
  <c r="N699" i="3"/>
  <c r="O699" i="3"/>
  <c r="N700" i="3"/>
  <c r="O700" i="3"/>
  <c r="N701" i="3"/>
  <c r="O701" i="3"/>
  <c r="N702" i="3"/>
  <c r="O702" i="3"/>
  <c r="N703" i="3"/>
  <c r="O703" i="3"/>
  <c r="N704" i="3"/>
  <c r="O704" i="3"/>
  <c r="N705" i="3"/>
  <c r="O705" i="3"/>
  <c r="N706" i="3"/>
  <c r="O706" i="3"/>
  <c r="N707" i="3"/>
  <c r="O707" i="3"/>
  <c r="N708" i="3"/>
  <c r="O708" i="3"/>
  <c r="N709" i="3"/>
  <c r="O709" i="3"/>
  <c r="N710" i="3"/>
  <c r="O710" i="3"/>
  <c r="N711" i="3"/>
  <c r="O711" i="3"/>
  <c r="N712" i="3"/>
  <c r="O712" i="3"/>
  <c r="N713" i="3"/>
  <c r="O713" i="3"/>
  <c r="N714" i="3"/>
  <c r="O714" i="3"/>
  <c r="N715" i="3"/>
  <c r="O715" i="3"/>
  <c r="N716" i="3"/>
  <c r="O716" i="3"/>
  <c r="N717" i="3"/>
  <c r="O717" i="3"/>
  <c r="N718" i="3"/>
  <c r="O718" i="3"/>
  <c r="N719" i="3"/>
  <c r="O719" i="3"/>
  <c r="N720" i="3"/>
  <c r="O720" i="3"/>
  <c r="N721" i="3"/>
  <c r="O721" i="3"/>
  <c r="N722" i="3"/>
  <c r="O722" i="3"/>
  <c r="N723" i="3"/>
  <c r="O723" i="3"/>
  <c r="N724" i="3"/>
  <c r="O724" i="3"/>
  <c r="N725" i="3"/>
  <c r="O725" i="3"/>
  <c r="N726" i="3"/>
  <c r="O726" i="3"/>
  <c r="N727" i="3"/>
  <c r="O727" i="3"/>
  <c r="N728" i="3"/>
  <c r="O728" i="3"/>
  <c r="N729" i="3"/>
  <c r="O729" i="3"/>
  <c r="N730" i="3"/>
  <c r="O730" i="3"/>
  <c r="N731" i="3"/>
  <c r="O731" i="3"/>
  <c r="N732" i="3"/>
  <c r="O732" i="3"/>
  <c r="N733" i="3"/>
  <c r="O733" i="3"/>
  <c r="N734" i="3"/>
  <c r="O734" i="3"/>
  <c r="N735" i="3"/>
  <c r="O735" i="3"/>
  <c r="N736" i="3"/>
  <c r="O736" i="3"/>
  <c r="N737" i="3"/>
  <c r="O737" i="3"/>
  <c r="N738" i="3"/>
  <c r="O738" i="3"/>
  <c r="N739" i="3"/>
  <c r="O739" i="3"/>
  <c r="N740" i="3"/>
  <c r="O740" i="3"/>
  <c r="N741" i="3"/>
  <c r="O741" i="3"/>
  <c r="N742" i="3"/>
  <c r="O742" i="3"/>
  <c r="N743" i="3"/>
  <c r="O743" i="3"/>
  <c r="N744" i="3"/>
  <c r="O744" i="3"/>
  <c r="N745" i="3"/>
  <c r="O745" i="3"/>
  <c r="N746" i="3"/>
  <c r="O746" i="3"/>
  <c r="N747" i="3"/>
  <c r="O747" i="3"/>
  <c r="N748" i="3"/>
  <c r="O748" i="3"/>
  <c r="N749" i="3"/>
  <c r="O749" i="3"/>
  <c r="N750" i="3"/>
  <c r="O750" i="3"/>
  <c r="N751" i="3"/>
  <c r="O751" i="3"/>
  <c r="N752" i="3"/>
  <c r="O752" i="3"/>
  <c r="N753" i="3"/>
  <c r="O753" i="3"/>
  <c r="N754" i="3"/>
  <c r="O754" i="3"/>
  <c r="N755" i="3"/>
  <c r="O755" i="3"/>
  <c r="N756" i="3"/>
  <c r="O756" i="3"/>
  <c r="N757" i="3"/>
  <c r="O757" i="3"/>
  <c r="N758" i="3"/>
  <c r="O758" i="3"/>
  <c r="N759" i="3"/>
  <c r="O759" i="3"/>
  <c r="N760" i="3"/>
  <c r="O760" i="3"/>
  <c r="N761" i="3"/>
  <c r="O761" i="3"/>
  <c r="N762" i="3"/>
  <c r="O762" i="3"/>
  <c r="N763" i="3"/>
  <c r="O763" i="3"/>
  <c r="N764" i="3"/>
  <c r="O764" i="3"/>
  <c r="N765" i="3"/>
  <c r="O765" i="3"/>
  <c r="N766" i="3"/>
  <c r="O766" i="3"/>
  <c r="N767" i="3"/>
  <c r="O767" i="3"/>
  <c r="N768" i="3"/>
  <c r="O768" i="3"/>
  <c r="N769" i="3"/>
  <c r="O769" i="3"/>
  <c r="N770" i="3"/>
  <c r="O770" i="3"/>
  <c r="N771" i="3"/>
  <c r="O771" i="3"/>
  <c r="N772" i="3"/>
  <c r="O772" i="3"/>
  <c r="N773" i="3"/>
  <c r="O773" i="3"/>
  <c r="N774" i="3"/>
  <c r="O774" i="3"/>
  <c r="N775" i="3"/>
  <c r="O775" i="3"/>
  <c r="N776" i="3"/>
  <c r="O776" i="3"/>
  <c r="N777" i="3"/>
  <c r="O777" i="3"/>
  <c r="N778" i="3"/>
  <c r="O778" i="3"/>
  <c r="N779" i="3"/>
  <c r="O779" i="3"/>
  <c r="N780" i="3"/>
  <c r="O780" i="3"/>
  <c r="N781" i="3"/>
  <c r="O781" i="3"/>
  <c r="N782" i="3"/>
  <c r="O782" i="3"/>
  <c r="N783" i="3"/>
  <c r="O783" i="3"/>
  <c r="N784" i="3"/>
  <c r="O784" i="3"/>
  <c r="N785" i="3"/>
  <c r="O785" i="3"/>
  <c r="N786" i="3"/>
  <c r="O786" i="3"/>
  <c r="N787" i="3"/>
  <c r="O787" i="3"/>
  <c r="N788" i="3"/>
  <c r="O788" i="3"/>
  <c r="N789" i="3"/>
  <c r="O789" i="3"/>
  <c r="N790" i="3"/>
  <c r="O790" i="3"/>
  <c r="N791" i="3"/>
  <c r="O791" i="3"/>
  <c r="N792" i="3"/>
  <c r="O792" i="3"/>
  <c r="N793" i="3"/>
  <c r="O793" i="3"/>
  <c r="N794" i="3"/>
  <c r="O794" i="3"/>
  <c r="N795" i="3"/>
  <c r="O795" i="3"/>
  <c r="N796" i="3"/>
  <c r="O796" i="3"/>
  <c r="N797" i="3"/>
  <c r="O797" i="3"/>
  <c r="N798" i="3"/>
  <c r="O798" i="3"/>
  <c r="N799" i="3"/>
  <c r="O799" i="3"/>
  <c r="N800" i="3"/>
  <c r="O800" i="3"/>
  <c r="N801" i="3"/>
  <c r="O801" i="3"/>
  <c r="N802" i="3"/>
  <c r="O802" i="3"/>
  <c r="N803" i="3"/>
  <c r="O803" i="3"/>
  <c r="N804" i="3"/>
  <c r="O804" i="3"/>
  <c r="N805" i="3"/>
  <c r="O805" i="3"/>
  <c r="N806" i="3"/>
  <c r="O806" i="3"/>
  <c r="N807" i="3"/>
  <c r="O807" i="3"/>
  <c r="N808" i="3"/>
  <c r="O808" i="3"/>
  <c r="N809" i="3"/>
  <c r="O809" i="3"/>
  <c r="N810" i="3"/>
  <c r="O810" i="3"/>
  <c r="N811" i="3"/>
  <c r="O811" i="3"/>
  <c r="N812" i="3"/>
  <c r="O812" i="3"/>
  <c r="N813" i="3"/>
  <c r="O813" i="3"/>
  <c r="N814" i="3"/>
  <c r="O814" i="3"/>
  <c r="N815" i="3"/>
  <c r="O815" i="3"/>
  <c r="N816" i="3"/>
  <c r="O816" i="3"/>
  <c r="N817" i="3"/>
  <c r="O817" i="3"/>
  <c r="N818" i="3"/>
  <c r="O818" i="3"/>
  <c r="N819" i="3"/>
  <c r="O819" i="3"/>
  <c r="N820" i="3"/>
  <c r="O820" i="3"/>
  <c r="N821" i="3"/>
  <c r="O821" i="3"/>
  <c r="N822" i="3"/>
  <c r="O822" i="3"/>
  <c r="N823" i="3"/>
  <c r="O823" i="3"/>
  <c r="N824" i="3"/>
  <c r="O824" i="3"/>
  <c r="N825" i="3"/>
  <c r="O825" i="3"/>
  <c r="N826" i="3"/>
  <c r="O826" i="3"/>
  <c r="N827" i="3"/>
  <c r="O827" i="3"/>
  <c r="N828" i="3"/>
  <c r="O828" i="3"/>
  <c r="N829" i="3"/>
  <c r="O829" i="3"/>
  <c r="N830" i="3"/>
  <c r="O830" i="3"/>
  <c r="N831" i="3"/>
  <c r="O831" i="3"/>
  <c r="N832" i="3"/>
  <c r="O832" i="3"/>
  <c r="N833" i="3"/>
  <c r="O833" i="3"/>
  <c r="N834" i="3"/>
  <c r="O834" i="3"/>
  <c r="N835" i="3"/>
  <c r="O835" i="3"/>
  <c r="N836" i="3"/>
  <c r="O836" i="3"/>
  <c r="N837" i="3"/>
  <c r="O837" i="3"/>
  <c r="N838" i="3"/>
  <c r="O838" i="3"/>
  <c r="N839" i="3"/>
  <c r="O839" i="3"/>
  <c r="N840" i="3"/>
  <c r="O840" i="3"/>
  <c r="N841" i="3"/>
  <c r="O841" i="3"/>
  <c r="N842" i="3"/>
  <c r="O842" i="3"/>
  <c r="N843" i="3"/>
  <c r="O843" i="3"/>
  <c r="N844" i="3"/>
  <c r="O844" i="3"/>
  <c r="N845" i="3"/>
  <c r="O845" i="3"/>
  <c r="N846" i="3"/>
  <c r="O846" i="3"/>
  <c r="N847" i="3"/>
  <c r="O847" i="3"/>
  <c r="N848" i="3"/>
  <c r="O848" i="3"/>
  <c r="N849" i="3"/>
  <c r="O849" i="3"/>
  <c r="N850" i="3"/>
  <c r="O850" i="3"/>
  <c r="N851" i="3"/>
  <c r="O851" i="3"/>
  <c r="N852" i="3"/>
  <c r="O852" i="3"/>
  <c r="N853" i="3"/>
  <c r="O853" i="3"/>
  <c r="N854" i="3"/>
  <c r="O854" i="3"/>
  <c r="N855" i="3"/>
  <c r="O855" i="3"/>
  <c r="N856" i="3"/>
  <c r="O856" i="3"/>
  <c r="N857" i="3"/>
  <c r="O857" i="3"/>
  <c r="N858" i="3"/>
  <c r="O858" i="3"/>
  <c r="N859" i="3"/>
  <c r="O859" i="3"/>
  <c r="N860" i="3"/>
  <c r="O860" i="3"/>
  <c r="N861" i="3"/>
  <c r="O861" i="3"/>
  <c r="N862" i="3"/>
  <c r="O862" i="3"/>
  <c r="N863" i="3"/>
  <c r="O863" i="3"/>
  <c r="N864" i="3"/>
  <c r="O864" i="3"/>
  <c r="N865" i="3"/>
  <c r="O865" i="3"/>
  <c r="N866" i="3"/>
  <c r="O866" i="3"/>
  <c r="N867" i="3"/>
  <c r="O867" i="3"/>
  <c r="N868" i="3"/>
  <c r="O868" i="3"/>
  <c r="N869" i="3"/>
  <c r="O869" i="3"/>
  <c r="N870" i="3"/>
  <c r="O870" i="3"/>
  <c r="N871" i="3"/>
  <c r="O871" i="3"/>
  <c r="N872" i="3"/>
  <c r="O872" i="3"/>
  <c r="N873" i="3"/>
  <c r="O873" i="3"/>
  <c r="N874" i="3"/>
  <c r="O874" i="3"/>
  <c r="N875" i="3"/>
  <c r="O875" i="3"/>
  <c r="N876" i="3"/>
  <c r="O876" i="3"/>
  <c r="N877" i="3"/>
  <c r="O877" i="3"/>
  <c r="N878" i="3"/>
  <c r="O878" i="3"/>
  <c r="N879" i="3"/>
  <c r="O879" i="3"/>
  <c r="N880" i="3"/>
  <c r="O880" i="3"/>
  <c r="N881" i="3"/>
  <c r="O881" i="3"/>
  <c r="N882" i="3"/>
  <c r="O882" i="3"/>
  <c r="N883" i="3"/>
  <c r="O883" i="3"/>
  <c r="N884" i="3"/>
  <c r="O884" i="3"/>
  <c r="N885" i="3"/>
  <c r="O885" i="3"/>
  <c r="N886" i="3"/>
  <c r="O886" i="3"/>
  <c r="N887" i="3"/>
  <c r="O887" i="3"/>
  <c r="N888" i="3"/>
  <c r="O888" i="3"/>
  <c r="N889" i="3"/>
  <c r="O889" i="3"/>
  <c r="N890" i="3"/>
  <c r="O890" i="3"/>
  <c r="N891" i="3"/>
  <c r="O891" i="3"/>
  <c r="N892" i="3"/>
  <c r="O892" i="3"/>
  <c r="N893" i="3"/>
  <c r="O893" i="3"/>
  <c r="N894" i="3"/>
  <c r="O894" i="3"/>
  <c r="N895" i="3"/>
  <c r="O895" i="3"/>
  <c r="N896" i="3"/>
  <c r="O896" i="3"/>
  <c r="N897" i="3"/>
  <c r="O897" i="3"/>
  <c r="N898" i="3"/>
  <c r="O898" i="3"/>
  <c r="N899" i="3"/>
  <c r="O899" i="3"/>
  <c r="N900" i="3"/>
  <c r="O900" i="3"/>
  <c r="N901" i="3"/>
  <c r="O901" i="3"/>
  <c r="N902" i="3"/>
  <c r="O902" i="3"/>
  <c r="N903" i="3"/>
  <c r="O903" i="3"/>
  <c r="N904" i="3"/>
  <c r="O904" i="3"/>
  <c r="N905" i="3"/>
  <c r="O905" i="3"/>
  <c r="N906" i="3"/>
  <c r="O906" i="3"/>
  <c r="N907" i="3"/>
  <c r="O907" i="3"/>
  <c r="N908" i="3"/>
  <c r="O908" i="3"/>
  <c r="N909" i="3"/>
  <c r="O909" i="3"/>
  <c r="N910" i="3"/>
  <c r="O910" i="3"/>
  <c r="N911" i="3"/>
  <c r="O911" i="3"/>
  <c r="N912" i="3"/>
  <c r="O912" i="3"/>
  <c r="N913" i="3"/>
  <c r="O913" i="3"/>
  <c r="N914" i="3"/>
  <c r="O914" i="3"/>
  <c r="N915" i="3"/>
  <c r="O915" i="3"/>
  <c r="N916" i="3"/>
  <c r="O916" i="3"/>
  <c r="N917" i="3"/>
  <c r="O917" i="3"/>
  <c r="N918" i="3"/>
  <c r="O918" i="3"/>
  <c r="N919" i="3"/>
  <c r="O919" i="3"/>
  <c r="N920" i="3"/>
  <c r="O920" i="3"/>
  <c r="N921" i="3"/>
  <c r="O921" i="3"/>
  <c r="N922" i="3"/>
  <c r="O922" i="3"/>
  <c r="N923" i="3"/>
  <c r="O923" i="3"/>
  <c r="N924" i="3"/>
  <c r="O924" i="3"/>
  <c r="N925" i="3"/>
  <c r="O925" i="3"/>
  <c r="N926" i="3"/>
  <c r="O926" i="3"/>
  <c r="N927" i="3"/>
  <c r="O927" i="3"/>
  <c r="N928" i="3"/>
  <c r="O928" i="3"/>
  <c r="N929" i="3"/>
  <c r="O929" i="3"/>
  <c r="N930" i="3"/>
  <c r="O930" i="3"/>
  <c r="N931" i="3"/>
  <c r="O931" i="3"/>
  <c r="N932" i="3"/>
  <c r="O932" i="3"/>
  <c r="N933" i="3"/>
  <c r="O933" i="3"/>
  <c r="N934" i="3"/>
  <c r="O934" i="3"/>
  <c r="N935" i="3"/>
  <c r="O935" i="3"/>
  <c r="N936" i="3"/>
  <c r="O936" i="3"/>
  <c r="N937" i="3"/>
  <c r="O937" i="3"/>
  <c r="N938" i="3"/>
  <c r="O938" i="3"/>
  <c r="N939" i="3"/>
  <c r="O939" i="3"/>
  <c r="N940" i="3"/>
  <c r="O940" i="3"/>
  <c r="N941" i="3"/>
  <c r="O941" i="3"/>
  <c r="N942" i="3"/>
  <c r="O942" i="3"/>
  <c r="N943" i="3"/>
  <c r="O943" i="3"/>
  <c r="N944" i="3"/>
  <c r="O944" i="3"/>
  <c r="N945" i="3"/>
  <c r="O945" i="3"/>
  <c r="N946" i="3"/>
  <c r="O946" i="3"/>
  <c r="N947" i="3"/>
  <c r="O947" i="3"/>
  <c r="N948" i="3"/>
  <c r="O948" i="3"/>
  <c r="N949" i="3"/>
  <c r="O949" i="3"/>
  <c r="N950" i="3"/>
  <c r="O950" i="3"/>
  <c r="N951" i="3"/>
  <c r="O951" i="3"/>
  <c r="N952" i="3"/>
  <c r="O952" i="3"/>
  <c r="N953" i="3"/>
  <c r="O953" i="3"/>
  <c r="N954" i="3"/>
  <c r="O954" i="3"/>
  <c r="N955" i="3"/>
  <c r="O955" i="3"/>
  <c r="N956" i="3"/>
  <c r="O956" i="3"/>
  <c r="N957" i="3"/>
  <c r="O957" i="3"/>
  <c r="N958" i="3"/>
  <c r="O958" i="3"/>
  <c r="N959" i="3"/>
  <c r="O959" i="3"/>
  <c r="N960" i="3"/>
  <c r="O960" i="3"/>
  <c r="N961" i="3"/>
  <c r="O961" i="3"/>
  <c r="N962" i="3"/>
  <c r="O962" i="3"/>
  <c r="N963" i="3"/>
  <c r="O963" i="3"/>
  <c r="N964" i="3"/>
  <c r="O964" i="3"/>
  <c r="N965" i="3"/>
  <c r="O965" i="3"/>
  <c r="N966" i="3"/>
  <c r="O966" i="3"/>
  <c r="N967" i="3"/>
  <c r="O967" i="3"/>
  <c r="N968" i="3"/>
  <c r="O968" i="3"/>
  <c r="N969" i="3"/>
  <c r="O969" i="3"/>
  <c r="N970" i="3"/>
  <c r="O970" i="3"/>
  <c r="N971" i="3"/>
  <c r="O971" i="3"/>
  <c r="N972" i="3"/>
  <c r="O972" i="3"/>
  <c r="N973" i="3"/>
  <c r="O973" i="3"/>
  <c r="N974" i="3"/>
  <c r="O974" i="3"/>
  <c r="N975" i="3"/>
  <c r="O975" i="3"/>
  <c r="N976" i="3"/>
  <c r="O976" i="3"/>
  <c r="N977" i="3"/>
  <c r="O977" i="3"/>
  <c r="N978" i="3"/>
  <c r="O978" i="3"/>
  <c r="N979" i="3"/>
  <c r="O979" i="3"/>
  <c r="N980" i="3"/>
  <c r="O980" i="3"/>
  <c r="N981" i="3"/>
  <c r="O981" i="3"/>
  <c r="N982" i="3"/>
  <c r="O982" i="3"/>
  <c r="N983" i="3"/>
  <c r="O983" i="3"/>
  <c r="N984" i="3"/>
  <c r="O984" i="3"/>
  <c r="N985" i="3"/>
  <c r="O985" i="3"/>
  <c r="N986" i="3"/>
  <c r="O986" i="3"/>
  <c r="N987" i="3"/>
  <c r="O987" i="3"/>
  <c r="N988" i="3"/>
  <c r="O988" i="3"/>
  <c r="N989" i="3"/>
  <c r="O989" i="3"/>
  <c r="N990" i="3"/>
  <c r="O990" i="3"/>
  <c r="N991" i="3"/>
  <c r="O991" i="3"/>
  <c r="N992" i="3"/>
  <c r="O992" i="3"/>
  <c r="N993" i="3"/>
  <c r="O993" i="3"/>
  <c r="N994" i="3"/>
  <c r="O994" i="3"/>
  <c r="N995" i="3"/>
  <c r="O995" i="3"/>
  <c r="N996" i="3"/>
  <c r="O996" i="3"/>
  <c r="N997" i="3"/>
  <c r="O997" i="3"/>
  <c r="N998" i="3"/>
  <c r="O998" i="3"/>
  <c r="N999" i="3"/>
  <c r="O999" i="3"/>
  <c r="N1000" i="3"/>
  <c r="O1000" i="3"/>
  <c r="N1001" i="3"/>
  <c r="O1001" i="3"/>
  <c r="N1002" i="3"/>
  <c r="O1002" i="3"/>
  <c r="N1003" i="3"/>
  <c r="O1003" i="3"/>
  <c r="N1004" i="3"/>
  <c r="O1004" i="3"/>
  <c r="N1005" i="3"/>
  <c r="O1005" i="3"/>
  <c r="N1006" i="3"/>
  <c r="O1006" i="3"/>
  <c r="N1007" i="3"/>
  <c r="O1007" i="3"/>
  <c r="N1008" i="3"/>
  <c r="O1008" i="3"/>
  <c r="N1009" i="3"/>
  <c r="O1009" i="3"/>
  <c r="N1010" i="3"/>
  <c r="O1010" i="3"/>
  <c r="N1011" i="3"/>
  <c r="O1011" i="3"/>
  <c r="N1012" i="3"/>
  <c r="O1012" i="3"/>
  <c r="N1013" i="3"/>
  <c r="O1013" i="3"/>
  <c r="N1014" i="3"/>
  <c r="O1014" i="3"/>
  <c r="N1015" i="3"/>
  <c r="O1015" i="3"/>
  <c r="N1016" i="3"/>
  <c r="O1016" i="3"/>
  <c r="N1017" i="3"/>
  <c r="O1017" i="3"/>
  <c r="N1018" i="3"/>
  <c r="O1018" i="3"/>
  <c r="N1019" i="3"/>
  <c r="O1019" i="3"/>
  <c r="N1020" i="3"/>
  <c r="O1020" i="3"/>
  <c r="N1021" i="3"/>
  <c r="O1021" i="3"/>
  <c r="N1022" i="3"/>
  <c r="O1022" i="3"/>
  <c r="N1023" i="3"/>
  <c r="O1023" i="3"/>
  <c r="N1024" i="3"/>
  <c r="O1024" i="3"/>
  <c r="N1025" i="3"/>
  <c r="O1025" i="3"/>
  <c r="N1026" i="3"/>
  <c r="O1026" i="3"/>
  <c r="N1027" i="3"/>
  <c r="O1027" i="3"/>
  <c r="N1028" i="3"/>
  <c r="O1028" i="3"/>
  <c r="N1029" i="3"/>
  <c r="O1029" i="3"/>
  <c r="N1030" i="3"/>
  <c r="O1030" i="3"/>
  <c r="N1031" i="3"/>
  <c r="O1031" i="3"/>
  <c r="N1032" i="3"/>
  <c r="O1032" i="3"/>
  <c r="N1033" i="3"/>
  <c r="O1033" i="3"/>
  <c r="N1034" i="3"/>
  <c r="O1034" i="3"/>
  <c r="N1035" i="3"/>
  <c r="O1035" i="3"/>
  <c r="N1036" i="3"/>
  <c r="O1036" i="3"/>
  <c r="N1037" i="3"/>
  <c r="O1037" i="3"/>
  <c r="N1038" i="3"/>
  <c r="O1038" i="3"/>
  <c r="N1039" i="3"/>
  <c r="O1039" i="3"/>
  <c r="N1040" i="3"/>
  <c r="O1040" i="3"/>
  <c r="N1041" i="3"/>
  <c r="O1041" i="3"/>
  <c r="N1042" i="3"/>
  <c r="O1042" i="3"/>
  <c r="N1043" i="3"/>
  <c r="O1043" i="3"/>
  <c r="N1044" i="3"/>
  <c r="O1044" i="3"/>
  <c r="N1045" i="3"/>
  <c r="O1045" i="3"/>
  <c r="N1046" i="3"/>
  <c r="O1046" i="3"/>
  <c r="N1047" i="3"/>
  <c r="O1047" i="3"/>
  <c r="N1048" i="3"/>
  <c r="O1048" i="3"/>
  <c r="N1049" i="3"/>
  <c r="O1049" i="3"/>
  <c r="N1050" i="3"/>
  <c r="O1050" i="3"/>
  <c r="N1051" i="3"/>
  <c r="O1051" i="3"/>
  <c r="N1052" i="3"/>
  <c r="O1052" i="3"/>
  <c r="N1053" i="3"/>
  <c r="O1053" i="3"/>
  <c r="N1054" i="3"/>
  <c r="O1054" i="3"/>
  <c r="N1055" i="3"/>
  <c r="O1055" i="3"/>
  <c r="N1056" i="3"/>
  <c r="O1056" i="3"/>
  <c r="N1057" i="3"/>
  <c r="O1057" i="3"/>
  <c r="N1058" i="3"/>
  <c r="O1058" i="3"/>
  <c r="N1059" i="3"/>
  <c r="O1059" i="3"/>
  <c r="N1060" i="3"/>
  <c r="O1060" i="3"/>
  <c r="N1061" i="3"/>
  <c r="O1061" i="3"/>
  <c r="N1062" i="3"/>
  <c r="O1062" i="3"/>
  <c r="N1063" i="3"/>
  <c r="O1063" i="3"/>
  <c r="N1064" i="3"/>
  <c r="O1064" i="3"/>
  <c r="N1065" i="3"/>
  <c r="O1065" i="3"/>
  <c r="N1066" i="3"/>
  <c r="O1066" i="3"/>
  <c r="N1067" i="3"/>
  <c r="O1067" i="3"/>
  <c r="N1068" i="3"/>
  <c r="O1068" i="3"/>
  <c r="N1069" i="3"/>
  <c r="O1069" i="3"/>
  <c r="N1070" i="3"/>
  <c r="O1070" i="3"/>
  <c r="N1071" i="3"/>
  <c r="O1071" i="3"/>
  <c r="N1072" i="3"/>
  <c r="O1072" i="3"/>
  <c r="N1073" i="3"/>
  <c r="O1073" i="3"/>
  <c r="N1074" i="3"/>
  <c r="O1074" i="3"/>
  <c r="N1075" i="3"/>
  <c r="O1075" i="3"/>
  <c r="N1076" i="3"/>
  <c r="O1076" i="3"/>
  <c r="N1077" i="3"/>
  <c r="O1077" i="3"/>
  <c r="N1078" i="3"/>
  <c r="O1078" i="3"/>
  <c r="N1079" i="3"/>
  <c r="O1079" i="3"/>
  <c r="N1080" i="3"/>
  <c r="O1080" i="3"/>
  <c r="N1081" i="3"/>
  <c r="O1081" i="3"/>
  <c r="N1082" i="3"/>
  <c r="O1082" i="3"/>
  <c r="N1083" i="3"/>
  <c r="O1083" i="3"/>
  <c r="N1084" i="3"/>
  <c r="O1084" i="3"/>
  <c r="N1085" i="3"/>
  <c r="O1085" i="3"/>
  <c r="N1086" i="3"/>
  <c r="O1086" i="3"/>
  <c r="N1087" i="3"/>
  <c r="O1087" i="3"/>
  <c r="N1088" i="3"/>
  <c r="O1088" i="3"/>
  <c r="N1089" i="3"/>
  <c r="O1089" i="3"/>
  <c r="N1090" i="3"/>
  <c r="O1090" i="3"/>
  <c r="N1091" i="3"/>
  <c r="O1091" i="3"/>
  <c r="N1092" i="3"/>
  <c r="O1092" i="3"/>
  <c r="N1093" i="3"/>
  <c r="O1093" i="3"/>
  <c r="N1094" i="3"/>
  <c r="O1094" i="3"/>
  <c r="N1095" i="3"/>
  <c r="O1095" i="3"/>
  <c r="N1096" i="3"/>
  <c r="O1096" i="3"/>
  <c r="N1097" i="3"/>
  <c r="O1097" i="3"/>
  <c r="N1098" i="3"/>
  <c r="O1098" i="3"/>
  <c r="N1099" i="3"/>
  <c r="O1099" i="3"/>
  <c r="N1100" i="3"/>
  <c r="O1100" i="3"/>
  <c r="N1101" i="3"/>
  <c r="O1101" i="3"/>
  <c r="N1102" i="3"/>
  <c r="O1102" i="3"/>
  <c r="N1103" i="3"/>
  <c r="O1103" i="3"/>
  <c r="N1104" i="3"/>
  <c r="O1104" i="3"/>
  <c r="N1105" i="3"/>
  <c r="O1105" i="3"/>
  <c r="N1106" i="3"/>
  <c r="O1106" i="3"/>
  <c r="N1107" i="3"/>
  <c r="O1107" i="3"/>
  <c r="N1108" i="3"/>
  <c r="O1108" i="3"/>
  <c r="N1109" i="3"/>
  <c r="O1109" i="3"/>
  <c r="N1110" i="3"/>
  <c r="O1110" i="3"/>
  <c r="N1111" i="3"/>
  <c r="O1111" i="3"/>
  <c r="N1112" i="3"/>
  <c r="O1112" i="3"/>
  <c r="N1113" i="3"/>
  <c r="O1113" i="3"/>
  <c r="N1114" i="3"/>
  <c r="O1114" i="3"/>
  <c r="N1115" i="3"/>
  <c r="O1115" i="3"/>
  <c r="N1116" i="3"/>
  <c r="O1116" i="3"/>
  <c r="N1117" i="3"/>
  <c r="O1117" i="3"/>
  <c r="N1118" i="3"/>
  <c r="O1118" i="3"/>
  <c r="N1119" i="3"/>
  <c r="O1119" i="3"/>
  <c r="N1120" i="3"/>
  <c r="O1120" i="3"/>
  <c r="N1121" i="3"/>
  <c r="O1121" i="3"/>
  <c r="N1122" i="3"/>
  <c r="O1122" i="3"/>
  <c r="N1123" i="3"/>
  <c r="O1123" i="3"/>
  <c r="N1124" i="3"/>
  <c r="O1124" i="3"/>
  <c r="N1125" i="3"/>
  <c r="O1125" i="3"/>
  <c r="N1126" i="3"/>
  <c r="O1126" i="3"/>
  <c r="N1127" i="3"/>
  <c r="O1127" i="3"/>
  <c r="N1128" i="3"/>
  <c r="O1128" i="3"/>
  <c r="N1129" i="3"/>
  <c r="O1129" i="3"/>
  <c r="N1130" i="3"/>
  <c r="O1130" i="3"/>
  <c r="N1131" i="3"/>
  <c r="O1131" i="3"/>
  <c r="N1132" i="3"/>
  <c r="O1132" i="3"/>
  <c r="N1133" i="3"/>
  <c r="O1133" i="3"/>
  <c r="N1134" i="3"/>
  <c r="O1134" i="3"/>
  <c r="N1135" i="3"/>
  <c r="O1135" i="3"/>
  <c r="N1136" i="3"/>
  <c r="O1136" i="3"/>
  <c r="N1137" i="3"/>
  <c r="O1137" i="3"/>
  <c r="N1138" i="3"/>
  <c r="O1138" i="3"/>
  <c r="N1139" i="3"/>
  <c r="O1139" i="3"/>
  <c r="N1140" i="3"/>
  <c r="O1140" i="3"/>
  <c r="N1141" i="3"/>
  <c r="O1141" i="3"/>
  <c r="N1142" i="3"/>
  <c r="O1142" i="3"/>
  <c r="N1143" i="3"/>
  <c r="O1143" i="3"/>
  <c r="N1144" i="3"/>
  <c r="O1144" i="3"/>
  <c r="N1145" i="3"/>
  <c r="O1145" i="3"/>
  <c r="N1146" i="3"/>
  <c r="O1146" i="3"/>
  <c r="N1147" i="3"/>
  <c r="O1147" i="3"/>
  <c r="N1148" i="3"/>
  <c r="O1148" i="3"/>
  <c r="N1149" i="3"/>
  <c r="O1149" i="3"/>
  <c r="N1150" i="3"/>
  <c r="O1150" i="3"/>
  <c r="N1151" i="3"/>
  <c r="O1151" i="3"/>
  <c r="N1152" i="3"/>
  <c r="O1152" i="3"/>
  <c r="N1153" i="3"/>
  <c r="O1153" i="3"/>
  <c r="N1154" i="3"/>
  <c r="O1154" i="3"/>
  <c r="N1155" i="3"/>
  <c r="O1155" i="3"/>
  <c r="N1156" i="3"/>
  <c r="O1156" i="3"/>
  <c r="N1157" i="3"/>
  <c r="O1157" i="3"/>
  <c r="N1158" i="3"/>
  <c r="O1158" i="3"/>
  <c r="N1159" i="3"/>
  <c r="O1159" i="3"/>
  <c r="N1160" i="3"/>
  <c r="O1160" i="3"/>
  <c r="N1161" i="3"/>
  <c r="O1161" i="3"/>
  <c r="N1162" i="3"/>
  <c r="O1162" i="3"/>
  <c r="N1163" i="3"/>
  <c r="O1163" i="3"/>
  <c r="N1164" i="3"/>
  <c r="O1164" i="3"/>
  <c r="N1165" i="3"/>
  <c r="O1165" i="3"/>
  <c r="N1166" i="3"/>
  <c r="O1166" i="3"/>
  <c r="N1167" i="3"/>
  <c r="O1167" i="3"/>
  <c r="N1168" i="3"/>
  <c r="O1168" i="3"/>
  <c r="N1169" i="3"/>
  <c r="O1169" i="3"/>
  <c r="N1170" i="3"/>
  <c r="O1170" i="3"/>
  <c r="N1171" i="3"/>
  <c r="O1171" i="3"/>
  <c r="N1172" i="3"/>
  <c r="O1172" i="3"/>
  <c r="N1173" i="3"/>
  <c r="O1173" i="3"/>
  <c r="N1174" i="3"/>
  <c r="O1174" i="3"/>
  <c r="N1175" i="3"/>
  <c r="O1175" i="3"/>
  <c r="N1176" i="3"/>
  <c r="O1176" i="3"/>
  <c r="N1177" i="3"/>
  <c r="O1177" i="3"/>
  <c r="N1178" i="3"/>
  <c r="O1178" i="3"/>
  <c r="N1179" i="3"/>
  <c r="O1179" i="3"/>
  <c r="N1180" i="3"/>
  <c r="O1180" i="3"/>
  <c r="N1181" i="3"/>
  <c r="O1181" i="3"/>
  <c r="N1182" i="3"/>
  <c r="O1182" i="3"/>
  <c r="N1183" i="3"/>
  <c r="O1183" i="3"/>
  <c r="N1184" i="3"/>
  <c r="O1184" i="3"/>
  <c r="N1185" i="3"/>
  <c r="O1185" i="3"/>
  <c r="N1186" i="3"/>
  <c r="O1186" i="3"/>
  <c r="N1187" i="3"/>
  <c r="O1187" i="3"/>
  <c r="N1188" i="3"/>
  <c r="O1188" i="3"/>
  <c r="N1189" i="3"/>
  <c r="O1189" i="3"/>
  <c r="N1190" i="3"/>
  <c r="O1190" i="3"/>
  <c r="N1191" i="3"/>
  <c r="O1191" i="3"/>
  <c r="N1192" i="3"/>
  <c r="O1192" i="3"/>
  <c r="N1193" i="3"/>
  <c r="O1193" i="3"/>
  <c r="N1194" i="3"/>
  <c r="O1194" i="3"/>
  <c r="N1195" i="3"/>
  <c r="O1195" i="3"/>
  <c r="N1196" i="3"/>
  <c r="O1196" i="3"/>
  <c r="N1197" i="3"/>
  <c r="O1197" i="3"/>
  <c r="N1198" i="3"/>
  <c r="O1198" i="3"/>
  <c r="N1199" i="3"/>
  <c r="O1199" i="3"/>
  <c r="N1200" i="3"/>
  <c r="O1200" i="3"/>
  <c r="N1201" i="3"/>
  <c r="O1201" i="3"/>
  <c r="N1202" i="3"/>
  <c r="O1202" i="3"/>
  <c r="N1203" i="3"/>
  <c r="O1203" i="3"/>
  <c r="N1204" i="3"/>
  <c r="O1204" i="3"/>
  <c r="N1205" i="3"/>
  <c r="O1205" i="3"/>
  <c r="N1206" i="3"/>
  <c r="O1206" i="3"/>
  <c r="N1207" i="3"/>
  <c r="O1207" i="3"/>
  <c r="N1208" i="3"/>
  <c r="O1208" i="3"/>
  <c r="N1209" i="3"/>
  <c r="O1209" i="3"/>
  <c r="N1210" i="3"/>
  <c r="O1210" i="3"/>
  <c r="N1211" i="3"/>
  <c r="O1211" i="3"/>
  <c r="N1212" i="3"/>
  <c r="O1212" i="3"/>
  <c r="N1213" i="3"/>
  <c r="O1213" i="3"/>
  <c r="N1214" i="3"/>
  <c r="O1214" i="3"/>
  <c r="N1215" i="3"/>
  <c r="O1215" i="3"/>
  <c r="N1216" i="3"/>
  <c r="O1216" i="3"/>
  <c r="N1217" i="3"/>
  <c r="O1217" i="3"/>
  <c r="N1218" i="3"/>
  <c r="O1218" i="3"/>
  <c r="N1219" i="3"/>
  <c r="O1219" i="3"/>
  <c r="N1220" i="3"/>
  <c r="O1220" i="3"/>
  <c r="N1221" i="3"/>
  <c r="O1221" i="3"/>
  <c r="N1222" i="3"/>
  <c r="O1222" i="3"/>
  <c r="N1223" i="3"/>
  <c r="O1223" i="3"/>
  <c r="N1224" i="3"/>
  <c r="O1224" i="3"/>
  <c r="N1225" i="3"/>
  <c r="O1225" i="3"/>
  <c r="N1226" i="3"/>
  <c r="O1226" i="3"/>
  <c r="N1227" i="3"/>
  <c r="O1227" i="3"/>
  <c r="N1228" i="3"/>
  <c r="O1228" i="3"/>
  <c r="N1229" i="3"/>
  <c r="O1229" i="3"/>
  <c r="N1230" i="3"/>
  <c r="O1230" i="3"/>
  <c r="N1231" i="3"/>
  <c r="O1231" i="3"/>
  <c r="N1232" i="3"/>
  <c r="O1232" i="3"/>
  <c r="N1233" i="3"/>
  <c r="O1233" i="3"/>
  <c r="N1234" i="3"/>
  <c r="O1234" i="3"/>
  <c r="N1235" i="3"/>
  <c r="O1235" i="3"/>
  <c r="N1236" i="3"/>
  <c r="O1236" i="3"/>
  <c r="N1237" i="3"/>
  <c r="O1237" i="3"/>
  <c r="N1238" i="3"/>
  <c r="O1238" i="3"/>
  <c r="N1239" i="3"/>
  <c r="O1239" i="3"/>
  <c r="N1240" i="3"/>
  <c r="O1240" i="3"/>
  <c r="N1241" i="3"/>
  <c r="O1241" i="3"/>
  <c r="N1242" i="3"/>
  <c r="O1242" i="3"/>
  <c r="N1243" i="3"/>
  <c r="O1243" i="3"/>
  <c r="N1244" i="3"/>
  <c r="O1244" i="3"/>
  <c r="N1245" i="3"/>
  <c r="O1245" i="3"/>
  <c r="N1246" i="3"/>
  <c r="O1246" i="3"/>
  <c r="N1247" i="3"/>
  <c r="O1247" i="3"/>
  <c r="N1248" i="3"/>
  <c r="O1248" i="3"/>
  <c r="N1249" i="3"/>
  <c r="O1249" i="3"/>
  <c r="N1250" i="3"/>
  <c r="O1250" i="3"/>
  <c r="N1251" i="3"/>
  <c r="O1251" i="3"/>
  <c r="N1252" i="3"/>
  <c r="O1252" i="3"/>
  <c r="N1253" i="3"/>
  <c r="O1253" i="3"/>
  <c r="N1254" i="3"/>
  <c r="O1254" i="3"/>
  <c r="N1255" i="3"/>
  <c r="O1255" i="3"/>
  <c r="N1256" i="3"/>
  <c r="O1256" i="3"/>
  <c r="N1257" i="3"/>
  <c r="O1257" i="3"/>
  <c r="N1258" i="3"/>
  <c r="O1258" i="3"/>
  <c r="N1259" i="3"/>
  <c r="O1259" i="3"/>
  <c r="N1260" i="3"/>
  <c r="O1260" i="3"/>
  <c r="N1261" i="3"/>
  <c r="O1261" i="3"/>
  <c r="N1262" i="3"/>
  <c r="O1262" i="3"/>
  <c r="N1263" i="3"/>
  <c r="O1263" i="3"/>
  <c r="N1264" i="3"/>
  <c r="O1264" i="3"/>
  <c r="N1265" i="3"/>
  <c r="O1265" i="3"/>
  <c r="N1266" i="3"/>
  <c r="O1266" i="3"/>
  <c r="N1267" i="3"/>
  <c r="O1267" i="3"/>
  <c r="N1268" i="3"/>
  <c r="O1268" i="3"/>
  <c r="N1269" i="3"/>
  <c r="O1269" i="3"/>
  <c r="N1270" i="3"/>
  <c r="O1270" i="3"/>
  <c r="N1271" i="3"/>
  <c r="O1271" i="3"/>
  <c r="N1272" i="3"/>
  <c r="O1272" i="3"/>
  <c r="N1273" i="3"/>
  <c r="O1273" i="3"/>
  <c r="N1274" i="3"/>
  <c r="O1274" i="3"/>
  <c r="N1275" i="3"/>
  <c r="O1275" i="3"/>
  <c r="N1276" i="3"/>
  <c r="O1276" i="3"/>
  <c r="N1277" i="3"/>
  <c r="O1277" i="3"/>
  <c r="N1278" i="3"/>
  <c r="O1278" i="3"/>
  <c r="N1279" i="3"/>
  <c r="O1279" i="3"/>
  <c r="N1280" i="3"/>
  <c r="O1280" i="3"/>
  <c r="N1281" i="3"/>
  <c r="O1281" i="3"/>
  <c r="N1282" i="3"/>
  <c r="O1282" i="3"/>
  <c r="N1283" i="3"/>
  <c r="O1283" i="3"/>
  <c r="N1284" i="3"/>
  <c r="O1284" i="3"/>
  <c r="N1285" i="3"/>
  <c r="O1285" i="3"/>
  <c r="N1286" i="3"/>
  <c r="O1286" i="3"/>
  <c r="N1287" i="3"/>
  <c r="O1287" i="3"/>
  <c r="N1288" i="3"/>
  <c r="O1288" i="3"/>
  <c r="N1289" i="3"/>
  <c r="O1289" i="3"/>
  <c r="N1290" i="3"/>
  <c r="O1290" i="3"/>
  <c r="N1291" i="3"/>
  <c r="O1291" i="3"/>
  <c r="N1292" i="3"/>
  <c r="O1292" i="3"/>
  <c r="N1293" i="3"/>
  <c r="O1293" i="3"/>
  <c r="N1294" i="3"/>
  <c r="O1294" i="3"/>
  <c r="N1295" i="3"/>
  <c r="O1295" i="3"/>
  <c r="N1296" i="3"/>
  <c r="O1296" i="3"/>
  <c r="N1297" i="3"/>
  <c r="O1297" i="3"/>
  <c r="N1298" i="3"/>
  <c r="O1298" i="3"/>
  <c r="N1299" i="3"/>
  <c r="O1299" i="3"/>
  <c r="N1300" i="3"/>
  <c r="O1300" i="3"/>
  <c r="N1301" i="3"/>
  <c r="O1301" i="3"/>
  <c r="N1302" i="3"/>
  <c r="O1302" i="3"/>
  <c r="N1303" i="3"/>
  <c r="O1303" i="3"/>
  <c r="N1304" i="3"/>
  <c r="O1304" i="3"/>
  <c r="N1305" i="3"/>
  <c r="O1305" i="3"/>
  <c r="N1306" i="3"/>
  <c r="O1306" i="3"/>
  <c r="N1307" i="3"/>
  <c r="O1307" i="3"/>
  <c r="N1308" i="3"/>
  <c r="O1308" i="3"/>
  <c r="N1309" i="3"/>
  <c r="O1309" i="3"/>
  <c r="N1310" i="3"/>
  <c r="O1310" i="3"/>
  <c r="N1311" i="3"/>
  <c r="O1311" i="3"/>
  <c r="N1312" i="3"/>
  <c r="O1312" i="3"/>
  <c r="N1313" i="3"/>
  <c r="O1313" i="3"/>
  <c r="N1314" i="3"/>
  <c r="O1314" i="3"/>
  <c r="N1315" i="3"/>
  <c r="O1315" i="3"/>
  <c r="N1316" i="3"/>
  <c r="O1316" i="3"/>
  <c r="N1317" i="3"/>
  <c r="O1317" i="3"/>
  <c r="N1318" i="3"/>
  <c r="O1318" i="3"/>
  <c r="N1319" i="3"/>
  <c r="O1319" i="3"/>
  <c r="N1320" i="3"/>
  <c r="O1320" i="3"/>
  <c r="N1321" i="3"/>
  <c r="O1321" i="3"/>
  <c r="N1322" i="3"/>
  <c r="O1322" i="3"/>
  <c r="N1323" i="3"/>
  <c r="O1323" i="3"/>
  <c r="N1324" i="3"/>
  <c r="O1324" i="3"/>
  <c r="N1325" i="3"/>
  <c r="O1325" i="3"/>
  <c r="N1326" i="3"/>
  <c r="O1326" i="3"/>
  <c r="N1327" i="3"/>
  <c r="O1327" i="3"/>
  <c r="N1328" i="3"/>
  <c r="O1328" i="3"/>
  <c r="N1329" i="3"/>
  <c r="O1329" i="3"/>
  <c r="N1330" i="3"/>
  <c r="O1330" i="3"/>
  <c r="N1331" i="3"/>
  <c r="O1331" i="3"/>
  <c r="N1332" i="3"/>
  <c r="O1332" i="3"/>
  <c r="N1333" i="3"/>
  <c r="O1333" i="3"/>
  <c r="N1334" i="3"/>
  <c r="O1334" i="3"/>
  <c r="N1335" i="3"/>
  <c r="O1335" i="3"/>
  <c r="N1336" i="3"/>
  <c r="O1336" i="3"/>
  <c r="N1337" i="3"/>
  <c r="O1337" i="3"/>
  <c r="N1338" i="3"/>
  <c r="O1338" i="3"/>
  <c r="N1339" i="3"/>
  <c r="O1339" i="3"/>
  <c r="O2" i="3"/>
  <c r="N2" i="3"/>
  <c r="R64" i="1"/>
  <c r="R65" i="1"/>
  <c r="Q65" i="1"/>
  <c r="Q64" i="1"/>
  <c r="L3" i="3"/>
  <c r="M3" i="3"/>
  <c r="L4" i="3"/>
  <c r="M4" i="3"/>
  <c r="L5" i="3"/>
  <c r="M5" i="3"/>
  <c r="L6" i="3"/>
  <c r="M6" i="3"/>
  <c r="L7" i="3"/>
  <c r="M7" i="3"/>
  <c r="L8" i="3"/>
  <c r="M8" i="3"/>
  <c r="L9" i="3"/>
  <c r="M9" i="3"/>
  <c r="L10" i="3"/>
  <c r="M10" i="3"/>
  <c r="L11" i="3"/>
  <c r="M11" i="3"/>
  <c r="L12" i="3"/>
  <c r="M12" i="3"/>
  <c r="L13" i="3"/>
  <c r="M13" i="3"/>
  <c r="L14" i="3"/>
  <c r="M14" i="3"/>
  <c r="L15" i="3"/>
  <c r="M15" i="3"/>
  <c r="L16" i="3"/>
  <c r="M16" i="3"/>
  <c r="L17" i="3"/>
  <c r="M17" i="3"/>
  <c r="L18" i="3"/>
  <c r="M18" i="3"/>
  <c r="L19" i="3"/>
  <c r="M19" i="3"/>
  <c r="L20" i="3"/>
  <c r="M20" i="3"/>
  <c r="L21" i="3"/>
  <c r="M21" i="3"/>
  <c r="L22" i="3"/>
  <c r="M22" i="3"/>
  <c r="L23" i="3"/>
  <c r="M23" i="3"/>
  <c r="L24" i="3"/>
  <c r="M24" i="3"/>
  <c r="L25" i="3"/>
  <c r="M25" i="3"/>
  <c r="L26" i="3"/>
  <c r="M26" i="3"/>
  <c r="L27" i="3"/>
  <c r="M27" i="3"/>
  <c r="L28" i="3"/>
  <c r="M28" i="3"/>
  <c r="L29" i="3"/>
  <c r="M29" i="3"/>
  <c r="L30" i="3"/>
  <c r="M30" i="3"/>
  <c r="L31" i="3"/>
  <c r="M31" i="3"/>
  <c r="L32" i="3"/>
  <c r="M32" i="3"/>
  <c r="L33" i="3"/>
  <c r="M33" i="3"/>
  <c r="L34" i="3"/>
  <c r="M34" i="3"/>
  <c r="L35" i="3"/>
  <c r="M35" i="3"/>
  <c r="L36" i="3"/>
  <c r="M36" i="3"/>
  <c r="L37" i="3"/>
  <c r="M37" i="3"/>
  <c r="L38" i="3"/>
  <c r="M38" i="3"/>
  <c r="L39" i="3"/>
  <c r="M39" i="3"/>
  <c r="L40" i="3"/>
  <c r="M40" i="3"/>
  <c r="L41" i="3"/>
  <c r="M41" i="3"/>
  <c r="L42" i="3"/>
  <c r="M42" i="3"/>
  <c r="L43" i="3"/>
  <c r="M43" i="3"/>
  <c r="L44" i="3"/>
  <c r="M44" i="3"/>
  <c r="L45" i="3"/>
  <c r="M45" i="3"/>
  <c r="L46" i="3"/>
  <c r="M46" i="3"/>
  <c r="L47" i="3"/>
  <c r="M47" i="3"/>
  <c r="L48" i="3"/>
  <c r="M48" i="3"/>
  <c r="L49" i="3"/>
  <c r="M49" i="3"/>
  <c r="L50" i="3"/>
  <c r="M50" i="3"/>
  <c r="L51" i="3"/>
  <c r="M51" i="3"/>
  <c r="L52" i="3"/>
  <c r="M52" i="3"/>
  <c r="L53" i="3"/>
  <c r="M53" i="3"/>
  <c r="L54" i="3"/>
  <c r="M54" i="3"/>
  <c r="L55" i="3"/>
  <c r="M55" i="3"/>
  <c r="L56" i="3"/>
  <c r="M56" i="3"/>
  <c r="L57" i="3"/>
  <c r="M57" i="3"/>
  <c r="L58" i="3"/>
  <c r="M58" i="3"/>
  <c r="L59" i="3"/>
  <c r="M59" i="3"/>
  <c r="L60" i="3"/>
  <c r="M60" i="3"/>
  <c r="L61" i="3"/>
  <c r="M61" i="3"/>
  <c r="L62" i="3"/>
  <c r="M62" i="3"/>
  <c r="L63" i="3"/>
  <c r="M63" i="3"/>
  <c r="L64" i="3"/>
  <c r="M64" i="3"/>
  <c r="L65" i="3"/>
  <c r="M65" i="3"/>
  <c r="L66" i="3"/>
  <c r="M66" i="3"/>
  <c r="L67" i="3"/>
  <c r="M67" i="3"/>
  <c r="L68" i="3"/>
  <c r="M68" i="3"/>
  <c r="L69" i="3"/>
  <c r="M69" i="3"/>
  <c r="L70" i="3"/>
  <c r="M70" i="3"/>
  <c r="L71" i="3"/>
  <c r="M71" i="3"/>
  <c r="L72" i="3"/>
  <c r="M72" i="3"/>
  <c r="L73" i="3"/>
  <c r="M73" i="3"/>
  <c r="L74" i="3"/>
  <c r="M74" i="3"/>
  <c r="L75" i="3"/>
  <c r="M75" i="3"/>
  <c r="L76" i="3"/>
  <c r="M76" i="3"/>
  <c r="L77" i="3"/>
  <c r="M77" i="3"/>
  <c r="L78" i="3"/>
  <c r="M78" i="3"/>
  <c r="L79" i="3"/>
  <c r="M79" i="3"/>
  <c r="L80" i="3"/>
  <c r="M80" i="3"/>
  <c r="L81" i="3"/>
  <c r="M81" i="3"/>
  <c r="L82" i="3"/>
  <c r="M82" i="3"/>
  <c r="L83" i="3"/>
  <c r="M83" i="3"/>
  <c r="L84" i="3"/>
  <c r="M84" i="3"/>
  <c r="L85" i="3"/>
  <c r="M85" i="3"/>
  <c r="L86" i="3"/>
  <c r="M86" i="3"/>
  <c r="L87" i="3"/>
  <c r="M87" i="3"/>
  <c r="L88" i="3"/>
  <c r="M88" i="3"/>
  <c r="L89" i="3"/>
  <c r="M89" i="3"/>
  <c r="L90" i="3"/>
  <c r="M90" i="3"/>
  <c r="L91" i="3"/>
  <c r="M91" i="3"/>
  <c r="L92" i="3"/>
  <c r="M92" i="3"/>
  <c r="L93" i="3"/>
  <c r="M93" i="3"/>
  <c r="L94" i="3"/>
  <c r="M94" i="3"/>
  <c r="L95" i="3"/>
  <c r="M95" i="3"/>
  <c r="L96" i="3"/>
  <c r="M96" i="3"/>
  <c r="L97" i="3"/>
  <c r="M97" i="3"/>
  <c r="L98" i="3"/>
  <c r="M98" i="3"/>
  <c r="L99" i="3"/>
  <c r="M99" i="3"/>
  <c r="L100" i="3"/>
  <c r="M100" i="3"/>
  <c r="L101" i="3"/>
  <c r="M101" i="3"/>
  <c r="L102" i="3"/>
  <c r="M102" i="3"/>
  <c r="L103" i="3"/>
  <c r="M103" i="3"/>
  <c r="L104" i="3"/>
  <c r="M104" i="3"/>
  <c r="L105" i="3"/>
  <c r="M105" i="3"/>
  <c r="L106" i="3"/>
  <c r="M106" i="3"/>
  <c r="L107" i="3"/>
  <c r="M107" i="3"/>
  <c r="L108" i="3"/>
  <c r="M108" i="3"/>
  <c r="L109" i="3"/>
  <c r="M109" i="3"/>
  <c r="L110" i="3"/>
  <c r="M110" i="3"/>
  <c r="L111" i="3"/>
  <c r="M111" i="3"/>
  <c r="L112" i="3"/>
  <c r="M112" i="3"/>
  <c r="L113" i="3"/>
  <c r="M113" i="3"/>
  <c r="L114" i="3"/>
  <c r="M114" i="3"/>
  <c r="L115" i="3"/>
  <c r="M115" i="3"/>
  <c r="L116" i="3"/>
  <c r="M116" i="3"/>
  <c r="L117" i="3"/>
  <c r="M117" i="3"/>
  <c r="L118" i="3"/>
  <c r="M118" i="3"/>
  <c r="L119" i="3"/>
  <c r="M119" i="3"/>
  <c r="L120" i="3"/>
  <c r="M120" i="3"/>
  <c r="L121" i="3"/>
  <c r="M121" i="3"/>
  <c r="L122" i="3"/>
  <c r="M122" i="3"/>
  <c r="L123" i="3"/>
  <c r="M123" i="3"/>
  <c r="L124" i="3"/>
  <c r="M124" i="3"/>
  <c r="L125" i="3"/>
  <c r="M125" i="3"/>
  <c r="L126" i="3"/>
  <c r="M126" i="3"/>
  <c r="L127" i="3"/>
  <c r="M127" i="3"/>
  <c r="L128" i="3"/>
  <c r="M128" i="3"/>
  <c r="L129" i="3"/>
  <c r="M129" i="3"/>
  <c r="L130" i="3"/>
  <c r="M130" i="3"/>
  <c r="L131" i="3"/>
  <c r="M131" i="3"/>
  <c r="L132" i="3"/>
  <c r="M132" i="3"/>
  <c r="L133" i="3"/>
  <c r="M133" i="3"/>
  <c r="L134" i="3"/>
  <c r="M134" i="3"/>
  <c r="L135" i="3"/>
  <c r="M135" i="3"/>
  <c r="L136" i="3"/>
  <c r="M136" i="3"/>
  <c r="L137" i="3"/>
  <c r="M137" i="3"/>
  <c r="L138" i="3"/>
  <c r="M138" i="3"/>
  <c r="L139" i="3"/>
  <c r="M139" i="3"/>
  <c r="L140" i="3"/>
  <c r="M140" i="3"/>
  <c r="L141" i="3"/>
  <c r="M141" i="3"/>
  <c r="L142" i="3"/>
  <c r="M142" i="3"/>
  <c r="L143" i="3"/>
  <c r="M143" i="3"/>
  <c r="L144" i="3"/>
  <c r="M144" i="3"/>
  <c r="L145" i="3"/>
  <c r="M145" i="3"/>
  <c r="L146" i="3"/>
  <c r="M146" i="3"/>
  <c r="L147" i="3"/>
  <c r="M147" i="3"/>
  <c r="L148" i="3"/>
  <c r="M148" i="3"/>
  <c r="L149" i="3"/>
  <c r="M149" i="3"/>
  <c r="L150" i="3"/>
  <c r="M150" i="3"/>
  <c r="L151" i="3"/>
  <c r="M151" i="3"/>
  <c r="L152" i="3"/>
  <c r="M152" i="3"/>
  <c r="L153" i="3"/>
  <c r="M153" i="3"/>
  <c r="L154" i="3"/>
  <c r="M154" i="3"/>
  <c r="L155" i="3"/>
  <c r="M155" i="3"/>
  <c r="L156" i="3"/>
  <c r="M156" i="3"/>
  <c r="L157" i="3"/>
  <c r="M157" i="3"/>
  <c r="L158" i="3"/>
  <c r="M158" i="3"/>
  <c r="L159" i="3"/>
  <c r="M159" i="3"/>
  <c r="L160" i="3"/>
  <c r="M160" i="3"/>
  <c r="L161" i="3"/>
  <c r="M161" i="3"/>
  <c r="L162" i="3"/>
  <c r="M162" i="3"/>
  <c r="L163" i="3"/>
  <c r="M163" i="3"/>
  <c r="L164" i="3"/>
  <c r="M164" i="3"/>
  <c r="L165" i="3"/>
  <c r="M165" i="3"/>
  <c r="L166" i="3"/>
  <c r="M166" i="3"/>
  <c r="L167" i="3"/>
  <c r="M167" i="3"/>
  <c r="L168" i="3"/>
  <c r="M168" i="3"/>
  <c r="L169" i="3"/>
  <c r="M169" i="3"/>
  <c r="L170" i="3"/>
  <c r="M170" i="3"/>
  <c r="L171" i="3"/>
  <c r="M171" i="3"/>
  <c r="L172" i="3"/>
  <c r="M172" i="3"/>
  <c r="L173" i="3"/>
  <c r="M173" i="3"/>
  <c r="L174" i="3"/>
  <c r="M174" i="3"/>
  <c r="L175" i="3"/>
  <c r="M175" i="3"/>
  <c r="L176" i="3"/>
  <c r="M176" i="3"/>
  <c r="L177" i="3"/>
  <c r="M177" i="3"/>
  <c r="L178" i="3"/>
  <c r="M178" i="3"/>
  <c r="L179" i="3"/>
  <c r="M179" i="3"/>
  <c r="L180" i="3"/>
  <c r="M180" i="3"/>
  <c r="L181" i="3"/>
  <c r="M181" i="3"/>
  <c r="L182" i="3"/>
  <c r="M182" i="3"/>
  <c r="L183" i="3"/>
  <c r="M183" i="3"/>
  <c r="L184" i="3"/>
  <c r="M184" i="3"/>
  <c r="L185" i="3"/>
  <c r="M185" i="3"/>
  <c r="L186" i="3"/>
  <c r="M186" i="3"/>
  <c r="L187" i="3"/>
  <c r="M187" i="3"/>
  <c r="L188" i="3"/>
  <c r="M188" i="3"/>
  <c r="L189" i="3"/>
  <c r="M189" i="3"/>
  <c r="L190" i="3"/>
  <c r="M190" i="3"/>
  <c r="L191" i="3"/>
  <c r="M191" i="3"/>
  <c r="L192" i="3"/>
  <c r="M192" i="3"/>
  <c r="L193" i="3"/>
  <c r="M193" i="3"/>
  <c r="L194" i="3"/>
  <c r="M194" i="3"/>
  <c r="L195" i="3"/>
  <c r="M195" i="3"/>
  <c r="L196" i="3"/>
  <c r="M196" i="3"/>
  <c r="L197" i="3"/>
  <c r="M197" i="3"/>
  <c r="L198" i="3"/>
  <c r="M198" i="3"/>
  <c r="L199" i="3"/>
  <c r="M199" i="3"/>
  <c r="L200" i="3"/>
  <c r="M200" i="3"/>
  <c r="L201" i="3"/>
  <c r="M201" i="3"/>
  <c r="L202" i="3"/>
  <c r="M202" i="3"/>
  <c r="L203" i="3"/>
  <c r="M203" i="3"/>
  <c r="L204" i="3"/>
  <c r="M204" i="3"/>
  <c r="L205" i="3"/>
  <c r="M205" i="3"/>
  <c r="L206" i="3"/>
  <c r="M206" i="3"/>
  <c r="L207" i="3"/>
  <c r="M207" i="3"/>
  <c r="L208" i="3"/>
  <c r="M208" i="3"/>
  <c r="L209" i="3"/>
  <c r="M209" i="3"/>
  <c r="L210" i="3"/>
  <c r="M210" i="3"/>
  <c r="L211" i="3"/>
  <c r="M211" i="3"/>
  <c r="L212" i="3"/>
  <c r="M212" i="3"/>
  <c r="L213" i="3"/>
  <c r="M213" i="3"/>
  <c r="L214" i="3"/>
  <c r="M214" i="3"/>
  <c r="L215" i="3"/>
  <c r="M215" i="3"/>
  <c r="L216" i="3"/>
  <c r="M216" i="3"/>
  <c r="L217" i="3"/>
  <c r="M217" i="3"/>
  <c r="L218" i="3"/>
  <c r="M218" i="3"/>
  <c r="L219" i="3"/>
  <c r="M219" i="3"/>
  <c r="L220" i="3"/>
  <c r="M220" i="3"/>
  <c r="L221" i="3"/>
  <c r="M221" i="3"/>
  <c r="L222" i="3"/>
  <c r="M222" i="3"/>
  <c r="L223" i="3"/>
  <c r="M223" i="3"/>
  <c r="L224" i="3"/>
  <c r="M224" i="3"/>
  <c r="L225" i="3"/>
  <c r="M225" i="3"/>
  <c r="L226" i="3"/>
  <c r="M226" i="3"/>
  <c r="L227" i="3"/>
  <c r="M227" i="3"/>
  <c r="L228" i="3"/>
  <c r="M228" i="3"/>
  <c r="L229" i="3"/>
  <c r="M229" i="3"/>
  <c r="L230" i="3"/>
  <c r="M230" i="3"/>
  <c r="L231" i="3"/>
  <c r="M231" i="3"/>
  <c r="L232" i="3"/>
  <c r="M232" i="3"/>
  <c r="L233" i="3"/>
  <c r="M233" i="3"/>
  <c r="L234" i="3"/>
  <c r="M234" i="3"/>
  <c r="L235" i="3"/>
  <c r="M235" i="3"/>
  <c r="L236" i="3"/>
  <c r="M236" i="3"/>
  <c r="L237" i="3"/>
  <c r="M237" i="3"/>
  <c r="L238" i="3"/>
  <c r="M238" i="3"/>
  <c r="L239" i="3"/>
  <c r="M239" i="3"/>
  <c r="L240" i="3"/>
  <c r="M240" i="3"/>
  <c r="L241" i="3"/>
  <c r="M241" i="3"/>
  <c r="L242" i="3"/>
  <c r="M242" i="3"/>
  <c r="L243" i="3"/>
  <c r="M243" i="3"/>
  <c r="L244" i="3"/>
  <c r="M244" i="3"/>
  <c r="L245" i="3"/>
  <c r="M245" i="3"/>
  <c r="L246" i="3"/>
  <c r="M246" i="3"/>
  <c r="L247" i="3"/>
  <c r="M247" i="3"/>
  <c r="L248" i="3"/>
  <c r="M248" i="3"/>
  <c r="L249" i="3"/>
  <c r="M249" i="3"/>
  <c r="L250" i="3"/>
  <c r="M250" i="3"/>
  <c r="L251" i="3"/>
  <c r="M251" i="3"/>
  <c r="L252" i="3"/>
  <c r="M252" i="3"/>
  <c r="L253" i="3"/>
  <c r="M253" i="3"/>
  <c r="L254" i="3"/>
  <c r="M254" i="3"/>
  <c r="L255" i="3"/>
  <c r="M255" i="3"/>
  <c r="L256" i="3"/>
  <c r="M256" i="3"/>
  <c r="L257" i="3"/>
  <c r="M257" i="3"/>
  <c r="L258" i="3"/>
  <c r="M258" i="3"/>
  <c r="L259" i="3"/>
  <c r="M259" i="3"/>
  <c r="L260" i="3"/>
  <c r="M260" i="3"/>
  <c r="L261" i="3"/>
  <c r="M261" i="3"/>
  <c r="L262" i="3"/>
  <c r="M262" i="3"/>
  <c r="L263" i="3"/>
  <c r="M263" i="3"/>
  <c r="L264" i="3"/>
  <c r="M264" i="3"/>
  <c r="L265" i="3"/>
  <c r="M265" i="3"/>
  <c r="L266" i="3"/>
  <c r="M266" i="3"/>
  <c r="L267" i="3"/>
  <c r="M267" i="3"/>
  <c r="L268" i="3"/>
  <c r="M268" i="3"/>
  <c r="L269" i="3"/>
  <c r="M269" i="3"/>
  <c r="L270" i="3"/>
  <c r="M270" i="3"/>
  <c r="L271" i="3"/>
  <c r="M271" i="3"/>
  <c r="L272" i="3"/>
  <c r="M272" i="3"/>
  <c r="L273" i="3"/>
  <c r="M273" i="3"/>
  <c r="L274" i="3"/>
  <c r="M274" i="3"/>
  <c r="L275" i="3"/>
  <c r="M275" i="3"/>
  <c r="L276" i="3"/>
  <c r="M276" i="3"/>
  <c r="L277" i="3"/>
  <c r="M277" i="3"/>
  <c r="L278" i="3"/>
  <c r="M278" i="3"/>
  <c r="L279" i="3"/>
  <c r="M279" i="3"/>
  <c r="L280" i="3"/>
  <c r="M280" i="3"/>
  <c r="L281" i="3"/>
  <c r="M281" i="3"/>
  <c r="L282" i="3"/>
  <c r="M282" i="3"/>
  <c r="L283" i="3"/>
  <c r="M283" i="3"/>
  <c r="L284" i="3"/>
  <c r="M284" i="3"/>
  <c r="L285" i="3"/>
  <c r="M285" i="3"/>
  <c r="L286" i="3"/>
  <c r="M286" i="3"/>
  <c r="L287" i="3"/>
  <c r="M287" i="3"/>
  <c r="L288" i="3"/>
  <c r="M288" i="3"/>
  <c r="L289" i="3"/>
  <c r="M289" i="3"/>
  <c r="L290" i="3"/>
  <c r="M290" i="3"/>
  <c r="L291" i="3"/>
  <c r="M291" i="3"/>
  <c r="L292" i="3"/>
  <c r="M292" i="3"/>
  <c r="L293" i="3"/>
  <c r="M293" i="3"/>
  <c r="L294" i="3"/>
  <c r="M294" i="3"/>
  <c r="L295" i="3"/>
  <c r="M295" i="3"/>
  <c r="L296" i="3"/>
  <c r="M296" i="3"/>
  <c r="L297" i="3"/>
  <c r="M297" i="3"/>
  <c r="L298" i="3"/>
  <c r="M298" i="3"/>
  <c r="L299" i="3"/>
  <c r="M299" i="3"/>
  <c r="L300" i="3"/>
  <c r="M300" i="3"/>
  <c r="L301" i="3"/>
  <c r="M301" i="3"/>
  <c r="L302" i="3"/>
  <c r="M302" i="3"/>
  <c r="L303" i="3"/>
  <c r="M303" i="3"/>
  <c r="L304" i="3"/>
  <c r="M304" i="3"/>
  <c r="L305" i="3"/>
  <c r="M305" i="3"/>
  <c r="L306" i="3"/>
  <c r="M306" i="3"/>
  <c r="L307" i="3"/>
  <c r="M307" i="3"/>
  <c r="L308" i="3"/>
  <c r="M308" i="3"/>
  <c r="L309" i="3"/>
  <c r="M309" i="3"/>
  <c r="L310" i="3"/>
  <c r="M310" i="3"/>
  <c r="L311" i="3"/>
  <c r="M311" i="3"/>
  <c r="L312" i="3"/>
  <c r="M312" i="3"/>
  <c r="L313" i="3"/>
  <c r="M313" i="3"/>
  <c r="L314" i="3"/>
  <c r="M314" i="3"/>
  <c r="L315" i="3"/>
  <c r="M315" i="3"/>
  <c r="L316" i="3"/>
  <c r="M316" i="3"/>
  <c r="L317" i="3"/>
  <c r="M317" i="3"/>
  <c r="L318" i="3"/>
  <c r="M318" i="3"/>
  <c r="L319" i="3"/>
  <c r="M319" i="3"/>
  <c r="L320" i="3"/>
  <c r="M320" i="3"/>
  <c r="L321" i="3"/>
  <c r="M321" i="3"/>
  <c r="L322" i="3"/>
  <c r="M322" i="3"/>
  <c r="L323" i="3"/>
  <c r="M323" i="3"/>
  <c r="L324" i="3"/>
  <c r="M324" i="3"/>
  <c r="L325" i="3"/>
  <c r="M325" i="3"/>
  <c r="L326" i="3"/>
  <c r="M326" i="3"/>
  <c r="L327" i="3"/>
  <c r="M327" i="3"/>
  <c r="L328" i="3"/>
  <c r="M328" i="3"/>
  <c r="L329" i="3"/>
  <c r="M329" i="3"/>
  <c r="L330" i="3"/>
  <c r="M330" i="3"/>
  <c r="L331" i="3"/>
  <c r="M331" i="3"/>
  <c r="L332" i="3"/>
  <c r="M332" i="3"/>
  <c r="L333" i="3"/>
  <c r="M333" i="3"/>
  <c r="L334" i="3"/>
  <c r="M334" i="3"/>
  <c r="L335" i="3"/>
  <c r="M335" i="3"/>
  <c r="L336" i="3"/>
  <c r="M336" i="3"/>
  <c r="L337" i="3"/>
  <c r="M337" i="3"/>
  <c r="L338" i="3"/>
  <c r="M338" i="3"/>
  <c r="L339" i="3"/>
  <c r="M339" i="3"/>
  <c r="L340" i="3"/>
  <c r="M340" i="3"/>
  <c r="L341" i="3"/>
  <c r="M341" i="3"/>
  <c r="L342" i="3"/>
  <c r="M342" i="3"/>
  <c r="L343" i="3"/>
  <c r="M343" i="3"/>
  <c r="L344" i="3"/>
  <c r="M344" i="3"/>
  <c r="L345" i="3"/>
  <c r="M345" i="3"/>
  <c r="L346" i="3"/>
  <c r="M346" i="3"/>
  <c r="L347" i="3"/>
  <c r="M347" i="3"/>
  <c r="L348" i="3"/>
  <c r="M348" i="3"/>
  <c r="L349" i="3"/>
  <c r="M349" i="3"/>
  <c r="L350" i="3"/>
  <c r="M350" i="3"/>
  <c r="L351" i="3"/>
  <c r="M351" i="3"/>
  <c r="L352" i="3"/>
  <c r="M352" i="3"/>
  <c r="L353" i="3"/>
  <c r="M353" i="3"/>
  <c r="L354" i="3"/>
  <c r="M354" i="3"/>
  <c r="L355" i="3"/>
  <c r="M355" i="3"/>
  <c r="L356" i="3"/>
  <c r="M356" i="3"/>
  <c r="L357" i="3"/>
  <c r="M357" i="3"/>
  <c r="L358" i="3"/>
  <c r="M358" i="3"/>
  <c r="L359" i="3"/>
  <c r="M359" i="3"/>
  <c r="L360" i="3"/>
  <c r="M360" i="3"/>
  <c r="L361" i="3"/>
  <c r="M361" i="3"/>
  <c r="L362" i="3"/>
  <c r="M362" i="3"/>
  <c r="L363" i="3"/>
  <c r="M363" i="3"/>
  <c r="L364" i="3"/>
  <c r="M364" i="3"/>
  <c r="L365" i="3"/>
  <c r="M365" i="3"/>
  <c r="L366" i="3"/>
  <c r="M366" i="3"/>
  <c r="L367" i="3"/>
  <c r="M367" i="3"/>
  <c r="L368" i="3"/>
  <c r="M368" i="3"/>
  <c r="L369" i="3"/>
  <c r="M369" i="3"/>
  <c r="L370" i="3"/>
  <c r="M370" i="3"/>
  <c r="L371" i="3"/>
  <c r="M371" i="3"/>
  <c r="L372" i="3"/>
  <c r="M372" i="3"/>
  <c r="L373" i="3"/>
  <c r="M373" i="3"/>
  <c r="L374" i="3"/>
  <c r="M374" i="3"/>
  <c r="L375" i="3"/>
  <c r="M375" i="3"/>
  <c r="L376" i="3"/>
  <c r="M376" i="3"/>
  <c r="L377" i="3"/>
  <c r="M377" i="3"/>
  <c r="L378" i="3"/>
  <c r="M378" i="3"/>
  <c r="L379" i="3"/>
  <c r="M379" i="3"/>
  <c r="L380" i="3"/>
  <c r="M380" i="3"/>
  <c r="L381" i="3"/>
  <c r="M381" i="3"/>
  <c r="L382" i="3"/>
  <c r="M382" i="3"/>
  <c r="L383" i="3"/>
  <c r="M383" i="3"/>
  <c r="L384" i="3"/>
  <c r="M384" i="3"/>
  <c r="L385" i="3"/>
  <c r="M385" i="3"/>
  <c r="L386" i="3"/>
  <c r="M386" i="3"/>
  <c r="L387" i="3"/>
  <c r="M387" i="3"/>
  <c r="L388" i="3"/>
  <c r="M388" i="3"/>
  <c r="L389" i="3"/>
  <c r="M389" i="3"/>
  <c r="L390" i="3"/>
  <c r="M390" i="3"/>
  <c r="L391" i="3"/>
  <c r="M391" i="3"/>
  <c r="L392" i="3"/>
  <c r="M392" i="3"/>
  <c r="L393" i="3"/>
  <c r="M393" i="3"/>
  <c r="L394" i="3"/>
  <c r="M394" i="3"/>
  <c r="L395" i="3"/>
  <c r="M395" i="3"/>
  <c r="L396" i="3"/>
  <c r="M396" i="3"/>
  <c r="L397" i="3"/>
  <c r="M397" i="3"/>
  <c r="L398" i="3"/>
  <c r="M398" i="3"/>
  <c r="L399" i="3"/>
  <c r="M399" i="3"/>
  <c r="L400" i="3"/>
  <c r="M400" i="3"/>
  <c r="L401" i="3"/>
  <c r="M401" i="3"/>
  <c r="L402" i="3"/>
  <c r="M402" i="3"/>
  <c r="L403" i="3"/>
  <c r="M403" i="3"/>
  <c r="L404" i="3"/>
  <c r="M404" i="3"/>
  <c r="L405" i="3"/>
  <c r="M405" i="3"/>
  <c r="L406" i="3"/>
  <c r="M406" i="3"/>
  <c r="L407" i="3"/>
  <c r="M407" i="3"/>
  <c r="L408" i="3"/>
  <c r="M408" i="3"/>
  <c r="L409" i="3"/>
  <c r="M409" i="3"/>
  <c r="L410" i="3"/>
  <c r="M410" i="3"/>
  <c r="L411" i="3"/>
  <c r="M411" i="3"/>
  <c r="L412" i="3"/>
  <c r="M412" i="3"/>
  <c r="L413" i="3"/>
  <c r="M413" i="3"/>
  <c r="L414" i="3"/>
  <c r="M414" i="3"/>
  <c r="L415" i="3"/>
  <c r="M415" i="3"/>
  <c r="L416" i="3"/>
  <c r="M416" i="3"/>
  <c r="L417" i="3"/>
  <c r="M417" i="3"/>
  <c r="L418" i="3"/>
  <c r="M418" i="3"/>
  <c r="L419" i="3"/>
  <c r="M419" i="3"/>
  <c r="L420" i="3"/>
  <c r="M420" i="3"/>
  <c r="L421" i="3"/>
  <c r="M421" i="3"/>
  <c r="L422" i="3"/>
  <c r="M422" i="3"/>
  <c r="L423" i="3"/>
  <c r="M423" i="3"/>
  <c r="L424" i="3"/>
  <c r="M424" i="3"/>
  <c r="L425" i="3"/>
  <c r="M425" i="3"/>
  <c r="L426" i="3"/>
  <c r="M426" i="3"/>
  <c r="L427" i="3"/>
  <c r="M427" i="3"/>
  <c r="L428" i="3"/>
  <c r="M428" i="3"/>
  <c r="L429" i="3"/>
  <c r="M429" i="3"/>
  <c r="L430" i="3"/>
  <c r="M430" i="3"/>
  <c r="L431" i="3"/>
  <c r="M431" i="3"/>
  <c r="L432" i="3"/>
  <c r="M432" i="3"/>
  <c r="L433" i="3"/>
  <c r="M433" i="3"/>
  <c r="L434" i="3"/>
  <c r="M434" i="3"/>
  <c r="L435" i="3"/>
  <c r="M435" i="3"/>
  <c r="L436" i="3"/>
  <c r="M436" i="3"/>
  <c r="L437" i="3"/>
  <c r="M437" i="3"/>
  <c r="L438" i="3"/>
  <c r="M438" i="3"/>
  <c r="L439" i="3"/>
  <c r="M439" i="3"/>
  <c r="L440" i="3"/>
  <c r="M440" i="3"/>
  <c r="L441" i="3"/>
  <c r="M441" i="3"/>
  <c r="L442" i="3"/>
  <c r="M442" i="3"/>
  <c r="L443" i="3"/>
  <c r="M443" i="3"/>
  <c r="L444" i="3"/>
  <c r="M444" i="3"/>
  <c r="L445" i="3"/>
  <c r="M445" i="3"/>
  <c r="L446" i="3"/>
  <c r="M446" i="3"/>
  <c r="L447" i="3"/>
  <c r="M447" i="3"/>
  <c r="L448" i="3"/>
  <c r="M448" i="3"/>
  <c r="L449" i="3"/>
  <c r="M449" i="3"/>
  <c r="L450" i="3"/>
  <c r="M450" i="3"/>
  <c r="L451" i="3"/>
  <c r="M451" i="3"/>
  <c r="L452" i="3"/>
  <c r="M452" i="3"/>
  <c r="L453" i="3"/>
  <c r="M453" i="3"/>
  <c r="L454" i="3"/>
  <c r="M454" i="3"/>
  <c r="L455" i="3"/>
  <c r="M455" i="3"/>
  <c r="L456" i="3"/>
  <c r="M456" i="3"/>
  <c r="L457" i="3"/>
  <c r="M457" i="3"/>
  <c r="L458" i="3"/>
  <c r="M458" i="3"/>
  <c r="L459" i="3"/>
  <c r="M459" i="3"/>
  <c r="L460" i="3"/>
  <c r="M460" i="3"/>
  <c r="L461" i="3"/>
  <c r="M461" i="3"/>
  <c r="L462" i="3"/>
  <c r="M462" i="3"/>
  <c r="L463" i="3"/>
  <c r="M463" i="3"/>
  <c r="L464" i="3"/>
  <c r="M464" i="3"/>
  <c r="L465" i="3"/>
  <c r="M465" i="3"/>
  <c r="L466" i="3"/>
  <c r="M466" i="3"/>
  <c r="L467" i="3"/>
  <c r="M467" i="3"/>
  <c r="L468" i="3"/>
  <c r="M468" i="3"/>
  <c r="L469" i="3"/>
  <c r="M469" i="3"/>
  <c r="L470" i="3"/>
  <c r="M470" i="3"/>
  <c r="L471" i="3"/>
  <c r="M471" i="3"/>
  <c r="L472" i="3"/>
  <c r="M472" i="3"/>
  <c r="L473" i="3"/>
  <c r="M473" i="3"/>
  <c r="L474" i="3"/>
  <c r="M474" i="3"/>
  <c r="L475" i="3"/>
  <c r="M475" i="3"/>
  <c r="L476" i="3"/>
  <c r="M476" i="3"/>
  <c r="L477" i="3"/>
  <c r="M477" i="3"/>
  <c r="L478" i="3"/>
  <c r="M478" i="3"/>
  <c r="L479" i="3"/>
  <c r="M479" i="3"/>
  <c r="L480" i="3"/>
  <c r="M480" i="3"/>
  <c r="L481" i="3"/>
  <c r="M481" i="3"/>
  <c r="L482" i="3"/>
  <c r="M482" i="3"/>
  <c r="L483" i="3"/>
  <c r="M483" i="3"/>
  <c r="L484" i="3"/>
  <c r="M484" i="3"/>
  <c r="L485" i="3"/>
  <c r="M485" i="3"/>
  <c r="L486" i="3"/>
  <c r="M486" i="3"/>
  <c r="L487" i="3"/>
  <c r="M487" i="3"/>
  <c r="L488" i="3"/>
  <c r="M488" i="3"/>
  <c r="L489" i="3"/>
  <c r="M489" i="3"/>
  <c r="L490" i="3"/>
  <c r="M490" i="3"/>
  <c r="L491" i="3"/>
  <c r="M491" i="3"/>
  <c r="L492" i="3"/>
  <c r="M492" i="3"/>
  <c r="L493" i="3"/>
  <c r="M493" i="3"/>
  <c r="L494" i="3"/>
  <c r="M494" i="3"/>
  <c r="L495" i="3"/>
  <c r="M495" i="3"/>
  <c r="L496" i="3"/>
  <c r="M496" i="3"/>
  <c r="L497" i="3"/>
  <c r="M497" i="3"/>
  <c r="L498" i="3"/>
  <c r="M498" i="3"/>
  <c r="L499" i="3"/>
  <c r="M499" i="3"/>
  <c r="L500" i="3"/>
  <c r="M500" i="3"/>
  <c r="L501" i="3"/>
  <c r="M501" i="3"/>
  <c r="L502" i="3"/>
  <c r="M502" i="3"/>
  <c r="L503" i="3"/>
  <c r="M503" i="3"/>
  <c r="L504" i="3"/>
  <c r="M504" i="3"/>
  <c r="L505" i="3"/>
  <c r="M505" i="3"/>
  <c r="L506" i="3"/>
  <c r="M506" i="3"/>
  <c r="L507" i="3"/>
  <c r="M507" i="3"/>
  <c r="L508" i="3"/>
  <c r="M508" i="3"/>
  <c r="L509" i="3"/>
  <c r="M509" i="3"/>
  <c r="L510" i="3"/>
  <c r="M510" i="3"/>
  <c r="L511" i="3"/>
  <c r="M511" i="3"/>
  <c r="L512" i="3"/>
  <c r="M512" i="3"/>
  <c r="L513" i="3"/>
  <c r="M513" i="3"/>
  <c r="L514" i="3"/>
  <c r="M514" i="3"/>
  <c r="L515" i="3"/>
  <c r="M515" i="3"/>
  <c r="L516" i="3"/>
  <c r="M516" i="3"/>
  <c r="L517" i="3"/>
  <c r="M517" i="3"/>
  <c r="L518" i="3"/>
  <c r="M518" i="3"/>
  <c r="L519" i="3"/>
  <c r="M519" i="3"/>
  <c r="L520" i="3"/>
  <c r="M520" i="3"/>
  <c r="L521" i="3"/>
  <c r="M521" i="3"/>
  <c r="L522" i="3"/>
  <c r="M522" i="3"/>
  <c r="L523" i="3"/>
  <c r="M523" i="3"/>
  <c r="L524" i="3"/>
  <c r="M524" i="3"/>
  <c r="L525" i="3"/>
  <c r="M525" i="3"/>
  <c r="L526" i="3"/>
  <c r="M526" i="3"/>
  <c r="L527" i="3"/>
  <c r="M527" i="3"/>
  <c r="L528" i="3"/>
  <c r="M528" i="3"/>
  <c r="L529" i="3"/>
  <c r="M529" i="3"/>
  <c r="L530" i="3"/>
  <c r="M530" i="3"/>
  <c r="L531" i="3"/>
  <c r="M531" i="3"/>
  <c r="L532" i="3"/>
  <c r="M532" i="3"/>
  <c r="L533" i="3"/>
  <c r="M533" i="3"/>
  <c r="L534" i="3"/>
  <c r="M534" i="3"/>
  <c r="L535" i="3"/>
  <c r="M535" i="3"/>
  <c r="L536" i="3"/>
  <c r="M536" i="3"/>
  <c r="L537" i="3"/>
  <c r="M537" i="3"/>
  <c r="L538" i="3"/>
  <c r="M538" i="3"/>
  <c r="L539" i="3"/>
  <c r="M539" i="3"/>
  <c r="L540" i="3"/>
  <c r="M540" i="3"/>
  <c r="L541" i="3"/>
  <c r="M541" i="3"/>
  <c r="L542" i="3"/>
  <c r="M542" i="3"/>
  <c r="L543" i="3"/>
  <c r="M543" i="3"/>
  <c r="L544" i="3"/>
  <c r="M544" i="3"/>
  <c r="L545" i="3"/>
  <c r="M545" i="3"/>
  <c r="L546" i="3"/>
  <c r="M546" i="3"/>
  <c r="L547" i="3"/>
  <c r="M547" i="3"/>
  <c r="L548" i="3"/>
  <c r="M548" i="3"/>
  <c r="L549" i="3"/>
  <c r="M549" i="3"/>
  <c r="L550" i="3"/>
  <c r="M550" i="3"/>
  <c r="L551" i="3"/>
  <c r="M551" i="3"/>
  <c r="L552" i="3"/>
  <c r="M552" i="3"/>
  <c r="L553" i="3"/>
  <c r="M553" i="3"/>
  <c r="L554" i="3"/>
  <c r="M554" i="3"/>
  <c r="L555" i="3"/>
  <c r="M555" i="3"/>
  <c r="L556" i="3"/>
  <c r="M556" i="3"/>
  <c r="L557" i="3"/>
  <c r="M557" i="3"/>
  <c r="L558" i="3"/>
  <c r="M558" i="3"/>
  <c r="L559" i="3"/>
  <c r="M559" i="3"/>
  <c r="L560" i="3"/>
  <c r="M560" i="3"/>
  <c r="L561" i="3"/>
  <c r="M561" i="3"/>
  <c r="L562" i="3"/>
  <c r="M562" i="3"/>
  <c r="L563" i="3"/>
  <c r="M563" i="3"/>
  <c r="L564" i="3"/>
  <c r="M564" i="3"/>
  <c r="L565" i="3"/>
  <c r="M565" i="3"/>
  <c r="L566" i="3"/>
  <c r="M566" i="3"/>
  <c r="L567" i="3"/>
  <c r="M567" i="3"/>
  <c r="L568" i="3"/>
  <c r="M568" i="3"/>
  <c r="L569" i="3"/>
  <c r="M569" i="3"/>
  <c r="L570" i="3"/>
  <c r="M570" i="3"/>
  <c r="L571" i="3"/>
  <c r="M571" i="3"/>
  <c r="L572" i="3"/>
  <c r="M572" i="3"/>
  <c r="L573" i="3"/>
  <c r="M573" i="3"/>
  <c r="L574" i="3"/>
  <c r="M574" i="3"/>
  <c r="L575" i="3"/>
  <c r="M575" i="3"/>
  <c r="L576" i="3"/>
  <c r="M576" i="3"/>
  <c r="L577" i="3"/>
  <c r="M577" i="3"/>
  <c r="L578" i="3"/>
  <c r="M578" i="3"/>
  <c r="L579" i="3"/>
  <c r="M579" i="3"/>
  <c r="L580" i="3"/>
  <c r="M580" i="3"/>
  <c r="L581" i="3"/>
  <c r="M581" i="3"/>
  <c r="L582" i="3"/>
  <c r="M582" i="3"/>
  <c r="L583" i="3"/>
  <c r="M583" i="3"/>
  <c r="L584" i="3"/>
  <c r="M584" i="3"/>
  <c r="L585" i="3"/>
  <c r="M585" i="3"/>
  <c r="L586" i="3"/>
  <c r="M586" i="3"/>
  <c r="L587" i="3"/>
  <c r="M587" i="3"/>
  <c r="L588" i="3"/>
  <c r="M588" i="3"/>
  <c r="L589" i="3"/>
  <c r="M589" i="3"/>
  <c r="L590" i="3"/>
  <c r="M590" i="3"/>
  <c r="L591" i="3"/>
  <c r="M591" i="3"/>
  <c r="L592" i="3"/>
  <c r="M592" i="3"/>
  <c r="L593" i="3"/>
  <c r="M593" i="3"/>
  <c r="L594" i="3"/>
  <c r="M594" i="3"/>
  <c r="L595" i="3"/>
  <c r="M595" i="3"/>
  <c r="L596" i="3"/>
  <c r="M596" i="3"/>
  <c r="L597" i="3"/>
  <c r="M597" i="3"/>
  <c r="L598" i="3"/>
  <c r="M598" i="3"/>
  <c r="L599" i="3"/>
  <c r="M599" i="3"/>
  <c r="L600" i="3"/>
  <c r="M600" i="3"/>
  <c r="L601" i="3"/>
  <c r="M601" i="3"/>
  <c r="L602" i="3"/>
  <c r="M602" i="3"/>
  <c r="L603" i="3"/>
  <c r="M603" i="3"/>
  <c r="L604" i="3"/>
  <c r="M604" i="3"/>
  <c r="L605" i="3"/>
  <c r="M605" i="3"/>
  <c r="L606" i="3"/>
  <c r="M606" i="3"/>
  <c r="L607" i="3"/>
  <c r="M607" i="3"/>
  <c r="L608" i="3"/>
  <c r="M608" i="3"/>
  <c r="L609" i="3"/>
  <c r="M609" i="3"/>
  <c r="L610" i="3"/>
  <c r="M610" i="3"/>
  <c r="L611" i="3"/>
  <c r="M611" i="3"/>
  <c r="L612" i="3"/>
  <c r="M612" i="3"/>
  <c r="L613" i="3"/>
  <c r="M613" i="3"/>
  <c r="L614" i="3"/>
  <c r="M614" i="3"/>
  <c r="L615" i="3"/>
  <c r="M615" i="3"/>
  <c r="L616" i="3"/>
  <c r="M616" i="3"/>
  <c r="L617" i="3"/>
  <c r="M617" i="3"/>
  <c r="L618" i="3"/>
  <c r="M618" i="3"/>
  <c r="L619" i="3"/>
  <c r="M619" i="3"/>
  <c r="L620" i="3"/>
  <c r="M620" i="3"/>
  <c r="L621" i="3"/>
  <c r="M621" i="3"/>
  <c r="L622" i="3"/>
  <c r="M622" i="3"/>
  <c r="L623" i="3"/>
  <c r="M623" i="3"/>
  <c r="L624" i="3"/>
  <c r="M624" i="3"/>
  <c r="L625" i="3"/>
  <c r="M625" i="3"/>
  <c r="L626" i="3"/>
  <c r="M626" i="3"/>
  <c r="L627" i="3"/>
  <c r="M627" i="3"/>
  <c r="L628" i="3"/>
  <c r="M628" i="3"/>
  <c r="L629" i="3"/>
  <c r="M629" i="3"/>
  <c r="L630" i="3"/>
  <c r="M630" i="3"/>
  <c r="L631" i="3"/>
  <c r="M631" i="3"/>
  <c r="L632" i="3"/>
  <c r="M632" i="3"/>
  <c r="L633" i="3"/>
  <c r="M633" i="3"/>
  <c r="L634" i="3"/>
  <c r="M634" i="3"/>
  <c r="L635" i="3"/>
  <c r="M635" i="3"/>
  <c r="L636" i="3"/>
  <c r="M636" i="3"/>
  <c r="L637" i="3"/>
  <c r="M637" i="3"/>
  <c r="L638" i="3"/>
  <c r="M638" i="3"/>
  <c r="L639" i="3"/>
  <c r="M639" i="3"/>
  <c r="L640" i="3"/>
  <c r="M640" i="3"/>
  <c r="L641" i="3"/>
  <c r="M641" i="3"/>
  <c r="L642" i="3"/>
  <c r="M642" i="3"/>
  <c r="L643" i="3"/>
  <c r="M643" i="3"/>
  <c r="L644" i="3"/>
  <c r="M644" i="3"/>
  <c r="L645" i="3"/>
  <c r="M645" i="3"/>
  <c r="L646" i="3"/>
  <c r="M646" i="3"/>
  <c r="L647" i="3"/>
  <c r="M647" i="3"/>
  <c r="L648" i="3"/>
  <c r="M648" i="3"/>
  <c r="L649" i="3"/>
  <c r="M649" i="3"/>
  <c r="L650" i="3"/>
  <c r="M650" i="3"/>
  <c r="L651" i="3"/>
  <c r="M651" i="3"/>
  <c r="L652" i="3"/>
  <c r="M652" i="3"/>
  <c r="L653" i="3"/>
  <c r="M653" i="3"/>
  <c r="L654" i="3"/>
  <c r="M654" i="3"/>
  <c r="L655" i="3"/>
  <c r="M655" i="3"/>
  <c r="L656" i="3"/>
  <c r="M656" i="3"/>
  <c r="L657" i="3"/>
  <c r="M657" i="3"/>
  <c r="L658" i="3"/>
  <c r="M658" i="3"/>
  <c r="L659" i="3"/>
  <c r="M659" i="3"/>
  <c r="L660" i="3"/>
  <c r="M660" i="3"/>
  <c r="L661" i="3"/>
  <c r="M661" i="3"/>
  <c r="L662" i="3"/>
  <c r="M662" i="3"/>
  <c r="L663" i="3"/>
  <c r="M663" i="3"/>
  <c r="L664" i="3"/>
  <c r="M664" i="3"/>
  <c r="L665" i="3"/>
  <c r="M665" i="3"/>
  <c r="L666" i="3"/>
  <c r="M666" i="3"/>
  <c r="L667" i="3"/>
  <c r="M667" i="3"/>
  <c r="L668" i="3"/>
  <c r="M668" i="3"/>
  <c r="L669" i="3"/>
  <c r="M669" i="3"/>
  <c r="L670" i="3"/>
  <c r="M670" i="3"/>
  <c r="L671" i="3"/>
  <c r="M671" i="3"/>
  <c r="L672" i="3"/>
  <c r="M672" i="3"/>
  <c r="L673" i="3"/>
  <c r="M673" i="3"/>
  <c r="L674" i="3"/>
  <c r="M674" i="3"/>
  <c r="L675" i="3"/>
  <c r="M675" i="3"/>
  <c r="L676" i="3"/>
  <c r="M676" i="3"/>
  <c r="L677" i="3"/>
  <c r="M677" i="3"/>
  <c r="L678" i="3"/>
  <c r="M678" i="3"/>
  <c r="L679" i="3"/>
  <c r="M679" i="3"/>
  <c r="L680" i="3"/>
  <c r="M680" i="3"/>
  <c r="L681" i="3"/>
  <c r="M681" i="3"/>
  <c r="L682" i="3"/>
  <c r="M682" i="3"/>
  <c r="L683" i="3"/>
  <c r="M683" i="3"/>
  <c r="L684" i="3"/>
  <c r="M684" i="3"/>
  <c r="L685" i="3"/>
  <c r="M685" i="3"/>
  <c r="L686" i="3"/>
  <c r="M686" i="3"/>
  <c r="L687" i="3"/>
  <c r="M687" i="3"/>
  <c r="L688" i="3"/>
  <c r="M688" i="3"/>
  <c r="L689" i="3"/>
  <c r="M689" i="3"/>
  <c r="L690" i="3"/>
  <c r="M690" i="3"/>
  <c r="L691" i="3"/>
  <c r="M691" i="3"/>
  <c r="L692" i="3"/>
  <c r="M692" i="3"/>
  <c r="L693" i="3"/>
  <c r="M693" i="3"/>
  <c r="L694" i="3"/>
  <c r="M694" i="3"/>
  <c r="L695" i="3"/>
  <c r="M695" i="3"/>
  <c r="L696" i="3"/>
  <c r="M696" i="3"/>
  <c r="L697" i="3"/>
  <c r="M697" i="3"/>
  <c r="L698" i="3"/>
  <c r="M698" i="3"/>
  <c r="L699" i="3"/>
  <c r="M699" i="3"/>
  <c r="L700" i="3"/>
  <c r="M700" i="3"/>
  <c r="L701" i="3"/>
  <c r="M701" i="3"/>
  <c r="L702" i="3"/>
  <c r="M702" i="3"/>
  <c r="L703" i="3"/>
  <c r="M703" i="3"/>
  <c r="L704" i="3"/>
  <c r="M704" i="3"/>
  <c r="L705" i="3"/>
  <c r="M705" i="3"/>
  <c r="L706" i="3"/>
  <c r="M706" i="3"/>
  <c r="L707" i="3"/>
  <c r="M707" i="3"/>
  <c r="L708" i="3"/>
  <c r="M708" i="3"/>
  <c r="L709" i="3"/>
  <c r="M709" i="3"/>
  <c r="L710" i="3"/>
  <c r="M710" i="3"/>
  <c r="L711" i="3"/>
  <c r="M711" i="3"/>
  <c r="L712" i="3"/>
  <c r="M712" i="3"/>
  <c r="L713" i="3"/>
  <c r="M713" i="3"/>
  <c r="L714" i="3"/>
  <c r="M714" i="3"/>
  <c r="L715" i="3"/>
  <c r="M715" i="3"/>
  <c r="L716" i="3"/>
  <c r="M716" i="3"/>
  <c r="L717" i="3"/>
  <c r="M717" i="3"/>
  <c r="L718" i="3"/>
  <c r="M718" i="3"/>
  <c r="L719" i="3"/>
  <c r="M719" i="3"/>
  <c r="L720" i="3"/>
  <c r="M720" i="3"/>
  <c r="L721" i="3"/>
  <c r="M721" i="3"/>
  <c r="L722" i="3"/>
  <c r="M722" i="3"/>
  <c r="L723" i="3"/>
  <c r="M723" i="3"/>
  <c r="L724" i="3"/>
  <c r="M724" i="3"/>
  <c r="L725" i="3"/>
  <c r="M725" i="3"/>
  <c r="L726" i="3"/>
  <c r="M726" i="3"/>
  <c r="L727" i="3"/>
  <c r="M727" i="3"/>
  <c r="L728" i="3"/>
  <c r="M728" i="3"/>
  <c r="L729" i="3"/>
  <c r="M729" i="3"/>
  <c r="L730" i="3"/>
  <c r="M730" i="3"/>
  <c r="L731" i="3"/>
  <c r="M731" i="3"/>
  <c r="L732" i="3"/>
  <c r="M732" i="3"/>
  <c r="L733" i="3"/>
  <c r="M733" i="3"/>
  <c r="L734" i="3"/>
  <c r="M734" i="3"/>
  <c r="L735" i="3"/>
  <c r="M735" i="3"/>
  <c r="L736" i="3"/>
  <c r="M736" i="3"/>
  <c r="L737" i="3"/>
  <c r="M737" i="3"/>
  <c r="L738" i="3"/>
  <c r="M738" i="3"/>
  <c r="L739" i="3"/>
  <c r="M739" i="3"/>
  <c r="L740" i="3"/>
  <c r="M740" i="3"/>
  <c r="L741" i="3"/>
  <c r="M741" i="3"/>
  <c r="L742" i="3"/>
  <c r="M742" i="3"/>
  <c r="L743" i="3"/>
  <c r="M743" i="3"/>
  <c r="L744" i="3"/>
  <c r="M744" i="3"/>
  <c r="L745" i="3"/>
  <c r="M745" i="3"/>
  <c r="L746" i="3"/>
  <c r="M746" i="3"/>
  <c r="L747" i="3"/>
  <c r="M747" i="3"/>
  <c r="L748" i="3"/>
  <c r="M748" i="3"/>
  <c r="L749" i="3"/>
  <c r="M749" i="3"/>
  <c r="L750" i="3"/>
  <c r="M750" i="3"/>
  <c r="L751" i="3"/>
  <c r="M751" i="3"/>
  <c r="L752" i="3"/>
  <c r="M752" i="3"/>
  <c r="L753" i="3"/>
  <c r="M753" i="3"/>
  <c r="L754" i="3"/>
  <c r="M754" i="3"/>
  <c r="L755" i="3"/>
  <c r="M755" i="3"/>
  <c r="L756" i="3"/>
  <c r="M756" i="3"/>
  <c r="L757" i="3"/>
  <c r="M757" i="3"/>
  <c r="L758" i="3"/>
  <c r="M758" i="3"/>
  <c r="L759" i="3"/>
  <c r="M759" i="3"/>
  <c r="L760" i="3"/>
  <c r="M760" i="3"/>
  <c r="L761" i="3"/>
  <c r="M761" i="3"/>
  <c r="L762" i="3"/>
  <c r="M762" i="3"/>
  <c r="L763" i="3"/>
  <c r="M763" i="3"/>
  <c r="L764" i="3"/>
  <c r="M764" i="3"/>
  <c r="L765" i="3"/>
  <c r="M765" i="3"/>
  <c r="L766" i="3"/>
  <c r="M766" i="3"/>
  <c r="L767" i="3"/>
  <c r="M767" i="3"/>
  <c r="L768" i="3"/>
  <c r="M768" i="3"/>
  <c r="L769" i="3"/>
  <c r="M769" i="3"/>
  <c r="L770" i="3"/>
  <c r="M770" i="3"/>
  <c r="L771" i="3"/>
  <c r="M771" i="3"/>
  <c r="L772" i="3"/>
  <c r="M772" i="3"/>
  <c r="L773" i="3"/>
  <c r="M773" i="3"/>
  <c r="L774" i="3"/>
  <c r="M774" i="3"/>
  <c r="L775" i="3"/>
  <c r="M775" i="3"/>
  <c r="L776" i="3"/>
  <c r="M776" i="3"/>
  <c r="L777" i="3"/>
  <c r="M777" i="3"/>
  <c r="L778" i="3"/>
  <c r="M778" i="3"/>
  <c r="L779" i="3"/>
  <c r="M779" i="3"/>
  <c r="L780" i="3"/>
  <c r="M780" i="3"/>
  <c r="L781" i="3"/>
  <c r="M781" i="3"/>
  <c r="L782" i="3"/>
  <c r="M782" i="3"/>
  <c r="L783" i="3"/>
  <c r="M783" i="3"/>
  <c r="L784" i="3"/>
  <c r="M784" i="3"/>
  <c r="L785" i="3"/>
  <c r="M785" i="3"/>
  <c r="L786" i="3"/>
  <c r="M786" i="3"/>
  <c r="L787" i="3"/>
  <c r="M787" i="3"/>
  <c r="L788" i="3"/>
  <c r="M788" i="3"/>
  <c r="L789" i="3"/>
  <c r="M789" i="3"/>
  <c r="L790" i="3"/>
  <c r="M790" i="3"/>
  <c r="L791" i="3"/>
  <c r="M791" i="3"/>
  <c r="L792" i="3"/>
  <c r="M792" i="3"/>
  <c r="L793" i="3"/>
  <c r="M793" i="3"/>
  <c r="L794" i="3"/>
  <c r="M794" i="3"/>
  <c r="L795" i="3"/>
  <c r="M795" i="3"/>
  <c r="L796" i="3"/>
  <c r="M796" i="3"/>
  <c r="L797" i="3"/>
  <c r="M797" i="3"/>
  <c r="L798" i="3"/>
  <c r="M798" i="3"/>
  <c r="L799" i="3"/>
  <c r="M799" i="3"/>
  <c r="L800" i="3"/>
  <c r="M800" i="3"/>
  <c r="L801" i="3"/>
  <c r="M801" i="3"/>
  <c r="L802" i="3"/>
  <c r="M802" i="3"/>
  <c r="L803" i="3"/>
  <c r="M803" i="3"/>
  <c r="L804" i="3"/>
  <c r="M804" i="3"/>
  <c r="L805" i="3"/>
  <c r="M805" i="3"/>
  <c r="L806" i="3"/>
  <c r="M806" i="3"/>
  <c r="L807" i="3"/>
  <c r="M807" i="3"/>
  <c r="L808" i="3"/>
  <c r="M808" i="3"/>
  <c r="L809" i="3"/>
  <c r="M809" i="3"/>
  <c r="L810" i="3"/>
  <c r="M810" i="3"/>
  <c r="L811" i="3"/>
  <c r="M811" i="3"/>
  <c r="L812" i="3"/>
  <c r="M812" i="3"/>
  <c r="L813" i="3"/>
  <c r="M813" i="3"/>
  <c r="L814" i="3"/>
  <c r="M814" i="3"/>
  <c r="L815" i="3"/>
  <c r="M815" i="3"/>
  <c r="L816" i="3"/>
  <c r="M816" i="3"/>
  <c r="L817" i="3"/>
  <c r="M817" i="3"/>
  <c r="L818" i="3"/>
  <c r="M818" i="3"/>
  <c r="L819" i="3"/>
  <c r="M819" i="3"/>
  <c r="L820" i="3"/>
  <c r="M820" i="3"/>
  <c r="L821" i="3"/>
  <c r="M821" i="3"/>
  <c r="L822" i="3"/>
  <c r="M822" i="3"/>
  <c r="L823" i="3"/>
  <c r="M823" i="3"/>
  <c r="L824" i="3"/>
  <c r="M824" i="3"/>
  <c r="L825" i="3"/>
  <c r="M825" i="3"/>
  <c r="L826" i="3"/>
  <c r="M826" i="3"/>
  <c r="L827" i="3"/>
  <c r="M827" i="3"/>
  <c r="L828" i="3"/>
  <c r="M828" i="3"/>
  <c r="L829" i="3"/>
  <c r="M829" i="3"/>
  <c r="L830" i="3"/>
  <c r="M830" i="3"/>
  <c r="L831" i="3"/>
  <c r="M831" i="3"/>
  <c r="L832" i="3"/>
  <c r="M832" i="3"/>
  <c r="L833" i="3"/>
  <c r="M833" i="3"/>
  <c r="L834" i="3"/>
  <c r="M834" i="3"/>
  <c r="L835" i="3"/>
  <c r="M835" i="3"/>
  <c r="L836" i="3"/>
  <c r="M836" i="3"/>
  <c r="L837" i="3"/>
  <c r="M837" i="3"/>
  <c r="L838" i="3"/>
  <c r="M838" i="3"/>
  <c r="L839" i="3"/>
  <c r="M839" i="3"/>
  <c r="L840" i="3"/>
  <c r="M840" i="3"/>
  <c r="L841" i="3"/>
  <c r="M841" i="3"/>
  <c r="L842" i="3"/>
  <c r="M842" i="3"/>
  <c r="L843" i="3"/>
  <c r="M843" i="3"/>
  <c r="L844" i="3"/>
  <c r="M844" i="3"/>
  <c r="L845" i="3"/>
  <c r="M845" i="3"/>
  <c r="L846" i="3"/>
  <c r="M846" i="3"/>
  <c r="L847" i="3"/>
  <c r="M847" i="3"/>
  <c r="L848" i="3"/>
  <c r="M848" i="3"/>
  <c r="L849" i="3"/>
  <c r="M849" i="3"/>
  <c r="L850" i="3"/>
  <c r="M850" i="3"/>
  <c r="L851" i="3"/>
  <c r="M851" i="3"/>
  <c r="L852" i="3"/>
  <c r="M852" i="3"/>
  <c r="L853" i="3"/>
  <c r="M853" i="3"/>
  <c r="L854" i="3"/>
  <c r="M854" i="3"/>
  <c r="L855" i="3"/>
  <c r="M855" i="3"/>
  <c r="L856" i="3"/>
  <c r="M856" i="3"/>
  <c r="L857" i="3"/>
  <c r="M857" i="3"/>
  <c r="L858" i="3"/>
  <c r="M858" i="3"/>
  <c r="L859" i="3"/>
  <c r="M859" i="3"/>
  <c r="L860" i="3"/>
  <c r="M860" i="3"/>
  <c r="L861" i="3"/>
  <c r="M861" i="3"/>
  <c r="L862" i="3"/>
  <c r="M862" i="3"/>
  <c r="L863" i="3"/>
  <c r="M863" i="3"/>
  <c r="L864" i="3"/>
  <c r="M864" i="3"/>
  <c r="L865" i="3"/>
  <c r="M865" i="3"/>
  <c r="L866" i="3"/>
  <c r="M866" i="3"/>
  <c r="L867" i="3"/>
  <c r="M867" i="3"/>
  <c r="L868" i="3"/>
  <c r="M868" i="3"/>
  <c r="L869" i="3"/>
  <c r="M869" i="3"/>
  <c r="L870" i="3"/>
  <c r="M870" i="3"/>
  <c r="L871" i="3"/>
  <c r="M871" i="3"/>
  <c r="L872" i="3"/>
  <c r="M872" i="3"/>
  <c r="L873" i="3"/>
  <c r="M873" i="3"/>
  <c r="L874" i="3"/>
  <c r="M874" i="3"/>
  <c r="L875" i="3"/>
  <c r="M875" i="3"/>
  <c r="L876" i="3"/>
  <c r="M876" i="3"/>
  <c r="L877" i="3"/>
  <c r="M877" i="3"/>
  <c r="L878" i="3"/>
  <c r="M878" i="3"/>
  <c r="L879" i="3"/>
  <c r="M879" i="3"/>
  <c r="L880" i="3"/>
  <c r="M880" i="3"/>
  <c r="L881" i="3"/>
  <c r="M881" i="3"/>
  <c r="L882" i="3"/>
  <c r="M882" i="3"/>
  <c r="L883" i="3"/>
  <c r="M883" i="3"/>
  <c r="L884" i="3"/>
  <c r="M884" i="3"/>
  <c r="L885" i="3"/>
  <c r="M885" i="3"/>
  <c r="L886" i="3"/>
  <c r="M886" i="3"/>
  <c r="L887" i="3"/>
  <c r="M887" i="3"/>
  <c r="L888" i="3"/>
  <c r="M888" i="3"/>
  <c r="L889" i="3"/>
  <c r="M889" i="3"/>
  <c r="L890" i="3"/>
  <c r="M890" i="3"/>
  <c r="L891" i="3"/>
  <c r="M891" i="3"/>
  <c r="L892" i="3"/>
  <c r="M892" i="3"/>
  <c r="L893" i="3"/>
  <c r="M893" i="3"/>
  <c r="L894" i="3"/>
  <c r="M894" i="3"/>
  <c r="L895" i="3"/>
  <c r="M895" i="3"/>
  <c r="L896" i="3"/>
  <c r="M896" i="3"/>
  <c r="L897" i="3"/>
  <c r="M897" i="3"/>
  <c r="L898" i="3"/>
  <c r="M898" i="3"/>
  <c r="L899" i="3"/>
  <c r="M899" i="3"/>
  <c r="L900" i="3"/>
  <c r="M900" i="3"/>
  <c r="L901" i="3"/>
  <c r="M901" i="3"/>
  <c r="L902" i="3"/>
  <c r="M902" i="3"/>
  <c r="L903" i="3"/>
  <c r="M903" i="3"/>
  <c r="L904" i="3"/>
  <c r="M904" i="3"/>
  <c r="L905" i="3"/>
  <c r="M905" i="3"/>
  <c r="L906" i="3"/>
  <c r="M906" i="3"/>
  <c r="L907" i="3"/>
  <c r="M907" i="3"/>
  <c r="L908" i="3"/>
  <c r="M908" i="3"/>
  <c r="L909" i="3"/>
  <c r="M909" i="3"/>
  <c r="L910" i="3"/>
  <c r="M910" i="3"/>
  <c r="L911" i="3"/>
  <c r="M911" i="3"/>
  <c r="L912" i="3"/>
  <c r="M912" i="3"/>
  <c r="L913" i="3"/>
  <c r="M913" i="3"/>
  <c r="L914" i="3"/>
  <c r="M914" i="3"/>
  <c r="L915" i="3"/>
  <c r="M915" i="3"/>
  <c r="L916" i="3"/>
  <c r="M916" i="3"/>
  <c r="L917" i="3"/>
  <c r="M917" i="3"/>
  <c r="L918" i="3"/>
  <c r="M918" i="3"/>
  <c r="L919" i="3"/>
  <c r="M919" i="3"/>
  <c r="L920" i="3"/>
  <c r="M920" i="3"/>
  <c r="L921" i="3"/>
  <c r="M921" i="3"/>
  <c r="L922" i="3"/>
  <c r="M922" i="3"/>
  <c r="L923" i="3"/>
  <c r="M923" i="3"/>
  <c r="L924" i="3"/>
  <c r="M924" i="3"/>
  <c r="L925" i="3"/>
  <c r="M925" i="3"/>
  <c r="L926" i="3"/>
  <c r="M926" i="3"/>
  <c r="L927" i="3"/>
  <c r="M927" i="3"/>
  <c r="L928" i="3"/>
  <c r="M928" i="3"/>
  <c r="L929" i="3"/>
  <c r="M929" i="3"/>
  <c r="L930" i="3"/>
  <c r="M930" i="3"/>
  <c r="L931" i="3"/>
  <c r="M931" i="3"/>
  <c r="L932" i="3"/>
  <c r="M932" i="3"/>
  <c r="L933" i="3"/>
  <c r="M933" i="3"/>
  <c r="L934" i="3"/>
  <c r="M934" i="3"/>
  <c r="L935" i="3"/>
  <c r="M935" i="3"/>
  <c r="L936" i="3"/>
  <c r="M936" i="3"/>
  <c r="L937" i="3"/>
  <c r="M937" i="3"/>
  <c r="L938" i="3"/>
  <c r="M938" i="3"/>
  <c r="L939" i="3"/>
  <c r="M939" i="3"/>
  <c r="L940" i="3"/>
  <c r="M940" i="3"/>
  <c r="L941" i="3"/>
  <c r="M941" i="3"/>
  <c r="L942" i="3"/>
  <c r="M942" i="3"/>
  <c r="L943" i="3"/>
  <c r="M943" i="3"/>
  <c r="L944" i="3"/>
  <c r="M944" i="3"/>
  <c r="L945" i="3"/>
  <c r="M945" i="3"/>
  <c r="L946" i="3"/>
  <c r="M946" i="3"/>
  <c r="L947" i="3"/>
  <c r="M947" i="3"/>
  <c r="L948" i="3"/>
  <c r="M948" i="3"/>
  <c r="L949" i="3"/>
  <c r="M949" i="3"/>
  <c r="L950" i="3"/>
  <c r="M950" i="3"/>
  <c r="L951" i="3"/>
  <c r="M951" i="3"/>
  <c r="L952" i="3"/>
  <c r="M952" i="3"/>
  <c r="L953" i="3"/>
  <c r="M953" i="3"/>
  <c r="L954" i="3"/>
  <c r="M954" i="3"/>
  <c r="L955" i="3"/>
  <c r="M955" i="3"/>
  <c r="L956" i="3"/>
  <c r="M956" i="3"/>
  <c r="L957" i="3"/>
  <c r="M957" i="3"/>
  <c r="L958" i="3"/>
  <c r="M958" i="3"/>
  <c r="L959" i="3"/>
  <c r="M959" i="3"/>
  <c r="L960" i="3"/>
  <c r="M960" i="3"/>
  <c r="L961" i="3"/>
  <c r="M961" i="3"/>
  <c r="L962" i="3"/>
  <c r="M962" i="3"/>
  <c r="L963" i="3"/>
  <c r="M963" i="3"/>
  <c r="L964" i="3"/>
  <c r="M964" i="3"/>
  <c r="L965" i="3"/>
  <c r="M965" i="3"/>
  <c r="L966" i="3"/>
  <c r="M966" i="3"/>
  <c r="L967" i="3"/>
  <c r="M967" i="3"/>
  <c r="L968" i="3"/>
  <c r="M968" i="3"/>
  <c r="L969" i="3"/>
  <c r="M969" i="3"/>
  <c r="L970" i="3"/>
  <c r="M970" i="3"/>
  <c r="L971" i="3"/>
  <c r="M971" i="3"/>
  <c r="L972" i="3"/>
  <c r="M972" i="3"/>
  <c r="L973" i="3"/>
  <c r="M973" i="3"/>
  <c r="L974" i="3"/>
  <c r="M974" i="3"/>
  <c r="L975" i="3"/>
  <c r="M975" i="3"/>
  <c r="L976" i="3"/>
  <c r="M976" i="3"/>
  <c r="L977" i="3"/>
  <c r="M977" i="3"/>
  <c r="L978" i="3"/>
  <c r="M978" i="3"/>
  <c r="L979" i="3"/>
  <c r="M979" i="3"/>
  <c r="L980" i="3"/>
  <c r="M980" i="3"/>
  <c r="L981" i="3"/>
  <c r="M981" i="3"/>
  <c r="L982" i="3"/>
  <c r="M982" i="3"/>
  <c r="L983" i="3"/>
  <c r="M983" i="3"/>
  <c r="L984" i="3"/>
  <c r="M984" i="3"/>
  <c r="L985" i="3"/>
  <c r="M985" i="3"/>
  <c r="L986" i="3"/>
  <c r="M986" i="3"/>
  <c r="L987" i="3"/>
  <c r="M987" i="3"/>
  <c r="L988" i="3"/>
  <c r="M988" i="3"/>
  <c r="L989" i="3"/>
  <c r="M989" i="3"/>
  <c r="L990" i="3"/>
  <c r="M990" i="3"/>
  <c r="L991" i="3"/>
  <c r="M991" i="3"/>
  <c r="L992" i="3"/>
  <c r="M992" i="3"/>
  <c r="L993" i="3"/>
  <c r="M993" i="3"/>
  <c r="L994" i="3"/>
  <c r="M994" i="3"/>
  <c r="L995" i="3"/>
  <c r="M995" i="3"/>
  <c r="L996" i="3"/>
  <c r="M996" i="3"/>
  <c r="L997" i="3"/>
  <c r="M997" i="3"/>
  <c r="L998" i="3"/>
  <c r="M998" i="3"/>
  <c r="L999" i="3"/>
  <c r="M999" i="3"/>
  <c r="L1000" i="3"/>
  <c r="M1000" i="3"/>
  <c r="L1001" i="3"/>
  <c r="M1001" i="3"/>
  <c r="L1002" i="3"/>
  <c r="M1002" i="3"/>
  <c r="L1003" i="3"/>
  <c r="M1003" i="3"/>
  <c r="L1004" i="3"/>
  <c r="M1004" i="3"/>
  <c r="L1005" i="3"/>
  <c r="M1005" i="3"/>
  <c r="L1006" i="3"/>
  <c r="M1006" i="3"/>
  <c r="L1007" i="3"/>
  <c r="M1007" i="3"/>
  <c r="L1008" i="3"/>
  <c r="M1008" i="3"/>
  <c r="L1009" i="3"/>
  <c r="M1009" i="3"/>
  <c r="L1010" i="3"/>
  <c r="M1010" i="3"/>
  <c r="L1011" i="3"/>
  <c r="M1011" i="3"/>
  <c r="L1012" i="3"/>
  <c r="M1012" i="3"/>
  <c r="L1013" i="3"/>
  <c r="M1013" i="3"/>
  <c r="L1014" i="3"/>
  <c r="M1014" i="3"/>
  <c r="L1015" i="3"/>
  <c r="M1015" i="3"/>
  <c r="L1016" i="3"/>
  <c r="M1016" i="3"/>
  <c r="L1017" i="3"/>
  <c r="M1017" i="3"/>
  <c r="L1018" i="3"/>
  <c r="M1018" i="3"/>
  <c r="L1019" i="3"/>
  <c r="M1019" i="3"/>
  <c r="L1020" i="3"/>
  <c r="M1020" i="3"/>
  <c r="L1021" i="3"/>
  <c r="M1021" i="3"/>
  <c r="L1022" i="3"/>
  <c r="M1022" i="3"/>
  <c r="L1023" i="3"/>
  <c r="M1023" i="3"/>
  <c r="L1024" i="3"/>
  <c r="M1024" i="3"/>
  <c r="L1025" i="3"/>
  <c r="M1025" i="3"/>
  <c r="L1026" i="3"/>
  <c r="M1026" i="3"/>
  <c r="L1027" i="3"/>
  <c r="M1027" i="3"/>
  <c r="L1028" i="3"/>
  <c r="M1028" i="3"/>
  <c r="L1029" i="3"/>
  <c r="M1029" i="3"/>
  <c r="L1030" i="3"/>
  <c r="M1030" i="3"/>
  <c r="L1031" i="3"/>
  <c r="M1031" i="3"/>
  <c r="L1032" i="3"/>
  <c r="M1032" i="3"/>
  <c r="L1033" i="3"/>
  <c r="M1033" i="3"/>
  <c r="L1034" i="3"/>
  <c r="M1034" i="3"/>
  <c r="L1035" i="3"/>
  <c r="M1035" i="3"/>
  <c r="L1036" i="3"/>
  <c r="M1036" i="3"/>
  <c r="L1037" i="3"/>
  <c r="M1037" i="3"/>
  <c r="L1038" i="3"/>
  <c r="M1038" i="3"/>
  <c r="L1039" i="3"/>
  <c r="M1039" i="3"/>
  <c r="L1040" i="3"/>
  <c r="M1040" i="3"/>
  <c r="L1041" i="3"/>
  <c r="M1041" i="3"/>
  <c r="L1042" i="3"/>
  <c r="M1042" i="3"/>
  <c r="L1043" i="3"/>
  <c r="M1043" i="3"/>
  <c r="L1044" i="3"/>
  <c r="M1044" i="3"/>
  <c r="L1045" i="3"/>
  <c r="M1045" i="3"/>
  <c r="L1046" i="3"/>
  <c r="M1046" i="3"/>
  <c r="L1047" i="3"/>
  <c r="M1047" i="3"/>
  <c r="L1048" i="3"/>
  <c r="M1048" i="3"/>
  <c r="L1049" i="3"/>
  <c r="M1049" i="3"/>
  <c r="L1050" i="3"/>
  <c r="M1050" i="3"/>
  <c r="L1051" i="3"/>
  <c r="M1051" i="3"/>
  <c r="L1052" i="3"/>
  <c r="M1052" i="3"/>
  <c r="L1053" i="3"/>
  <c r="M1053" i="3"/>
  <c r="L1054" i="3"/>
  <c r="M1054" i="3"/>
  <c r="L1055" i="3"/>
  <c r="M1055" i="3"/>
  <c r="L1056" i="3"/>
  <c r="M1056" i="3"/>
  <c r="L1057" i="3"/>
  <c r="M1057" i="3"/>
  <c r="L1058" i="3"/>
  <c r="M1058" i="3"/>
  <c r="L1059" i="3"/>
  <c r="M1059" i="3"/>
  <c r="L1060" i="3"/>
  <c r="M1060" i="3"/>
  <c r="L1061" i="3"/>
  <c r="M1061" i="3"/>
  <c r="L1062" i="3"/>
  <c r="M1062" i="3"/>
  <c r="L1063" i="3"/>
  <c r="M1063" i="3"/>
  <c r="L1064" i="3"/>
  <c r="M1064" i="3"/>
  <c r="L1065" i="3"/>
  <c r="M1065" i="3"/>
  <c r="L1066" i="3"/>
  <c r="M1066" i="3"/>
  <c r="L1067" i="3"/>
  <c r="M1067" i="3"/>
  <c r="L1068" i="3"/>
  <c r="M1068" i="3"/>
  <c r="L1069" i="3"/>
  <c r="M1069" i="3"/>
  <c r="L1070" i="3"/>
  <c r="M1070" i="3"/>
  <c r="L1071" i="3"/>
  <c r="M1071" i="3"/>
  <c r="L1072" i="3"/>
  <c r="M1072" i="3"/>
  <c r="L1073" i="3"/>
  <c r="M1073" i="3"/>
  <c r="L1074" i="3"/>
  <c r="M1074" i="3"/>
  <c r="L1075" i="3"/>
  <c r="M1075" i="3"/>
  <c r="L1076" i="3"/>
  <c r="M1076" i="3"/>
  <c r="L1077" i="3"/>
  <c r="M1077" i="3"/>
  <c r="L1078" i="3"/>
  <c r="M1078" i="3"/>
  <c r="L1079" i="3"/>
  <c r="M1079" i="3"/>
  <c r="L1080" i="3"/>
  <c r="M1080" i="3"/>
  <c r="L1081" i="3"/>
  <c r="M1081" i="3"/>
  <c r="L1082" i="3"/>
  <c r="M1082" i="3"/>
  <c r="L1083" i="3"/>
  <c r="M1083" i="3"/>
  <c r="L1084" i="3"/>
  <c r="M1084" i="3"/>
  <c r="L1085" i="3"/>
  <c r="M1085" i="3"/>
  <c r="L1086" i="3"/>
  <c r="M1086" i="3"/>
  <c r="L1087" i="3"/>
  <c r="M1087" i="3"/>
  <c r="L1088" i="3"/>
  <c r="M1088" i="3"/>
  <c r="L1089" i="3"/>
  <c r="M1089" i="3"/>
  <c r="L1090" i="3"/>
  <c r="M1090" i="3"/>
  <c r="L1091" i="3"/>
  <c r="M1091" i="3"/>
  <c r="L1092" i="3"/>
  <c r="M1092" i="3"/>
  <c r="L1093" i="3"/>
  <c r="M1093" i="3"/>
  <c r="L1094" i="3"/>
  <c r="M1094" i="3"/>
  <c r="L1095" i="3"/>
  <c r="M1095" i="3"/>
  <c r="L1096" i="3"/>
  <c r="M1096" i="3"/>
  <c r="L1097" i="3"/>
  <c r="M1097" i="3"/>
  <c r="L1098" i="3"/>
  <c r="M1098" i="3"/>
  <c r="L1099" i="3"/>
  <c r="M1099" i="3"/>
  <c r="L1100" i="3"/>
  <c r="M1100" i="3"/>
  <c r="L1101" i="3"/>
  <c r="M1101" i="3"/>
  <c r="L1102" i="3"/>
  <c r="M1102" i="3"/>
  <c r="L1103" i="3"/>
  <c r="M1103" i="3"/>
  <c r="L1104" i="3"/>
  <c r="M1104" i="3"/>
  <c r="L1105" i="3"/>
  <c r="M1105" i="3"/>
  <c r="L1106" i="3"/>
  <c r="M1106" i="3"/>
  <c r="L1107" i="3"/>
  <c r="M1107" i="3"/>
  <c r="L1108" i="3"/>
  <c r="M1108" i="3"/>
  <c r="L1109" i="3"/>
  <c r="M1109" i="3"/>
  <c r="L1110" i="3"/>
  <c r="M1110" i="3"/>
  <c r="L1111" i="3"/>
  <c r="M1111" i="3"/>
  <c r="L1112" i="3"/>
  <c r="M1112" i="3"/>
  <c r="L1113" i="3"/>
  <c r="M1113" i="3"/>
  <c r="L1114" i="3"/>
  <c r="M1114" i="3"/>
  <c r="L1115" i="3"/>
  <c r="M1115" i="3"/>
  <c r="L1116" i="3"/>
  <c r="M1116" i="3"/>
  <c r="L1117" i="3"/>
  <c r="M1117" i="3"/>
  <c r="L1118" i="3"/>
  <c r="M1118" i="3"/>
  <c r="L1119" i="3"/>
  <c r="M1119" i="3"/>
  <c r="L1120" i="3"/>
  <c r="M1120" i="3"/>
  <c r="L1121" i="3"/>
  <c r="M1121" i="3"/>
  <c r="L1122" i="3"/>
  <c r="M1122" i="3"/>
  <c r="L1123" i="3"/>
  <c r="M1123" i="3"/>
  <c r="L1124" i="3"/>
  <c r="M1124" i="3"/>
  <c r="L1125" i="3"/>
  <c r="M1125" i="3"/>
  <c r="L1126" i="3"/>
  <c r="M1126" i="3"/>
  <c r="L1127" i="3"/>
  <c r="M1127" i="3"/>
  <c r="L1128" i="3"/>
  <c r="M1128" i="3"/>
  <c r="L1129" i="3"/>
  <c r="M1129" i="3"/>
  <c r="L1130" i="3"/>
  <c r="M1130" i="3"/>
  <c r="L1131" i="3"/>
  <c r="M1131" i="3"/>
  <c r="L1132" i="3"/>
  <c r="M1132" i="3"/>
  <c r="L1133" i="3"/>
  <c r="M1133" i="3"/>
  <c r="L1134" i="3"/>
  <c r="M1134" i="3"/>
  <c r="L1135" i="3"/>
  <c r="M1135" i="3"/>
  <c r="L1136" i="3"/>
  <c r="M1136" i="3"/>
  <c r="L1137" i="3"/>
  <c r="M1137" i="3"/>
  <c r="L1138" i="3"/>
  <c r="M1138" i="3"/>
  <c r="L1139" i="3"/>
  <c r="M1139" i="3"/>
  <c r="L1140" i="3"/>
  <c r="M1140" i="3"/>
  <c r="L1141" i="3"/>
  <c r="M1141" i="3"/>
  <c r="L1142" i="3"/>
  <c r="M1142" i="3"/>
  <c r="L1143" i="3"/>
  <c r="M1143" i="3"/>
  <c r="L1144" i="3"/>
  <c r="M1144" i="3"/>
  <c r="L1145" i="3"/>
  <c r="M1145" i="3"/>
  <c r="L1146" i="3"/>
  <c r="M1146" i="3"/>
  <c r="L1147" i="3"/>
  <c r="M1147" i="3"/>
  <c r="L1148" i="3"/>
  <c r="M1148" i="3"/>
  <c r="L1149" i="3"/>
  <c r="M1149" i="3"/>
  <c r="L1150" i="3"/>
  <c r="M1150" i="3"/>
  <c r="L1151" i="3"/>
  <c r="M1151" i="3"/>
  <c r="L1152" i="3"/>
  <c r="M1152" i="3"/>
  <c r="L1153" i="3"/>
  <c r="M1153" i="3"/>
  <c r="L1154" i="3"/>
  <c r="M1154" i="3"/>
  <c r="L1155" i="3"/>
  <c r="M1155" i="3"/>
  <c r="L1156" i="3"/>
  <c r="M1156" i="3"/>
  <c r="L1157" i="3"/>
  <c r="M1157" i="3"/>
  <c r="L1158" i="3"/>
  <c r="M1158" i="3"/>
  <c r="L1159" i="3"/>
  <c r="M1159" i="3"/>
  <c r="L1160" i="3"/>
  <c r="M1160" i="3"/>
  <c r="L1161" i="3"/>
  <c r="M1161" i="3"/>
  <c r="L1162" i="3"/>
  <c r="M1162" i="3"/>
  <c r="L1163" i="3"/>
  <c r="M1163" i="3"/>
  <c r="L1164" i="3"/>
  <c r="M1164" i="3"/>
  <c r="L1165" i="3"/>
  <c r="M1165" i="3"/>
  <c r="L1166" i="3"/>
  <c r="M1166" i="3"/>
  <c r="L1167" i="3"/>
  <c r="M1167" i="3"/>
  <c r="L1168" i="3"/>
  <c r="M1168" i="3"/>
  <c r="L1169" i="3"/>
  <c r="M1169" i="3"/>
  <c r="L1170" i="3"/>
  <c r="M1170" i="3"/>
  <c r="L1171" i="3"/>
  <c r="M1171" i="3"/>
  <c r="L1172" i="3"/>
  <c r="M1172" i="3"/>
  <c r="L1173" i="3"/>
  <c r="M1173" i="3"/>
  <c r="L1174" i="3"/>
  <c r="M1174" i="3"/>
  <c r="L1175" i="3"/>
  <c r="M1175" i="3"/>
  <c r="L1176" i="3"/>
  <c r="M1176" i="3"/>
  <c r="L1177" i="3"/>
  <c r="M1177" i="3"/>
  <c r="L1178" i="3"/>
  <c r="M1178" i="3"/>
  <c r="L1179" i="3"/>
  <c r="M1179" i="3"/>
  <c r="L1180" i="3"/>
  <c r="M1180" i="3"/>
  <c r="L1181" i="3"/>
  <c r="M1181" i="3"/>
  <c r="L1182" i="3"/>
  <c r="M1182" i="3"/>
  <c r="L1183" i="3"/>
  <c r="M1183" i="3"/>
  <c r="L1184" i="3"/>
  <c r="M1184" i="3"/>
  <c r="L1185" i="3"/>
  <c r="M1185" i="3"/>
  <c r="L1186" i="3"/>
  <c r="M1186" i="3"/>
  <c r="L1187" i="3"/>
  <c r="M1187" i="3"/>
  <c r="L1188" i="3"/>
  <c r="M1188" i="3"/>
  <c r="L1189" i="3"/>
  <c r="M1189" i="3"/>
  <c r="L1190" i="3"/>
  <c r="M1190" i="3"/>
  <c r="L1191" i="3"/>
  <c r="M1191" i="3"/>
  <c r="L1192" i="3"/>
  <c r="M1192" i="3"/>
  <c r="L1193" i="3"/>
  <c r="M1193" i="3"/>
  <c r="L1194" i="3"/>
  <c r="M1194" i="3"/>
  <c r="L1195" i="3"/>
  <c r="M1195" i="3"/>
  <c r="L1196" i="3"/>
  <c r="M1196" i="3"/>
  <c r="L1197" i="3"/>
  <c r="M1197" i="3"/>
  <c r="L1198" i="3"/>
  <c r="M1198" i="3"/>
  <c r="L1199" i="3"/>
  <c r="M1199" i="3"/>
  <c r="L1200" i="3"/>
  <c r="M1200" i="3"/>
  <c r="L1201" i="3"/>
  <c r="M1201" i="3"/>
  <c r="L1202" i="3"/>
  <c r="M1202" i="3"/>
  <c r="L1203" i="3"/>
  <c r="M1203" i="3"/>
  <c r="L1204" i="3"/>
  <c r="M1204" i="3"/>
  <c r="L1205" i="3"/>
  <c r="M1205" i="3"/>
  <c r="L1206" i="3"/>
  <c r="M1206" i="3"/>
  <c r="L1207" i="3"/>
  <c r="M1207" i="3"/>
  <c r="L1208" i="3"/>
  <c r="M1208" i="3"/>
  <c r="L1209" i="3"/>
  <c r="M1209" i="3"/>
  <c r="L1210" i="3"/>
  <c r="M1210" i="3"/>
  <c r="L1211" i="3"/>
  <c r="M1211" i="3"/>
  <c r="L1212" i="3"/>
  <c r="M1212" i="3"/>
  <c r="L1213" i="3"/>
  <c r="M1213" i="3"/>
  <c r="L1214" i="3"/>
  <c r="M1214" i="3"/>
  <c r="L1215" i="3"/>
  <c r="M1215" i="3"/>
  <c r="L1216" i="3"/>
  <c r="M1216" i="3"/>
  <c r="L1217" i="3"/>
  <c r="M1217" i="3"/>
  <c r="L1218" i="3"/>
  <c r="M1218" i="3"/>
  <c r="L1219" i="3"/>
  <c r="M1219" i="3"/>
  <c r="L1220" i="3"/>
  <c r="M1220" i="3"/>
  <c r="L1221" i="3"/>
  <c r="M1221" i="3"/>
  <c r="L1222" i="3"/>
  <c r="M1222" i="3"/>
  <c r="L1223" i="3"/>
  <c r="M1223" i="3"/>
  <c r="L1224" i="3"/>
  <c r="M1224" i="3"/>
  <c r="L1225" i="3"/>
  <c r="M1225" i="3"/>
  <c r="L1226" i="3"/>
  <c r="M1226" i="3"/>
  <c r="L1227" i="3"/>
  <c r="M1227" i="3"/>
  <c r="L1228" i="3"/>
  <c r="M1228" i="3"/>
  <c r="L1229" i="3"/>
  <c r="M1229" i="3"/>
  <c r="L1230" i="3"/>
  <c r="M1230" i="3"/>
  <c r="L1231" i="3"/>
  <c r="M1231" i="3"/>
  <c r="L1232" i="3"/>
  <c r="M1232" i="3"/>
  <c r="L1233" i="3"/>
  <c r="M1233" i="3"/>
  <c r="L1234" i="3"/>
  <c r="M1234" i="3"/>
  <c r="L1235" i="3"/>
  <c r="M1235" i="3"/>
  <c r="L1236" i="3"/>
  <c r="M1236" i="3"/>
  <c r="L1237" i="3"/>
  <c r="M1237" i="3"/>
  <c r="L1238" i="3"/>
  <c r="M1238" i="3"/>
  <c r="L1239" i="3"/>
  <c r="M1239" i="3"/>
  <c r="L1240" i="3"/>
  <c r="M1240" i="3"/>
  <c r="L1241" i="3"/>
  <c r="M1241" i="3"/>
  <c r="L1242" i="3"/>
  <c r="M1242" i="3"/>
  <c r="L1243" i="3"/>
  <c r="M1243" i="3"/>
  <c r="L1244" i="3"/>
  <c r="M1244" i="3"/>
  <c r="L1245" i="3"/>
  <c r="M1245" i="3"/>
  <c r="L1246" i="3"/>
  <c r="M1246" i="3"/>
  <c r="L1247" i="3"/>
  <c r="M1247" i="3"/>
  <c r="L1248" i="3"/>
  <c r="M1248" i="3"/>
  <c r="L1249" i="3"/>
  <c r="M1249" i="3"/>
  <c r="L1250" i="3"/>
  <c r="M1250" i="3"/>
  <c r="L1251" i="3"/>
  <c r="M1251" i="3"/>
  <c r="L1252" i="3"/>
  <c r="M1252" i="3"/>
  <c r="L1253" i="3"/>
  <c r="M1253" i="3"/>
  <c r="L1254" i="3"/>
  <c r="M1254" i="3"/>
  <c r="L1255" i="3"/>
  <c r="M1255" i="3"/>
  <c r="L1256" i="3"/>
  <c r="M1256" i="3"/>
  <c r="L1257" i="3"/>
  <c r="M1257" i="3"/>
  <c r="L1258" i="3"/>
  <c r="M1258" i="3"/>
  <c r="L1259" i="3"/>
  <c r="M1259" i="3"/>
  <c r="L1260" i="3"/>
  <c r="M1260" i="3"/>
  <c r="L1261" i="3"/>
  <c r="M1261" i="3"/>
  <c r="L1262" i="3"/>
  <c r="M1262" i="3"/>
  <c r="L1263" i="3"/>
  <c r="M1263" i="3"/>
  <c r="L1264" i="3"/>
  <c r="M1264" i="3"/>
  <c r="L1265" i="3"/>
  <c r="M1265" i="3"/>
  <c r="L1266" i="3"/>
  <c r="M1266" i="3"/>
  <c r="L1267" i="3"/>
  <c r="M1267" i="3"/>
  <c r="L1268" i="3"/>
  <c r="M1268" i="3"/>
  <c r="L1269" i="3"/>
  <c r="M1269" i="3"/>
  <c r="L1270" i="3"/>
  <c r="M1270" i="3"/>
  <c r="L1271" i="3"/>
  <c r="M1271" i="3"/>
  <c r="L1272" i="3"/>
  <c r="M1272" i="3"/>
  <c r="L1273" i="3"/>
  <c r="M1273" i="3"/>
  <c r="L1274" i="3"/>
  <c r="M1274" i="3"/>
  <c r="L1275" i="3"/>
  <c r="M1275" i="3"/>
  <c r="L1276" i="3"/>
  <c r="M1276" i="3"/>
  <c r="L1277" i="3"/>
  <c r="M1277" i="3"/>
  <c r="L1278" i="3"/>
  <c r="M1278" i="3"/>
  <c r="L1279" i="3"/>
  <c r="M1279" i="3"/>
  <c r="L1280" i="3"/>
  <c r="M1280" i="3"/>
  <c r="L1281" i="3"/>
  <c r="M1281" i="3"/>
  <c r="L1282" i="3"/>
  <c r="M1282" i="3"/>
  <c r="L1283" i="3"/>
  <c r="M1283" i="3"/>
  <c r="L1284" i="3"/>
  <c r="M1284" i="3"/>
  <c r="L1285" i="3"/>
  <c r="M1285" i="3"/>
  <c r="L1286" i="3"/>
  <c r="M1286" i="3"/>
  <c r="L1287" i="3"/>
  <c r="M1287" i="3"/>
  <c r="L1288" i="3"/>
  <c r="M1288" i="3"/>
  <c r="L1289" i="3"/>
  <c r="M1289" i="3"/>
  <c r="L1290" i="3"/>
  <c r="M1290" i="3"/>
  <c r="L1291" i="3"/>
  <c r="M1291" i="3"/>
  <c r="L1292" i="3"/>
  <c r="M1292" i="3"/>
  <c r="L1293" i="3"/>
  <c r="M1293" i="3"/>
  <c r="L1294" i="3"/>
  <c r="M1294" i="3"/>
  <c r="L1295" i="3"/>
  <c r="M1295" i="3"/>
  <c r="L1296" i="3"/>
  <c r="M1296" i="3"/>
  <c r="L1297" i="3"/>
  <c r="M1297" i="3"/>
  <c r="L1298" i="3"/>
  <c r="M1298" i="3"/>
  <c r="L1299" i="3"/>
  <c r="M1299" i="3"/>
  <c r="L1300" i="3"/>
  <c r="M1300" i="3"/>
  <c r="L1301" i="3"/>
  <c r="M1301" i="3"/>
  <c r="L1302" i="3"/>
  <c r="M1302" i="3"/>
  <c r="L1303" i="3"/>
  <c r="M1303" i="3"/>
  <c r="L1304" i="3"/>
  <c r="M1304" i="3"/>
  <c r="L1305" i="3"/>
  <c r="M1305" i="3"/>
  <c r="L1306" i="3"/>
  <c r="M1306" i="3"/>
  <c r="L1307" i="3"/>
  <c r="M1307" i="3"/>
  <c r="L1308" i="3"/>
  <c r="M1308" i="3"/>
  <c r="L1309" i="3"/>
  <c r="M1309" i="3"/>
  <c r="L1310" i="3"/>
  <c r="M1310" i="3"/>
  <c r="L1311" i="3"/>
  <c r="M1311" i="3"/>
  <c r="L1312" i="3"/>
  <c r="M1312" i="3"/>
  <c r="L1313" i="3"/>
  <c r="M1313" i="3"/>
  <c r="L1314" i="3"/>
  <c r="M1314" i="3"/>
  <c r="L1315" i="3"/>
  <c r="M1315" i="3"/>
  <c r="L1316" i="3"/>
  <c r="M1316" i="3"/>
  <c r="L1317" i="3"/>
  <c r="M1317" i="3"/>
  <c r="L1318" i="3"/>
  <c r="M1318" i="3"/>
  <c r="L1319" i="3"/>
  <c r="M1319" i="3"/>
  <c r="L1320" i="3"/>
  <c r="M1320" i="3"/>
  <c r="L1321" i="3"/>
  <c r="M1321" i="3"/>
  <c r="L1322" i="3"/>
  <c r="M1322" i="3"/>
  <c r="L1323" i="3"/>
  <c r="M1323" i="3"/>
  <c r="L1324" i="3"/>
  <c r="M1324" i="3"/>
  <c r="L1325" i="3"/>
  <c r="M1325" i="3"/>
  <c r="L1326" i="3"/>
  <c r="M1326" i="3"/>
  <c r="L1327" i="3"/>
  <c r="M1327" i="3"/>
  <c r="L1328" i="3"/>
  <c r="M1328" i="3"/>
  <c r="L1329" i="3"/>
  <c r="M1329" i="3"/>
  <c r="L1330" i="3"/>
  <c r="M1330" i="3"/>
  <c r="L1331" i="3"/>
  <c r="M1331" i="3"/>
  <c r="L1332" i="3"/>
  <c r="M1332" i="3"/>
  <c r="L1333" i="3"/>
  <c r="M1333" i="3"/>
  <c r="L1334" i="3"/>
  <c r="M1334" i="3"/>
  <c r="L1335" i="3"/>
  <c r="M1335" i="3"/>
  <c r="L1336" i="3"/>
  <c r="M1336" i="3"/>
  <c r="L1337" i="3"/>
  <c r="M1337" i="3"/>
  <c r="L1338" i="3"/>
  <c r="M1338" i="3"/>
  <c r="L1339" i="3"/>
  <c r="M1339" i="3"/>
  <c r="M2" i="3"/>
  <c r="L2" i="3"/>
  <c r="J3" i="3"/>
  <c r="K3" i="3"/>
  <c r="J4" i="3"/>
  <c r="K4" i="3"/>
  <c r="J5" i="3"/>
  <c r="K5" i="3"/>
  <c r="J6" i="3"/>
  <c r="K6" i="3"/>
  <c r="J7" i="3"/>
  <c r="K7" i="3"/>
  <c r="J8" i="3"/>
  <c r="K8" i="3"/>
  <c r="J9" i="3"/>
  <c r="K9" i="3"/>
  <c r="J10" i="3"/>
  <c r="K10" i="3"/>
  <c r="J11" i="3"/>
  <c r="K11" i="3"/>
  <c r="J12" i="3"/>
  <c r="K12" i="3"/>
  <c r="J13" i="3"/>
  <c r="K13" i="3"/>
  <c r="J14" i="3"/>
  <c r="K14" i="3"/>
  <c r="J15" i="3"/>
  <c r="K15" i="3"/>
  <c r="J16" i="3"/>
  <c r="K16" i="3"/>
  <c r="J17" i="3"/>
  <c r="K17" i="3"/>
  <c r="J18" i="3"/>
  <c r="K18" i="3"/>
  <c r="J19" i="3"/>
  <c r="K19" i="3"/>
  <c r="J20" i="3"/>
  <c r="K20" i="3"/>
  <c r="J21" i="3"/>
  <c r="K21" i="3"/>
  <c r="J22" i="3"/>
  <c r="K22" i="3"/>
  <c r="J23" i="3"/>
  <c r="K23" i="3"/>
  <c r="J24" i="3"/>
  <c r="K24" i="3"/>
  <c r="J25" i="3"/>
  <c r="K25" i="3"/>
  <c r="J26" i="3"/>
  <c r="K26" i="3"/>
  <c r="J27" i="3"/>
  <c r="K27" i="3"/>
  <c r="J28" i="3"/>
  <c r="K28" i="3"/>
  <c r="J29" i="3"/>
  <c r="K29" i="3"/>
  <c r="J30" i="3"/>
  <c r="K30" i="3"/>
  <c r="J31" i="3"/>
  <c r="K31" i="3"/>
  <c r="J32" i="3"/>
  <c r="K32" i="3"/>
  <c r="J33" i="3"/>
  <c r="K33" i="3"/>
  <c r="J34" i="3"/>
  <c r="K34" i="3"/>
  <c r="J35" i="3"/>
  <c r="K35" i="3"/>
  <c r="J36" i="3"/>
  <c r="K36" i="3"/>
  <c r="J37" i="3"/>
  <c r="K37" i="3"/>
  <c r="J38" i="3"/>
  <c r="K38" i="3"/>
  <c r="J39" i="3"/>
  <c r="K39" i="3"/>
  <c r="J40" i="3"/>
  <c r="K40" i="3"/>
  <c r="J41" i="3"/>
  <c r="K41" i="3"/>
  <c r="J42" i="3"/>
  <c r="K42" i="3"/>
  <c r="J43" i="3"/>
  <c r="K43" i="3"/>
  <c r="J44" i="3"/>
  <c r="K44" i="3"/>
  <c r="J45" i="3"/>
  <c r="K45" i="3"/>
  <c r="J46" i="3"/>
  <c r="K46" i="3"/>
  <c r="J47" i="3"/>
  <c r="K47" i="3"/>
  <c r="J48" i="3"/>
  <c r="K48" i="3"/>
  <c r="J49" i="3"/>
  <c r="K49" i="3"/>
  <c r="J50" i="3"/>
  <c r="K50" i="3"/>
  <c r="J51" i="3"/>
  <c r="K51" i="3"/>
  <c r="J52" i="3"/>
  <c r="K52" i="3"/>
  <c r="J53" i="3"/>
  <c r="K53" i="3"/>
  <c r="J54" i="3"/>
  <c r="K54" i="3"/>
  <c r="J55" i="3"/>
  <c r="K55" i="3"/>
  <c r="J56" i="3"/>
  <c r="K56" i="3"/>
  <c r="J57" i="3"/>
  <c r="K57" i="3"/>
  <c r="J58" i="3"/>
  <c r="K58" i="3"/>
  <c r="J59" i="3"/>
  <c r="K59" i="3"/>
  <c r="J60" i="3"/>
  <c r="K60" i="3"/>
  <c r="J61" i="3"/>
  <c r="K61" i="3"/>
  <c r="J62" i="3"/>
  <c r="K62" i="3"/>
  <c r="J63" i="3"/>
  <c r="K63" i="3"/>
  <c r="J64" i="3"/>
  <c r="K64" i="3"/>
  <c r="J65" i="3"/>
  <c r="K65" i="3"/>
  <c r="J66" i="3"/>
  <c r="K66" i="3"/>
  <c r="J67" i="3"/>
  <c r="K67" i="3"/>
  <c r="J68" i="3"/>
  <c r="K68" i="3"/>
  <c r="J69" i="3"/>
  <c r="K69" i="3"/>
  <c r="J70" i="3"/>
  <c r="K70" i="3"/>
  <c r="J71" i="3"/>
  <c r="K71" i="3"/>
  <c r="J72" i="3"/>
  <c r="K72" i="3"/>
  <c r="J73" i="3"/>
  <c r="K73" i="3"/>
  <c r="J74" i="3"/>
  <c r="K74" i="3"/>
  <c r="J75" i="3"/>
  <c r="K75" i="3"/>
  <c r="J76" i="3"/>
  <c r="K76" i="3"/>
  <c r="J77" i="3"/>
  <c r="K77" i="3"/>
  <c r="J78" i="3"/>
  <c r="K78" i="3"/>
  <c r="J79" i="3"/>
  <c r="K79" i="3"/>
  <c r="J80" i="3"/>
  <c r="K80" i="3"/>
  <c r="J81" i="3"/>
  <c r="K81" i="3"/>
  <c r="J82" i="3"/>
  <c r="K82" i="3"/>
  <c r="J83" i="3"/>
  <c r="K83" i="3"/>
  <c r="J84" i="3"/>
  <c r="K84" i="3"/>
  <c r="J85" i="3"/>
  <c r="K85" i="3"/>
  <c r="J86" i="3"/>
  <c r="K86" i="3"/>
  <c r="J87" i="3"/>
  <c r="K87" i="3"/>
  <c r="J88" i="3"/>
  <c r="K88" i="3"/>
  <c r="J89" i="3"/>
  <c r="K89" i="3"/>
  <c r="J90" i="3"/>
  <c r="K90" i="3"/>
  <c r="J91" i="3"/>
  <c r="K91" i="3"/>
  <c r="J92" i="3"/>
  <c r="K92" i="3"/>
  <c r="J93" i="3"/>
  <c r="K93" i="3"/>
  <c r="J94" i="3"/>
  <c r="K94" i="3"/>
  <c r="J95" i="3"/>
  <c r="K95" i="3"/>
  <c r="J96" i="3"/>
  <c r="K96" i="3"/>
  <c r="J97" i="3"/>
  <c r="K97" i="3"/>
  <c r="J98" i="3"/>
  <c r="K98" i="3"/>
  <c r="J99" i="3"/>
  <c r="K99" i="3"/>
  <c r="J100" i="3"/>
  <c r="K100" i="3"/>
  <c r="J101" i="3"/>
  <c r="K101" i="3"/>
  <c r="J102" i="3"/>
  <c r="K102" i="3"/>
  <c r="J103" i="3"/>
  <c r="K103" i="3"/>
  <c r="J104" i="3"/>
  <c r="K104" i="3"/>
  <c r="J105" i="3"/>
  <c r="K105" i="3"/>
  <c r="J106" i="3"/>
  <c r="K106" i="3"/>
  <c r="J107" i="3"/>
  <c r="K107" i="3"/>
  <c r="J108" i="3"/>
  <c r="K108" i="3"/>
  <c r="J109" i="3"/>
  <c r="K109" i="3"/>
  <c r="J110" i="3"/>
  <c r="K110" i="3"/>
  <c r="J111" i="3"/>
  <c r="K111" i="3"/>
  <c r="J112" i="3"/>
  <c r="K112" i="3"/>
  <c r="J113" i="3"/>
  <c r="K113" i="3"/>
  <c r="J114" i="3"/>
  <c r="K114" i="3"/>
  <c r="J115" i="3"/>
  <c r="K115" i="3"/>
  <c r="J116" i="3"/>
  <c r="K116" i="3"/>
  <c r="J117" i="3"/>
  <c r="K117" i="3"/>
  <c r="J118" i="3"/>
  <c r="K118" i="3"/>
  <c r="J119" i="3"/>
  <c r="K119" i="3"/>
  <c r="J120" i="3"/>
  <c r="K120" i="3"/>
  <c r="J121" i="3"/>
  <c r="K121" i="3"/>
  <c r="J122" i="3"/>
  <c r="K122" i="3"/>
  <c r="J123" i="3"/>
  <c r="K123" i="3"/>
  <c r="J124" i="3"/>
  <c r="K124" i="3"/>
  <c r="J125" i="3"/>
  <c r="K125" i="3"/>
  <c r="J126" i="3"/>
  <c r="K126" i="3"/>
  <c r="J127" i="3"/>
  <c r="K127" i="3"/>
  <c r="J128" i="3"/>
  <c r="K128" i="3"/>
  <c r="J129" i="3"/>
  <c r="K129" i="3"/>
  <c r="J130" i="3"/>
  <c r="K130" i="3"/>
  <c r="J131" i="3"/>
  <c r="K131" i="3"/>
  <c r="J132" i="3"/>
  <c r="K132" i="3"/>
  <c r="J133" i="3"/>
  <c r="K133" i="3"/>
  <c r="J134" i="3"/>
  <c r="K134" i="3"/>
  <c r="J135" i="3"/>
  <c r="K135" i="3"/>
  <c r="J136" i="3"/>
  <c r="K136" i="3"/>
  <c r="J137" i="3"/>
  <c r="K137" i="3"/>
  <c r="J138" i="3"/>
  <c r="K138" i="3"/>
  <c r="J139" i="3"/>
  <c r="K139" i="3"/>
  <c r="J140" i="3"/>
  <c r="K140" i="3"/>
  <c r="J141" i="3"/>
  <c r="K141" i="3"/>
  <c r="J142" i="3"/>
  <c r="K142" i="3"/>
  <c r="J143" i="3"/>
  <c r="K143" i="3"/>
  <c r="J144" i="3"/>
  <c r="K144" i="3"/>
  <c r="J145" i="3"/>
  <c r="K145" i="3"/>
  <c r="J146" i="3"/>
  <c r="K146" i="3"/>
  <c r="J147" i="3"/>
  <c r="K147" i="3"/>
  <c r="J148" i="3"/>
  <c r="K148" i="3"/>
  <c r="J149" i="3"/>
  <c r="K149" i="3"/>
  <c r="J150" i="3"/>
  <c r="K150" i="3"/>
  <c r="J151" i="3"/>
  <c r="K151" i="3"/>
  <c r="J152" i="3"/>
  <c r="K152" i="3"/>
  <c r="J153" i="3"/>
  <c r="K153" i="3"/>
  <c r="J154" i="3"/>
  <c r="K154" i="3"/>
  <c r="J155" i="3"/>
  <c r="K155" i="3"/>
  <c r="J156" i="3"/>
  <c r="K156" i="3"/>
  <c r="J157" i="3"/>
  <c r="K157" i="3"/>
  <c r="J158" i="3"/>
  <c r="K158" i="3"/>
  <c r="J159" i="3"/>
  <c r="K159" i="3"/>
  <c r="J160" i="3"/>
  <c r="K160" i="3"/>
  <c r="J161" i="3"/>
  <c r="K161" i="3"/>
  <c r="J162" i="3"/>
  <c r="K162" i="3"/>
  <c r="J163" i="3"/>
  <c r="K163" i="3"/>
  <c r="J164" i="3"/>
  <c r="K164" i="3"/>
  <c r="J165" i="3"/>
  <c r="K165" i="3"/>
  <c r="J166" i="3"/>
  <c r="K166" i="3"/>
  <c r="J167" i="3"/>
  <c r="K167" i="3"/>
  <c r="J168" i="3"/>
  <c r="K168" i="3"/>
  <c r="J169" i="3"/>
  <c r="K169" i="3"/>
  <c r="J170" i="3"/>
  <c r="K170" i="3"/>
  <c r="J171" i="3"/>
  <c r="K171" i="3"/>
  <c r="J172" i="3"/>
  <c r="K172" i="3"/>
  <c r="J173" i="3"/>
  <c r="K173" i="3"/>
  <c r="J174" i="3"/>
  <c r="K174" i="3"/>
  <c r="J175" i="3"/>
  <c r="K175" i="3"/>
  <c r="J176" i="3"/>
  <c r="K176" i="3"/>
  <c r="J177" i="3"/>
  <c r="K177" i="3"/>
  <c r="J178" i="3"/>
  <c r="K178" i="3"/>
  <c r="J179" i="3"/>
  <c r="K179" i="3"/>
  <c r="J180" i="3"/>
  <c r="K180" i="3"/>
  <c r="J181" i="3"/>
  <c r="K181" i="3"/>
  <c r="J182" i="3"/>
  <c r="K182" i="3"/>
  <c r="J183" i="3"/>
  <c r="K183" i="3"/>
  <c r="J184" i="3"/>
  <c r="K184" i="3"/>
  <c r="J185" i="3"/>
  <c r="K185" i="3"/>
  <c r="J186" i="3"/>
  <c r="K186" i="3"/>
  <c r="J187" i="3"/>
  <c r="K187" i="3"/>
  <c r="J188" i="3"/>
  <c r="K188" i="3"/>
  <c r="J189" i="3"/>
  <c r="K189" i="3"/>
  <c r="J190" i="3"/>
  <c r="K190" i="3"/>
  <c r="J191" i="3"/>
  <c r="K191" i="3"/>
  <c r="J192" i="3"/>
  <c r="K192" i="3"/>
  <c r="J193" i="3"/>
  <c r="K193" i="3"/>
  <c r="J194" i="3"/>
  <c r="K194" i="3"/>
  <c r="J195" i="3"/>
  <c r="K195" i="3"/>
  <c r="J196" i="3"/>
  <c r="K196" i="3"/>
  <c r="J197" i="3"/>
  <c r="K197" i="3"/>
  <c r="J198" i="3"/>
  <c r="K198" i="3"/>
  <c r="J199" i="3"/>
  <c r="K199" i="3"/>
  <c r="J200" i="3"/>
  <c r="K200" i="3"/>
  <c r="J201" i="3"/>
  <c r="K201" i="3"/>
  <c r="J202" i="3"/>
  <c r="K202" i="3"/>
  <c r="J203" i="3"/>
  <c r="K203" i="3"/>
  <c r="J204" i="3"/>
  <c r="K204" i="3"/>
  <c r="J205" i="3"/>
  <c r="K205" i="3"/>
  <c r="J206" i="3"/>
  <c r="K206" i="3"/>
  <c r="J207" i="3"/>
  <c r="K207" i="3"/>
  <c r="J208" i="3"/>
  <c r="K208" i="3"/>
  <c r="J209" i="3"/>
  <c r="K209" i="3"/>
  <c r="J210" i="3"/>
  <c r="K210" i="3"/>
  <c r="J211" i="3"/>
  <c r="K211" i="3"/>
  <c r="J212" i="3"/>
  <c r="K212" i="3"/>
  <c r="J213" i="3"/>
  <c r="K213" i="3"/>
  <c r="J214" i="3"/>
  <c r="K214" i="3"/>
  <c r="J215" i="3"/>
  <c r="K215" i="3"/>
  <c r="J216" i="3"/>
  <c r="K216" i="3"/>
  <c r="J217" i="3"/>
  <c r="K217" i="3"/>
  <c r="J218" i="3"/>
  <c r="K218" i="3"/>
  <c r="J219" i="3"/>
  <c r="K219" i="3"/>
  <c r="J220" i="3"/>
  <c r="K220" i="3"/>
  <c r="J221" i="3"/>
  <c r="K221" i="3"/>
  <c r="J222" i="3"/>
  <c r="K222" i="3"/>
  <c r="J223" i="3"/>
  <c r="K223" i="3"/>
  <c r="J224" i="3"/>
  <c r="K224" i="3"/>
  <c r="J225" i="3"/>
  <c r="K225" i="3"/>
  <c r="J226" i="3"/>
  <c r="K226" i="3"/>
  <c r="J227" i="3"/>
  <c r="K227" i="3"/>
  <c r="J228" i="3"/>
  <c r="K228" i="3"/>
  <c r="J229" i="3"/>
  <c r="K229" i="3"/>
  <c r="J230" i="3"/>
  <c r="K230" i="3"/>
  <c r="J231" i="3"/>
  <c r="K231" i="3"/>
  <c r="J232" i="3"/>
  <c r="K232" i="3"/>
  <c r="J233" i="3"/>
  <c r="K233" i="3"/>
  <c r="J234" i="3"/>
  <c r="K234" i="3"/>
  <c r="J235" i="3"/>
  <c r="K235" i="3"/>
  <c r="J236" i="3"/>
  <c r="K236" i="3"/>
  <c r="J237" i="3"/>
  <c r="K237" i="3"/>
  <c r="J238" i="3"/>
  <c r="K238" i="3"/>
  <c r="J239" i="3"/>
  <c r="K239" i="3"/>
  <c r="J240" i="3"/>
  <c r="K240" i="3"/>
  <c r="J241" i="3"/>
  <c r="K241" i="3"/>
  <c r="J242" i="3"/>
  <c r="K242" i="3"/>
  <c r="J243" i="3"/>
  <c r="K243" i="3"/>
  <c r="J244" i="3"/>
  <c r="K244" i="3"/>
  <c r="J245" i="3"/>
  <c r="K245" i="3"/>
  <c r="J246" i="3"/>
  <c r="K246" i="3"/>
  <c r="J247" i="3"/>
  <c r="K247" i="3"/>
  <c r="J248" i="3"/>
  <c r="K248" i="3"/>
  <c r="J249" i="3"/>
  <c r="K249" i="3"/>
  <c r="J250" i="3"/>
  <c r="K250" i="3"/>
  <c r="J251" i="3"/>
  <c r="K251" i="3"/>
  <c r="J252" i="3"/>
  <c r="K252" i="3"/>
  <c r="J253" i="3"/>
  <c r="K253" i="3"/>
  <c r="J254" i="3"/>
  <c r="K254" i="3"/>
  <c r="J255" i="3"/>
  <c r="K255" i="3"/>
  <c r="J256" i="3"/>
  <c r="K256" i="3"/>
  <c r="J257" i="3"/>
  <c r="K257" i="3"/>
  <c r="J258" i="3"/>
  <c r="K258" i="3"/>
  <c r="J259" i="3"/>
  <c r="K259" i="3"/>
  <c r="J260" i="3"/>
  <c r="K260" i="3"/>
  <c r="J261" i="3"/>
  <c r="K261" i="3"/>
  <c r="J262" i="3"/>
  <c r="K262" i="3"/>
  <c r="J263" i="3"/>
  <c r="K263" i="3"/>
  <c r="J264" i="3"/>
  <c r="K264" i="3"/>
  <c r="J265" i="3"/>
  <c r="K265" i="3"/>
  <c r="J266" i="3"/>
  <c r="K266" i="3"/>
  <c r="J267" i="3"/>
  <c r="K267" i="3"/>
  <c r="J268" i="3"/>
  <c r="K268" i="3"/>
  <c r="J269" i="3"/>
  <c r="K269" i="3"/>
  <c r="J270" i="3"/>
  <c r="K270" i="3"/>
  <c r="J271" i="3"/>
  <c r="K271" i="3"/>
  <c r="J272" i="3"/>
  <c r="K272" i="3"/>
  <c r="J273" i="3"/>
  <c r="K273" i="3"/>
  <c r="J274" i="3"/>
  <c r="K274" i="3"/>
  <c r="J275" i="3"/>
  <c r="K275" i="3"/>
  <c r="J276" i="3"/>
  <c r="K276" i="3"/>
  <c r="J277" i="3"/>
  <c r="K277" i="3"/>
  <c r="J278" i="3"/>
  <c r="K278" i="3"/>
  <c r="J279" i="3"/>
  <c r="K279" i="3"/>
  <c r="J280" i="3"/>
  <c r="K280" i="3"/>
  <c r="J281" i="3"/>
  <c r="K281" i="3"/>
  <c r="J282" i="3"/>
  <c r="K282" i="3"/>
  <c r="J283" i="3"/>
  <c r="K283" i="3"/>
  <c r="J284" i="3"/>
  <c r="K284" i="3"/>
  <c r="J285" i="3"/>
  <c r="K285" i="3"/>
  <c r="J286" i="3"/>
  <c r="K286" i="3"/>
  <c r="J287" i="3"/>
  <c r="K287" i="3"/>
  <c r="J288" i="3"/>
  <c r="K288" i="3"/>
  <c r="J289" i="3"/>
  <c r="K289" i="3"/>
  <c r="J290" i="3"/>
  <c r="K290" i="3"/>
  <c r="J291" i="3"/>
  <c r="K291" i="3"/>
  <c r="J292" i="3"/>
  <c r="K292" i="3"/>
  <c r="J293" i="3"/>
  <c r="K293" i="3"/>
  <c r="J294" i="3"/>
  <c r="K294" i="3"/>
  <c r="J295" i="3"/>
  <c r="K295" i="3"/>
  <c r="J296" i="3"/>
  <c r="K296" i="3"/>
  <c r="J297" i="3"/>
  <c r="K297" i="3"/>
  <c r="J298" i="3"/>
  <c r="K298" i="3"/>
  <c r="J299" i="3"/>
  <c r="K299" i="3"/>
  <c r="J300" i="3"/>
  <c r="K300" i="3"/>
  <c r="J301" i="3"/>
  <c r="K301" i="3"/>
  <c r="J302" i="3"/>
  <c r="K302" i="3"/>
  <c r="J303" i="3"/>
  <c r="K303" i="3"/>
  <c r="J304" i="3"/>
  <c r="K304" i="3"/>
  <c r="J305" i="3"/>
  <c r="K305" i="3"/>
  <c r="J306" i="3"/>
  <c r="K306" i="3"/>
  <c r="J307" i="3"/>
  <c r="K307" i="3"/>
  <c r="J308" i="3"/>
  <c r="K308" i="3"/>
  <c r="J309" i="3"/>
  <c r="K309" i="3"/>
  <c r="J310" i="3"/>
  <c r="K310" i="3"/>
  <c r="J311" i="3"/>
  <c r="K311" i="3"/>
  <c r="J312" i="3"/>
  <c r="K312" i="3"/>
  <c r="J313" i="3"/>
  <c r="K313" i="3"/>
  <c r="J314" i="3"/>
  <c r="K314" i="3"/>
  <c r="J315" i="3"/>
  <c r="K315" i="3"/>
  <c r="J316" i="3"/>
  <c r="K316" i="3"/>
  <c r="J317" i="3"/>
  <c r="K317" i="3"/>
  <c r="J318" i="3"/>
  <c r="K318" i="3"/>
  <c r="J319" i="3"/>
  <c r="K319" i="3"/>
  <c r="J320" i="3"/>
  <c r="K320" i="3"/>
  <c r="J321" i="3"/>
  <c r="K321" i="3"/>
  <c r="J322" i="3"/>
  <c r="K322" i="3"/>
  <c r="J323" i="3"/>
  <c r="K323" i="3"/>
  <c r="J324" i="3"/>
  <c r="K324" i="3"/>
  <c r="J325" i="3"/>
  <c r="K325" i="3"/>
  <c r="J326" i="3"/>
  <c r="K326" i="3"/>
  <c r="J327" i="3"/>
  <c r="K327" i="3"/>
  <c r="J328" i="3"/>
  <c r="K328" i="3"/>
  <c r="J329" i="3"/>
  <c r="K329" i="3"/>
  <c r="J330" i="3"/>
  <c r="K330" i="3"/>
  <c r="J331" i="3"/>
  <c r="K331" i="3"/>
  <c r="J332" i="3"/>
  <c r="K332" i="3"/>
  <c r="J333" i="3"/>
  <c r="K333" i="3"/>
  <c r="J334" i="3"/>
  <c r="K334" i="3"/>
  <c r="J335" i="3"/>
  <c r="K335" i="3"/>
  <c r="J336" i="3"/>
  <c r="K336" i="3"/>
  <c r="J337" i="3"/>
  <c r="K337" i="3"/>
  <c r="J338" i="3"/>
  <c r="K338" i="3"/>
  <c r="J339" i="3"/>
  <c r="K339" i="3"/>
  <c r="J340" i="3"/>
  <c r="K340" i="3"/>
  <c r="J341" i="3"/>
  <c r="K341" i="3"/>
  <c r="J342" i="3"/>
  <c r="K342" i="3"/>
  <c r="J343" i="3"/>
  <c r="K343" i="3"/>
  <c r="J344" i="3"/>
  <c r="K344" i="3"/>
  <c r="J345" i="3"/>
  <c r="K345" i="3"/>
  <c r="J346" i="3"/>
  <c r="K346" i="3"/>
  <c r="J347" i="3"/>
  <c r="K347" i="3"/>
  <c r="J348" i="3"/>
  <c r="K348" i="3"/>
  <c r="J349" i="3"/>
  <c r="K349" i="3"/>
  <c r="J350" i="3"/>
  <c r="K350" i="3"/>
  <c r="J351" i="3"/>
  <c r="K351" i="3"/>
  <c r="J352" i="3"/>
  <c r="K352" i="3"/>
  <c r="J353" i="3"/>
  <c r="K353" i="3"/>
  <c r="J354" i="3"/>
  <c r="K354" i="3"/>
  <c r="J355" i="3"/>
  <c r="K355" i="3"/>
  <c r="J356" i="3"/>
  <c r="K356" i="3"/>
  <c r="J357" i="3"/>
  <c r="K357" i="3"/>
  <c r="J358" i="3"/>
  <c r="K358" i="3"/>
  <c r="J359" i="3"/>
  <c r="K359" i="3"/>
  <c r="J360" i="3"/>
  <c r="K360" i="3"/>
  <c r="J361" i="3"/>
  <c r="K361" i="3"/>
  <c r="J362" i="3"/>
  <c r="K362" i="3"/>
  <c r="J363" i="3"/>
  <c r="K363" i="3"/>
  <c r="J364" i="3"/>
  <c r="K364" i="3"/>
  <c r="J365" i="3"/>
  <c r="K365" i="3"/>
  <c r="J366" i="3"/>
  <c r="K366" i="3"/>
  <c r="J367" i="3"/>
  <c r="K367" i="3"/>
  <c r="J368" i="3"/>
  <c r="K368" i="3"/>
  <c r="J369" i="3"/>
  <c r="K369" i="3"/>
  <c r="J370" i="3"/>
  <c r="K370" i="3"/>
  <c r="J371" i="3"/>
  <c r="K371" i="3"/>
  <c r="J372" i="3"/>
  <c r="K372" i="3"/>
  <c r="J373" i="3"/>
  <c r="K373" i="3"/>
  <c r="J374" i="3"/>
  <c r="K374" i="3"/>
  <c r="J375" i="3"/>
  <c r="K375" i="3"/>
  <c r="J376" i="3"/>
  <c r="K376" i="3"/>
  <c r="J377" i="3"/>
  <c r="K377" i="3"/>
  <c r="J378" i="3"/>
  <c r="K378" i="3"/>
  <c r="J379" i="3"/>
  <c r="K379" i="3"/>
  <c r="J380" i="3"/>
  <c r="K380" i="3"/>
  <c r="J381" i="3"/>
  <c r="K381" i="3"/>
  <c r="J382" i="3"/>
  <c r="K382" i="3"/>
  <c r="J383" i="3"/>
  <c r="K383" i="3"/>
  <c r="J384" i="3"/>
  <c r="K384" i="3"/>
  <c r="J385" i="3"/>
  <c r="K385" i="3"/>
  <c r="J386" i="3"/>
  <c r="K386" i="3"/>
  <c r="J387" i="3"/>
  <c r="K387" i="3"/>
  <c r="J388" i="3"/>
  <c r="K388" i="3"/>
  <c r="J389" i="3"/>
  <c r="K389" i="3"/>
  <c r="J390" i="3"/>
  <c r="K390" i="3"/>
  <c r="J391" i="3"/>
  <c r="K391" i="3"/>
  <c r="J392" i="3"/>
  <c r="K392" i="3"/>
  <c r="J393" i="3"/>
  <c r="K393" i="3"/>
  <c r="J394" i="3"/>
  <c r="K394" i="3"/>
  <c r="J395" i="3"/>
  <c r="K395" i="3"/>
  <c r="J396" i="3"/>
  <c r="K396" i="3"/>
  <c r="J397" i="3"/>
  <c r="K397" i="3"/>
  <c r="J398" i="3"/>
  <c r="K398" i="3"/>
  <c r="J399" i="3"/>
  <c r="K399" i="3"/>
  <c r="J400" i="3"/>
  <c r="K400" i="3"/>
  <c r="J401" i="3"/>
  <c r="K401" i="3"/>
  <c r="J402" i="3"/>
  <c r="K402" i="3"/>
  <c r="J403" i="3"/>
  <c r="K403" i="3"/>
  <c r="J404" i="3"/>
  <c r="K404" i="3"/>
  <c r="J405" i="3"/>
  <c r="K405" i="3"/>
  <c r="J406" i="3"/>
  <c r="K406" i="3"/>
  <c r="J407" i="3"/>
  <c r="K407" i="3"/>
  <c r="J408" i="3"/>
  <c r="K408" i="3"/>
  <c r="J409" i="3"/>
  <c r="K409" i="3"/>
  <c r="J410" i="3"/>
  <c r="K410" i="3"/>
  <c r="J411" i="3"/>
  <c r="K411" i="3"/>
  <c r="J412" i="3"/>
  <c r="K412" i="3"/>
  <c r="J413" i="3"/>
  <c r="K413" i="3"/>
  <c r="J414" i="3"/>
  <c r="K414" i="3"/>
  <c r="J415" i="3"/>
  <c r="K415" i="3"/>
  <c r="J416" i="3"/>
  <c r="K416" i="3"/>
  <c r="J417" i="3"/>
  <c r="K417" i="3"/>
  <c r="J418" i="3"/>
  <c r="K418" i="3"/>
  <c r="J419" i="3"/>
  <c r="K419" i="3"/>
  <c r="J420" i="3"/>
  <c r="K420" i="3"/>
  <c r="J421" i="3"/>
  <c r="K421" i="3"/>
  <c r="J422" i="3"/>
  <c r="K422" i="3"/>
  <c r="J423" i="3"/>
  <c r="K423" i="3"/>
  <c r="J424" i="3"/>
  <c r="K424" i="3"/>
  <c r="J425" i="3"/>
  <c r="K425" i="3"/>
  <c r="J426" i="3"/>
  <c r="K426" i="3"/>
  <c r="J427" i="3"/>
  <c r="K427" i="3"/>
  <c r="J428" i="3"/>
  <c r="K428" i="3"/>
  <c r="J429" i="3"/>
  <c r="K429" i="3"/>
  <c r="J430" i="3"/>
  <c r="K430" i="3"/>
  <c r="J431" i="3"/>
  <c r="K431" i="3"/>
  <c r="J432" i="3"/>
  <c r="K432" i="3"/>
  <c r="J433" i="3"/>
  <c r="K433" i="3"/>
  <c r="J434" i="3"/>
  <c r="K434" i="3"/>
  <c r="J435" i="3"/>
  <c r="K435" i="3"/>
  <c r="J436" i="3"/>
  <c r="K436" i="3"/>
  <c r="J437" i="3"/>
  <c r="K437" i="3"/>
  <c r="J438" i="3"/>
  <c r="K438" i="3"/>
  <c r="J439" i="3"/>
  <c r="K439" i="3"/>
  <c r="J440" i="3"/>
  <c r="K440" i="3"/>
  <c r="J441" i="3"/>
  <c r="K441" i="3"/>
  <c r="J442" i="3"/>
  <c r="K442" i="3"/>
  <c r="J443" i="3"/>
  <c r="K443" i="3"/>
  <c r="J444" i="3"/>
  <c r="K444" i="3"/>
  <c r="J445" i="3"/>
  <c r="K445" i="3"/>
  <c r="J446" i="3"/>
  <c r="K446" i="3"/>
  <c r="J447" i="3"/>
  <c r="K447" i="3"/>
  <c r="J448" i="3"/>
  <c r="K448" i="3"/>
  <c r="J449" i="3"/>
  <c r="K449" i="3"/>
  <c r="J450" i="3"/>
  <c r="K450" i="3"/>
  <c r="J451" i="3"/>
  <c r="K451" i="3"/>
  <c r="J452" i="3"/>
  <c r="K452" i="3"/>
  <c r="J453" i="3"/>
  <c r="K453" i="3"/>
  <c r="J454" i="3"/>
  <c r="K454" i="3"/>
  <c r="J455" i="3"/>
  <c r="K455" i="3"/>
  <c r="J456" i="3"/>
  <c r="K456" i="3"/>
  <c r="J457" i="3"/>
  <c r="K457" i="3"/>
  <c r="J458" i="3"/>
  <c r="K458" i="3"/>
  <c r="J459" i="3"/>
  <c r="K459" i="3"/>
  <c r="J460" i="3"/>
  <c r="K460" i="3"/>
  <c r="J461" i="3"/>
  <c r="K461" i="3"/>
  <c r="J462" i="3"/>
  <c r="K462" i="3"/>
  <c r="J463" i="3"/>
  <c r="K463" i="3"/>
  <c r="J464" i="3"/>
  <c r="K464" i="3"/>
  <c r="J465" i="3"/>
  <c r="K465" i="3"/>
  <c r="J466" i="3"/>
  <c r="K466" i="3"/>
  <c r="J467" i="3"/>
  <c r="K467" i="3"/>
  <c r="J468" i="3"/>
  <c r="K468" i="3"/>
  <c r="J469" i="3"/>
  <c r="K469" i="3"/>
  <c r="J470" i="3"/>
  <c r="K470" i="3"/>
  <c r="J471" i="3"/>
  <c r="K471" i="3"/>
  <c r="J472" i="3"/>
  <c r="K472" i="3"/>
  <c r="J473" i="3"/>
  <c r="K473" i="3"/>
  <c r="J474" i="3"/>
  <c r="K474" i="3"/>
  <c r="J475" i="3"/>
  <c r="K475" i="3"/>
  <c r="J476" i="3"/>
  <c r="K476" i="3"/>
  <c r="J477" i="3"/>
  <c r="K477" i="3"/>
  <c r="J478" i="3"/>
  <c r="K478" i="3"/>
  <c r="J479" i="3"/>
  <c r="K479" i="3"/>
  <c r="J480" i="3"/>
  <c r="K480" i="3"/>
  <c r="J481" i="3"/>
  <c r="K481" i="3"/>
  <c r="J482" i="3"/>
  <c r="K482" i="3"/>
  <c r="J483" i="3"/>
  <c r="K483" i="3"/>
  <c r="J484" i="3"/>
  <c r="K484" i="3"/>
  <c r="J485" i="3"/>
  <c r="K485" i="3"/>
  <c r="J486" i="3"/>
  <c r="K486" i="3"/>
  <c r="J487" i="3"/>
  <c r="K487" i="3"/>
  <c r="J488" i="3"/>
  <c r="K488" i="3"/>
  <c r="J489" i="3"/>
  <c r="K489" i="3"/>
  <c r="J490" i="3"/>
  <c r="K490" i="3"/>
  <c r="J491" i="3"/>
  <c r="K491" i="3"/>
  <c r="J492" i="3"/>
  <c r="K492" i="3"/>
  <c r="J493" i="3"/>
  <c r="K493" i="3"/>
  <c r="J494" i="3"/>
  <c r="K494" i="3"/>
  <c r="J495" i="3"/>
  <c r="K495" i="3"/>
  <c r="J496" i="3"/>
  <c r="K496" i="3"/>
  <c r="J497" i="3"/>
  <c r="K497" i="3"/>
  <c r="J498" i="3"/>
  <c r="K498" i="3"/>
  <c r="J499" i="3"/>
  <c r="K499" i="3"/>
  <c r="J500" i="3"/>
  <c r="K500" i="3"/>
  <c r="J501" i="3"/>
  <c r="K501" i="3"/>
  <c r="J502" i="3"/>
  <c r="K502" i="3"/>
  <c r="J503" i="3"/>
  <c r="K503" i="3"/>
  <c r="J504" i="3"/>
  <c r="K504" i="3"/>
  <c r="J505" i="3"/>
  <c r="K505" i="3"/>
  <c r="J506" i="3"/>
  <c r="K506" i="3"/>
  <c r="J507" i="3"/>
  <c r="K507" i="3"/>
  <c r="J508" i="3"/>
  <c r="K508" i="3"/>
  <c r="J509" i="3"/>
  <c r="K509" i="3"/>
  <c r="J510" i="3"/>
  <c r="K510" i="3"/>
  <c r="J511" i="3"/>
  <c r="K511" i="3"/>
  <c r="J512" i="3"/>
  <c r="K512" i="3"/>
  <c r="J513" i="3"/>
  <c r="K513" i="3"/>
  <c r="J514" i="3"/>
  <c r="K514" i="3"/>
  <c r="J515" i="3"/>
  <c r="K515" i="3"/>
  <c r="J516" i="3"/>
  <c r="K516" i="3"/>
  <c r="J517" i="3"/>
  <c r="K517" i="3"/>
  <c r="J518" i="3"/>
  <c r="K518" i="3"/>
  <c r="J519" i="3"/>
  <c r="K519" i="3"/>
  <c r="J520" i="3"/>
  <c r="K520" i="3"/>
  <c r="J521" i="3"/>
  <c r="K521" i="3"/>
  <c r="J522" i="3"/>
  <c r="K522" i="3"/>
  <c r="J523" i="3"/>
  <c r="K523" i="3"/>
  <c r="J524" i="3"/>
  <c r="K524" i="3"/>
  <c r="J525" i="3"/>
  <c r="K525" i="3"/>
  <c r="J526" i="3"/>
  <c r="K526" i="3"/>
  <c r="J527" i="3"/>
  <c r="K527" i="3"/>
  <c r="J528" i="3"/>
  <c r="K528" i="3"/>
  <c r="J529" i="3"/>
  <c r="K529" i="3"/>
  <c r="J530" i="3"/>
  <c r="K530" i="3"/>
  <c r="J531" i="3"/>
  <c r="K531" i="3"/>
  <c r="J532" i="3"/>
  <c r="K532" i="3"/>
  <c r="J533" i="3"/>
  <c r="K533" i="3"/>
  <c r="J534" i="3"/>
  <c r="K534" i="3"/>
  <c r="J535" i="3"/>
  <c r="K535" i="3"/>
  <c r="J536" i="3"/>
  <c r="K536" i="3"/>
  <c r="J537" i="3"/>
  <c r="K537" i="3"/>
  <c r="J538" i="3"/>
  <c r="K538" i="3"/>
  <c r="J539" i="3"/>
  <c r="K539" i="3"/>
  <c r="J540" i="3"/>
  <c r="K540" i="3"/>
  <c r="J541" i="3"/>
  <c r="K541" i="3"/>
  <c r="J542" i="3"/>
  <c r="K542" i="3"/>
  <c r="J543" i="3"/>
  <c r="K543" i="3"/>
  <c r="J544" i="3"/>
  <c r="K544" i="3"/>
  <c r="J545" i="3"/>
  <c r="K545" i="3"/>
  <c r="J546" i="3"/>
  <c r="K546" i="3"/>
  <c r="J547" i="3"/>
  <c r="K547" i="3"/>
  <c r="J548" i="3"/>
  <c r="K548" i="3"/>
  <c r="J549" i="3"/>
  <c r="K549" i="3"/>
  <c r="J550" i="3"/>
  <c r="K550" i="3"/>
  <c r="J551" i="3"/>
  <c r="K551" i="3"/>
  <c r="J552" i="3"/>
  <c r="K552" i="3"/>
  <c r="J553" i="3"/>
  <c r="K553" i="3"/>
  <c r="J554" i="3"/>
  <c r="K554" i="3"/>
  <c r="J555" i="3"/>
  <c r="K555" i="3"/>
  <c r="J556" i="3"/>
  <c r="K556" i="3"/>
  <c r="J557" i="3"/>
  <c r="K557" i="3"/>
  <c r="J558" i="3"/>
  <c r="K558" i="3"/>
  <c r="J559" i="3"/>
  <c r="K559" i="3"/>
  <c r="J560" i="3"/>
  <c r="K560" i="3"/>
  <c r="J561" i="3"/>
  <c r="K561" i="3"/>
  <c r="J562" i="3"/>
  <c r="K562" i="3"/>
  <c r="J563" i="3"/>
  <c r="K563" i="3"/>
  <c r="J564" i="3"/>
  <c r="K564" i="3"/>
  <c r="J565" i="3"/>
  <c r="K565" i="3"/>
  <c r="J566" i="3"/>
  <c r="K566" i="3"/>
  <c r="J567" i="3"/>
  <c r="K567" i="3"/>
  <c r="J568" i="3"/>
  <c r="K568" i="3"/>
  <c r="J569" i="3"/>
  <c r="K569" i="3"/>
  <c r="J570" i="3"/>
  <c r="K570" i="3"/>
  <c r="J571" i="3"/>
  <c r="K571" i="3"/>
  <c r="J572" i="3"/>
  <c r="K572" i="3"/>
  <c r="J573" i="3"/>
  <c r="K573" i="3"/>
  <c r="J574" i="3"/>
  <c r="K574" i="3"/>
  <c r="J575" i="3"/>
  <c r="K575" i="3"/>
  <c r="J576" i="3"/>
  <c r="K576" i="3"/>
  <c r="J577" i="3"/>
  <c r="K577" i="3"/>
  <c r="J578" i="3"/>
  <c r="K578" i="3"/>
  <c r="J579" i="3"/>
  <c r="K579" i="3"/>
  <c r="J580" i="3"/>
  <c r="K580" i="3"/>
  <c r="J581" i="3"/>
  <c r="K581" i="3"/>
  <c r="J582" i="3"/>
  <c r="K582" i="3"/>
  <c r="J583" i="3"/>
  <c r="K583" i="3"/>
  <c r="J584" i="3"/>
  <c r="K584" i="3"/>
  <c r="J585" i="3"/>
  <c r="K585" i="3"/>
  <c r="J586" i="3"/>
  <c r="K586" i="3"/>
  <c r="J587" i="3"/>
  <c r="K587" i="3"/>
  <c r="J588" i="3"/>
  <c r="K588" i="3"/>
  <c r="J589" i="3"/>
  <c r="K589" i="3"/>
  <c r="J590" i="3"/>
  <c r="K590" i="3"/>
  <c r="J591" i="3"/>
  <c r="K591" i="3"/>
  <c r="J592" i="3"/>
  <c r="K592" i="3"/>
  <c r="J593" i="3"/>
  <c r="K593" i="3"/>
  <c r="J594" i="3"/>
  <c r="K594" i="3"/>
  <c r="J595" i="3"/>
  <c r="K595" i="3"/>
  <c r="J596" i="3"/>
  <c r="K596" i="3"/>
  <c r="J597" i="3"/>
  <c r="K597" i="3"/>
  <c r="J598" i="3"/>
  <c r="K598" i="3"/>
  <c r="J599" i="3"/>
  <c r="K599" i="3"/>
  <c r="J600" i="3"/>
  <c r="K600" i="3"/>
  <c r="J601" i="3"/>
  <c r="K601" i="3"/>
  <c r="J602" i="3"/>
  <c r="K602" i="3"/>
  <c r="J603" i="3"/>
  <c r="K603" i="3"/>
  <c r="J604" i="3"/>
  <c r="K604" i="3"/>
  <c r="J605" i="3"/>
  <c r="K605" i="3"/>
  <c r="J606" i="3"/>
  <c r="K606" i="3"/>
  <c r="J607" i="3"/>
  <c r="K607" i="3"/>
  <c r="J608" i="3"/>
  <c r="K608" i="3"/>
  <c r="J609" i="3"/>
  <c r="K609" i="3"/>
  <c r="J610" i="3"/>
  <c r="K610" i="3"/>
  <c r="J611" i="3"/>
  <c r="K611" i="3"/>
  <c r="J612" i="3"/>
  <c r="K612" i="3"/>
  <c r="J613" i="3"/>
  <c r="K613" i="3"/>
  <c r="J614" i="3"/>
  <c r="K614" i="3"/>
  <c r="J615" i="3"/>
  <c r="K615" i="3"/>
  <c r="J616" i="3"/>
  <c r="K616" i="3"/>
  <c r="J617" i="3"/>
  <c r="K617" i="3"/>
  <c r="J618" i="3"/>
  <c r="K618" i="3"/>
  <c r="J619" i="3"/>
  <c r="K619" i="3"/>
  <c r="J620" i="3"/>
  <c r="K620" i="3"/>
  <c r="J621" i="3"/>
  <c r="K621" i="3"/>
  <c r="J622" i="3"/>
  <c r="K622" i="3"/>
  <c r="J623" i="3"/>
  <c r="K623" i="3"/>
  <c r="J624" i="3"/>
  <c r="K624" i="3"/>
  <c r="J625" i="3"/>
  <c r="K625" i="3"/>
  <c r="J626" i="3"/>
  <c r="K626" i="3"/>
  <c r="J627" i="3"/>
  <c r="K627" i="3"/>
  <c r="J628" i="3"/>
  <c r="K628" i="3"/>
  <c r="J629" i="3"/>
  <c r="K629" i="3"/>
  <c r="J630" i="3"/>
  <c r="K630" i="3"/>
  <c r="J631" i="3"/>
  <c r="K631" i="3"/>
  <c r="J632" i="3"/>
  <c r="K632" i="3"/>
  <c r="J633" i="3"/>
  <c r="K633" i="3"/>
  <c r="J634" i="3"/>
  <c r="K634" i="3"/>
  <c r="J635" i="3"/>
  <c r="K635" i="3"/>
  <c r="J636" i="3"/>
  <c r="K636" i="3"/>
  <c r="J637" i="3"/>
  <c r="K637" i="3"/>
  <c r="J638" i="3"/>
  <c r="K638" i="3"/>
  <c r="J639" i="3"/>
  <c r="K639" i="3"/>
  <c r="J640" i="3"/>
  <c r="K640" i="3"/>
  <c r="J641" i="3"/>
  <c r="K641" i="3"/>
  <c r="J642" i="3"/>
  <c r="K642" i="3"/>
  <c r="J643" i="3"/>
  <c r="K643" i="3"/>
  <c r="J644" i="3"/>
  <c r="K644" i="3"/>
  <c r="J645" i="3"/>
  <c r="K645" i="3"/>
  <c r="J646" i="3"/>
  <c r="K646" i="3"/>
  <c r="J647" i="3"/>
  <c r="K647" i="3"/>
  <c r="J648" i="3"/>
  <c r="K648" i="3"/>
  <c r="J649" i="3"/>
  <c r="K649" i="3"/>
  <c r="J650" i="3"/>
  <c r="K650" i="3"/>
  <c r="J651" i="3"/>
  <c r="K651" i="3"/>
  <c r="J652" i="3"/>
  <c r="K652" i="3"/>
  <c r="J653" i="3"/>
  <c r="K653" i="3"/>
  <c r="J654" i="3"/>
  <c r="K654" i="3"/>
  <c r="J655" i="3"/>
  <c r="K655" i="3"/>
  <c r="J656" i="3"/>
  <c r="K656" i="3"/>
  <c r="J657" i="3"/>
  <c r="K657" i="3"/>
  <c r="J658" i="3"/>
  <c r="K658" i="3"/>
  <c r="J659" i="3"/>
  <c r="K659" i="3"/>
  <c r="J660" i="3"/>
  <c r="K660" i="3"/>
  <c r="J661" i="3"/>
  <c r="K661" i="3"/>
  <c r="J662" i="3"/>
  <c r="K662" i="3"/>
  <c r="J663" i="3"/>
  <c r="K663" i="3"/>
  <c r="J664" i="3"/>
  <c r="K664" i="3"/>
  <c r="J665" i="3"/>
  <c r="K665" i="3"/>
  <c r="J666" i="3"/>
  <c r="K666" i="3"/>
  <c r="J667" i="3"/>
  <c r="K667" i="3"/>
  <c r="J668" i="3"/>
  <c r="K668" i="3"/>
  <c r="J669" i="3"/>
  <c r="K669" i="3"/>
  <c r="J670" i="3"/>
  <c r="K670" i="3"/>
  <c r="J671" i="3"/>
  <c r="K671" i="3"/>
  <c r="J672" i="3"/>
  <c r="K672" i="3"/>
  <c r="J673" i="3"/>
  <c r="K673" i="3"/>
  <c r="J674" i="3"/>
  <c r="K674" i="3"/>
  <c r="J675" i="3"/>
  <c r="K675" i="3"/>
  <c r="J676" i="3"/>
  <c r="K676" i="3"/>
  <c r="J677" i="3"/>
  <c r="K677" i="3"/>
  <c r="J678" i="3"/>
  <c r="K678" i="3"/>
  <c r="J679" i="3"/>
  <c r="K679" i="3"/>
  <c r="J680" i="3"/>
  <c r="K680" i="3"/>
  <c r="J681" i="3"/>
  <c r="K681" i="3"/>
  <c r="J682" i="3"/>
  <c r="K682" i="3"/>
  <c r="J683" i="3"/>
  <c r="K683" i="3"/>
  <c r="J684" i="3"/>
  <c r="K684" i="3"/>
  <c r="J685" i="3"/>
  <c r="K685" i="3"/>
  <c r="J686" i="3"/>
  <c r="K686" i="3"/>
  <c r="J687" i="3"/>
  <c r="K687" i="3"/>
  <c r="J688" i="3"/>
  <c r="K688" i="3"/>
  <c r="J689" i="3"/>
  <c r="K689" i="3"/>
  <c r="J690" i="3"/>
  <c r="K690" i="3"/>
  <c r="J691" i="3"/>
  <c r="K691" i="3"/>
  <c r="J692" i="3"/>
  <c r="K692" i="3"/>
  <c r="J693" i="3"/>
  <c r="K693" i="3"/>
  <c r="J694" i="3"/>
  <c r="K694" i="3"/>
  <c r="J695" i="3"/>
  <c r="K695" i="3"/>
  <c r="J696" i="3"/>
  <c r="K696" i="3"/>
  <c r="J697" i="3"/>
  <c r="K697" i="3"/>
  <c r="J698" i="3"/>
  <c r="K698" i="3"/>
  <c r="J699" i="3"/>
  <c r="K699" i="3"/>
  <c r="J700" i="3"/>
  <c r="K700" i="3"/>
  <c r="J701" i="3"/>
  <c r="K701" i="3"/>
  <c r="J702" i="3"/>
  <c r="K702" i="3"/>
  <c r="J703" i="3"/>
  <c r="K703" i="3"/>
  <c r="J704" i="3"/>
  <c r="K704" i="3"/>
  <c r="J705" i="3"/>
  <c r="K705" i="3"/>
  <c r="J706" i="3"/>
  <c r="K706" i="3"/>
  <c r="J707" i="3"/>
  <c r="K707" i="3"/>
  <c r="J708" i="3"/>
  <c r="K708" i="3"/>
  <c r="J709" i="3"/>
  <c r="K709" i="3"/>
  <c r="J710" i="3"/>
  <c r="K710" i="3"/>
  <c r="J711" i="3"/>
  <c r="K711" i="3"/>
  <c r="J712" i="3"/>
  <c r="K712" i="3"/>
  <c r="J713" i="3"/>
  <c r="K713" i="3"/>
  <c r="J714" i="3"/>
  <c r="K714" i="3"/>
  <c r="J715" i="3"/>
  <c r="K715" i="3"/>
  <c r="J716" i="3"/>
  <c r="K716" i="3"/>
  <c r="J717" i="3"/>
  <c r="K717" i="3"/>
  <c r="J718" i="3"/>
  <c r="K718" i="3"/>
  <c r="J719" i="3"/>
  <c r="K719" i="3"/>
  <c r="J720" i="3"/>
  <c r="K720" i="3"/>
  <c r="J721" i="3"/>
  <c r="K721" i="3"/>
  <c r="J722" i="3"/>
  <c r="K722" i="3"/>
  <c r="J723" i="3"/>
  <c r="K723" i="3"/>
  <c r="J724" i="3"/>
  <c r="K724" i="3"/>
  <c r="J725" i="3"/>
  <c r="K725" i="3"/>
  <c r="J726" i="3"/>
  <c r="K726" i="3"/>
  <c r="J727" i="3"/>
  <c r="K727" i="3"/>
  <c r="J728" i="3"/>
  <c r="K728" i="3"/>
  <c r="J729" i="3"/>
  <c r="K729" i="3"/>
  <c r="J730" i="3"/>
  <c r="K730" i="3"/>
  <c r="J731" i="3"/>
  <c r="K731" i="3"/>
  <c r="J732" i="3"/>
  <c r="K732" i="3"/>
  <c r="J733" i="3"/>
  <c r="K733" i="3"/>
  <c r="J734" i="3"/>
  <c r="K734" i="3"/>
  <c r="J735" i="3"/>
  <c r="K735" i="3"/>
  <c r="J736" i="3"/>
  <c r="K736" i="3"/>
  <c r="J737" i="3"/>
  <c r="K737" i="3"/>
  <c r="J738" i="3"/>
  <c r="K738" i="3"/>
  <c r="J739" i="3"/>
  <c r="K739" i="3"/>
  <c r="J740" i="3"/>
  <c r="K740" i="3"/>
  <c r="J741" i="3"/>
  <c r="K741" i="3"/>
  <c r="J742" i="3"/>
  <c r="K742" i="3"/>
  <c r="J743" i="3"/>
  <c r="K743" i="3"/>
  <c r="J744" i="3"/>
  <c r="K744" i="3"/>
  <c r="J745" i="3"/>
  <c r="K745" i="3"/>
  <c r="J746" i="3"/>
  <c r="K746" i="3"/>
  <c r="J747" i="3"/>
  <c r="K747" i="3"/>
  <c r="J748" i="3"/>
  <c r="K748" i="3"/>
  <c r="J749" i="3"/>
  <c r="K749" i="3"/>
  <c r="J750" i="3"/>
  <c r="K750" i="3"/>
  <c r="J751" i="3"/>
  <c r="K751" i="3"/>
  <c r="J752" i="3"/>
  <c r="K752" i="3"/>
  <c r="J753" i="3"/>
  <c r="K753" i="3"/>
  <c r="J754" i="3"/>
  <c r="K754" i="3"/>
  <c r="J755" i="3"/>
  <c r="K755" i="3"/>
  <c r="J756" i="3"/>
  <c r="K756" i="3"/>
  <c r="J757" i="3"/>
  <c r="K757" i="3"/>
  <c r="J758" i="3"/>
  <c r="K758" i="3"/>
  <c r="J759" i="3"/>
  <c r="K759" i="3"/>
  <c r="J760" i="3"/>
  <c r="K760" i="3"/>
  <c r="J761" i="3"/>
  <c r="K761" i="3"/>
  <c r="J762" i="3"/>
  <c r="K762" i="3"/>
  <c r="J763" i="3"/>
  <c r="K763" i="3"/>
  <c r="J764" i="3"/>
  <c r="K764" i="3"/>
  <c r="J765" i="3"/>
  <c r="K765" i="3"/>
  <c r="J766" i="3"/>
  <c r="K766" i="3"/>
  <c r="J767" i="3"/>
  <c r="K767" i="3"/>
  <c r="J768" i="3"/>
  <c r="K768" i="3"/>
  <c r="J769" i="3"/>
  <c r="K769" i="3"/>
  <c r="J770" i="3"/>
  <c r="K770" i="3"/>
  <c r="J771" i="3"/>
  <c r="K771" i="3"/>
  <c r="J772" i="3"/>
  <c r="K772" i="3"/>
  <c r="J773" i="3"/>
  <c r="K773" i="3"/>
  <c r="J774" i="3"/>
  <c r="K774" i="3"/>
  <c r="J775" i="3"/>
  <c r="K775" i="3"/>
  <c r="J776" i="3"/>
  <c r="K776" i="3"/>
  <c r="J777" i="3"/>
  <c r="K777" i="3"/>
  <c r="J778" i="3"/>
  <c r="K778" i="3"/>
  <c r="J779" i="3"/>
  <c r="K779" i="3"/>
  <c r="J780" i="3"/>
  <c r="K780" i="3"/>
  <c r="J781" i="3"/>
  <c r="K781" i="3"/>
  <c r="J782" i="3"/>
  <c r="K782" i="3"/>
  <c r="J783" i="3"/>
  <c r="K783" i="3"/>
  <c r="J784" i="3"/>
  <c r="K784" i="3"/>
  <c r="J785" i="3"/>
  <c r="K785" i="3"/>
  <c r="J786" i="3"/>
  <c r="K786" i="3"/>
  <c r="J787" i="3"/>
  <c r="K787" i="3"/>
  <c r="J788" i="3"/>
  <c r="K788" i="3"/>
  <c r="J789" i="3"/>
  <c r="K789" i="3"/>
  <c r="J790" i="3"/>
  <c r="K790" i="3"/>
  <c r="J791" i="3"/>
  <c r="K791" i="3"/>
  <c r="J792" i="3"/>
  <c r="K792" i="3"/>
  <c r="J793" i="3"/>
  <c r="K793" i="3"/>
  <c r="J794" i="3"/>
  <c r="K794" i="3"/>
  <c r="J795" i="3"/>
  <c r="K795" i="3"/>
  <c r="J796" i="3"/>
  <c r="K796" i="3"/>
  <c r="J797" i="3"/>
  <c r="K797" i="3"/>
  <c r="J798" i="3"/>
  <c r="K798" i="3"/>
  <c r="J799" i="3"/>
  <c r="K799" i="3"/>
  <c r="J800" i="3"/>
  <c r="K800" i="3"/>
  <c r="J801" i="3"/>
  <c r="K801" i="3"/>
  <c r="J802" i="3"/>
  <c r="K802" i="3"/>
  <c r="J803" i="3"/>
  <c r="K803" i="3"/>
  <c r="J804" i="3"/>
  <c r="K804" i="3"/>
  <c r="J805" i="3"/>
  <c r="K805" i="3"/>
  <c r="J806" i="3"/>
  <c r="K806" i="3"/>
  <c r="J807" i="3"/>
  <c r="K807" i="3"/>
  <c r="J808" i="3"/>
  <c r="K808" i="3"/>
  <c r="J809" i="3"/>
  <c r="K809" i="3"/>
  <c r="J810" i="3"/>
  <c r="K810" i="3"/>
  <c r="J811" i="3"/>
  <c r="K811" i="3"/>
  <c r="J812" i="3"/>
  <c r="K812" i="3"/>
  <c r="J813" i="3"/>
  <c r="K813" i="3"/>
  <c r="J814" i="3"/>
  <c r="K814" i="3"/>
  <c r="J815" i="3"/>
  <c r="K815" i="3"/>
  <c r="J816" i="3"/>
  <c r="K816" i="3"/>
  <c r="J817" i="3"/>
  <c r="K817" i="3"/>
  <c r="J818" i="3"/>
  <c r="K818" i="3"/>
  <c r="J819" i="3"/>
  <c r="K819" i="3"/>
  <c r="J820" i="3"/>
  <c r="K820" i="3"/>
  <c r="J821" i="3"/>
  <c r="K821" i="3"/>
  <c r="J822" i="3"/>
  <c r="K822" i="3"/>
  <c r="J823" i="3"/>
  <c r="K823" i="3"/>
  <c r="J824" i="3"/>
  <c r="K824" i="3"/>
  <c r="J825" i="3"/>
  <c r="K825" i="3"/>
  <c r="J826" i="3"/>
  <c r="K826" i="3"/>
  <c r="J827" i="3"/>
  <c r="K827" i="3"/>
  <c r="J828" i="3"/>
  <c r="K828" i="3"/>
  <c r="J829" i="3"/>
  <c r="K829" i="3"/>
  <c r="J830" i="3"/>
  <c r="K830" i="3"/>
  <c r="J831" i="3"/>
  <c r="K831" i="3"/>
  <c r="J832" i="3"/>
  <c r="K832" i="3"/>
  <c r="J833" i="3"/>
  <c r="K833" i="3"/>
  <c r="J834" i="3"/>
  <c r="K834" i="3"/>
  <c r="J835" i="3"/>
  <c r="K835" i="3"/>
  <c r="J836" i="3"/>
  <c r="K836" i="3"/>
  <c r="J837" i="3"/>
  <c r="K837" i="3"/>
  <c r="J838" i="3"/>
  <c r="K838" i="3"/>
  <c r="J839" i="3"/>
  <c r="K839" i="3"/>
  <c r="J840" i="3"/>
  <c r="K840" i="3"/>
  <c r="J841" i="3"/>
  <c r="K841" i="3"/>
  <c r="J842" i="3"/>
  <c r="K842" i="3"/>
  <c r="J843" i="3"/>
  <c r="K843" i="3"/>
  <c r="J844" i="3"/>
  <c r="K844" i="3"/>
  <c r="J845" i="3"/>
  <c r="K845" i="3"/>
  <c r="J846" i="3"/>
  <c r="K846" i="3"/>
  <c r="J847" i="3"/>
  <c r="K847" i="3"/>
  <c r="J848" i="3"/>
  <c r="K848" i="3"/>
  <c r="J849" i="3"/>
  <c r="K849" i="3"/>
  <c r="J850" i="3"/>
  <c r="K850" i="3"/>
  <c r="J851" i="3"/>
  <c r="K851" i="3"/>
  <c r="J852" i="3"/>
  <c r="K852" i="3"/>
  <c r="J853" i="3"/>
  <c r="K853" i="3"/>
  <c r="J854" i="3"/>
  <c r="K854" i="3"/>
  <c r="J855" i="3"/>
  <c r="K855" i="3"/>
  <c r="J856" i="3"/>
  <c r="K856" i="3"/>
  <c r="J857" i="3"/>
  <c r="K857" i="3"/>
  <c r="J858" i="3"/>
  <c r="K858" i="3"/>
  <c r="J859" i="3"/>
  <c r="K859" i="3"/>
  <c r="J860" i="3"/>
  <c r="K860" i="3"/>
  <c r="J861" i="3"/>
  <c r="K861" i="3"/>
  <c r="J862" i="3"/>
  <c r="K862" i="3"/>
  <c r="J863" i="3"/>
  <c r="K863" i="3"/>
  <c r="J864" i="3"/>
  <c r="K864" i="3"/>
  <c r="J865" i="3"/>
  <c r="K865" i="3"/>
  <c r="J866" i="3"/>
  <c r="K866" i="3"/>
  <c r="J867" i="3"/>
  <c r="K867" i="3"/>
  <c r="J868" i="3"/>
  <c r="K868" i="3"/>
  <c r="J869" i="3"/>
  <c r="K869" i="3"/>
  <c r="J870" i="3"/>
  <c r="K870" i="3"/>
  <c r="J871" i="3"/>
  <c r="K871" i="3"/>
  <c r="J872" i="3"/>
  <c r="K872" i="3"/>
  <c r="J873" i="3"/>
  <c r="K873" i="3"/>
  <c r="J874" i="3"/>
  <c r="K874" i="3"/>
  <c r="J875" i="3"/>
  <c r="K875" i="3"/>
  <c r="J876" i="3"/>
  <c r="K876" i="3"/>
  <c r="J877" i="3"/>
  <c r="K877" i="3"/>
  <c r="J878" i="3"/>
  <c r="K878" i="3"/>
  <c r="J879" i="3"/>
  <c r="K879" i="3"/>
  <c r="J880" i="3"/>
  <c r="K880" i="3"/>
  <c r="J881" i="3"/>
  <c r="K881" i="3"/>
  <c r="J882" i="3"/>
  <c r="K882" i="3"/>
  <c r="J883" i="3"/>
  <c r="K883" i="3"/>
  <c r="J884" i="3"/>
  <c r="K884" i="3"/>
  <c r="J885" i="3"/>
  <c r="K885" i="3"/>
  <c r="J886" i="3"/>
  <c r="K886" i="3"/>
  <c r="J887" i="3"/>
  <c r="K887" i="3"/>
  <c r="J888" i="3"/>
  <c r="K888" i="3"/>
  <c r="J889" i="3"/>
  <c r="K889" i="3"/>
  <c r="J890" i="3"/>
  <c r="K890" i="3"/>
  <c r="J891" i="3"/>
  <c r="K891" i="3"/>
  <c r="J892" i="3"/>
  <c r="K892" i="3"/>
  <c r="J893" i="3"/>
  <c r="K893" i="3"/>
  <c r="J894" i="3"/>
  <c r="K894" i="3"/>
  <c r="J895" i="3"/>
  <c r="K895" i="3"/>
  <c r="J896" i="3"/>
  <c r="K896" i="3"/>
  <c r="J897" i="3"/>
  <c r="K897" i="3"/>
  <c r="J898" i="3"/>
  <c r="K898" i="3"/>
  <c r="J899" i="3"/>
  <c r="K899" i="3"/>
  <c r="J900" i="3"/>
  <c r="K900" i="3"/>
  <c r="J901" i="3"/>
  <c r="K901" i="3"/>
  <c r="J902" i="3"/>
  <c r="K902" i="3"/>
  <c r="J903" i="3"/>
  <c r="K903" i="3"/>
  <c r="J904" i="3"/>
  <c r="K904" i="3"/>
  <c r="J905" i="3"/>
  <c r="K905" i="3"/>
  <c r="J906" i="3"/>
  <c r="K906" i="3"/>
  <c r="J907" i="3"/>
  <c r="K907" i="3"/>
  <c r="J908" i="3"/>
  <c r="K908" i="3"/>
  <c r="J909" i="3"/>
  <c r="K909" i="3"/>
  <c r="J910" i="3"/>
  <c r="K910" i="3"/>
  <c r="J911" i="3"/>
  <c r="K911" i="3"/>
  <c r="J912" i="3"/>
  <c r="K912" i="3"/>
  <c r="J913" i="3"/>
  <c r="K913" i="3"/>
  <c r="J914" i="3"/>
  <c r="K914" i="3"/>
  <c r="J915" i="3"/>
  <c r="K915" i="3"/>
  <c r="J916" i="3"/>
  <c r="K916" i="3"/>
  <c r="J917" i="3"/>
  <c r="K917" i="3"/>
  <c r="J918" i="3"/>
  <c r="K918" i="3"/>
  <c r="J919" i="3"/>
  <c r="K919" i="3"/>
  <c r="J920" i="3"/>
  <c r="K920" i="3"/>
  <c r="J921" i="3"/>
  <c r="K921" i="3"/>
  <c r="J922" i="3"/>
  <c r="K922" i="3"/>
  <c r="J923" i="3"/>
  <c r="K923" i="3"/>
  <c r="J924" i="3"/>
  <c r="K924" i="3"/>
  <c r="J925" i="3"/>
  <c r="K925" i="3"/>
  <c r="J926" i="3"/>
  <c r="K926" i="3"/>
  <c r="J927" i="3"/>
  <c r="K927" i="3"/>
  <c r="J928" i="3"/>
  <c r="K928" i="3"/>
  <c r="J929" i="3"/>
  <c r="K929" i="3"/>
  <c r="J930" i="3"/>
  <c r="K930" i="3"/>
  <c r="J931" i="3"/>
  <c r="K931" i="3"/>
  <c r="J932" i="3"/>
  <c r="K932" i="3"/>
  <c r="J933" i="3"/>
  <c r="K933" i="3"/>
  <c r="J934" i="3"/>
  <c r="K934" i="3"/>
  <c r="J935" i="3"/>
  <c r="K935" i="3"/>
  <c r="J936" i="3"/>
  <c r="K936" i="3"/>
  <c r="J937" i="3"/>
  <c r="K937" i="3"/>
  <c r="J938" i="3"/>
  <c r="K938" i="3"/>
  <c r="J939" i="3"/>
  <c r="K939" i="3"/>
  <c r="J940" i="3"/>
  <c r="K940" i="3"/>
  <c r="J941" i="3"/>
  <c r="K941" i="3"/>
  <c r="J942" i="3"/>
  <c r="K942" i="3"/>
  <c r="J943" i="3"/>
  <c r="K943" i="3"/>
  <c r="J944" i="3"/>
  <c r="K944" i="3"/>
  <c r="J945" i="3"/>
  <c r="K945" i="3"/>
  <c r="J946" i="3"/>
  <c r="K946" i="3"/>
  <c r="J947" i="3"/>
  <c r="K947" i="3"/>
  <c r="J948" i="3"/>
  <c r="K948" i="3"/>
  <c r="J949" i="3"/>
  <c r="K949" i="3"/>
  <c r="J950" i="3"/>
  <c r="K950" i="3"/>
  <c r="J951" i="3"/>
  <c r="K951" i="3"/>
  <c r="J952" i="3"/>
  <c r="K952" i="3"/>
  <c r="J953" i="3"/>
  <c r="K953" i="3"/>
  <c r="J954" i="3"/>
  <c r="K954" i="3"/>
  <c r="J955" i="3"/>
  <c r="K955" i="3"/>
  <c r="J956" i="3"/>
  <c r="K956" i="3"/>
  <c r="J957" i="3"/>
  <c r="K957" i="3"/>
  <c r="J958" i="3"/>
  <c r="K958" i="3"/>
  <c r="J959" i="3"/>
  <c r="K959" i="3"/>
  <c r="J960" i="3"/>
  <c r="K960" i="3"/>
  <c r="J961" i="3"/>
  <c r="K961" i="3"/>
  <c r="J962" i="3"/>
  <c r="K962" i="3"/>
  <c r="J963" i="3"/>
  <c r="K963" i="3"/>
  <c r="J964" i="3"/>
  <c r="K964" i="3"/>
  <c r="J965" i="3"/>
  <c r="K965" i="3"/>
  <c r="J966" i="3"/>
  <c r="K966" i="3"/>
  <c r="J967" i="3"/>
  <c r="K967" i="3"/>
  <c r="J968" i="3"/>
  <c r="K968" i="3"/>
  <c r="J969" i="3"/>
  <c r="K969" i="3"/>
  <c r="J970" i="3"/>
  <c r="K970" i="3"/>
  <c r="J971" i="3"/>
  <c r="K971" i="3"/>
  <c r="J972" i="3"/>
  <c r="K972" i="3"/>
  <c r="J973" i="3"/>
  <c r="K973" i="3"/>
  <c r="J974" i="3"/>
  <c r="K974" i="3"/>
  <c r="J975" i="3"/>
  <c r="K975" i="3"/>
  <c r="J976" i="3"/>
  <c r="K976" i="3"/>
  <c r="J977" i="3"/>
  <c r="K977" i="3"/>
  <c r="J978" i="3"/>
  <c r="K978" i="3"/>
  <c r="J979" i="3"/>
  <c r="K979" i="3"/>
  <c r="J980" i="3"/>
  <c r="K980" i="3"/>
  <c r="J981" i="3"/>
  <c r="K981" i="3"/>
  <c r="J982" i="3"/>
  <c r="K982" i="3"/>
  <c r="J983" i="3"/>
  <c r="K983" i="3"/>
  <c r="J984" i="3"/>
  <c r="K984" i="3"/>
  <c r="J985" i="3"/>
  <c r="K985" i="3"/>
  <c r="J986" i="3"/>
  <c r="K986" i="3"/>
  <c r="J987" i="3"/>
  <c r="K987" i="3"/>
  <c r="J988" i="3"/>
  <c r="K988" i="3"/>
  <c r="J989" i="3"/>
  <c r="K989" i="3"/>
  <c r="J990" i="3"/>
  <c r="K990" i="3"/>
  <c r="J991" i="3"/>
  <c r="K991" i="3"/>
  <c r="J992" i="3"/>
  <c r="K992" i="3"/>
  <c r="J993" i="3"/>
  <c r="K993" i="3"/>
  <c r="J994" i="3"/>
  <c r="K994" i="3"/>
  <c r="J995" i="3"/>
  <c r="K995" i="3"/>
  <c r="J996" i="3"/>
  <c r="K996" i="3"/>
  <c r="J997" i="3"/>
  <c r="K997" i="3"/>
  <c r="J998" i="3"/>
  <c r="K998" i="3"/>
  <c r="J999" i="3"/>
  <c r="K999" i="3"/>
  <c r="J1000" i="3"/>
  <c r="K1000" i="3"/>
  <c r="J1001" i="3"/>
  <c r="K1001" i="3"/>
  <c r="J1002" i="3"/>
  <c r="K1002" i="3"/>
  <c r="J1003" i="3"/>
  <c r="K1003" i="3"/>
  <c r="J1004" i="3"/>
  <c r="K1004" i="3"/>
  <c r="J1005" i="3"/>
  <c r="K1005" i="3"/>
  <c r="J1006" i="3"/>
  <c r="K1006" i="3"/>
  <c r="J1007" i="3"/>
  <c r="K1007" i="3"/>
  <c r="J1008" i="3"/>
  <c r="K1008" i="3"/>
  <c r="J1009" i="3"/>
  <c r="K1009" i="3"/>
  <c r="J1010" i="3"/>
  <c r="K1010" i="3"/>
  <c r="J1011" i="3"/>
  <c r="K1011" i="3"/>
  <c r="J1012" i="3"/>
  <c r="K1012" i="3"/>
  <c r="J1013" i="3"/>
  <c r="K1013" i="3"/>
  <c r="J1014" i="3"/>
  <c r="K1014" i="3"/>
  <c r="J1015" i="3"/>
  <c r="K1015" i="3"/>
  <c r="J1016" i="3"/>
  <c r="K1016" i="3"/>
  <c r="J1017" i="3"/>
  <c r="K1017" i="3"/>
  <c r="J1018" i="3"/>
  <c r="K1018" i="3"/>
  <c r="J1019" i="3"/>
  <c r="K1019" i="3"/>
  <c r="J1020" i="3"/>
  <c r="K1020" i="3"/>
  <c r="J1021" i="3"/>
  <c r="K1021" i="3"/>
  <c r="J1022" i="3"/>
  <c r="K1022" i="3"/>
  <c r="J1023" i="3"/>
  <c r="K1023" i="3"/>
  <c r="J1024" i="3"/>
  <c r="K1024" i="3"/>
  <c r="J1025" i="3"/>
  <c r="K1025" i="3"/>
  <c r="J1026" i="3"/>
  <c r="K1026" i="3"/>
  <c r="J1027" i="3"/>
  <c r="K1027" i="3"/>
  <c r="J1028" i="3"/>
  <c r="K1028" i="3"/>
  <c r="J1029" i="3"/>
  <c r="K1029" i="3"/>
  <c r="J1030" i="3"/>
  <c r="K1030" i="3"/>
  <c r="J1031" i="3"/>
  <c r="K1031" i="3"/>
  <c r="J1032" i="3"/>
  <c r="K1032" i="3"/>
  <c r="J1033" i="3"/>
  <c r="K1033" i="3"/>
  <c r="J1034" i="3"/>
  <c r="K1034" i="3"/>
  <c r="J1035" i="3"/>
  <c r="K1035" i="3"/>
  <c r="J1036" i="3"/>
  <c r="K1036" i="3"/>
  <c r="J1037" i="3"/>
  <c r="K1037" i="3"/>
  <c r="J1038" i="3"/>
  <c r="K1038" i="3"/>
  <c r="J1039" i="3"/>
  <c r="K1039" i="3"/>
  <c r="J1040" i="3"/>
  <c r="K1040" i="3"/>
  <c r="J1041" i="3"/>
  <c r="K1041" i="3"/>
  <c r="J1042" i="3"/>
  <c r="K1042" i="3"/>
  <c r="J1043" i="3"/>
  <c r="K1043" i="3"/>
  <c r="J1044" i="3"/>
  <c r="K1044" i="3"/>
  <c r="J1045" i="3"/>
  <c r="K1045" i="3"/>
  <c r="J1046" i="3"/>
  <c r="K1046" i="3"/>
  <c r="J1047" i="3"/>
  <c r="K1047" i="3"/>
  <c r="J1048" i="3"/>
  <c r="K1048" i="3"/>
  <c r="J1049" i="3"/>
  <c r="K1049" i="3"/>
  <c r="J1050" i="3"/>
  <c r="K1050" i="3"/>
  <c r="J1051" i="3"/>
  <c r="K1051" i="3"/>
  <c r="J1052" i="3"/>
  <c r="K1052" i="3"/>
  <c r="J1053" i="3"/>
  <c r="K1053" i="3"/>
  <c r="J1054" i="3"/>
  <c r="K1054" i="3"/>
  <c r="J1055" i="3"/>
  <c r="K1055" i="3"/>
  <c r="J1056" i="3"/>
  <c r="K1056" i="3"/>
  <c r="J1057" i="3"/>
  <c r="K1057" i="3"/>
  <c r="J1058" i="3"/>
  <c r="K1058" i="3"/>
  <c r="J1059" i="3"/>
  <c r="K1059" i="3"/>
  <c r="J1060" i="3"/>
  <c r="K1060" i="3"/>
  <c r="J1061" i="3"/>
  <c r="K1061" i="3"/>
  <c r="J1062" i="3"/>
  <c r="K1062" i="3"/>
  <c r="J1063" i="3"/>
  <c r="K1063" i="3"/>
  <c r="J1064" i="3"/>
  <c r="K1064" i="3"/>
  <c r="J1065" i="3"/>
  <c r="K1065" i="3"/>
  <c r="J1066" i="3"/>
  <c r="K1066" i="3"/>
  <c r="J1067" i="3"/>
  <c r="K1067" i="3"/>
  <c r="J1068" i="3"/>
  <c r="K1068" i="3"/>
  <c r="J1069" i="3"/>
  <c r="K1069" i="3"/>
  <c r="J1070" i="3"/>
  <c r="K1070" i="3"/>
  <c r="J1071" i="3"/>
  <c r="K1071" i="3"/>
  <c r="J1072" i="3"/>
  <c r="K1072" i="3"/>
  <c r="J1073" i="3"/>
  <c r="K1073" i="3"/>
  <c r="J1074" i="3"/>
  <c r="K1074" i="3"/>
  <c r="J1075" i="3"/>
  <c r="K1075" i="3"/>
  <c r="J1076" i="3"/>
  <c r="K1076" i="3"/>
  <c r="J1077" i="3"/>
  <c r="K1077" i="3"/>
  <c r="J1078" i="3"/>
  <c r="K1078" i="3"/>
  <c r="J1079" i="3"/>
  <c r="K1079" i="3"/>
  <c r="J1080" i="3"/>
  <c r="K1080" i="3"/>
  <c r="J1081" i="3"/>
  <c r="K1081" i="3"/>
  <c r="J1082" i="3"/>
  <c r="K1082" i="3"/>
  <c r="J1083" i="3"/>
  <c r="K1083" i="3"/>
  <c r="J1084" i="3"/>
  <c r="K1084" i="3"/>
  <c r="J1085" i="3"/>
  <c r="K1085" i="3"/>
  <c r="J1086" i="3"/>
  <c r="K1086" i="3"/>
  <c r="J1087" i="3"/>
  <c r="K1087" i="3"/>
  <c r="J1088" i="3"/>
  <c r="K1088" i="3"/>
  <c r="J1089" i="3"/>
  <c r="K1089" i="3"/>
  <c r="J1090" i="3"/>
  <c r="K1090" i="3"/>
  <c r="J1091" i="3"/>
  <c r="K1091" i="3"/>
  <c r="J1092" i="3"/>
  <c r="K1092" i="3"/>
  <c r="J1093" i="3"/>
  <c r="K1093" i="3"/>
  <c r="J1094" i="3"/>
  <c r="K1094" i="3"/>
  <c r="J1095" i="3"/>
  <c r="K1095" i="3"/>
  <c r="J1096" i="3"/>
  <c r="K1096" i="3"/>
  <c r="J1097" i="3"/>
  <c r="K1097" i="3"/>
  <c r="J1098" i="3"/>
  <c r="K1098" i="3"/>
  <c r="J1099" i="3"/>
  <c r="K1099" i="3"/>
  <c r="J1100" i="3"/>
  <c r="K1100" i="3"/>
  <c r="J1101" i="3"/>
  <c r="K1101" i="3"/>
  <c r="J1102" i="3"/>
  <c r="K1102" i="3"/>
  <c r="J1103" i="3"/>
  <c r="K1103" i="3"/>
  <c r="J1104" i="3"/>
  <c r="K1104" i="3"/>
  <c r="J1105" i="3"/>
  <c r="K1105" i="3"/>
  <c r="J1106" i="3"/>
  <c r="K1106" i="3"/>
  <c r="J1107" i="3"/>
  <c r="K1107" i="3"/>
  <c r="J1108" i="3"/>
  <c r="K1108" i="3"/>
  <c r="J1109" i="3"/>
  <c r="K1109" i="3"/>
  <c r="J1110" i="3"/>
  <c r="K1110" i="3"/>
  <c r="J1111" i="3"/>
  <c r="K1111" i="3"/>
  <c r="J1112" i="3"/>
  <c r="K1112" i="3"/>
  <c r="J1113" i="3"/>
  <c r="K1113" i="3"/>
  <c r="J1114" i="3"/>
  <c r="K1114" i="3"/>
  <c r="J1115" i="3"/>
  <c r="K1115" i="3"/>
  <c r="J1116" i="3"/>
  <c r="K1116" i="3"/>
  <c r="J1117" i="3"/>
  <c r="K1117" i="3"/>
  <c r="J1118" i="3"/>
  <c r="K1118" i="3"/>
  <c r="J1119" i="3"/>
  <c r="K1119" i="3"/>
  <c r="J1120" i="3"/>
  <c r="K1120" i="3"/>
  <c r="J1121" i="3"/>
  <c r="K1121" i="3"/>
  <c r="J1122" i="3"/>
  <c r="K1122" i="3"/>
  <c r="J1123" i="3"/>
  <c r="K1123" i="3"/>
  <c r="J1124" i="3"/>
  <c r="K1124" i="3"/>
  <c r="J1125" i="3"/>
  <c r="K1125" i="3"/>
  <c r="J1126" i="3"/>
  <c r="K1126" i="3"/>
  <c r="J1127" i="3"/>
  <c r="K1127" i="3"/>
  <c r="J1128" i="3"/>
  <c r="K1128" i="3"/>
  <c r="J1129" i="3"/>
  <c r="K1129" i="3"/>
  <c r="J1130" i="3"/>
  <c r="K1130" i="3"/>
  <c r="J1131" i="3"/>
  <c r="K1131" i="3"/>
  <c r="J1132" i="3"/>
  <c r="K1132" i="3"/>
  <c r="J1133" i="3"/>
  <c r="K1133" i="3"/>
  <c r="J1134" i="3"/>
  <c r="K1134" i="3"/>
  <c r="J1135" i="3"/>
  <c r="K1135" i="3"/>
  <c r="J1136" i="3"/>
  <c r="K1136" i="3"/>
  <c r="J1137" i="3"/>
  <c r="K1137" i="3"/>
  <c r="J1138" i="3"/>
  <c r="K1138" i="3"/>
  <c r="J1139" i="3"/>
  <c r="K1139" i="3"/>
  <c r="J1140" i="3"/>
  <c r="K1140" i="3"/>
  <c r="J1141" i="3"/>
  <c r="K1141" i="3"/>
  <c r="J1142" i="3"/>
  <c r="K1142" i="3"/>
  <c r="J1143" i="3"/>
  <c r="K1143" i="3"/>
  <c r="J1144" i="3"/>
  <c r="K1144" i="3"/>
  <c r="J1145" i="3"/>
  <c r="K1145" i="3"/>
  <c r="J1146" i="3"/>
  <c r="K1146" i="3"/>
  <c r="J1147" i="3"/>
  <c r="K1147" i="3"/>
  <c r="J1148" i="3"/>
  <c r="K1148" i="3"/>
  <c r="J1149" i="3"/>
  <c r="K1149" i="3"/>
  <c r="J1150" i="3"/>
  <c r="K1150" i="3"/>
  <c r="J1151" i="3"/>
  <c r="K1151" i="3"/>
  <c r="J1152" i="3"/>
  <c r="K1152" i="3"/>
  <c r="J1153" i="3"/>
  <c r="K1153" i="3"/>
  <c r="J1154" i="3"/>
  <c r="K1154" i="3"/>
  <c r="J1155" i="3"/>
  <c r="K1155" i="3"/>
  <c r="J1156" i="3"/>
  <c r="K1156" i="3"/>
  <c r="J1157" i="3"/>
  <c r="K1157" i="3"/>
  <c r="J1158" i="3"/>
  <c r="K1158" i="3"/>
  <c r="J1159" i="3"/>
  <c r="K1159" i="3"/>
  <c r="J1160" i="3"/>
  <c r="K1160" i="3"/>
  <c r="J1161" i="3"/>
  <c r="K1161" i="3"/>
  <c r="J1162" i="3"/>
  <c r="K1162" i="3"/>
  <c r="J1163" i="3"/>
  <c r="K1163" i="3"/>
  <c r="J1164" i="3"/>
  <c r="K1164" i="3"/>
  <c r="J1165" i="3"/>
  <c r="K1165" i="3"/>
  <c r="J1166" i="3"/>
  <c r="K1166" i="3"/>
  <c r="J1167" i="3"/>
  <c r="K1167" i="3"/>
  <c r="J1168" i="3"/>
  <c r="K1168" i="3"/>
  <c r="J1169" i="3"/>
  <c r="K1169" i="3"/>
  <c r="J1170" i="3"/>
  <c r="K1170" i="3"/>
  <c r="J1171" i="3"/>
  <c r="K1171" i="3"/>
  <c r="J1172" i="3"/>
  <c r="K1172" i="3"/>
  <c r="J1173" i="3"/>
  <c r="K1173" i="3"/>
  <c r="J1174" i="3"/>
  <c r="K1174" i="3"/>
  <c r="J1175" i="3"/>
  <c r="K1175" i="3"/>
  <c r="J1176" i="3"/>
  <c r="K1176" i="3"/>
  <c r="J1177" i="3"/>
  <c r="K1177" i="3"/>
  <c r="J1178" i="3"/>
  <c r="K1178" i="3"/>
  <c r="J1179" i="3"/>
  <c r="K1179" i="3"/>
  <c r="J1180" i="3"/>
  <c r="K1180" i="3"/>
  <c r="J1181" i="3"/>
  <c r="K1181" i="3"/>
  <c r="J1182" i="3"/>
  <c r="K1182" i="3"/>
  <c r="J1183" i="3"/>
  <c r="K1183" i="3"/>
  <c r="J1184" i="3"/>
  <c r="K1184" i="3"/>
  <c r="J1185" i="3"/>
  <c r="K1185" i="3"/>
  <c r="J1186" i="3"/>
  <c r="K1186" i="3"/>
  <c r="J1187" i="3"/>
  <c r="K1187" i="3"/>
  <c r="J1188" i="3"/>
  <c r="K1188" i="3"/>
  <c r="J1189" i="3"/>
  <c r="K1189" i="3"/>
  <c r="J1190" i="3"/>
  <c r="K1190" i="3"/>
  <c r="J1191" i="3"/>
  <c r="K1191" i="3"/>
  <c r="J1192" i="3"/>
  <c r="K1192" i="3"/>
  <c r="J1193" i="3"/>
  <c r="K1193" i="3"/>
  <c r="J1194" i="3"/>
  <c r="K1194" i="3"/>
  <c r="J1195" i="3"/>
  <c r="K1195" i="3"/>
  <c r="J1196" i="3"/>
  <c r="K1196" i="3"/>
  <c r="J1197" i="3"/>
  <c r="K1197" i="3"/>
  <c r="J1198" i="3"/>
  <c r="K1198" i="3"/>
  <c r="J1199" i="3"/>
  <c r="K1199" i="3"/>
  <c r="J1200" i="3"/>
  <c r="K1200" i="3"/>
  <c r="J1201" i="3"/>
  <c r="K1201" i="3"/>
  <c r="J1202" i="3"/>
  <c r="K1202" i="3"/>
  <c r="J1203" i="3"/>
  <c r="K1203" i="3"/>
  <c r="J1204" i="3"/>
  <c r="K1204" i="3"/>
  <c r="J1205" i="3"/>
  <c r="K1205" i="3"/>
  <c r="J1206" i="3"/>
  <c r="K1206" i="3"/>
  <c r="J1207" i="3"/>
  <c r="K1207" i="3"/>
  <c r="J1208" i="3"/>
  <c r="K1208" i="3"/>
  <c r="J1209" i="3"/>
  <c r="K1209" i="3"/>
  <c r="J1210" i="3"/>
  <c r="K1210" i="3"/>
  <c r="J1211" i="3"/>
  <c r="K1211" i="3"/>
  <c r="J1212" i="3"/>
  <c r="K1212" i="3"/>
  <c r="J1213" i="3"/>
  <c r="K1213" i="3"/>
  <c r="J1214" i="3"/>
  <c r="K1214" i="3"/>
  <c r="J1215" i="3"/>
  <c r="K1215" i="3"/>
  <c r="J1216" i="3"/>
  <c r="K1216" i="3"/>
  <c r="J1217" i="3"/>
  <c r="K1217" i="3"/>
  <c r="J1218" i="3"/>
  <c r="K1218" i="3"/>
  <c r="J1219" i="3"/>
  <c r="K1219" i="3"/>
  <c r="J1220" i="3"/>
  <c r="K1220" i="3"/>
  <c r="J1221" i="3"/>
  <c r="K1221" i="3"/>
  <c r="J1222" i="3"/>
  <c r="K1222" i="3"/>
  <c r="J1223" i="3"/>
  <c r="K1223" i="3"/>
  <c r="J1224" i="3"/>
  <c r="K1224" i="3"/>
  <c r="J1225" i="3"/>
  <c r="K1225" i="3"/>
  <c r="J1226" i="3"/>
  <c r="K1226" i="3"/>
  <c r="J1227" i="3"/>
  <c r="K1227" i="3"/>
  <c r="J1228" i="3"/>
  <c r="K1228" i="3"/>
  <c r="J1229" i="3"/>
  <c r="K1229" i="3"/>
  <c r="J1230" i="3"/>
  <c r="K1230" i="3"/>
  <c r="J1231" i="3"/>
  <c r="K1231" i="3"/>
  <c r="J1232" i="3"/>
  <c r="K1232" i="3"/>
  <c r="J1233" i="3"/>
  <c r="K1233" i="3"/>
  <c r="J1234" i="3"/>
  <c r="K1234" i="3"/>
  <c r="J1235" i="3"/>
  <c r="K1235" i="3"/>
  <c r="J1236" i="3"/>
  <c r="K1236" i="3"/>
  <c r="J1237" i="3"/>
  <c r="K1237" i="3"/>
  <c r="J1238" i="3"/>
  <c r="K1238" i="3"/>
  <c r="J1239" i="3"/>
  <c r="K1239" i="3"/>
  <c r="J1240" i="3"/>
  <c r="K1240" i="3"/>
  <c r="J1241" i="3"/>
  <c r="K1241" i="3"/>
  <c r="J1242" i="3"/>
  <c r="K1242" i="3"/>
  <c r="J1243" i="3"/>
  <c r="K1243" i="3"/>
  <c r="J1244" i="3"/>
  <c r="K1244" i="3"/>
  <c r="J1245" i="3"/>
  <c r="K1245" i="3"/>
  <c r="J1246" i="3"/>
  <c r="K1246" i="3"/>
  <c r="J1247" i="3"/>
  <c r="K1247" i="3"/>
  <c r="J1248" i="3"/>
  <c r="K1248" i="3"/>
  <c r="J1249" i="3"/>
  <c r="K1249" i="3"/>
  <c r="J1250" i="3"/>
  <c r="K1250" i="3"/>
  <c r="J1251" i="3"/>
  <c r="K1251" i="3"/>
  <c r="J1252" i="3"/>
  <c r="K1252" i="3"/>
  <c r="J1253" i="3"/>
  <c r="K1253" i="3"/>
  <c r="J1254" i="3"/>
  <c r="K1254" i="3"/>
  <c r="J1255" i="3"/>
  <c r="K1255" i="3"/>
  <c r="J1256" i="3"/>
  <c r="K1256" i="3"/>
  <c r="J1257" i="3"/>
  <c r="K1257" i="3"/>
  <c r="J1258" i="3"/>
  <c r="K1258" i="3"/>
  <c r="J1259" i="3"/>
  <c r="K1259" i="3"/>
  <c r="J1260" i="3"/>
  <c r="K1260" i="3"/>
  <c r="J1261" i="3"/>
  <c r="K1261" i="3"/>
  <c r="J1262" i="3"/>
  <c r="K1262" i="3"/>
  <c r="J1263" i="3"/>
  <c r="K1263" i="3"/>
  <c r="J1264" i="3"/>
  <c r="K1264" i="3"/>
  <c r="J1265" i="3"/>
  <c r="K1265" i="3"/>
  <c r="J1266" i="3"/>
  <c r="K1266" i="3"/>
  <c r="J1267" i="3"/>
  <c r="K1267" i="3"/>
  <c r="J1268" i="3"/>
  <c r="K1268" i="3"/>
  <c r="J1269" i="3"/>
  <c r="K1269" i="3"/>
  <c r="J1270" i="3"/>
  <c r="K1270" i="3"/>
  <c r="J1271" i="3"/>
  <c r="K1271" i="3"/>
  <c r="J1272" i="3"/>
  <c r="K1272" i="3"/>
  <c r="J1273" i="3"/>
  <c r="K1273" i="3"/>
  <c r="J1274" i="3"/>
  <c r="K1274" i="3"/>
  <c r="J1275" i="3"/>
  <c r="K1275" i="3"/>
  <c r="J1276" i="3"/>
  <c r="K1276" i="3"/>
  <c r="J1277" i="3"/>
  <c r="K1277" i="3"/>
  <c r="J1278" i="3"/>
  <c r="K1278" i="3"/>
  <c r="J1279" i="3"/>
  <c r="K1279" i="3"/>
  <c r="J1280" i="3"/>
  <c r="K1280" i="3"/>
  <c r="J1281" i="3"/>
  <c r="K1281" i="3"/>
  <c r="J1282" i="3"/>
  <c r="K1282" i="3"/>
  <c r="J1283" i="3"/>
  <c r="K1283" i="3"/>
  <c r="J1284" i="3"/>
  <c r="K1284" i="3"/>
  <c r="J1285" i="3"/>
  <c r="K1285" i="3"/>
  <c r="J1286" i="3"/>
  <c r="K1286" i="3"/>
  <c r="J1287" i="3"/>
  <c r="K1287" i="3"/>
  <c r="J1288" i="3"/>
  <c r="K1288" i="3"/>
  <c r="J1289" i="3"/>
  <c r="K1289" i="3"/>
  <c r="J1290" i="3"/>
  <c r="K1290" i="3"/>
  <c r="J1291" i="3"/>
  <c r="K1291" i="3"/>
  <c r="J1292" i="3"/>
  <c r="K1292" i="3"/>
  <c r="J1293" i="3"/>
  <c r="K1293" i="3"/>
  <c r="J1294" i="3"/>
  <c r="K1294" i="3"/>
  <c r="J1295" i="3"/>
  <c r="K1295" i="3"/>
  <c r="J1296" i="3"/>
  <c r="K1296" i="3"/>
  <c r="J1297" i="3"/>
  <c r="K1297" i="3"/>
  <c r="J1298" i="3"/>
  <c r="K1298" i="3"/>
  <c r="J1299" i="3"/>
  <c r="K1299" i="3"/>
  <c r="J1300" i="3"/>
  <c r="K1300" i="3"/>
  <c r="J1301" i="3"/>
  <c r="K1301" i="3"/>
  <c r="J1302" i="3"/>
  <c r="K1302" i="3"/>
  <c r="J1303" i="3"/>
  <c r="K1303" i="3"/>
  <c r="J1304" i="3"/>
  <c r="K1304" i="3"/>
  <c r="J1305" i="3"/>
  <c r="K1305" i="3"/>
  <c r="J1306" i="3"/>
  <c r="K1306" i="3"/>
  <c r="J1307" i="3"/>
  <c r="K1307" i="3"/>
  <c r="J1308" i="3"/>
  <c r="K1308" i="3"/>
  <c r="J1309" i="3"/>
  <c r="K1309" i="3"/>
  <c r="J1310" i="3"/>
  <c r="K1310" i="3"/>
  <c r="J1311" i="3"/>
  <c r="K1311" i="3"/>
  <c r="J1312" i="3"/>
  <c r="K1312" i="3"/>
  <c r="J1313" i="3"/>
  <c r="K1313" i="3"/>
  <c r="J1314" i="3"/>
  <c r="K1314" i="3"/>
  <c r="J1315" i="3"/>
  <c r="K1315" i="3"/>
  <c r="J1316" i="3"/>
  <c r="K1316" i="3"/>
  <c r="J1317" i="3"/>
  <c r="K1317" i="3"/>
  <c r="J1318" i="3"/>
  <c r="K1318" i="3"/>
  <c r="J1319" i="3"/>
  <c r="K1319" i="3"/>
  <c r="J1320" i="3"/>
  <c r="K1320" i="3"/>
  <c r="J1321" i="3"/>
  <c r="K1321" i="3"/>
  <c r="J1322" i="3"/>
  <c r="K1322" i="3"/>
  <c r="J1323" i="3"/>
  <c r="K1323" i="3"/>
  <c r="J1324" i="3"/>
  <c r="K1324" i="3"/>
  <c r="J1325" i="3"/>
  <c r="K1325" i="3"/>
  <c r="J1326" i="3"/>
  <c r="K1326" i="3"/>
  <c r="J1327" i="3"/>
  <c r="K1327" i="3"/>
  <c r="J1328" i="3"/>
  <c r="K1328" i="3"/>
  <c r="J1329" i="3"/>
  <c r="K1329" i="3"/>
  <c r="J1330" i="3"/>
  <c r="K1330" i="3"/>
  <c r="J1331" i="3"/>
  <c r="K1331" i="3"/>
  <c r="J1332" i="3"/>
  <c r="K1332" i="3"/>
  <c r="J1333" i="3"/>
  <c r="K1333" i="3"/>
  <c r="J1334" i="3"/>
  <c r="K1334" i="3"/>
  <c r="J1335" i="3"/>
  <c r="K1335" i="3"/>
  <c r="J1336" i="3"/>
  <c r="K1336" i="3"/>
  <c r="J1337" i="3"/>
  <c r="K1337" i="3"/>
  <c r="J1338" i="3"/>
  <c r="K1338" i="3"/>
  <c r="J1339" i="3"/>
  <c r="K1339" i="3"/>
  <c r="K2" i="3"/>
  <c r="J2" i="3"/>
  <c r="AA25" i="3"/>
  <c r="AA24" i="3"/>
  <c r="H4" i="3"/>
  <c r="I4" i="3"/>
  <c r="H5" i="3"/>
  <c r="I5" i="3"/>
  <c r="H6" i="3"/>
  <c r="I6" i="3"/>
  <c r="H7" i="3"/>
  <c r="I7" i="3"/>
  <c r="H8" i="3"/>
  <c r="I8" i="3"/>
  <c r="H9" i="3"/>
  <c r="I9" i="3"/>
  <c r="H10" i="3"/>
  <c r="I10" i="3"/>
  <c r="H11" i="3"/>
  <c r="I11" i="3"/>
  <c r="H12" i="3"/>
  <c r="I12" i="3"/>
  <c r="H13" i="3"/>
  <c r="I13" i="3"/>
  <c r="H14" i="3"/>
  <c r="I14" i="3"/>
  <c r="H15" i="3"/>
  <c r="I15" i="3"/>
  <c r="H16" i="3"/>
  <c r="I16" i="3"/>
  <c r="H17" i="3"/>
  <c r="I17" i="3"/>
  <c r="H18" i="3"/>
  <c r="I18" i="3"/>
  <c r="H19" i="3"/>
  <c r="I19" i="3"/>
  <c r="H20" i="3"/>
  <c r="I20" i="3"/>
  <c r="H21" i="3"/>
  <c r="I21" i="3"/>
  <c r="H22" i="3"/>
  <c r="I22" i="3"/>
  <c r="H23" i="3"/>
  <c r="I23" i="3"/>
  <c r="H24" i="3"/>
  <c r="I24" i="3"/>
  <c r="H25" i="3"/>
  <c r="I25" i="3"/>
  <c r="H26" i="3"/>
  <c r="I26" i="3"/>
  <c r="H27" i="3"/>
  <c r="I27" i="3"/>
  <c r="H28" i="3"/>
  <c r="I28" i="3"/>
  <c r="H29" i="3"/>
  <c r="I29" i="3"/>
  <c r="H30" i="3"/>
  <c r="I30" i="3"/>
  <c r="H31" i="3"/>
  <c r="I31" i="3"/>
  <c r="H32" i="3"/>
  <c r="I32" i="3"/>
  <c r="H33" i="3"/>
  <c r="I33" i="3"/>
  <c r="H34" i="3"/>
  <c r="I34" i="3"/>
  <c r="H35" i="3"/>
  <c r="I35" i="3"/>
  <c r="H36" i="3"/>
  <c r="I36" i="3"/>
  <c r="H37" i="3"/>
  <c r="I37" i="3"/>
  <c r="H38" i="3"/>
  <c r="I38" i="3"/>
  <c r="H39" i="3"/>
  <c r="I39" i="3"/>
  <c r="H40" i="3"/>
  <c r="I40" i="3"/>
  <c r="H41" i="3"/>
  <c r="I41" i="3"/>
  <c r="H42" i="3"/>
  <c r="I42" i="3"/>
  <c r="H43" i="3"/>
  <c r="I43" i="3"/>
  <c r="H44" i="3"/>
  <c r="I44" i="3"/>
  <c r="H45" i="3"/>
  <c r="I45" i="3"/>
  <c r="H46" i="3"/>
  <c r="I46" i="3"/>
  <c r="H47" i="3"/>
  <c r="I47" i="3"/>
  <c r="H48" i="3"/>
  <c r="I48" i="3"/>
  <c r="H49" i="3"/>
  <c r="I49" i="3"/>
  <c r="H50" i="3"/>
  <c r="I50" i="3"/>
  <c r="H51" i="3"/>
  <c r="I51" i="3"/>
  <c r="H52" i="3"/>
  <c r="I52" i="3"/>
  <c r="H53" i="3"/>
  <c r="I53" i="3"/>
  <c r="H54" i="3"/>
  <c r="I54" i="3"/>
  <c r="H55" i="3"/>
  <c r="I55" i="3"/>
  <c r="H56" i="3"/>
  <c r="I56" i="3"/>
  <c r="H57" i="3"/>
  <c r="I57" i="3"/>
  <c r="H58" i="3"/>
  <c r="I58" i="3"/>
  <c r="H59" i="3"/>
  <c r="I59" i="3"/>
  <c r="H60" i="3"/>
  <c r="I60" i="3"/>
  <c r="H61" i="3"/>
  <c r="I61" i="3"/>
  <c r="H62" i="3"/>
  <c r="I62" i="3"/>
  <c r="H63" i="3"/>
  <c r="I63" i="3"/>
  <c r="H64" i="3"/>
  <c r="I64" i="3"/>
  <c r="H65" i="3"/>
  <c r="I65" i="3"/>
  <c r="H66" i="3"/>
  <c r="I66" i="3"/>
  <c r="H67" i="3"/>
  <c r="I67" i="3"/>
  <c r="H68" i="3"/>
  <c r="I68" i="3"/>
  <c r="H69" i="3"/>
  <c r="I69" i="3"/>
  <c r="H70" i="3"/>
  <c r="I70" i="3"/>
  <c r="H71" i="3"/>
  <c r="I71" i="3"/>
  <c r="H72" i="3"/>
  <c r="I72" i="3"/>
  <c r="H73" i="3"/>
  <c r="I73" i="3"/>
  <c r="H74" i="3"/>
  <c r="I74" i="3"/>
  <c r="H75" i="3"/>
  <c r="I75" i="3"/>
  <c r="H76" i="3"/>
  <c r="I76" i="3"/>
  <c r="H77" i="3"/>
  <c r="I77" i="3"/>
  <c r="H78" i="3"/>
  <c r="I78" i="3"/>
  <c r="H79" i="3"/>
  <c r="I79" i="3"/>
  <c r="H80" i="3"/>
  <c r="I80" i="3"/>
  <c r="H81" i="3"/>
  <c r="I81" i="3"/>
  <c r="H82" i="3"/>
  <c r="I82" i="3"/>
  <c r="H83" i="3"/>
  <c r="I83" i="3"/>
  <c r="H84" i="3"/>
  <c r="I84" i="3"/>
  <c r="H85" i="3"/>
  <c r="I85" i="3"/>
  <c r="H86" i="3"/>
  <c r="I86" i="3"/>
  <c r="H87" i="3"/>
  <c r="I87" i="3"/>
  <c r="H88" i="3"/>
  <c r="I88" i="3"/>
  <c r="H89" i="3"/>
  <c r="I89" i="3"/>
  <c r="H90" i="3"/>
  <c r="I90" i="3"/>
  <c r="H91" i="3"/>
  <c r="I91" i="3"/>
  <c r="H92" i="3"/>
  <c r="I92" i="3"/>
  <c r="H93" i="3"/>
  <c r="I93" i="3"/>
  <c r="H94" i="3"/>
  <c r="I94" i="3"/>
  <c r="H95" i="3"/>
  <c r="I95" i="3"/>
  <c r="H96" i="3"/>
  <c r="I96" i="3"/>
  <c r="H97" i="3"/>
  <c r="I97" i="3"/>
  <c r="H98" i="3"/>
  <c r="I98" i="3"/>
  <c r="H99" i="3"/>
  <c r="I99" i="3"/>
  <c r="H100" i="3"/>
  <c r="I100" i="3"/>
  <c r="H101" i="3"/>
  <c r="I101" i="3"/>
  <c r="H102" i="3"/>
  <c r="I102" i="3"/>
  <c r="H103" i="3"/>
  <c r="I103" i="3"/>
  <c r="H104" i="3"/>
  <c r="I104" i="3"/>
  <c r="H105" i="3"/>
  <c r="I105" i="3"/>
  <c r="H106" i="3"/>
  <c r="I106" i="3"/>
  <c r="H107" i="3"/>
  <c r="I107" i="3"/>
  <c r="H108" i="3"/>
  <c r="I108" i="3"/>
  <c r="H109" i="3"/>
  <c r="I109" i="3"/>
  <c r="H110" i="3"/>
  <c r="I110" i="3"/>
  <c r="H111" i="3"/>
  <c r="I111" i="3"/>
  <c r="H112" i="3"/>
  <c r="I112" i="3"/>
  <c r="H113" i="3"/>
  <c r="I113" i="3"/>
  <c r="H114" i="3"/>
  <c r="I114" i="3"/>
  <c r="H115" i="3"/>
  <c r="I115" i="3"/>
  <c r="H116" i="3"/>
  <c r="I116" i="3"/>
  <c r="H117" i="3"/>
  <c r="I117" i="3"/>
  <c r="H118" i="3"/>
  <c r="I118" i="3"/>
  <c r="H119" i="3"/>
  <c r="I119" i="3"/>
  <c r="H120" i="3"/>
  <c r="I120" i="3"/>
  <c r="H121" i="3"/>
  <c r="I121" i="3"/>
  <c r="H122" i="3"/>
  <c r="I122" i="3"/>
  <c r="H123" i="3"/>
  <c r="I123" i="3"/>
  <c r="H124" i="3"/>
  <c r="I124" i="3"/>
  <c r="H125" i="3"/>
  <c r="I125" i="3"/>
  <c r="H126" i="3"/>
  <c r="I126" i="3"/>
  <c r="H127" i="3"/>
  <c r="I127" i="3"/>
  <c r="H128" i="3"/>
  <c r="I128" i="3"/>
  <c r="H129" i="3"/>
  <c r="I129" i="3"/>
  <c r="H130" i="3"/>
  <c r="I130" i="3"/>
  <c r="H131" i="3"/>
  <c r="I131" i="3"/>
  <c r="H132" i="3"/>
  <c r="I132" i="3"/>
  <c r="H133" i="3"/>
  <c r="I133" i="3"/>
  <c r="H134" i="3"/>
  <c r="I134" i="3"/>
  <c r="H135" i="3"/>
  <c r="I135" i="3"/>
  <c r="H136" i="3"/>
  <c r="I136" i="3"/>
  <c r="H137" i="3"/>
  <c r="I137" i="3"/>
  <c r="H138" i="3"/>
  <c r="I138" i="3"/>
  <c r="H139" i="3"/>
  <c r="I139" i="3"/>
  <c r="H140" i="3"/>
  <c r="I140" i="3"/>
  <c r="H141" i="3"/>
  <c r="I141" i="3"/>
  <c r="H142" i="3"/>
  <c r="I142" i="3"/>
  <c r="H143" i="3"/>
  <c r="I143" i="3"/>
  <c r="H144" i="3"/>
  <c r="I144" i="3"/>
  <c r="H145" i="3"/>
  <c r="I145" i="3"/>
  <c r="H146" i="3"/>
  <c r="I146" i="3"/>
  <c r="H147" i="3"/>
  <c r="I147" i="3"/>
  <c r="H148" i="3"/>
  <c r="I148" i="3"/>
  <c r="H149" i="3"/>
  <c r="I149" i="3"/>
  <c r="H150" i="3"/>
  <c r="I150" i="3"/>
  <c r="H151" i="3"/>
  <c r="I151" i="3"/>
  <c r="H152" i="3"/>
  <c r="I152" i="3"/>
  <c r="H153" i="3"/>
  <c r="I153" i="3"/>
  <c r="H154" i="3"/>
  <c r="I154" i="3"/>
  <c r="H155" i="3"/>
  <c r="I155" i="3"/>
  <c r="H156" i="3"/>
  <c r="I156" i="3"/>
  <c r="H157" i="3"/>
  <c r="I157" i="3"/>
  <c r="H158" i="3"/>
  <c r="I158" i="3"/>
  <c r="H159" i="3"/>
  <c r="I159" i="3"/>
  <c r="H160" i="3"/>
  <c r="I160" i="3"/>
  <c r="H161" i="3"/>
  <c r="I161" i="3"/>
  <c r="H162" i="3"/>
  <c r="I162" i="3"/>
  <c r="H163" i="3"/>
  <c r="I163" i="3"/>
  <c r="H164" i="3"/>
  <c r="I164" i="3"/>
  <c r="H165" i="3"/>
  <c r="I165" i="3"/>
  <c r="H166" i="3"/>
  <c r="I166" i="3"/>
  <c r="H167" i="3"/>
  <c r="I167" i="3"/>
  <c r="H168" i="3"/>
  <c r="I168" i="3"/>
  <c r="H169" i="3"/>
  <c r="I169" i="3"/>
  <c r="H170" i="3"/>
  <c r="I170" i="3"/>
  <c r="H171" i="3"/>
  <c r="I171" i="3"/>
  <c r="H172" i="3"/>
  <c r="I172" i="3"/>
  <c r="H173" i="3"/>
  <c r="I173" i="3"/>
  <c r="H174" i="3"/>
  <c r="I174" i="3"/>
  <c r="H175" i="3"/>
  <c r="I175" i="3"/>
  <c r="H176" i="3"/>
  <c r="I176" i="3"/>
  <c r="H177" i="3"/>
  <c r="I177" i="3"/>
  <c r="H178" i="3"/>
  <c r="I178" i="3"/>
  <c r="H179" i="3"/>
  <c r="I179" i="3"/>
  <c r="H180" i="3"/>
  <c r="I180" i="3"/>
  <c r="H181" i="3"/>
  <c r="I181" i="3"/>
  <c r="H182" i="3"/>
  <c r="I182" i="3"/>
  <c r="H183" i="3"/>
  <c r="I183" i="3"/>
  <c r="H184" i="3"/>
  <c r="I184" i="3"/>
  <c r="H185" i="3"/>
  <c r="I185" i="3"/>
  <c r="H186" i="3"/>
  <c r="I186" i="3"/>
  <c r="H187" i="3"/>
  <c r="I187" i="3"/>
  <c r="H188" i="3"/>
  <c r="I188" i="3"/>
  <c r="H189" i="3"/>
  <c r="I189" i="3"/>
  <c r="H190" i="3"/>
  <c r="I190" i="3"/>
  <c r="H191" i="3"/>
  <c r="I191" i="3"/>
  <c r="H192" i="3"/>
  <c r="I192" i="3"/>
  <c r="H193" i="3"/>
  <c r="I193" i="3"/>
  <c r="H194" i="3"/>
  <c r="I194" i="3"/>
  <c r="H195" i="3"/>
  <c r="I195" i="3"/>
  <c r="H196" i="3"/>
  <c r="I196" i="3"/>
  <c r="H197" i="3"/>
  <c r="I197" i="3"/>
  <c r="H198" i="3"/>
  <c r="I198" i="3"/>
  <c r="H199" i="3"/>
  <c r="I199" i="3"/>
  <c r="H200" i="3"/>
  <c r="I200" i="3"/>
  <c r="H201" i="3"/>
  <c r="I201" i="3"/>
  <c r="H202" i="3"/>
  <c r="I202" i="3"/>
  <c r="H203" i="3"/>
  <c r="I203" i="3"/>
  <c r="H204" i="3"/>
  <c r="I204" i="3"/>
  <c r="H205" i="3"/>
  <c r="I205" i="3"/>
  <c r="H206" i="3"/>
  <c r="I206" i="3"/>
  <c r="H207" i="3"/>
  <c r="I207" i="3"/>
  <c r="H208" i="3"/>
  <c r="I208" i="3"/>
  <c r="H209" i="3"/>
  <c r="I209" i="3"/>
  <c r="H210" i="3"/>
  <c r="I210" i="3"/>
  <c r="H211" i="3"/>
  <c r="I211" i="3"/>
  <c r="H212" i="3"/>
  <c r="I212" i="3"/>
  <c r="H213" i="3"/>
  <c r="I213" i="3"/>
  <c r="H214" i="3"/>
  <c r="I214" i="3"/>
  <c r="H215" i="3"/>
  <c r="I215" i="3"/>
  <c r="H216" i="3"/>
  <c r="I216" i="3"/>
  <c r="H217" i="3"/>
  <c r="I217" i="3"/>
  <c r="H218" i="3"/>
  <c r="I218" i="3"/>
  <c r="H219" i="3"/>
  <c r="I219" i="3"/>
  <c r="H220" i="3"/>
  <c r="I220" i="3"/>
  <c r="H221" i="3"/>
  <c r="I221" i="3"/>
  <c r="H222" i="3"/>
  <c r="I222" i="3"/>
  <c r="H223" i="3"/>
  <c r="I223" i="3"/>
  <c r="H224" i="3"/>
  <c r="I224" i="3"/>
  <c r="H225" i="3"/>
  <c r="I225" i="3"/>
  <c r="H226" i="3"/>
  <c r="I226" i="3"/>
  <c r="H227" i="3"/>
  <c r="I227" i="3"/>
  <c r="H228" i="3"/>
  <c r="I228" i="3"/>
  <c r="H229" i="3"/>
  <c r="I229" i="3"/>
  <c r="H230" i="3"/>
  <c r="I230" i="3"/>
  <c r="H231" i="3"/>
  <c r="I231" i="3"/>
  <c r="H232" i="3"/>
  <c r="I232" i="3"/>
  <c r="H233" i="3"/>
  <c r="I233" i="3"/>
  <c r="H234" i="3"/>
  <c r="I234" i="3"/>
  <c r="H235" i="3"/>
  <c r="I235" i="3"/>
  <c r="H236" i="3"/>
  <c r="I236" i="3"/>
  <c r="H237" i="3"/>
  <c r="I237" i="3"/>
  <c r="H238" i="3"/>
  <c r="I238" i="3"/>
  <c r="H239" i="3"/>
  <c r="I239" i="3"/>
  <c r="H240" i="3"/>
  <c r="I240" i="3"/>
  <c r="H241" i="3"/>
  <c r="I241" i="3"/>
  <c r="H242" i="3"/>
  <c r="I242" i="3"/>
  <c r="H243" i="3"/>
  <c r="I243" i="3"/>
  <c r="H244" i="3"/>
  <c r="I244" i="3"/>
  <c r="H245" i="3"/>
  <c r="I245" i="3"/>
  <c r="H246" i="3"/>
  <c r="I246" i="3"/>
  <c r="H247" i="3"/>
  <c r="I247" i="3"/>
  <c r="H248" i="3"/>
  <c r="I248" i="3"/>
  <c r="H249" i="3"/>
  <c r="I249" i="3"/>
  <c r="H250" i="3"/>
  <c r="I250" i="3"/>
  <c r="H251" i="3"/>
  <c r="I251" i="3"/>
  <c r="H252" i="3"/>
  <c r="I252" i="3"/>
  <c r="H253" i="3"/>
  <c r="I253" i="3"/>
  <c r="H254" i="3"/>
  <c r="I254" i="3"/>
  <c r="H255" i="3"/>
  <c r="I255" i="3"/>
  <c r="H256" i="3"/>
  <c r="I256" i="3"/>
  <c r="H257" i="3"/>
  <c r="I257" i="3"/>
  <c r="H258" i="3"/>
  <c r="I258" i="3"/>
  <c r="H259" i="3"/>
  <c r="I259" i="3"/>
  <c r="H260" i="3"/>
  <c r="I260" i="3"/>
  <c r="H261" i="3"/>
  <c r="I261" i="3"/>
  <c r="H262" i="3"/>
  <c r="I262" i="3"/>
  <c r="H263" i="3"/>
  <c r="I263" i="3"/>
  <c r="H264" i="3"/>
  <c r="I264" i="3"/>
  <c r="H265" i="3"/>
  <c r="I265" i="3"/>
  <c r="H266" i="3"/>
  <c r="I266" i="3"/>
  <c r="H267" i="3"/>
  <c r="I267" i="3"/>
  <c r="H268" i="3"/>
  <c r="I268" i="3"/>
  <c r="H269" i="3"/>
  <c r="I269" i="3"/>
  <c r="H270" i="3"/>
  <c r="I270" i="3"/>
  <c r="H271" i="3"/>
  <c r="I271" i="3"/>
  <c r="H272" i="3"/>
  <c r="I272" i="3"/>
  <c r="H273" i="3"/>
  <c r="I273" i="3"/>
  <c r="H274" i="3"/>
  <c r="I274" i="3"/>
  <c r="H275" i="3"/>
  <c r="I275" i="3"/>
  <c r="H276" i="3"/>
  <c r="I276" i="3"/>
  <c r="H277" i="3"/>
  <c r="I277" i="3"/>
  <c r="H278" i="3"/>
  <c r="I278" i="3"/>
  <c r="H279" i="3"/>
  <c r="I279" i="3"/>
  <c r="H280" i="3"/>
  <c r="I280" i="3"/>
  <c r="H281" i="3"/>
  <c r="I281" i="3"/>
  <c r="H282" i="3"/>
  <c r="I282" i="3"/>
  <c r="H283" i="3"/>
  <c r="I283" i="3"/>
  <c r="H284" i="3"/>
  <c r="I284" i="3"/>
  <c r="H285" i="3"/>
  <c r="I285" i="3"/>
  <c r="H286" i="3"/>
  <c r="I286" i="3"/>
  <c r="H287" i="3"/>
  <c r="I287" i="3"/>
  <c r="H288" i="3"/>
  <c r="I288" i="3"/>
  <c r="H289" i="3"/>
  <c r="I289" i="3"/>
  <c r="H290" i="3"/>
  <c r="I290" i="3"/>
  <c r="H291" i="3"/>
  <c r="I291" i="3"/>
  <c r="H292" i="3"/>
  <c r="I292" i="3"/>
  <c r="H293" i="3"/>
  <c r="I293" i="3"/>
  <c r="H294" i="3"/>
  <c r="I294" i="3"/>
  <c r="H295" i="3"/>
  <c r="I295" i="3"/>
  <c r="H296" i="3"/>
  <c r="I296" i="3"/>
  <c r="H297" i="3"/>
  <c r="I297" i="3"/>
  <c r="H298" i="3"/>
  <c r="I298" i="3"/>
  <c r="H299" i="3"/>
  <c r="I299" i="3"/>
  <c r="H300" i="3"/>
  <c r="I300" i="3"/>
  <c r="H301" i="3"/>
  <c r="I301" i="3"/>
  <c r="H302" i="3"/>
  <c r="I302" i="3"/>
  <c r="H303" i="3"/>
  <c r="I303" i="3"/>
  <c r="H304" i="3"/>
  <c r="I304" i="3"/>
  <c r="H305" i="3"/>
  <c r="I305" i="3"/>
  <c r="H306" i="3"/>
  <c r="I306" i="3"/>
  <c r="H307" i="3"/>
  <c r="I307" i="3"/>
  <c r="H308" i="3"/>
  <c r="I308" i="3"/>
  <c r="H309" i="3"/>
  <c r="I309" i="3"/>
  <c r="H310" i="3"/>
  <c r="I310" i="3"/>
  <c r="H311" i="3"/>
  <c r="I311" i="3"/>
  <c r="H312" i="3"/>
  <c r="I312" i="3"/>
  <c r="H313" i="3"/>
  <c r="I313" i="3"/>
  <c r="H314" i="3"/>
  <c r="I314" i="3"/>
  <c r="H315" i="3"/>
  <c r="I315" i="3"/>
  <c r="H316" i="3"/>
  <c r="I316" i="3"/>
  <c r="H317" i="3"/>
  <c r="I317" i="3"/>
  <c r="H318" i="3"/>
  <c r="I318" i="3"/>
  <c r="H319" i="3"/>
  <c r="I319" i="3"/>
  <c r="H320" i="3"/>
  <c r="I320" i="3"/>
  <c r="H321" i="3"/>
  <c r="I321" i="3"/>
  <c r="H322" i="3"/>
  <c r="I322" i="3"/>
  <c r="H323" i="3"/>
  <c r="I323" i="3"/>
  <c r="H324" i="3"/>
  <c r="I324" i="3"/>
  <c r="H325" i="3"/>
  <c r="I325" i="3"/>
  <c r="H326" i="3"/>
  <c r="I326" i="3"/>
  <c r="H327" i="3"/>
  <c r="I327" i="3"/>
  <c r="H328" i="3"/>
  <c r="I328" i="3"/>
  <c r="H329" i="3"/>
  <c r="I329" i="3"/>
  <c r="H330" i="3"/>
  <c r="I330" i="3"/>
  <c r="H331" i="3"/>
  <c r="I331" i="3"/>
  <c r="H332" i="3"/>
  <c r="I332" i="3"/>
  <c r="H333" i="3"/>
  <c r="I333" i="3"/>
  <c r="H334" i="3"/>
  <c r="I334" i="3"/>
  <c r="H335" i="3"/>
  <c r="I335" i="3"/>
  <c r="H336" i="3"/>
  <c r="I336" i="3"/>
  <c r="H337" i="3"/>
  <c r="I337" i="3"/>
  <c r="H338" i="3"/>
  <c r="I338" i="3"/>
  <c r="H339" i="3"/>
  <c r="I339" i="3"/>
  <c r="H340" i="3"/>
  <c r="I340" i="3"/>
  <c r="H341" i="3"/>
  <c r="I341" i="3"/>
  <c r="H342" i="3"/>
  <c r="I342" i="3"/>
  <c r="H343" i="3"/>
  <c r="I343" i="3"/>
  <c r="H344" i="3"/>
  <c r="I344" i="3"/>
  <c r="H345" i="3"/>
  <c r="I345" i="3"/>
  <c r="H346" i="3"/>
  <c r="I346" i="3"/>
  <c r="H347" i="3"/>
  <c r="I347" i="3"/>
  <c r="H348" i="3"/>
  <c r="I348" i="3"/>
  <c r="H349" i="3"/>
  <c r="I349" i="3"/>
  <c r="H350" i="3"/>
  <c r="I350" i="3"/>
  <c r="H351" i="3"/>
  <c r="I351" i="3"/>
  <c r="H352" i="3"/>
  <c r="I352" i="3"/>
  <c r="H353" i="3"/>
  <c r="I353" i="3"/>
  <c r="H354" i="3"/>
  <c r="I354" i="3"/>
  <c r="H355" i="3"/>
  <c r="I355" i="3"/>
  <c r="H356" i="3"/>
  <c r="I356" i="3"/>
  <c r="H357" i="3"/>
  <c r="I357" i="3"/>
  <c r="H358" i="3"/>
  <c r="I358" i="3"/>
  <c r="H359" i="3"/>
  <c r="I359" i="3"/>
  <c r="H360" i="3"/>
  <c r="I360" i="3"/>
  <c r="H361" i="3"/>
  <c r="I361" i="3"/>
  <c r="H362" i="3"/>
  <c r="I362" i="3"/>
  <c r="H363" i="3"/>
  <c r="I363" i="3"/>
  <c r="H364" i="3"/>
  <c r="I364" i="3"/>
  <c r="H365" i="3"/>
  <c r="I365" i="3"/>
  <c r="H366" i="3"/>
  <c r="I366" i="3"/>
  <c r="H367" i="3"/>
  <c r="I367" i="3"/>
  <c r="H368" i="3"/>
  <c r="I368" i="3"/>
  <c r="H369" i="3"/>
  <c r="I369" i="3"/>
  <c r="H370" i="3"/>
  <c r="I370" i="3"/>
  <c r="H371" i="3"/>
  <c r="I371" i="3"/>
  <c r="H372" i="3"/>
  <c r="I372" i="3"/>
  <c r="H373" i="3"/>
  <c r="I373" i="3"/>
  <c r="H374" i="3"/>
  <c r="I374" i="3"/>
  <c r="H375" i="3"/>
  <c r="I375" i="3"/>
  <c r="H376" i="3"/>
  <c r="I376" i="3"/>
  <c r="H377" i="3"/>
  <c r="I377" i="3"/>
  <c r="H378" i="3"/>
  <c r="I378" i="3"/>
  <c r="H379" i="3"/>
  <c r="I379" i="3"/>
  <c r="H380" i="3"/>
  <c r="I380" i="3"/>
  <c r="H381" i="3"/>
  <c r="I381" i="3"/>
  <c r="H382" i="3"/>
  <c r="I382" i="3"/>
  <c r="H383" i="3"/>
  <c r="I383" i="3"/>
  <c r="H384" i="3"/>
  <c r="I384" i="3"/>
  <c r="H385" i="3"/>
  <c r="I385" i="3"/>
  <c r="H386" i="3"/>
  <c r="I386" i="3"/>
  <c r="H387" i="3"/>
  <c r="I387" i="3"/>
  <c r="H388" i="3"/>
  <c r="I388" i="3"/>
  <c r="H389" i="3"/>
  <c r="I389" i="3"/>
  <c r="H390" i="3"/>
  <c r="I390" i="3"/>
  <c r="H391" i="3"/>
  <c r="I391" i="3"/>
  <c r="H392" i="3"/>
  <c r="I392" i="3"/>
  <c r="H393" i="3"/>
  <c r="I393" i="3"/>
  <c r="H394" i="3"/>
  <c r="I394" i="3"/>
  <c r="H395" i="3"/>
  <c r="I395" i="3"/>
  <c r="H396" i="3"/>
  <c r="I396" i="3"/>
  <c r="H397" i="3"/>
  <c r="I397" i="3"/>
  <c r="H398" i="3"/>
  <c r="I398" i="3"/>
  <c r="H399" i="3"/>
  <c r="I399" i="3"/>
  <c r="H400" i="3"/>
  <c r="I400" i="3"/>
  <c r="H401" i="3"/>
  <c r="I401" i="3"/>
  <c r="H402" i="3"/>
  <c r="I402" i="3"/>
  <c r="H403" i="3"/>
  <c r="I403" i="3"/>
  <c r="H404" i="3"/>
  <c r="I404" i="3"/>
  <c r="H405" i="3"/>
  <c r="I405" i="3"/>
  <c r="H406" i="3"/>
  <c r="I406" i="3"/>
  <c r="H407" i="3"/>
  <c r="I407" i="3"/>
  <c r="H408" i="3"/>
  <c r="I408" i="3"/>
  <c r="H409" i="3"/>
  <c r="I409" i="3"/>
  <c r="H410" i="3"/>
  <c r="I410" i="3"/>
  <c r="H411" i="3"/>
  <c r="I411" i="3"/>
  <c r="H412" i="3"/>
  <c r="I412" i="3"/>
  <c r="H413" i="3"/>
  <c r="I413" i="3"/>
  <c r="H414" i="3"/>
  <c r="I414" i="3"/>
  <c r="H415" i="3"/>
  <c r="I415" i="3"/>
  <c r="H416" i="3"/>
  <c r="I416" i="3"/>
  <c r="H417" i="3"/>
  <c r="I417" i="3"/>
  <c r="H418" i="3"/>
  <c r="I418" i="3"/>
  <c r="H419" i="3"/>
  <c r="I419" i="3"/>
  <c r="H420" i="3"/>
  <c r="I420" i="3"/>
  <c r="H421" i="3"/>
  <c r="I421" i="3"/>
  <c r="H422" i="3"/>
  <c r="I422" i="3"/>
  <c r="H423" i="3"/>
  <c r="I423" i="3"/>
  <c r="H424" i="3"/>
  <c r="I424" i="3"/>
  <c r="H425" i="3"/>
  <c r="I425" i="3"/>
  <c r="H426" i="3"/>
  <c r="I426" i="3"/>
  <c r="H427" i="3"/>
  <c r="I427" i="3"/>
  <c r="H428" i="3"/>
  <c r="I428" i="3"/>
  <c r="H429" i="3"/>
  <c r="I429" i="3"/>
  <c r="H430" i="3"/>
  <c r="I430" i="3"/>
  <c r="H431" i="3"/>
  <c r="I431" i="3"/>
  <c r="H432" i="3"/>
  <c r="I432" i="3"/>
  <c r="H433" i="3"/>
  <c r="I433" i="3"/>
  <c r="H434" i="3"/>
  <c r="I434" i="3"/>
  <c r="H435" i="3"/>
  <c r="I435" i="3"/>
  <c r="H436" i="3"/>
  <c r="I436" i="3"/>
  <c r="H437" i="3"/>
  <c r="I437" i="3"/>
  <c r="H438" i="3"/>
  <c r="I438" i="3"/>
  <c r="H439" i="3"/>
  <c r="I439" i="3"/>
  <c r="H440" i="3"/>
  <c r="I440" i="3"/>
  <c r="H441" i="3"/>
  <c r="I441" i="3"/>
  <c r="H442" i="3"/>
  <c r="I442" i="3"/>
  <c r="H443" i="3"/>
  <c r="I443" i="3"/>
  <c r="H444" i="3"/>
  <c r="I444" i="3"/>
  <c r="H445" i="3"/>
  <c r="I445" i="3"/>
  <c r="H446" i="3"/>
  <c r="I446" i="3"/>
  <c r="H447" i="3"/>
  <c r="I447" i="3"/>
  <c r="H448" i="3"/>
  <c r="I448" i="3"/>
  <c r="H449" i="3"/>
  <c r="I449" i="3"/>
  <c r="H450" i="3"/>
  <c r="I450" i="3"/>
  <c r="H451" i="3"/>
  <c r="I451" i="3"/>
  <c r="H452" i="3"/>
  <c r="I452" i="3"/>
  <c r="H453" i="3"/>
  <c r="I453" i="3"/>
  <c r="H454" i="3"/>
  <c r="I454" i="3"/>
  <c r="H455" i="3"/>
  <c r="I455" i="3"/>
  <c r="H456" i="3"/>
  <c r="I456" i="3"/>
  <c r="H457" i="3"/>
  <c r="I457" i="3"/>
  <c r="H458" i="3"/>
  <c r="I458" i="3"/>
  <c r="H459" i="3"/>
  <c r="I459" i="3"/>
  <c r="H460" i="3"/>
  <c r="I460" i="3"/>
  <c r="H461" i="3"/>
  <c r="I461" i="3"/>
  <c r="H462" i="3"/>
  <c r="I462" i="3"/>
  <c r="H463" i="3"/>
  <c r="I463" i="3"/>
  <c r="H464" i="3"/>
  <c r="I464" i="3"/>
  <c r="H465" i="3"/>
  <c r="I465" i="3"/>
  <c r="H466" i="3"/>
  <c r="I466" i="3"/>
  <c r="H467" i="3"/>
  <c r="I467" i="3"/>
  <c r="H468" i="3"/>
  <c r="I468" i="3"/>
  <c r="H469" i="3"/>
  <c r="I469" i="3"/>
  <c r="H470" i="3"/>
  <c r="I470" i="3"/>
  <c r="H471" i="3"/>
  <c r="I471" i="3"/>
  <c r="H472" i="3"/>
  <c r="I472" i="3"/>
  <c r="H473" i="3"/>
  <c r="I473" i="3"/>
  <c r="H474" i="3"/>
  <c r="I474" i="3"/>
  <c r="H475" i="3"/>
  <c r="I475" i="3"/>
  <c r="H476" i="3"/>
  <c r="I476" i="3"/>
  <c r="H477" i="3"/>
  <c r="I477" i="3"/>
  <c r="H478" i="3"/>
  <c r="I478" i="3"/>
  <c r="H479" i="3"/>
  <c r="I479" i="3"/>
  <c r="H480" i="3"/>
  <c r="I480" i="3"/>
  <c r="H481" i="3"/>
  <c r="I481" i="3"/>
  <c r="H482" i="3"/>
  <c r="I482" i="3"/>
  <c r="H483" i="3"/>
  <c r="I483" i="3"/>
  <c r="H484" i="3"/>
  <c r="I484" i="3"/>
  <c r="H485" i="3"/>
  <c r="I485" i="3"/>
  <c r="H486" i="3"/>
  <c r="I486" i="3"/>
  <c r="H487" i="3"/>
  <c r="I487" i="3"/>
  <c r="H488" i="3"/>
  <c r="I488" i="3"/>
  <c r="H489" i="3"/>
  <c r="I489" i="3"/>
  <c r="H490" i="3"/>
  <c r="I490" i="3"/>
  <c r="H491" i="3"/>
  <c r="I491" i="3"/>
  <c r="H492" i="3"/>
  <c r="I492" i="3"/>
  <c r="H493" i="3"/>
  <c r="I493" i="3"/>
  <c r="H494" i="3"/>
  <c r="I494" i="3"/>
  <c r="H495" i="3"/>
  <c r="I495" i="3"/>
  <c r="H496" i="3"/>
  <c r="I496" i="3"/>
  <c r="H497" i="3"/>
  <c r="I497" i="3"/>
  <c r="H498" i="3"/>
  <c r="I498" i="3"/>
  <c r="H499" i="3"/>
  <c r="I499" i="3"/>
  <c r="H500" i="3"/>
  <c r="I500" i="3"/>
  <c r="H501" i="3"/>
  <c r="I501" i="3"/>
  <c r="H502" i="3"/>
  <c r="I502" i="3"/>
  <c r="H503" i="3"/>
  <c r="I503" i="3"/>
  <c r="H504" i="3"/>
  <c r="I504" i="3"/>
  <c r="H505" i="3"/>
  <c r="I505" i="3"/>
  <c r="H506" i="3"/>
  <c r="I506" i="3"/>
  <c r="H507" i="3"/>
  <c r="I507" i="3"/>
  <c r="H508" i="3"/>
  <c r="I508" i="3"/>
  <c r="H509" i="3"/>
  <c r="I509" i="3"/>
  <c r="H510" i="3"/>
  <c r="I510" i="3"/>
  <c r="H511" i="3"/>
  <c r="I511" i="3"/>
  <c r="H512" i="3"/>
  <c r="I512" i="3"/>
  <c r="H513" i="3"/>
  <c r="I513" i="3"/>
  <c r="H514" i="3"/>
  <c r="I514" i="3"/>
  <c r="H515" i="3"/>
  <c r="I515" i="3"/>
  <c r="H516" i="3"/>
  <c r="I516" i="3"/>
  <c r="H517" i="3"/>
  <c r="I517" i="3"/>
  <c r="H518" i="3"/>
  <c r="I518" i="3"/>
  <c r="H519" i="3"/>
  <c r="I519" i="3"/>
  <c r="H520" i="3"/>
  <c r="I520" i="3"/>
  <c r="H521" i="3"/>
  <c r="I521" i="3"/>
  <c r="H522" i="3"/>
  <c r="I522" i="3"/>
  <c r="H523" i="3"/>
  <c r="I523" i="3"/>
  <c r="H524" i="3"/>
  <c r="I524" i="3"/>
  <c r="H525" i="3"/>
  <c r="I525" i="3"/>
  <c r="H526" i="3"/>
  <c r="I526" i="3"/>
  <c r="H527" i="3"/>
  <c r="I527" i="3"/>
  <c r="H528" i="3"/>
  <c r="I528" i="3"/>
  <c r="H529" i="3"/>
  <c r="I529" i="3"/>
  <c r="H530" i="3"/>
  <c r="I530" i="3"/>
  <c r="H531" i="3"/>
  <c r="I531" i="3"/>
  <c r="H532" i="3"/>
  <c r="I532" i="3"/>
  <c r="H533" i="3"/>
  <c r="I533" i="3"/>
  <c r="H534" i="3"/>
  <c r="I534" i="3"/>
  <c r="H535" i="3"/>
  <c r="I535" i="3"/>
  <c r="H536" i="3"/>
  <c r="I536" i="3"/>
  <c r="H537" i="3"/>
  <c r="I537" i="3"/>
  <c r="H538" i="3"/>
  <c r="I538" i="3"/>
  <c r="H539" i="3"/>
  <c r="I539" i="3"/>
  <c r="H540" i="3"/>
  <c r="I540" i="3"/>
  <c r="H541" i="3"/>
  <c r="I541" i="3"/>
  <c r="H542" i="3"/>
  <c r="I542" i="3"/>
  <c r="H543" i="3"/>
  <c r="I543" i="3"/>
  <c r="H544" i="3"/>
  <c r="I544" i="3"/>
  <c r="H545" i="3"/>
  <c r="I545" i="3"/>
  <c r="H546" i="3"/>
  <c r="I546" i="3"/>
  <c r="H547" i="3"/>
  <c r="I547" i="3"/>
  <c r="H548" i="3"/>
  <c r="I548" i="3"/>
  <c r="H549" i="3"/>
  <c r="I549" i="3"/>
  <c r="H550" i="3"/>
  <c r="I550" i="3"/>
  <c r="H551" i="3"/>
  <c r="I551" i="3"/>
  <c r="H552" i="3"/>
  <c r="I552" i="3"/>
  <c r="H553" i="3"/>
  <c r="I553" i="3"/>
  <c r="H554" i="3"/>
  <c r="I554" i="3"/>
  <c r="H555" i="3"/>
  <c r="I555" i="3"/>
  <c r="H556" i="3"/>
  <c r="I556" i="3"/>
  <c r="H557" i="3"/>
  <c r="I557" i="3"/>
  <c r="H558" i="3"/>
  <c r="I558" i="3"/>
  <c r="H559" i="3"/>
  <c r="I559" i="3"/>
  <c r="H560" i="3"/>
  <c r="I560" i="3"/>
  <c r="H561" i="3"/>
  <c r="I561" i="3"/>
  <c r="H562" i="3"/>
  <c r="I562" i="3"/>
  <c r="H563" i="3"/>
  <c r="I563" i="3"/>
  <c r="H564" i="3"/>
  <c r="I564" i="3"/>
  <c r="H565" i="3"/>
  <c r="I565" i="3"/>
  <c r="H566" i="3"/>
  <c r="I566" i="3"/>
  <c r="H567" i="3"/>
  <c r="I567" i="3"/>
  <c r="H568" i="3"/>
  <c r="I568" i="3"/>
  <c r="H569" i="3"/>
  <c r="I569" i="3"/>
  <c r="H570" i="3"/>
  <c r="I570" i="3"/>
  <c r="H571" i="3"/>
  <c r="I571" i="3"/>
  <c r="H572" i="3"/>
  <c r="I572" i="3"/>
  <c r="H573" i="3"/>
  <c r="I573" i="3"/>
  <c r="H574" i="3"/>
  <c r="I574" i="3"/>
  <c r="H575" i="3"/>
  <c r="I575" i="3"/>
  <c r="H576" i="3"/>
  <c r="I576" i="3"/>
  <c r="H577" i="3"/>
  <c r="I577" i="3"/>
  <c r="H578" i="3"/>
  <c r="I578" i="3"/>
  <c r="H579" i="3"/>
  <c r="I579" i="3"/>
  <c r="H580" i="3"/>
  <c r="I580" i="3"/>
  <c r="H581" i="3"/>
  <c r="I581" i="3"/>
  <c r="H582" i="3"/>
  <c r="I582" i="3"/>
  <c r="H583" i="3"/>
  <c r="I583" i="3"/>
  <c r="H584" i="3"/>
  <c r="I584" i="3"/>
  <c r="H585" i="3"/>
  <c r="I585" i="3"/>
  <c r="H586" i="3"/>
  <c r="I586" i="3"/>
  <c r="H587" i="3"/>
  <c r="I587" i="3"/>
  <c r="H588" i="3"/>
  <c r="I588" i="3"/>
  <c r="H589" i="3"/>
  <c r="I589" i="3"/>
  <c r="H590" i="3"/>
  <c r="I590" i="3"/>
  <c r="H591" i="3"/>
  <c r="I591" i="3"/>
  <c r="H592" i="3"/>
  <c r="I592" i="3"/>
  <c r="H593" i="3"/>
  <c r="I593" i="3"/>
  <c r="H594" i="3"/>
  <c r="I594" i="3"/>
  <c r="H595" i="3"/>
  <c r="I595" i="3"/>
  <c r="H596" i="3"/>
  <c r="I596" i="3"/>
  <c r="H597" i="3"/>
  <c r="I597" i="3"/>
  <c r="H598" i="3"/>
  <c r="I598" i="3"/>
  <c r="H599" i="3"/>
  <c r="I599" i="3"/>
  <c r="H600" i="3"/>
  <c r="I600" i="3"/>
  <c r="H601" i="3"/>
  <c r="I601" i="3"/>
  <c r="H602" i="3"/>
  <c r="I602" i="3"/>
  <c r="H603" i="3"/>
  <c r="I603" i="3"/>
  <c r="H604" i="3"/>
  <c r="I604" i="3"/>
  <c r="H605" i="3"/>
  <c r="I605" i="3"/>
  <c r="H606" i="3"/>
  <c r="I606" i="3"/>
  <c r="H607" i="3"/>
  <c r="I607" i="3"/>
  <c r="H608" i="3"/>
  <c r="I608" i="3"/>
  <c r="H609" i="3"/>
  <c r="I609" i="3"/>
  <c r="H610" i="3"/>
  <c r="I610" i="3"/>
  <c r="H611" i="3"/>
  <c r="I611" i="3"/>
  <c r="H612" i="3"/>
  <c r="I612" i="3"/>
  <c r="H613" i="3"/>
  <c r="I613" i="3"/>
  <c r="H614" i="3"/>
  <c r="I614" i="3"/>
  <c r="H615" i="3"/>
  <c r="I615" i="3"/>
  <c r="H616" i="3"/>
  <c r="I616" i="3"/>
  <c r="H617" i="3"/>
  <c r="I617" i="3"/>
  <c r="H618" i="3"/>
  <c r="I618" i="3"/>
  <c r="H619" i="3"/>
  <c r="I619" i="3"/>
  <c r="H620" i="3"/>
  <c r="I620" i="3"/>
  <c r="H621" i="3"/>
  <c r="I621" i="3"/>
  <c r="H622" i="3"/>
  <c r="I622" i="3"/>
  <c r="H623" i="3"/>
  <c r="I623" i="3"/>
  <c r="H624" i="3"/>
  <c r="I624" i="3"/>
  <c r="H625" i="3"/>
  <c r="I625" i="3"/>
  <c r="H626" i="3"/>
  <c r="I626" i="3"/>
  <c r="H627" i="3"/>
  <c r="I627" i="3"/>
  <c r="H628" i="3"/>
  <c r="I628" i="3"/>
  <c r="H629" i="3"/>
  <c r="I629" i="3"/>
  <c r="H630" i="3"/>
  <c r="I630" i="3"/>
  <c r="H631" i="3"/>
  <c r="I631" i="3"/>
  <c r="H632" i="3"/>
  <c r="I632" i="3"/>
  <c r="H633" i="3"/>
  <c r="I633" i="3"/>
  <c r="H634" i="3"/>
  <c r="I634" i="3"/>
  <c r="H635" i="3"/>
  <c r="I635" i="3"/>
  <c r="H636" i="3"/>
  <c r="I636" i="3"/>
  <c r="H637" i="3"/>
  <c r="I637" i="3"/>
  <c r="H638" i="3"/>
  <c r="I638" i="3"/>
  <c r="H639" i="3"/>
  <c r="I639" i="3"/>
  <c r="H640" i="3"/>
  <c r="I640" i="3"/>
  <c r="H641" i="3"/>
  <c r="I641" i="3"/>
  <c r="H642" i="3"/>
  <c r="I642" i="3"/>
  <c r="H643" i="3"/>
  <c r="I643" i="3"/>
  <c r="H644" i="3"/>
  <c r="I644" i="3"/>
  <c r="H645" i="3"/>
  <c r="I645" i="3"/>
  <c r="H646" i="3"/>
  <c r="I646" i="3"/>
  <c r="H647" i="3"/>
  <c r="I647" i="3"/>
  <c r="H648" i="3"/>
  <c r="I648" i="3"/>
  <c r="H649" i="3"/>
  <c r="I649" i="3"/>
  <c r="H650" i="3"/>
  <c r="I650" i="3"/>
  <c r="H651" i="3"/>
  <c r="I651" i="3"/>
  <c r="H652" i="3"/>
  <c r="I652" i="3"/>
  <c r="H653" i="3"/>
  <c r="I653" i="3"/>
  <c r="H654" i="3"/>
  <c r="I654" i="3"/>
  <c r="H655" i="3"/>
  <c r="I655" i="3"/>
  <c r="H656" i="3"/>
  <c r="I656" i="3"/>
  <c r="H657" i="3"/>
  <c r="I657" i="3"/>
  <c r="H658" i="3"/>
  <c r="I658" i="3"/>
  <c r="H659" i="3"/>
  <c r="I659" i="3"/>
  <c r="H660" i="3"/>
  <c r="I660" i="3"/>
  <c r="H661" i="3"/>
  <c r="I661" i="3"/>
  <c r="H662" i="3"/>
  <c r="I662" i="3"/>
  <c r="H663" i="3"/>
  <c r="I663" i="3"/>
  <c r="H664" i="3"/>
  <c r="I664" i="3"/>
  <c r="H665" i="3"/>
  <c r="I665" i="3"/>
  <c r="H666" i="3"/>
  <c r="I666" i="3"/>
  <c r="H667" i="3"/>
  <c r="I667" i="3"/>
  <c r="H668" i="3"/>
  <c r="I668" i="3"/>
  <c r="H669" i="3"/>
  <c r="I669" i="3"/>
  <c r="H670" i="3"/>
  <c r="I670" i="3"/>
  <c r="H671" i="3"/>
  <c r="I671" i="3"/>
  <c r="H672" i="3"/>
  <c r="I672" i="3"/>
  <c r="H673" i="3"/>
  <c r="I673" i="3"/>
  <c r="H674" i="3"/>
  <c r="I674" i="3"/>
  <c r="H675" i="3"/>
  <c r="I675" i="3"/>
  <c r="H676" i="3"/>
  <c r="I676" i="3"/>
  <c r="H677" i="3"/>
  <c r="I677" i="3"/>
  <c r="H678" i="3"/>
  <c r="I678" i="3"/>
  <c r="H679" i="3"/>
  <c r="I679" i="3"/>
  <c r="H680" i="3"/>
  <c r="I680" i="3"/>
  <c r="H681" i="3"/>
  <c r="I681" i="3"/>
  <c r="H682" i="3"/>
  <c r="I682" i="3"/>
  <c r="H683" i="3"/>
  <c r="I683" i="3"/>
  <c r="H684" i="3"/>
  <c r="I684" i="3"/>
  <c r="H685" i="3"/>
  <c r="I685" i="3"/>
  <c r="H686" i="3"/>
  <c r="I686" i="3"/>
  <c r="H687" i="3"/>
  <c r="I687" i="3"/>
  <c r="H688" i="3"/>
  <c r="I688" i="3"/>
  <c r="H689" i="3"/>
  <c r="I689" i="3"/>
  <c r="H690" i="3"/>
  <c r="I690" i="3"/>
  <c r="H691" i="3"/>
  <c r="I691" i="3"/>
  <c r="H692" i="3"/>
  <c r="I692" i="3"/>
  <c r="H693" i="3"/>
  <c r="I693" i="3"/>
  <c r="H694" i="3"/>
  <c r="I694" i="3"/>
  <c r="H695" i="3"/>
  <c r="I695" i="3"/>
  <c r="H696" i="3"/>
  <c r="I696" i="3"/>
  <c r="H697" i="3"/>
  <c r="I697" i="3"/>
  <c r="H698" i="3"/>
  <c r="I698" i="3"/>
  <c r="H699" i="3"/>
  <c r="I699" i="3"/>
  <c r="H700" i="3"/>
  <c r="I700" i="3"/>
  <c r="H701" i="3"/>
  <c r="I701" i="3"/>
  <c r="H702" i="3"/>
  <c r="I702" i="3"/>
  <c r="H703" i="3"/>
  <c r="I703" i="3"/>
  <c r="H704" i="3"/>
  <c r="I704" i="3"/>
  <c r="H705" i="3"/>
  <c r="I705" i="3"/>
  <c r="H706" i="3"/>
  <c r="I706" i="3"/>
  <c r="H707" i="3"/>
  <c r="I707" i="3"/>
  <c r="H708" i="3"/>
  <c r="I708" i="3"/>
  <c r="H709" i="3"/>
  <c r="I709" i="3"/>
  <c r="H710" i="3"/>
  <c r="I710" i="3"/>
  <c r="H711" i="3"/>
  <c r="I711" i="3"/>
  <c r="H712" i="3"/>
  <c r="I712" i="3"/>
  <c r="H713" i="3"/>
  <c r="I713" i="3"/>
  <c r="H714" i="3"/>
  <c r="I714" i="3"/>
  <c r="H715" i="3"/>
  <c r="I715" i="3"/>
  <c r="H716" i="3"/>
  <c r="I716" i="3"/>
  <c r="H717" i="3"/>
  <c r="I717" i="3"/>
  <c r="H718" i="3"/>
  <c r="I718" i="3"/>
  <c r="H719" i="3"/>
  <c r="I719" i="3"/>
  <c r="H720" i="3"/>
  <c r="I720" i="3"/>
  <c r="H721" i="3"/>
  <c r="I721" i="3"/>
  <c r="H722" i="3"/>
  <c r="I722" i="3"/>
  <c r="H723" i="3"/>
  <c r="I723" i="3"/>
  <c r="H724" i="3"/>
  <c r="I724" i="3"/>
  <c r="H725" i="3"/>
  <c r="I725" i="3"/>
  <c r="H726" i="3"/>
  <c r="I726" i="3"/>
  <c r="H727" i="3"/>
  <c r="I727" i="3"/>
  <c r="H728" i="3"/>
  <c r="I728" i="3"/>
  <c r="H729" i="3"/>
  <c r="I729" i="3"/>
  <c r="H730" i="3"/>
  <c r="I730" i="3"/>
  <c r="H731" i="3"/>
  <c r="I731" i="3"/>
  <c r="H732" i="3"/>
  <c r="I732" i="3"/>
  <c r="H733" i="3"/>
  <c r="I733" i="3"/>
  <c r="H734" i="3"/>
  <c r="I734" i="3"/>
  <c r="H735" i="3"/>
  <c r="I735" i="3"/>
  <c r="H736" i="3"/>
  <c r="I736" i="3"/>
  <c r="H737" i="3"/>
  <c r="I737" i="3"/>
  <c r="H738" i="3"/>
  <c r="I738" i="3"/>
  <c r="H739" i="3"/>
  <c r="I739" i="3"/>
  <c r="H740" i="3"/>
  <c r="I740" i="3"/>
  <c r="H741" i="3"/>
  <c r="I741" i="3"/>
  <c r="H742" i="3"/>
  <c r="I742" i="3"/>
  <c r="H743" i="3"/>
  <c r="I743" i="3"/>
  <c r="H744" i="3"/>
  <c r="I744" i="3"/>
  <c r="H745" i="3"/>
  <c r="I745" i="3"/>
  <c r="H746" i="3"/>
  <c r="I746" i="3"/>
  <c r="H747" i="3"/>
  <c r="I747" i="3"/>
  <c r="H748" i="3"/>
  <c r="I748" i="3"/>
  <c r="H749" i="3"/>
  <c r="I749" i="3"/>
  <c r="H750" i="3"/>
  <c r="I750" i="3"/>
  <c r="H751" i="3"/>
  <c r="I751" i="3"/>
  <c r="H752" i="3"/>
  <c r="I752" i="3"/>
  <c r="H753" i="3"/>
  <c r="I753" i="3"/>
  <c r="H754" i="3"/>
  <c r="I754" i="3"/>
  <c r="H755" i="3"/>
  <c r="I755" i="3"/>
  <c r="H756" i="3"/>
  <c r="I756" i="3"/>
  <c r="H757" i="3"/>
  <c r="I757" i="3"/>
  <c r="H758" i="3"/>
  <c r="I758" i="3"/>
  <c r="H759" i="3"/>
  <c r="I759" i="3"/>
  <c r="H760" i="3"/>
  <c r="I760" i="3"/>
  <c r="H761" i="3"/>
  <c r="I761" i="3"/>
  <c r="H762" i="3"/>
  <c r="I762" i="3"/>
  <c r="H763" i="3"/>
  <c r="I763" i="3"/>
  <c r="H764" i="3"/>
  <c r="I764" i="3"/>
  <c r="H765" i="3"/>
  <c r="I765" i="3"/>
  <c r="H766" i="3"/>
  <c r="I766" i="3"/>
  <c r="H767" i="3"/>
  <c r="I767" i="3"/>
  <c r="H768" i="3"/>
  <c r="I768" i="3"/>
  <c r="H769" i="3"/>
  <c r="I769" i="3"/>
  <c r="H770" i="3"/>
  <c r="I770" i="3"/>
  <c r="H771" i="3"/>
  <c r="I771" i="3"/>
  <c r="H772" i="3"/>
  <c r="I772" i="3"/>
  <c r="H773" i="3"/>
  <c r="I773" i="3"/>
  <c r="H774" i="3"/>
  <c r="I774" i="3"/>
  <c r="H775" i="3"/>
  <c r="I775" i="3"/>
  <c r="H776" i="3"/>
  <c r="I776" i="3"/>
  <c r="H777" i="3"/>
  <c r="I777" i="3"/>
  <c r="H778" i="3"/>
  <c r="I778" i="3"/>
  <c r="H779" i="3"/>
  <c r="I779" i="3"/>
  <c r="H780" i="3"/>
  <c r="I780" i="3"/>
  <c r="H781" i="3"/>
  <c r="I781" i="3"/>
  <c r="H782" i="3"/>
  <c r="I782" i="3"/>
  <c r="H783" i="3"/>
  <c r="I783" i="3"/>
  <c r="H784" i="3"/>
  <c r="I784" i="3"/>
  <c r="H785" i="3"/>
  <c r="I785" i="3"/>
  <c r="H786" i="3"/>
  <c r="I786" i="3"/>
  <c r="H787" i="3"/>
  <c r="I787" i="3"/>
  <c r="H788" i="3"/>
  <c r="I788" i="3"/>
  <c r="H789" i="3"/>
  <c r="I789" i="3"/>
  <c r="H790" i="3"/>
  <c r="I790" i="3"/>
  <c r="H791" i="3"/>
  <c r="I791" i="3"/>
  <c r="H792" i="3"/>
  <c r="I792" i="3"/>
  <c r="H793" i="3"/>
  <c r="I793" i="3"/>
  <c r="H794" i="3"/>
  <c r="I794" i="3"/>
  <c r="H795" i="3"/>
  <c r="I795" i="3"/>
  <c r="H796" i="3"/>
  <c r="I796" i="3"/>
  <c r="H797" i="3"/>
  <c r="I797" i="3"/>
  <c r="H798" i="3"/>
  <c r="I798" i="3"/>
  <c r="H799" i="3"/>
  <c r="I799" i="3"/>
  <c r="H800" i="3"/>
  <c r="I800" i="3"/>
  <c r="H801" i="3"/>
  <c r="I801" i="3"/>
  <c r="H802" i="3"/>
  <c r="I802" i="3"/>
  <c r="H803" i="3"/>
  <c r="I803" i="3"/>
  <c r="H804" i="3"/>
  <c r="I804" i="3"/>
  <c r="H805" i="3"/>
  <c r="I805" i="3"/>
  <c r="H806" i="3"/>
  <c r="I806" i="3"/>
  <c r="H807" i="3"/>
  <c r="I807" i="3"/>
  <c r="H808" i="3"/>
  <c r="I808" i="3"/>
  <c r="H809" i="3"/>
  <c r="I809" i="3"/>
  <c r="H810" i="3"/>
  <c r="I810" i="3"/>
  <c r="H811" i="3"/>
  <c r="I811" i="3"/>
  <c r="H812" i="3"/>
  <c r="I812" i="3"/>
  <c r="H813" i="3"/>
  <c r="I813" i="3"/>
  <c r="H814" i="3"/>
  <c r="I814" i="3"/>
  <c r="H815" i="3"/>
  <c r="I815" i="3"/>
  <c r="H816" i="3"/>
  <c r="I816" i="3"/>
  <c r="H817" i="3"/>
  <c r="I817" i="3"/>
  <c r="H818" i="3"/>
  <c r="I818" i="3"/>
  <c r="H819" i="3"/>
  <c r="I819" i="3"/>
  <c r="H820" i="3"/>
  <c r="I820" i="3"/>
  <c r="H821" i="3"/>
  <c r="I821" i="3"/>
  <c r="H822" i="3"/>
  <c r="I822" i="3"/>
  <c r="H823" i="3"/>
  <c r="I823" i="3"/>
  <c r="H824" i="3"/>
  <c r="I824" i="3"/>
  <c r="H825" i="3"/>
  <c r="I825" i="3"/>
  <c r="H826" i="3"/>
  <c r="I826" i="3"/>
  <c r="H827" i="3"/>
  <c r="I827" i="3"/>
  <c r="H828" i="3"/>
  <c r="I828" i="3"/>
  <c r="H829" i="3"/>
  <c r="I829" i="3"/>
  <c r="H830" i="3"/>
  <c r="I830" i="3"/>
  <c r="H831" i="3"/>
  <c r="I831" i="3"/>
  <c r="H832" i="3"/>
  <c r="I832" i="3"/>
  <c r="H833" i="3"/>
  <c r="I833" i="3"/>
  <c r="H834" i="3"/>
  <c r="I834" i="3"/>
  <c r="H835" i="3"/>
  <c r="I835" i="3"/>
  <c r="H836" i="3"/>
  <c r="I836" i="3"/>
  <c r="H837" i="3"/>
  <c r="I837" i="3"/>
  <c r="H838" i="3"/>
  <c r="I838" i="3"/>
  <c r="H839" i="3"/>
  <c r="I839" i="3"/>
  <c r="H840" i="3"/>
  <c r="I840" i="3"/>
  <c r="H841" i="3"/>
  <c r="I841" i="3"/>
  <c r="H842" i="3"/>
  <c r="I842" i="3"/>
  <c r="H843" i="3"/>
  <c r="I843" i="3"/>
  <c r="H844" i="3"/>
  <c r="I844" i="3"/>
  <c r="H845" i="3"/>
  <c r="I845" i="3"/>
  <c r="H846" i="3"/>
  <c r="I846" i="3"/>
  <c r="H847" i="3"/>
  <c r="I847" i="3"/>
  <c r="H848" i="3"/>
  <c r="I848" i="3"/>
  <c r="H849" i="3"/>
  <c r="I849" i="3"/>
  <c r="H850" i="3"/>
  <c r="I850" i="3"/>
  <c r="H851" i="3"/>
  <c r="I851" i="3"/>
  <c r="H852" i="3"/>
  <c r="I852" i="3"/>
  <c r="H853" i="3"/>
  <c r="I853" i="3"/>
  <c r="H854" i="3"/>
  <c r="I854" i="3"/>
  <c r="H855" i="3"/>
  <c r="I855" i="3"/>
  <c r="H856" i="3"/>
  <c r="I856" i="3"/>
  <c r="H857" i="3"/>
  <c r="I857" i="3"/>
  <c r="H858" i="3"/>
  <c r="I858" i="3"/>
  <c r="H859" i="3"/>
  <c r="I859" i="3"/>
  <c r="H860" i="3"/>
  <c r="I860" i="3"/>
  <c r="H861" i="3"/>
  <c r="I861" i="3"/>
  <c r="H862" i="3"/>
  <c r="I862" i="3"/>
  <c r="H863" i="3"/>
  <c r="I863" i="3"/>
  <c r="H864" i="3"/>
  <c r="I864" i="3"/>
  <c r="H865" i="3"/>
  <c r="I865" i="3"/>
  <c r="H866" i="3"/>
  <c r="I866" i="3"/>
  <c r="H867" i="3"/>
  <c r="I867" i="3"/>
  <c r="H868" i="3"/>
  <c r="I868" i="3"/>
  <c r="H869" i="3"/>
  <c r="I869" i="3"/>
  <c r="H870" i="3"/>
  <c r="I870" i="3"/>
  <c r="H871" i="3"/>
  <c r="I871" i="3"/>
  <c r="H872" i="3"/>
  <c r="I872" i="3"/>
  <c r="H873" i="3"/>
  <c r="I873" i="3"/>
  <c r="H874" i="3"/>
  <c r="I874" i="3"/>
  <c r="H875" i="3"/>
  <c r="I875" i="3"/>
  <c r="H876" i="3"/>
  <c r="I876" i="3"/>
  <c r="H877" i="3"/>
  <c r="I877" i="3"/>
  <c r="H878" i="3"/>
  <c r="I878" i="3"/>
  <c r="H879" i="3"/>
  <c r="I879" i="3"/>
  <c r="H880" i="3"/>
  <c r="I880" i="3"/>
  <c r="H881" i="3"/>
  <c r="I881" i="3"/>
  <c r="H882" i="3"/>
  <c r="I882" i="3"/>
  <c r="H883" i="3"/>
  <c r="I883" i="3"/>
  <c r="H884" i="3"/>
  <c r="I884" i="3"/>
  <c r="H885" i="3"/>
  <c r="I885" i="3"/>
  <c r="H886" i="3"/>
  <c r="I886" i="3"/>
  <c r="H887" i="3"/>
  <c r="I887" i="3"/>
  <c r="H888" i="3"/>
  <c r="I888" i="3"/>
  <c r="H889" i="3"/>
  <c r="I889" i="3"/>
  <c r="H890" i="3"/>
  <c r="I890" i="3"/>
  <c r="H891" i="3"/>
  <c r="I891" i="3"/>
  <c r="H892" i="3"/>
  <c r="I892" i="3"/>
  <c r="H893" i="3"/>
  <c r="I893" i="3"/>
  <c r="H894" i="3"/>
  <c r="I894" i="3"/>
  <c r="H895" i="3"/>
  <c r="I895" i="3"/>
  <c r="H896" i="3"/>
  <c r="I896" i="3"/>
  <c r="H897" i="3"/>
  <c r="I897" i="3"/>
  <c r="H898" i="3"/>
  <c r="I898" i="3"/>
  <c r="H899" i="3"/>
  <c r="I899" i="3"/>
  <c r="H900" i="3"/>
  <c r="I900" i="3"/>
  <c r="H901" i="3"/>
  <c r="I901" i="3"/>
  <c r="H902" i="3"/>
  <c r="I902" i="3"/>
  <c r="H903" i="3"/>
  <c r="I903" i="3"/>
  <c r="H904" i="3"/>
  <c r="I904" i="3"/>
  <c r="H905" i="3"/>
  <c r="I905" i="3"/>
  <c r="H906" i="3"/>
  <c r="I906" i="3"/>
  <c r="H907" i="3"/>
  <c r="I907" i="3"/>
  <c r="H908" i="3"/>
  <c r="I908" i="3"/>
  <c r="H909" i="3"/>
  <c r="I909" i="3"/>
  <c r="H910" i="3"/>
  <c r="I910" i="3"/>
  <c r="H911" i="3"/>
  <c r="I911" i="3"/>
  <c r="H912" i="3"/>
  <c r="I912" i="3"/>
  <c r="H913" i="3"/>
  <c r="I913" i="3"/>
  <c r="H914" i="3"/>
  <c r="I914" i="3"/>
  <c r="H915" i="3"/>
  <c r="I915" i="3"/>
  <c r="H916" i="3"/>
  <c r="I916" i="3"/>
  <c r="H917" i="3"/>
  <c r="I917" i="3"/>
  <c r="H918" i="3"/>
  <c r="I918" i="3"/>
  <c r="H919" i="3"/>
  <c r="I919" i="3"/>
  <c r="H920" i="3"/>
  <c r="I920" i="3"/>
  <c r="H921" i="3"/>
  <c r="I921" i="3"/>
  <c r="H922" i="3"/>
  <c r="I922" i="3"/>
  <c r="H923" i="3"/>
  <c r="I923" i="3"/>
  <c r="H924" i="3"/>
  <c r="I924" i="3"/>
  <c r="H925" i="3"/>
  <c r="I925" i="3"/>
  <c r="H926" i="3"/>
  <c r="I926" i="3"/>
  <c r="H927" i="3"/>
  <c r="I927" i="3"/>
  <c r="H928" i="3"/>
  <c r="I928" i="3"/>
  <c r="H929" i="3"/>
  <c r="I929" i="3"/>
  <c r="H930" i="3"/>
  <c r="I930" i="3"/>
  <c r="H931" i="3"/>
  <c r="I931" i="3"/>
  <c r="H932" i="3"/>
  <c r="I932" i="3"/>
  <c r="H933" i="3"/>
  <c r="I933" i="3"/>
  <c r="H934" i="3"/>
  <c r="I934" i="3"/>
  <c r="H935" i="3"/>
  <c r="I935" i="3"/>
  <c r="H936" i="3"/>
  <c r="I936" i="3"/>
  <c r="H937" i="3"/>
  <c r="I937" i="3"/>
  <c r="H938" i="3"/>
  <c r="I938" i="3"/>
  <c r="H939" i="3"/>
  <c r="I939" i="3"/>
  <c r="H940" i="3"/>
  <c r="I940" i="3"/>
  <c r="H941" i="3"/>
  <c r="I941" i="3"/>
  <c r="H942" i="3"/>
  <c r="I942" i="3"/>
  <c r="H943" i="3"/>
  <c r="I943" i="3"/>
  <c r="H944" i="3"/>
  <c r="I944" i="3"/>
  <c r="H945" i="3"/>
  <c r="I945" i="3"/>
  <c r="H946" i="3"/>
  <c r="I946" i="3"/>
  <c r="H947" i="3"/>
  <c r="I947" i="3"/>
  <c r="H948" i="3"/>
  <c r="I948" i="3"/>
  <c r="H949" i="3"/>
  <c r="I949" i="3"/>
  <c r="H950" i="3"/>
  <c r="I950" i="3"/>
  <c r="H951" i="3"/>
  <c r="I951" i="3"/>
  <c r="H952" i="3"/>
  <c r="I952" i="3"/>
  <c r="H953" i="3"/>
  <c r="I953" i="3"/>
  <c r="H954" i="3"/>
  <c r="I954" i="3"/>
  <c r="H955" i="3"/>
  <c r="I955" i="3"/>
  <c r="H956" i="3"/>
  <c r="I956" i="3"/>
  <c r="H957" i="3"/>
  <c r="I957" i="3"/>
  <c r="H958" i="3"/>
  <c r="I958" i="3"/>
  <c r="H959" i="3"/>
  <c r="I959" i="3"/>
  <c r="H960" i="3"/>
  <c r="I960" i="3"/>
  <c r="H961" i="3"/>
  <c r="I961" i="3"/>
  <c r="H962" i="3"/>
  <c r="I962" i="3"/>
  <c r="H963" i="3"/>
  <c r="I963" i="3"/>
  <c r="H964" i="3"/>
  <c r="I964" i="3"/>
  <c r="H965" i="3"/>
  <c r="I965" i="3"/>
  <c r="H966" i="3"/>
  <c r="I966" i="3"/>
  <c r="H967" i="3"/>
  <c r="I967" i="3"/>
  <c r="H968" i="3"/>
  <c r="I968" i="3"/>
  <c r="H969" i="3"/>
  <c r="I969" i="3"/>
  <c r="H970" i="3"/>
  <c r="I970" i="3"/>
  <c r="H971" i="3"/>
  <c r="I971" i="3"/>
  <c r="H972" i="3"/>
  <c r="I972" i="3"/>
  <c r="H973" i="3"/>
  <c r="I973" i="3"/>
  <c r="H974" i="3"/>
  <c r="I974" i="3"/>
  <c r="H975" i="3"/>
  <c r="I975" i="3"/>
  <c r="H976" i="3"/>
  <c r="I976" i="3"/>
  <c r="H977" i="3"/>
  <c r="I977" i="3"/>
  <c r="H978" i="3"/>
  <c r="I978" i="3"/>
  <c r="H979" i="3"/>
  <c r="I979" i="3"/>
  <c r="H980" i="3"/>
  <c r="I980" i="3"/>
  <c r="H981" i="3"/>
  <c r="I981" i="3"/>
  <c r="H982" i="3"/>
  <c r="I982" i="3"/>
  <c r="H983" i="3"/>
  <c r="I983" i="3"/>
  <c r="H984" i="3"/>
  <c r="I984" i="3"/>
  <c r="H985" i="3"/>
  <c r="I985" i="3"/>
  <c r="H986" i="3"/>
  <c r="I986" i="3"/>
  <c r="H987" i="3"/>
  <c r="I987" i="3"/>
  <c r="H988" i="3"/>
  <c r="I988" i="3"/>
  <c r="H989" i="3"/>
  <c r="I989" i="3"/>
  <c r="H990" i="3"/>
  <c r="I990" i="3"/>
  <c r="H991" i="3"/>
  <c r="I991" i="3"/>
  <c r="H992" i="3"/>
  <c r="I992" i="3"/>
  <c r="H993" i="3"/>
  <c r="I993" i="3"/>
  <c r="H994" i="3"/>
  <c r="I994" i="3"/>
  <c r="H995" i="3"/>
  <c r="I995" i="3"/>
  <c r="H996" i="3"/>
  <c r="I996" i="3"/>
  <c r="H997" i="3"/>
  <c r="I997" i="3"/>
  <c r="H998" i="3"/>
  <c r="I998" i="3"/>
  <c r="H999" i="3"/>
  <c r="I999" i="3"/>
  <c r="H1000" i="3"/>
  <c r="I1000" i="3"/>
  <c r="H1001" i="3"/>
  <c r="I1001" i="3"/>
  <c r="H1002" i="3"/>
  <c r="I1002" i="3"/>
  <c r="H1003" i="3"/>
  <c r="I1003" i="3"/>
  <c r="H1004" i="3"/>
  <c r="I1004" i="3"/>
  <c r="H1005" i="3"/>
  <c r="I1005" i="3"/>
  <c r="H1006" i="3"/>
  <c r="I1006" i="3"/>
  <c r="H1007" i="3"/>
  <c r="I1007" i="3"/>
  <c r="H1008" i="3"/>
  <c r="I1008" i="3"/>
  <c r="H1009" i="3"/>
  <c r="I1009" i="3"/>
  <c r="H1010" i="3"/>
  <c r="I1010" i="3"/>
  <c r="H1011" i="3"/>
  <c r="I1011" i="3"/>
  <c r="H1012" i="3"/>
  <c r="I1012" i="3"/>
  <c r="H1013" i="3"/>
  <c r="I1013" i="3"/>
  <c r="H1014" i="3"/>
  <c r="I1014" i="3"/>
  <c r="H1015" i="3"/>
  <c r="I1015" i="3"/>
  <c r="H1016" i="3"/>
  <c r="I1016" i="3"/>
  <c r="H1017" i="3"/>
  <c r="I1017" i="3"/>
  <c r="H1018" i="3"/>
  <c r="I1018" i="3"/>
  <c r="H1019" i="3"/>
  <c r="I1019" i="3"/>
  <c r="H1020" i="3"/>
  <c r="I1020" i="3"/>
  <c r="H1021" i="3"/>
  <c r="I1021" i="3"/>
  <c r="H1022" i="3"/>
  <c r="I1022" i="3"/>
  <c r="H1023" i="3"/>
  <c r="I1023" i="3"/>
  <c r="H1024" i="3"/>
  <c r="I1024" i="3"/>
  <c r="H1025" i="3"/>
  <c r="I1025" i="3"/>
  <c r="H1026" i="3"/>
  <c r="I1026" i="3"/>
  <c r="H1027" i="3"/>
  <c r="I1027" i="3"/>
  <c r="H1028" i="3"/>
  <c r="I1028" i="3"/>
  <c r="H1029" i="3"/>
  <c r="I1029" i="3"/>
  <c r="H1030" i="3"/>
  <c r="I1030" i="3"/>
  <c r="H1031" i="3"/>
  <c r="I1031" i="3"/>
  <c r="H1032" i="3"/>
  <c r="I1032" i="3"/>
  <c r="H1033" i="3"/>
  <c r="I1033" i="3"/>
  <c r="H1034" i="3"/>
  <c r="I1034" i="3"/>
  <c r="H1035" i="3"/>
  <c r="I1035" i="3"/>
  <c r="H1036" i="3"/>
  <c r="I1036" i="3"/>
  <c r="H1037" i="3"/>
  <c r="I1037" i="3"/>
  <c r="H1038" i="3"/>
  <c r="I1038" i="3"/>
  <c r="H1039" i="3"/>
  <c r="I1039" i="3"/>
  <c r="H1040" i="3"/>
  <c r="I1040" i="3"/>
  <c r="H1041" i="3"/>
  <c r="I1041" i="3"/>
  <c r="H1042" i="3"/>
  <c r="I1042" i="3"/>
  <c r="H1043" i="3"/>
  <c r="I1043" i="3"/>
  <c r="H1044" i="3"/>
  <c r="I1044" i="3"/>
  <c r="H1045" i="3"/>
  <c r="I1045" i="3"/>
  <c r="H1046" i="3"/>
  <c r="I1046" i="3"/>
  <c r="H1047" i="3"/>
  <c r="I1047" i="3"/>
  <c r="H1048" i="3"/>
  <c r="I1048" i="3"/>
  <c r="H1049" i="3"/>
  <c r="I1049" i="3"/>
  <c r="H1050" i="3"/>
  <c r="I1050" i="3"/>
  <c r="H1051" i="3"/>
  <c r="I1051" i="3"/>
  <c r="H1052" i="3"/>
  <c r="I1052" i="3"/>
  <c r="H1053" i="3"/>
  <c r="I1053" i="3"/>
  <c r="H1054" i="3"/>
  <c r="I1054" i="3"/>
  <c r="H1055" i="3"/>
  <c r="I1055" i="3"/>
  <c r="H1056" i="3"/>
  <c r="I1056" i="3"/>
  <c r="H1057" i="3"/>
  <c r="I1057" i="3"/>
  <c r="H1058" i="3"/>
  <c r="I1058" i="3"/>
  <c r="H1059" i="3"/>
  <c r="I1059" i="3"/>
  <c r="H1060" i="3"/>
  <c r="I1060" i="3"/>
  <c r="H1061" i="3"/>
  <c r="I1061" i="3"/>
  <c r="H1062" i="3"/>
  <c r="I1062" i="3"/>
  <c r="H1063" i="3"/>
  <c r="I1063" i="3"/>
  <c r="H1064" i="3"/>
  <c r="I1064" i="3"/>
  <c r="H1065" i="3"/>
  <c r="I1065" i="3"/>
  <c r="H1066" i="3"/>
  <c r="I1066" i="3"/>
  <c r="H1067" i="3"/>
  <c r="I1067" i="3"/>
  <c r="H1068" i="3"/>
  <c r="I1068" i="3"/>
  <c r="H1069" i="3"/>
  <c r="I1069" i="3"/>
  <c r="H1070" i="3"/>
  <c r="I1070" i="3"/>
  <c r="H1071" i="3"/>
  <c r="I1071" i="3"/>
  <c r="H1072" i="3"/>
  <c r="I1072" i="3"/>
  <c r="H1073" i="3"/>
  <c r="I1073" i="3"/>
  <c r="H1074" i="3"/>
  <c r="I1074" i="3"/>
  <c r="H1075" i="3"/>
  <c r="I1075" i="3"/>
  <c r="H1076" i="3"/>
  <c r="I1076" i="3"/>
  <c r="H1077" i="3"/>
  <c r="I1077" i="3"/>
  <c r="H1078" i="3"/>
  <c r="I1078" i="3"/>
  <c r="H1079" i="3"/>
  <c r="I1079" i="3"/>
  <c r="H1080" i="3"/>
  <c r="I1080" i="3"/>
  <c r="H1081" i="3"/>
  <c r="I1081" i="3"/>
  <c r="H1082" i="3"/>
  <c r="I1082" i="3"/>
  <c r="H1083" i="3"/>
  <c r="I1083" i="3"/>
  <c r="H1084" i="3"/>
  <c r="I1084" i="3"/>
  <c r="H1085" i="3"/>
  <c r="I1085" i="3"/>
  <c r="H1086" i="3"/>
  <c r="I1086" i="3"/>
  <c r="H1087" i="3"/>
  <c r="I1087" i="3"/>
  <c r="H1088" i="3"/>
  <c r="I1088" i="3"/>
  <c r="H1089" i="3"/>
  <c r="I1089" i="3"/>
  <c r="H1090" i="3"/>
  <c r="I1090" i="3"/>
  <c r="H1091" i="3"/>
  <c r="I1091" i="3"/>
  <c r="H1092" i="3"/>
  <c r="I1092" i="3"/>
  <c r="H1093" i="3"/>
  <c r="I1093" i="3"/>
  <c r="H1094" i="3"/>
  <c r="I1094" i="3"/>
  <c r="H1095" i="3"/>
  <c r="I1095" i="3"/>
  <c r="H1096" i="3"/>
  <c r="I1096" i="3"/>
  <c r="H1097" i="3"/>
  <c r="I1097" i="3"/>
  <c r="H1098" i="3"/>
  <c r="I1098" i="3"/>
  <c r="H1099" i="3"/>
  <c r="I1099" i="3"/>
  <c r="H1100" i="3"/>
  <c r="I1100" i="3"/>
  <c r="H1101" i="3"/>
  <c r="I1101" i="3"/>
  <c r="H1102" i="3"/>
  <c r="I1102" i="3"/>
  <c r="H1103" i="3"/>
  <c r="I1103" i="3"/>
  <c r="H1104" i="3"/>
  <c r="I1104" i="3"/>
  <c r="H1105" i="3"/>
  <c r="I1105" i="3"/>
  <c r="H1106" i="3"/>
  <c r="I1106" i="3"/>
  <c r="H1107" i="3"/>
  <c r="I1107" i="3"/>
  <c r="H1108" i="3"/>
  <c r="I1108" i="3"/>
  <c r="H1109" i="3"/>
  <c r="I1109" i="3"/>
  <c r="H1110" i="3"/>
  <c r="I1110" i="3"/>
  <c r="H1111" i="3"/>
  <c r="I1111" i="3"/>
  <c r="H1112" i="3"/>
  <c r="I1112" i="3"/>
  <c r="H1113" i="3"/>
  <c r="I1113" i="3"/>
  <c r="H1114" i="3"/>
  <c r="I1114" i="3"/>
  <c r="H1115" i="3"/>
  <c r="I1115" i="3"/>
  <c r="H1116" i="3"/>
  <c r="I1116" i="3"/>
  <c r="H1117" i="3"/>
  <c r="I1117" i="3"/>
  <c r="H1118" i="3"/>
  <c r="I1118" i="3"/>
  <c r="H1119" i="3"/>
  <c r="I1119" i="3"/>
  <c r="H1120" i="3"/>
  <c r="I1120" i="3"/>
  <c r="H1121" i="3"/>
  <c r="I1121" i="3"/>
  <c r="H1122" i="3"/>
  <c r="I1122" i="3"/>
  <c r="H1123" i="3"/>
  <c r="I1123" i="3"/>
  <c r="H1124" i="3"/>
  <c r="I1124" i="3"/>
  <c r="H1125" i="3"/>
  <c r="I1125" i="3"/>
  <c r="H1126" i="3"/>
  <c r="I1126" i="3"/>
  <c r="H1127" i="3"/>
  <c r="I1127" i="3"/>
  <c r="H1128" i="3"/>
  <c r="I1128" i="3"/>
  <c r="H1129" i="3"/>
  <c r="I1129" i="3"/>
  <c r="H1130" i="3"/>
  <c r="I1130" i="3"/>
  <c r="H1131" i="3"/>
  <c r="I1131" i="3"/>
  <c r="H1132" i="3"/>
  <c r="I1132" i="3"/>
  <c r="H1133" i="3"/>
  <c r="I1133" i="3"/>
  <c r="H1134" i="3"/>
  <c r="I1134" i="3"/>
  <c r="H1135" i="3"/>
  <c r="I1135" i="3"/>
  <c r="H1136" i="3"/>
  <c r="I1136" i="3"/>
  <c r="H1137" i="3"/>
  <c r="I1137" i="3"/>
  <c r="H1138" i="3"/>
  <c r="I1138" i="3"/>
  <c r="H1139" i="3"/>
  <c r="I1139" i="3"/>
  <c r="H1140" i="3"/>
  <c r="I1140" i="3"/>
  <c r="H1141" i="3"/>
  <c r="I1141" i="3"/>
  <c r="H1142" i="3"/>
  <c r="I1142" i="3"/>
  <c r="H1143" i="3"/>
  <c r="I1143" i="3"/>
  <c r="H1144" i="3"/>
  <c r="I1144" i="3"/>
  <c r="H1145" i="3"/>
  <c r="I1145" i="3"/>
  <c r="H1146" i="3"/>
  <c r="I1146" i="3"/>
  <c r="H1147" i="3"/>
  <c r="I1147" i="3"/>
  <c r="H1148" i="3"/>
  <c r="I1148" i="3"/>
  <c r="H1149" i="3"/>
  <c r="I1149" i="3"/>
  <c r="H1150" i="3"/>
  <c r="I1150" i="3"/>
  <c r="H1151" i="3"/>
  <c r="I1151" i="3"/>
  <c r="H1152" i="3"/>
  <c r="I1152" i="3"/>
  <c r="H1153" i="3"/>
  <c r="I1153" i="3"/>
  <c r="H1154" i="3"/>
  <c r="I1154" i="3"/>
  <c r="H1155" i="3"/>
  <c r="I1155" i="3"/>
  <c r="H1156" i="3"/>
  <c r="I1156" i="3"/>
  <c r="H1157" i="3"/>
  <c r="I1157" i="3"/>
  <c r="H1158" i="3"/>
  <c r="I1158" i="3"/>
  <c r="H1159" i="3"/>
  <c r="I1159" i="3"/>
  <c r="H1160" i="3"/>
  <c r="I1160" i="3"/>
  <c r="H1161" i="3"/>
  <c r="I1161" i="3"/>
  <c r="H1162" i="3"/>
  <c r="I1162" i="3"/>
  <c r="H1163" i="3"/>
  <c r="I1163" i="3"/>
  <c r="H1164" i="3"/>
  <c r="I1164" i="3"/>
  <c r="H1165" i="3"/>
  <c r="I1165" i="3"/>
  <c r="H1166" i="3"/>
  <c r="I1166" i="3"/>
  <c r="H1167" i="3"/>
  <c r="I1167" i="3"/>
  <c r="H1168" i="3"/>
  <c r="I1168" i="3"/>
  <c r="H1169" i="3"/>
  <c r="I1169" i="3"/>
  <c r="H1170" i="3"/>
  <c r="I1170" i="3"/>
  <c r="H1171" i="3"/>
  <c r="I1171" i="3"/>
  <c r="H1172" i="3"/>
  <c r="I1172" i="3"/>
  <c r="H1173" i="3"/>
  <c r="I1173" i="3"/>
  <c r="H1174" i="3"/>
  <c r="I1174" i="3"/>
  <c r="H1175" i="3"/>
  <c r="I1175" i="3"/>
  <c r="H1176" i="3"/>
  <c r="I1176" i="3"/>
  <c r="H1177" i="3"/>
  <c r="I1177" i="3"/>
  <c r="H1178" i="3"/>
  <c r="I1178" i="3"/>
  <c r="H1179" i="3"/>
  <c r="I1179" i="3"/>
  <c r="H1180" i="3"/>
  <c r="I1180" i="3"/>
  <c r="H1181" i="3"/>
  <c r="I1181" i="3"/>
  <c r="H1182" i="3"/>
  <c r="I1182" i="3"/>
  <c r="H1183" i="3"/>
  <c r="I1183" i="3"/>
  <c r="H1184" i="3"/>
  <c r="I1184" i="3"/>
  <c r="H1185" i="3"/>
  <c r="I1185" i="3"/>
  <c r="H1186" i="3"/>
  <c r="I1186" i="3"/>
  <c r="H1187" i="3"/>
  <c r="I1187" i="3"/>
  <c r="H1188" i="3"/>
  <c r="I1188" i="3"/>
  <c r="H1189" i="3"/>
  <c r="I1189" i="3"/>
  <c r="H1190" i="3"/>
  <c r="I1190" i="3"/>
  <c r="H1191" i="3"/>
  <c r="I1191" i="3"/>
  <c r="H1192" i="3"/>
  <c r="I1192" i="3"/>
  <c r="H1193" i="3"/>
  <c r="I1193" i="3"/>
  <c r="H1194" i="3"/>
  <c r="I1194" i="3"/>
  <c r="H1195" i="3"/>
  <c r="I1195" i="3"/>
  <c r="H1196" i="3"/>
  <c r="I1196" i="3"/>
  <c r="H1197" i="3"/>
  <c r="I1197" i="3"/>
  <c r="H1198" i="3"/>
  <c r="I1198" i="3"/>
  <c r="H1199" i="3"/>
  <c r="I1199" i="3"/>
  <c r="H1200" i="3"/>
  <c r="I1200" i="3"/>
  <c r="H1201" i="3"/>
  <c r="I1201" i="3"/>
  <c r="H1202" i="3"/>
  <c r="I1202" i="3"/>
  <c r="H1203" i="3"/>
  <c r="I1203" i="3"/>
  <c r="H1204" i="3"/>
  <c r="I1204" i="3"/>
  <c r="H1205" i="3"/>
  <c r="I1205" i="3"/>
  <c r="H1206" i="3"/>
  <c r="I1206" i="3"/>
  <c r="H1207" i="3"/>
  <c r="I1207" i="3"/>
  <c r="H1208" i="3"/>
  <c r="I1208" i="3"/>
  <c r="H1209" i="3"/>
  <c r="I1209" i="3"/>
  <c r="H1210" i="3"/>
  <c r="I1210" i="3"/>
  <c r="H1211" i="3"/>
  <c r="I1211" i="3"/>
  <c r="H1212" i="3"/>
  <c r="I1212" i="3"/>
  <c r="H1213" i="3"/>
  <c r="I1213" i="3"/>
  <c r="H1214" i="3"/>
  <c r="I1214" i="3"/>
  <c r="H1215" i="3"/>
  <c r="I1215" i="3"/>
  <c r="H1216" i="3"/>
  <c r="I1216" i="3"/>
  <c r="H1217" i="3"/>
  <c r="I1217" i="3"/>
  <c r="H1218" i="3"/>
  <c r="I1218" i="3"/>
  <c r="H1219" i="3"/>
  <c r="I1219" i="3"/>
  <c r="H1220" i="3"/>
  <c r="I1220" i="3"/>
  <c r="H1221" i="3"/>
  <c r="I1221" i="3"/>
  <c r="H1222" i="3"/>
  <c r="I1222" i="3"/>
  <c r="H1223" i="3"/>
  <c r="I1223" i="3"/>
  <c r="H1224" i="3"/>
  <c r="I1224" i="3"/>
  <c r="H1225" i="3"/>
  <c r="I1225" i="3"/>
  <c r="H1226" i="3"/>
  <c r="I1226" i="3"/>
  <c r="H1227" i="3"/>
  <c r="I1227" i="3"/>
  <c r="H1228" i="3"/>
  <c r="I1228" i="3"/>
  <c r="H1229" i="3"/>
  <c r="I1229" i="3"/>
  <c r="H1230" i="3"/>
  <c r="I1230" i="3"/>
  <c r="H1231" i="3"/>
  <c r="I1231" i="3"/>
  <c r="H1232" i="3"/>
  <c r="I1232" i="3"/>
  <c r="H1233" i="3"/>
  <c r="I1233" i="3"/>
  <c r="H1234" i="3"/>
  <c r="I1234" i="3"/>
  <c r="H1235" i="3"/>
  <c r="I1235" i="3"/>
  <c r="H1236" i="3"/>
  <c r="I1236" i="3"/>
  <c r="H1237" i="3"/>
  <c r="I1237" i="3"/>
  <c r="H1238" i="3"/>
  <c r="I1238" i="3"/>
  <c r="H1239" i="3"/>
  <c r="I1239" i="3"/>
  <c r="H1240" i="3"/>
  <c r="I1240" i="3"/>
  <c r="H1241" i="3"/>
  <c r="I1241" i="3"/>
  <c r="H1242" i="3"/>
  <c r="I1242" i="3"/>
  <c r="H1243" i="3"/>
  <c r="I1243" i="3"/>
  <c r="H1244" i="3"/>
  <c r="I1244" i="3"/>
  <c r="H1245" i="3"/>
  <c r="I1245" i="3"/>
  <c r="H1246" i="3"/>
  <c r="I1246" i="3"/>
  <c r="H1247" i="3"/>
  <c r="I1247" i="3"/>
  <c r="H1248" i="3"/>
  <c r="I1248" i="3"/>
  <c r="H1249" i="3"/>
  <c r="I1249" i="3"/>
  <c r="H1250" i="3"/>
  <c r="I1250" i="3"/>
  <c r="H1251" i="3"/>
  <c r="I1251" i="3"/>
  <c r="H1252" i="3"/>
  <c r="I1252" i="3"/>
  <c r="H1253" i="3"/>
  <c r="I1253" i="3"/>
  <c r="H1254" i="3"/>
  <c r="I1254" i="3"/>
  <c r="H1255" i="3"/>
  <c r="I1255" i="3"/>
  <c r="H1256" i="3"/>
  <c r="I1256" i="3"/>
  <c r="H1257" i="3"/>
  <c r="I1257" i="3"/>
  <c r="H1258" i="3"/>
  <c r="I1258" i="3"/>
  <c r="H1259" i="3"/>
  <c r="I1259" i="3"/>
  <c r="H1260" i="3"/>
  <c r="I1260" i="3"/>
  <c r="H1261" i="3"/>
  <c r="I1261" i="3"/>
  <c r="H1262" i="3"/>
  <c r="I1262" i="3"/>
  <c r="H1263" i="3"/>
  <c r="I1263" i="3"/>
  <c r="H1264" i="3"/>
  <c r="I1264" i="3"/>
  <c r="H1265" i="3"/>
  <c r="I1265" i="3"/>
  <c r="H1266" i="3"/>
  <c r="I1266" i="3"/>
  <c r="H1267" i="3"/>
  <c r="I1267" i="3"/>
  <c r="H1268" i="3"/>
  <c r="I1268" i="3"/>
  <c r="H1269" i="3"/>
  <c r="I1269" i="3"/>
  <c r="H1270" i="3"/>
  <c r="I1270" i="3"/>
  <c r="H1271" i="3"/>
  <c r="I1271" i="3"/>
  <c r="H1272" i="3"/>
  <c r="I1272" i="3"/>
  <c r="H1273" i="3"/>
  <c r="I1273" i="3"/>
  <c r="H1274" i="3"/>
  <c r="I1274" i="3"/>
  <c r="H1275" i="3"/>
  <c r="I1275" i="3"/>
  <c r="H1276" i="3"/>
  <c r="I1276" i="3"/>
  <c r="H1277" i="3"/>
  <c r="I1277" i="3"/>
  <c r="H1278" i="3"/>
  <c r="I1278" i="3"/>
  <c r="H1279" i="3"/>
  <c r="I1279" i="3"/>
  <c r="H1280" i="3"/>
  <c r="I1280" i="3"/>
  <c r="H1281" i="3"/>
  <c r="I1281" i="3"/>
  <c r="H1282" i="3"/>
  <c r="I1282" i="3"/>
  <c r="H1283" i="3"/>
  <c r="I1283" i="3"/>
  <c r="H1284" i="3"/>
  <c r="I1284" i="3"/>
  <c r="H1285" i="3"/>
  <c r="I1285" i="3"/>
  <c r="H1286" i="3"/>
  <c r="I1286" i="3"/>
  <c r="H1287" i="3"/>
  <c r="I1287" i="3"/>
  <c r="H1288" i="3"/>
  <c r="I1288" i="3"/>
  <c r="H1289" i="3"/>
  <c r="I1289" i="3"/>
  <c r="H1290" i="3"/>
  <c r="I1290" i="3"/>
  <c r="H1291" i="3"/>
  <c r="I1291" i="3"/>
  <c r="H1292" i="3"/>
  <c r="I1292" i="3"/>
  <c r="H1293" i="3"/>
  <c r="I1293" i="3"/>
  <c r="H1294" i="3"/>
  <c r="I1294" i="3"/>
  <c r="H1295" i="3"/>
  <c r="I1295" i="3"/>
  <c r="H1296" i="3"/>
  <c r="I1296" i="3"/>
  <c r="H1297" i="3"/>
  <c r="I1297" i="3"/>
  <c r="H1298" i="3"/>
  <c r="I1298" i="3"/>
  <c r="H1299" i="3"/>
  <c r="I1299" i="3"/>
  <c r="H1300" i="3"/>
  <c r="I1300" i="3"/>
  <c r="H1301" i="3"/>
  <c r="I1301" i="3"/>
  <c r="H1302" i="3"/>
  <c r="I1302" i="3"/>
  <c r="H1303" i="3"/>
  <c r="I1303" i="3"/>
  <c r="H1304" i="3"/>
  <c r="I1304" i="3"/>
  <c r="H1305" i="3"/>
  <c r="I1305" i="3"/>
  <c r="H1306" i="3"/>
  <c r="I1306" i="3"/>
  <c r="H1307" i="3"/>
  <c r="I1307" i="3"/>
  <c r="H1308" i="3"/>
  <c r="I1308" i="3"/>
  <c r="H1309" i="3"/>
  <c r="I1309" i="3"/>
  <c r="H1310" i="3"/>
  <c r="I1310" i="3"/>
  <c r="H1311" i="3"/>
  <c r="I1311" i="3"/>
  <c r="H1312" i="3"/>
  <c r="I1312" i="3"/>
  <c r="H1313" i="3"/>
  <c r="I1313" i="3"/>
  <c r="H1314" i="3"/>
  <c r="I1314" i="3"/>
  <c r="H1315" i="3"/>
  <c r="I1315" i="3"/>
  <c r="H1316" i="3"/>
  <c r="I1316" i="3"/>
  <c r="H1317" i="3"/>
  <c r="I1317" i="3"/>
  <c r="H1318" i="3"/>
  <c r="I1318" i="3"/>
  <c r="H1319" i="3"/>
  <c r="I1319" i="3"/>
  <c r="H1320" i="3"/>
  <c r="I1320" i="3"/>
  <c r="H1321" i="3"/>
  <c r="I1321" i="3"/>
  <c r="H1322" i="3"/>
  <c r="I1322" i="3"/>
  <c r="H1323" i="3"/>
  <c r="I1323" i="3"/>
  <c r="H1324" i="3"/>
  <c r="I1324" i="3"/>
  <c r="H1325" i="3"/>
  <c r="I1325" i="3"/>
  <c r="H1326" i="3"/>
  <c r="I1326" i="3"/>
  <c r="H1327" i="3"/>
  <c r="I1327" i="3"/>
  <c r="H1328" i="3"/>
  <c r="I1328" i="3"/>
  <c r="H1329" i="3"/>
  <c r="I1329" i="3"/>
  <c r="H1330" i="3"/>
  <c r="I1330" i="3"/>
  <c r="H1331" i="3"/>
  <c r="I1331" i="3"/>
  <c r="H1332" i="3"/>
  <c r="I1332" i="3"/>
  <c r="H1333" i="3"/>
  <c r="I1333" i="3"/>
  <c r="H1334" i="3"/>
  <c r="I1334" i="3"/>
  <c r="H1335" i="3"/>
  <c r="I1335" i="3"/>
  <c r="H1336" i="3"/>
  <c r="I1336" i="3"/>
  <c r="H1337" i="3"/>
  <c r="I1337" i="3"/>
  <c r="H1338" i="3"/>
  <c r="I1338" i="3"/>
  <c r="H1339" i="3"/>
  <c r="I1339" i="3"/>
  <c r="H3" i="3"/>
  <c r="I3" i="3"/>
  <c r="I2" i="3"/>
  <c r="H2" i="3"/>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2" i="1"/>
  <c r="J5" i="1" a="1"/>
  <c r="J5" i="1" s="1"/>
  <c r="J6" i="1" a="1"/>
  <c r="J6" i="1"/>
  <c r="J7" i="1" a="1"/>
  <c r="J7" i="1" s="1"/>
  <c r="J8" i="1" a="1"/>
  <c r="J8" i="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c r="J21" i="1" a="1"/>
  <c r="J21" i="1" s="1"/>
  <c r="J22" i="1" a="1"/>
  <c r="J22" i="1" s="1"/>
  <c r="J23" i="1" a="1"/>
  <c r="J23" i="1" s="1"/>
  <c r="J24" i="1" a="1"/>
  <c r="J24" i="1" s="1"/>
  <c r="J25" i="1" a="1"/>
  <c r="J25" i="1" s="1"/>
  <c r="J26" i="1" a="1"/>
  <c r="J26" i="1" s="1"/>
  <c r="J27" i="1" a="1"/>
  <c r="J27" i="1" s="1"/>
  <c r="J28" i="1" a="1"/>
  <c r="J28" i="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c r="J41" i="1" a="1"/>
  <c r="J41" i="1" s="1"/>
  <c r="J42" i="1" a="1"/>
  <c r="J42" i="1" s="1"/>
  <c r="J43" i="1" a="1"/>
  <c r="J43" i="1"/>
  <c r="J44" i="1" a="1"/>
  <c r="J44" i="1" s="1"/>
  <c r="J45" i="1" a="1"/>
  <c r="J45" i="1" s="1"/>
  <c r="J46" i="1" a="1"/>
  <c r="J46" i="1" s="1"/>
  <c r="J47" i="1" a="1"/>
  <c r="J47" i="1" s="1"/>
  <c r="J48" i="1" a="1"/>
  <c r="J48" i="1" s="1"/>
  <c r="J49" i="1" a="1"/>
  <c r="J49" i="1" s="1"/>
  <c r="J50" i="1" a="1"/>
  <c r="J50" i="1"/>
  <c r="J51" i="1" a="1"/>
  <c r="J51" i="1" s="1"/>
  <c r="J52" i="1" a="1"/>
  <c r="J52" i="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c r="J69" i="1" a="1"/>
  <c r="J69" i="1" s="1"/>
  <c r="J70" i="1" a="1"/>
  <c r="J70" i="1" s="1"/>
  <c r="J71" i="1" a="1"/>
  <c r="J71" i="1" s="1"/>
  <c r="J72" i="1" a="1"/>
  <c r="J72" i="1" s="1"/>
  <c r="J73" i="1" a="1"/>
  <c r="J73" i="1" s="1"/>
  <c r="J74" i="1" a="1"/>
  <c r="J74" i="1"/>
  <c r="J75" i="1" a="1"/>
  <c r="J75" i="1" s="1"/>
  <c r="J76" i="1" a="1"/>
  <c r="J76" i="1" s="1"/>
  <c r="J77" i="1" a="1"/>
  <c r="J77" i="1" s="1"/>
  <c r="J78" i="1" a="1"/>
  <c r="J78" i="1" s="1"/>
  <c r="J79" i="1" a="1"/>
  <c r="J79" i="1" s="1"/>
  <c r="J80" i="1" a="1"/>
  <c r="J80" i="1"/>
  <c r="J81" i="1" a="1"/>
  <c r="J81" i="1" s="1"/>
  <c r="J82" i="1" a="1"/>
  <c r="J82" i="1" s="1"/>
  <c r="J83" i="1" a="1"/>
  <c r="J83" i="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c r="J96" i="1" a="1"/>
  <c r="J96" i="1" s="1"/>
  <c r="J97" i="1" a="1"/>
  <c r="J97" i="1" s="1"/>
  <c r="J98" i="1" a="1"/>
  <c r="J98" i="1"/>
  <c r="J99" i="1" a="1"/>
  <c r="J99" i="1" s="1"/>
  <c r="J100" i="1" a="1"/>
  <c r="J100" i="1" s="1"/>
  <c r="J101" i="1" a="1"/>
  <c r="J101" i="1" s="1"/>
  <c r="J102" i="1" a="1"/>
  <c r="J102" i="1" s="1"/>
  <c r="J103" i="1" a="1"/>
  <c r="J103" i="1" s="1"/>
  <c r="J104" i="1" a="1"/>
  <c r="J104" i="1" s="1"/>
  <c r="J105" i="1" a="1"/>
  <c r="J105" i="1" s="1"/>
  <c r="J106" i="1" a="1"/>
  <c r="J106" i="1"/>
  <c r="J107" i="1" a="1"/>
  <c r="J107" i="1" s="1"/>
  <c r="J108" i="1" a="1"/>
  <c r="J108" i="1" s="1"/>
  <c r="J109" i="1" a="1"/>
  <c r="J109" i="1" s="1"/>
  <c r="J110" i="1" a="1"/>
  <c r="J110" i="1" s="1"/>
  <c r="J111" i="1" a="1"/>
  <c r="J111" i="1" s="1"/>
  <c r="J112" i="1" a="1"/>
  <c r="J112" i="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c r="J151" i="1" a="1"/>
  <c r="J151" i="1" s="1"/>
  <c r="J152" i="1" a="1"/>
  <c r="J152" i="1" s="1"/>
  <c r="J153" i="1" a="1"/>
  <c r="J153" i="1" s="1"/>
  <c r="J154" i="1" a="1"/>
  <c r="J154" i="1" s="1"/>
  <c r="J155" i="1" a="1"/>
  <c r="J155" i="1" s="1"/>
  <c r="J156" i="1" a="1"/>
  <c r="J156" i="1" s="1"/>
  <c r="J157" i="1" a="1"/>
  <c r="J157" i="1" s="1"/>
  <c r="J158" i="1" a="1"/>
  <c r="J158" i="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c r="J171" i="1" a="1"/>
  <c r="J171" i="1" s="1"/>
  <c r="J172" i="1" a="1"/>
  <c r="J172" i="1" s="1"/>
  <c r="J173" i="1" a="1"/>
  <c r="J173" i="1" s="1"/>
  <c r="J174" i="1" a="1"/>
  <c r="J174" i="1" s="1"/>
  <c r="J175" i="1" a="1"/>
  <c r="J175" i="1" s="1"/>
  <c r="J176" i="1" a="1"/>
  <c r="J176" i="1" s="1"/>
  <c r="J177" i="1" a="1"/>
  <c r="J177" i="1" s="1"/>
  <c r="J178" i="1" a="1"/>
  <c r="J178" i="1" s="1"/>
  <c r="J179" i="1" a="1"/>
  <c r="J179" i="1" s="1"/>
  <c r="J180" i="1" a="1"/>
  <c r="J180" i="1"/>
  <c r="J181" i="1" a="1"/>
  <c r="J181" i="1" s="1"/>
  <c r="J182" i="1" a="1"/>
  <c r="J182" i="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c r="J203" i="1" a="1"/>
  <c r="J203" i="1" s="1"/>
  <c r="J204" i="1" a="1"/>
  <c r="J204" i="1" s="1"/>
  <c r="J205" i="1" a="1"/>
  <c r="J205" i="1" s="1"/>
  <c r="J206" i="1" a="1"/>
  <c r="J206" i="1" s="1"/>
  <c r="J207" i="1" a="1"/>
  <c r="J207" i="1" s="1"/>
  <c r="J208" i="1" a="1"/>
  <c r="J208" i="1"/>
  <c r="J209" i="1" a="1"/>
  <c r="J209" i="1" s="1"/>
  <c r="J210" i="1" a="1"/>
  <c r="J210" i="1" s="1"/>
  <c r="J211" i="1" a="1"/>
  <c r="J211" i="1"/>
  <c r="J212" i="1" a="1"/>
  <c r="J212" i="1" s="1"/>
  <c r="J213" i="1" a="1"/>
  <c r="J213" i="1" s="1"/>
  <c r="J214" i="1" a="1"/>
  <c r="J214" i="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c r="J236" i="1" a="1"/>
  <c r="J236" i="1" s="1"/>
  <c r="J237" i="1" a="1"/>
  <c r="J237" i="1" s="1"/>
  <c r="J238" i="1" a="1"/>
  <c r="J238" i="1" s="1"/>
  <c r="J239" i="1" a="1"/>
  <c r="J239" i="1" s="1"/>
  <c r="J240" i="1" a="1"/>
  <c r="J240" i="1" s="1"/>
  <c r="J241" i="1" a="1"/>
  <c r="J241" i="1" s="1"/>
  <c r="J242" i="1" a="1"/>
  <c r="J242" i="1"/>
  <c r="J243" i="1" a="1"/>
  <c r="J243" i="1" s="1"/>
  <c r="J244" i="1" a="1"/>
  <c r="J244" i="1"/>
  <c r="J245" i="1" a="1"/>
  <c r="J245" i="1" s="1"/>
  <c r="J246" i="1" a="1"/>
  <c r="J246" i="1" s="1"/>
  <c r="J247" i="1" a="1"/>
  <c r="J247" i="1" s="1"/>
  <c r="J248" i="1" a="1"/>
  <c r="J248" i="1" s="1"/>
  <c r="J249" i="1" a="1"/>
  <c r="J249" i="1" s="1"/>
  <c r="J250" i="1" a="1"/>
  <c r="J250" i="1" s="1"/>
  <c r="J251" i="1" a="1"/>
  <c r="J251" i="1" s="1"/>
  <c r="J252" i="1" a="1"/>
  <c r="J252" i="1"/>
  <c r="J253" i="1" a="1"/>
  <c r="J253" i="1" s="1"/>
  <c r="J254" i="1" a="1"/>
  <c r="J254" i="1" s="1"/>
  <c r="J255" i="1" a="1"/>
  <c r="J255" i="1" s="1"/>
  <c r="J256" i="1" a="1"/>
  <c r="J256" i="1" s="1"/>
  <c r="J257" i="1" a="1"/>
  <c r="J257" i="1" s="1"/>
  <c r="J258" i="1" a="1"/>
  <c r="J258" i="1" s="1"/>
  <c r="J259" i="1" a="1"/>
  <c r="J259" i="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c r="J273" i="1" a="1"/>
  <c r="J273" i="1" s="1"/>
  <c r="J274" i="1" a="1"/>
  <c r="J274" i="1" s="1"/>
  <c r="J275" i="1" a="1"/>
  <c r="J275" i="1"/>
  <c r="J276" i="1" a="1"/>
  <c r="J276" i="1" s="1"/>
  <c r="J277" i="1" a="1"/>
  <c r="J277" i="1" s="1"/>
  <c r="J278" i="1" a="1"/>
  <c r="J278" i="1" s="1"/>
  <c r="J279" i="1" a="1"/>
  <c r="J279" i="1" s="1"/>
  <c r="J280" i="1" a="1"/>
  <c r="J280" i="1" s="1"/>
  <c r="J281" i="1" a="1"/>
  <c r="J281" i="1" s="1"/>
  <c r="J282" i="1" a="1"/>
  <c r="J282" i="1"/>
  <c r="J283" i="1" a="1"/>
  <c r="J283" i="1" s="1"/>
  <c r="J284" i="1" a="1"/>
  <c r="J284" i="1" s="1"/>
  <c r="J285" i="1" a="1"/>
  <c r="J285" i="1" s="1"/>
  <c r="J286" i="1" a="1"/>
  <c r="J286" i="1" s="1"/>
  <c r="J287" i="1" a="1"/>
  <c r="J287" i="1" s="1"/>
  <c r="J288" i="1" a="1"/>
  <c r="J288" i="1" s="1"/>
  <c r="J289" i="1" a="1"/>
  <c r="J289" i="1" s="1"/>
  <c r="J290" i="1" a="1"/>
  <c r="J290" i="1" s="1"/>
  <c r="J291" i="1" a="1"/>
  <c r="J291" i="1" s="1"/>
  <c r="J292" i="1" a="1"/>
  <c r="J292" i="1"/>
  <c r="J293" i="1" a="1"/>
  <c r="J293" i="1" s="1"/>
  <c r="J294" i="1" a="1"/>
  <c r="J294" i="1" s="1"/>
  <c r="J295" i="1" a="1"/>
  <c r="J295" i="1" s="1"/>
  <c r="J296" i="1" a="1"/>
  <c r="J296" i="1" s="1"/>
  <c r="J297" i="1" a="1"/>
  <c r="J297" i="1" s="1"/>
  <c r="J298" i="1" a="1"/>
  <c r="J298" i="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c r="J311" i="1" a="1"/>
  <c r="J311" i="1" s="1"/>
  <c r="J312" i="1" a="1"/>
  <c r="J312" i="1" s="1"/>
  <c r="J313" i="1" a="1"/>
  <c r="J313" i="1" s="1"/>
  <c r="J314" i="1" a="1"/>
  <c r="J314" i="1" s="1"/>
  <c r="J315" i="1" a="1"/>
  <c r="J315" i="1" s="1"/>
  <c r="J316" i="1" a="1"/>
  <c r="J316" i="1" s="1"/>
  <c r="J317" i="1" a="1"/>
  <c r="J317" i="1" s="1"/>
  <c r="J318" i="1" a="1"/>
  <c r="J318" i="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c r="J332" i="1" a="1"/>
  <c r="J332" i="1"/>
  <c r="J333" i="1" a="1"/>
  <c r="J333" i="1" s="1"/>
  <c r="J334" i="1" a="1"/>
  <c r="J334" i="1" s="1"/>
  <c r="J335" i="1" a="1"/>
  <c r="J335" i="1" s="1"/>
  <c r="J336" i="1" a="1"/>
  <c r="J336" i="1" s="1"/>
  <c r="J337" i="1" a="1"/>
  <c r="J337" i="1" s="1"/>
  <c r="J338" i="1" a="1"/>
  <c r="J338" i="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c r="J363" i="1" a="1"/>
  <c r="J363" i="1" s="1"/>
  <c r="J364" i="1" a="1"/>
  <c r="J364" i="1" s="1"/>
  <c r="J365" i="1" a="1"/>
  <c r="J365" i="1"/>
  <c r="J366" i="1" a="1"/>
  <c r="J366" i="1" s="1"/>
  <c r="J367" i="1" a="1"/>
  <c r="J367" i="1" s="1"/>
  <c r="J368" i="1" a="1"/>
  <c r="J368" i="1" s="1"/>
  <c r="J369" i="1" a="1"/>
  <c r="J369" i="1" s="1"/>
  <c r="J370" i="1" a="1"/>
  <c r="J370"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c r="J395" i="1" a="1"/>
  <c r="J395" i="1" s="1"/>
  <c r="J396" i="1" a="1"/>
  <c r="J396" i="1" s="1"/>
  <c r="J397" i="1" a="1"/>
  <c r="J397" i="1" s="1"/>
  <c r="J398" i="1" a="1"/>
  <c r="J398" i="1" s="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c r="J414" i="1" a="1"/>
  <c r="J414" i="1" s="1"/>
  <c r="J415" i="1" a="1"/>
  <c r="J415" i="1" s="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s="1"/>
  <c r="J427" i="1" a="1"/>
  <c r="J427" i="1" s="1"/>
  <c r="J428" i="1" a="1"/>
  <c r="J428" i="1" s="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c r="J443" i="1" a="1"/>
  <c r="J443" i="1" s="1"/>
  <c r="J444" i="1" a="1"/>
  <c r="J444" i="1" s="1"/>
  <c r="J445" i="1" a="1"/>
  <c r="J445" i="1"/>
  <c r="J446" i="1" a="1"/>
  <c r="J446" i="1" s="1"/>
  <c r="J447" i="1" a="1"/>
  <c r="J447" i="1" s="1"/>
  <c r="J448" i="1" a="1"/>
  <c r="J448" i="1" s="1"/>
  <c r="J449" i="1" a="1"/>
  <c r="J449" i="1" s="1"/>
  <c r="J450" i="1" a="1"/>
  <c r="J450" i="1" s="1"/>
  <c r="J451" i="1" a="1"/>
  <c r="J451" i="1" s="1"/>
  <c r="J452" i="1" a="1"/>
  <c r="J452" i="1" s="1"/>
  <c r="J453" i="1" a="1"/>
  <c r="J453" i="1"/>
  <c r="J454" i="1" a="1"/>
  <c r="J454" i="1" s="1"/>
  <c r="J455" i="1" a="1"/>
  <c r="J455" i="1" s="1"/>
  <c r="J456" i="1" a="1"/>
  <c r="J456" i="1" s="1"/>
  <c r="J457" i="1" a="1"/>
  <c r="J457" i="1" s="1"/>
  <c r="J458" i="1" a="1"/>
  <c r="J458" i="1"/>
  <c r="J459" i="1" a="1"/>
  <c r="J459" i="1" s="1"/>
  <c r="J460" i="1" a="1"/>
  <c r="J460" i="1" s="1"/>
  <c r="J461" i="1" a="1"/>
  <c r="J461" i="1" s="1"/>
  <c r="J462" i="1" a="1"/>
  <c r="J462" i="1" s="1"/>
  <c r="J463" i="1" a="1"/>
  <c r="J463" i="1" s="1"/>
  <c r="J464" i="1" a="1"/>
  <c r="J464" i="1" s="1"/>
  <c r="J465" i="1" a="1"/>
  <c r="J465" i="1" s="1"/>
  <c r="J466" i="1" a="1"/>
  <c r="J466" i="1"/>
  <c r="J467" i="1" a="1"/>
  <c r="J467" i="1" s="1"/>
  <c r="J468" i="1" a="1"/>
  <c r="J468" i="1" s="1"/>
  <c r="J469" i="1" a="1"/>
  <c r="J469" i="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J507" i="1" a="1"/>
  <c r="J507" i="1" s="1"/>
  <c r="J508" i="1" a="1"/>
  <c r="J508" i="1" s="1"/>
  <c r="J509" i="1" a="1"/>
  <c r="J509" i="1" s="1"/>
  <c r="J510" i="1" a="1"/>
  <c r="J510" i="1"/>
  <c r="J511" i="1" a="1"/>
  <c r="J511" i="1" s="1"/>
  <c r="J512" i="1" a="1"/>
  <c r="J512" i="1"/>
  <c r="J513" i="1" a="1"/>
  <c r="J513" i="1" s="1"/>
  <c r="J514" i="1" a="1"/>
  <c r="J514" i="1" s="1"/>
  <c r="J515" i="1" a="1"/>
  <c r="J515" i="1" s="1"/>
  <c r="J516" i="1" a="1"/>
  <c r="J516" i="1" s="1"/>
  <c r="J517" i="1" a="1"/>
  <c r="J517" i="1" s="1"/>
  <c r="J518" i="1" a="1"/>
  <c r="J518" i="1" s="1"/>
  <c r="J519" i="1" a="1"/>
  <c r="J519" i="1" s="1"/>
  <c r="J520" i="1" a="1"/>
  <c r="J520" i="1"/>
  <c r="J521" i="1" a="1"/>
  <c r="J521" i="1" s="1"/>
  <c r="J522" i="1" a="1"/>
  <c r="J522" i="1" s="1"/>
  <c r="J523" i="1" a="1"/>
  <c r="J523" i="1" s="1"/>
  <c r="J524" i="1" a="1"/>
  <c r="J524" i="1" s="1"/>
  <c r="J525" i="1" a="1"/>
  <c r="J525" i="1" s="1"/>
  <c r="J526" i="1" a="1"/>
  <c r="J526" i="1"/>
  <c r="J527" i="1" a="1"/>
  <c r="J527" i="1" s="1"/>
  <c r="J528" i="1" a="1"/>
  <c r="J528" i="1" s="1"/>
  <c r="J529" i="1" a="1"/>
  <c r="J529" i="1" s="1"/>
  <c r="J530" i="1" a="1"/>
  <c r="J530" i="1" s="1"/>
  <c r="J531" i="1" a="1"/>
  <c r="J531" i="1" s="1"/>
  <c r="J532" i="1" a="1"/>
  <c r="J532" i="1" s="1"/>
  <c r="J533" i="1" a="1"/>
  <c r="J533" i="1" s="1"/>
  <c r="J534" i="1" a="1"/>
  <c r="J534" i="1" s="1"/>
  <c r="J535" i="1" a="1"/>
  <c r="J535" i="1" s="1"/>
  <c r="J536" i="1" a="1"/>
  <c r="J536" i="1" s="1"/>
  <c r="J537" i="1" a="1"/>
  <c r="J537" i="1" s="1"/>
  <c r="J538" i="1" a="1"/>
  <c r="J538" i="1" s="1"/>
  <c r="J539" i="1" a="1"/>
  <c r="J539" i="1" s="1"/>
  <c r="J540" i="1" a="1"/>
  <c r="J540" i="1" s="1"/>
  <c r="J541" i="1" a="1"/>
  <c r="J541" i="1" s="1"/>
  <c r="J542" i="1" a="1"/>
  <c r="J542" i="1" s="1"/>
  <c r="J543" i="1" a="1"/>
  <c r="J543" i="1" s="1"/>
  <c r="J544" i="1" a="1"/>
  <c r="J544" i="1"/>
  <c r="J545" i="1" a="1"/>
  <c r="J545" i="1" s="1"/>
  <c r="J546" i="1" a="1"/>
  <c r="J546" i="1" s="1"/>
  <c r="J547" i="1" a="1"/>
  <c r="J547" i="1" s="1"/>
  <c r="J548" i="1" a="1"/>
  <c r="J548" i="1" s="1"/>
  <c r="J549" i="1" a="1"/>
  <c r="J549" i="1" s="1"/>
  <c r="J550" i="1" a="1"/>
  <c r="J550" i="1" s="1"/>
  <c r="J551" i="1" a="1"/>
  <c r="J551" i="1" s="1"/>
  <c r="J552" i="1" a="1"/>
  <c r="J552" i="1" s="1"/>
  <c r="J553" i="1" a="1"/>
  <c r="J553" i="1" s="1"/>
  <c r="J554" i="1" a="1"/>
  <c r="J554" i="1" s="1"/>
  <c r="J555" i="1" a="1"/>
  <c r="J555" i="1" s="1"/>
  <c r="J556" i="1" a="1"/>
  <c r="J556" i="1" s="1"/>
  <c r="J557" i="1" a="1"/>
  <c r="J557" i="1" s="1"/>
  <c r="J558" i="1" a="1"/>
  <c r="J558" i="1" s="1"/>
  <c r="J559" i="1" a="1"/>
  <c r="J559" i="1" s="1"/>
  <c r="J560" i="1" a="1"/>
  <c r="J560" i="1" s="1"/>
  <c r="J561" i="1" a="1"/>
  <c r="J561" i="1" s="1"/>
  <c r="J562" i="1" a="1"/>
  <c r="J562" i="1"/>
  <c r="J563" i="1" a="1"/>
  <c r="J563" i="1" s="1"/>
  <c r="J564" i="1" a="1"/>
  <c r="J564" i="1" s="1"/>
  <c r="J565" i="1" a="1"/>
  <c r="J565" i="1" s="1"/>
  <c r="J566" i="1" a="1"/>
  <c r="J566" i="1" s="1"/>
  <c r="J567" i="1" a="1"/>
  <c r="J567" i="1" s="1"/>
  <c r="J568" i="1" a="1"/>
  <c r="J568" i="1" s="1"/>
  <c r="J569" i="1" a="1"/>
  <c r="J569" i="1" s="1"/>
  <c r="J570" i="1" a="1"/>
  <c r="J570" i="1" s="1"/>
  <c r="J571" i="1" a="1"/>
  <c r="J571" i="1" s="1"/>
  <c r="J572" i="1" a="1"/>
  <c r="J572" i="1" s="1"/>
  <c r="J573" i="1" a="1"/>
  <c r="J573" i="1" s="1"/>
  <c r="J574" i="1" a="1"/>
  <c r="J574" i="1" s="1"/>
  <c r="J575" i="1" a="1"/>
  <c r="J575" i="1" s="1"/>
  <c r="J576" i="1" a="1"/>
  <c r="J576" i="1" s="1"/>
  <c r="J577" i="1" a="1"/>
  <c r="J577" i="1" s="1"/>
  <c r="J578" i="1" a="1"/>
  <c r="J578" i="1" s="1"/>
  <c r="J579" i="1" a="1"/>
  <c r="J579" i="1" s="1"/>
  <c r="J580" i="1" a="1"/>
  <c r="J580" i="1" s="1"/>
  <c r="J581" i="1" a="1"/>
  <c r="J581" i="1" s="1"/>
  <c r="J582" i="1" a="1"/>
  <c r="J582" i="1"/>
  <c r="J583" i="1" a="1"/>
  <c r="J583" i="1" s="1"/>
  <c r="J584" i="1" a="1"/>
  <c r="J584" i="1" s="1"/>
  <c r="J585" i="1" a="1"/>
  <c r="J585" i="1" s="1"/>
  <c r="J586" i="1" a="1"/>
  <c r="J586" i="1" s="1"/>
  <c r="J587" i="1" a="1"/>
  <c r="J587" i="1" s="1"/>
  <c r="J588" i="1" a="1"/>
  <c r="J588" i="1"/>
  <c r="J589" i="1" a="1"/>
  <c r="J589" i="1" s="1"/>
  <c r="J590" i="1" a="1"/>
  <c r="J590" i="1" s="1"/>
  <c r="J591" i="1" a="1"/>
  <c r="J591" i="1" s="1"/>
  <c r="J592" i="1" a="1"/>
  <c r="J592" i="1" s="1"/>
  <c r="J593" i="1" a="1"/>
  <c r="J593" i="1" s="1"/>
  <c r="J594" i="1" a="1"/>
  <c r="J594" i="1" s="1"/>
  <c r="J595" i="1" a="1"/>
  <c r="J595" i="1" s="1"/>
  <c r="J596" i="1" a="1"/>
  <c r="J596" i="1" s="1"/>
  <c r="J597" i="1" a="1"/>
  <c r="J597" i="1" s="1"/>
  <c r="J598" i="1" a="1"/>
  <c r="J598" i="1" s="1"/>
  <c r="J599" i="1" a="1"/>
  <c r="J599" i="1" s="1"/>
  <c r="J600" i="1" a="1"/>
  <c r="J600" i="1" s="1"/>
  <c r="J601" i="1" a="1"/>
  <c r="J601" i="1" s="1"/>
  <c r="J602" i="1" a="1"/>
  <c r="J602" i="1"/>
  <c r="J603" i="1" a="1"/>
  <c r="J603" i="1" s="1"/>
  <c r="J604" i="1" a="1"/>
  <c r="J604" i="1" s="1"/>
  <c r="J605" i="1" a="1"/>
  <c r="J605" i="1" s="1"/>
  <c r="J606" i="1" a="1"/>
  <c r="J606" i="1"/>
  <c r="J607" i="1" a="1"/>
  <c r="J607" i="1" s="1"/>
  <c r="J608" i="1" a="1"/>
  <c r="J608" i="1" s="1"/>
  <c r="J609" i="1" a="1"/>
  <c r="J609" i="1" s="1"/>
  <c r="J610" i="1" a="1"/>
  <c r="J610" i="1" s="1"/>
  <c r="J611" i="1" a="1"/>
  <c r="J611" i="1" s="1"/>
  <c r="J612" i="1" a="1"/>
  <c r="J612" i="1" s="1"/>
  <c r="J613" i="1" a="1"/>
  <c r="J613" i="1" s="1"/>
  <c r="J614" i="1" a="1"/>
  <c r="J614" i="1" s="1"/>
  <c r="J615" i="1" a="1"/>
  <c r="J615" i="1" s="1"/>
  <c r="J616" i="1" a="1"/>
  <c r="J616" i="1"/>
  <c r="J617" i="1" a="1"/>
  <c r="J617" i="1" s="1"/>
  <c r="J618" i="1" a="1"/>
  <c r="J618" i="1" s="1"/>
  <c r="J619" i="1" a="1"/>
  <c r="J619" i="1" s="1"/>
  <c r="J620" i="1" a="1"/>
  <c r="J620" i="1" s="1"/>
  <c r="J621" i="1" a="1"/>
  <c r="J621" i="1" s="1"/>
  <c r="J622" i="1" a="1"/>
  <c r="J622" i="1" s="1"/>
  <c r="J623" i="1" a="1"/>
  <c r="J623" i="1"/>
  <c r="J624" i="1" a="1"/>
  <c r="J624" i="1" s="1"/>
  <c r="J625" i="1" a="1"/>
  <c r="J625" i="1" s="1"/>
  <c r="J626" i="1" a="1"/>
  <c r="J626" i="1" s="1"/>
  <c r="J627" i="1" a="1"/>
  <c r="J627" i="1" s="1"/>
  <c r="J628" i="1" a="1"/>
  <c r="J628" i="1" s="1"/>
  <c r="J629" i="1" a="1"/>
  <c r="J629" i="1" s="1"/>
  <c r="J630" i="1" a="1"/>
  <c r="J630" i="1" s="1"/>
  <c r="J631" i="1" a="1"/>
  <c r="J631" i="1" s="1"/>
  <c r="J632" i="1" a="1"/>
  <c r="J632" i="1" s="1"/>
  <c r="J633" i="1" a="1"/>
  <c r="J633" i="1" s="1"/>
  <c r="J634" i="1" a="1"/>
  <c r="J634" i="1" s="1"/>
  <c r="J635" i="1" a="1"/>
  <c r="J635" i="1" s="1"/>
  <c r="J636" i="1" a="1"/>
  <c r="J636" i="1" s="1"/>
  <c r="J637" i="1" a="1"/>
  <c r="J637" i="1" s="1"/>
  <c r="J638" i="1" a="1"/>
  <c r="J638" i="1" s="1"/>
  <c r="J639" i="1" a="1"/>
  <c r="J639" i="1"/>
  <c r="J640" i="1" a="1"/>
  <c r="J640" i="1" s="1"/>
  <c r="J641" i="1" a="1"/>
  <c r="J641" i="1" s="1"/>
  <c r="J642" i="1" a="1"/>
  <c r="J642" i="1" s="1"/>
  <c r="J643" i="1" a="1"/>
  <c r="J643" i="1" s="1"/>
  <c r="J644" i="1" a="1"/>
  <c r="J644" i="1" s="1"/>
  <c r="J645" i="1" a="1"/>
  <c r="J645" i="1" s="1"/>
  <c r="J646" i="1" a="1"/>
  <c r="J646" i="1"/>
  <c r="J647" i="1" a="1"/>
  <c r="J647" i="1" s="1"/>
  <c r="J648" i="1" a="1"/>
  <c r="J648" i="1"/>
  <c r="J649" i="1" a="1"/>
  <c r="J649" i="1" s="1"/>
  <c r="J650" i="1" a="1"/>
  <c r="J650" i="1" s="1"/>
  <c r="J651" i="1" a="1"/>
  <c r="J651" i="1" s="1"/>
  <c r="J652" i="1" a="1"/>
  <c r="J652" i="1" s="1"/>
  <c r="J653" i="1" a="1"/>
  <c r="J653" i="1" s="1"/>
  <c r="J654" i="1" a="1"/>
  <c r="J654" i="1" s="1"/>
  <c r="J655" i="1" a="1"/>
  <c r="J655" i="1" s="1"/>
  <c r="J656" i="1" a="1"/>
  <c r="J656" i="1" s="1"/>
  <c r="J657" i="1" a="1"/>
  <c r="J657" i="1" s="1"/>
  <c r="J658" i="1" a="1"/>
  <c r="J658" i="1" s="1"/>
  <c r="J659" i="1" a="1"/>
  <c r="J659" i="1" s="1"/>
  <c r="J660" i="1" a="1"/>
  <c r="J660" i="1" s="1"/>
  <c r="J661" i="1" a="1"/>
  <c r="J661" i="1" s="1"/>
  <c r="J662" i="1" a="1"/>
  <c r="J662" i="1" s="1"/>
  <c r="J663" i="1" a="1"/>
  <c r="J663" i="1" s="1"/>
  <c r="J664" i="1" a="1"/>
  <c r="J664" i="1"/>
  <c r="J665" i="1" a="1"/>
  <c r="J665" i="1" s="1"/>
  <c r="J666" i="1" a="1"/>
  <c r="J666" i="1" s="1"/>
  <c r="J667" i="1" a="1"/>
  <c r="J667" i="1" s="1"/>
  <c r="J668" i="1" a="1"/>
  <c r="J668" i="1" s="1"/>
  <c r="J669" i="1" a="1"/>
  <c r="J669" i="1" s="1"/>
  <c r="J670" i="1" a="1"/>
  <c r="J670" i="1"/>
  <c r="J671" i="1" a="1"/>
  <c r="J671" i="1" s="1"/>
  <c r="J672" i="1" a="1"/>
  <c r="J672" i="1" s="1"/>
  <c r="J673" i="1" a="1"/>
  <c r="J673" i="1" s="1"/>
  <c r="J674" i="1" a="1"/>
  <c r="J674" i="1" s="1"/>
  <c r="J675" i="1" a="1"/>
  <c r="J675" i="1" s="1"/>
  <c r="J676" i="1" a="1"/>
  <c r="J676" i="1" s="1"/>
  <c r="J677" i="1" a="1"/>
  <c r="J677" i="1" s="1"/>
  <c r="J678" i="1" a="1"/>
  <c r="J678" i="1" s="1"/>
  <c r="J679" i="1" a="1"/>
  <c r="J679" i="1"/>
  <c r="J680" i="1" a="1"/>
  <c r="J680" i="1" s="1"/>
  <c r="J681" i="1" a="1"/>
  <c r="J681" i="1" s="1"/>
  <c r="J682" i="1" a="1"/>
  <c r="J682" i="1" s="1"/>
  <c r="J683" i="1" a="1"/>
  <c r="J683" i="1" s="1"/>
  <c r="J684" i="1" a="1"/>
  <c r="J684" i="1" s="1"/>
  <c r="J685" i="1" a="1"/>
  <c r="J685" i="1" s="1"/>
  <c r="J686" i="1" a="1"/>
  <c r="J686" i="1" s="1"/>
  <c r="J687" i="1" a="1"/>
  <c r="J687" i="1" s="1"/>
  <c r="J688" i="1" a="1"/>
  <c r="J688" i="1" s="1"/>
  <c r="J689" i="1" a="1"/>
  <c r="J689" i="1" s="1"/>
  <c r="J690" i="1" a="1"/>
  <c r="J690" i="1" s="1"/>
  <c r="J691" i="1" a="1"/>
  <c r="J691" i="1" s="1"/>
  <c r="J692" i="1" a="1"/>
  <c r="J692" i="1" s="1"/>
  <c r="J693" i="1" a="1"/>
  <c r="J693" i="1" s="1"/>
  <c r="J694" i="1" a="1"/>
  <c r="J694" i="1" s="1"/>
  <c r="J695" i="1" a="1"/>
  <c r="J695" i="1" s="1"/>
  <c r="J696" i="1" a="1"/>
  <c r="J696" i="1" s="1"/>
  <c r="J697" i="1" a="1"/>
  <c r="J697" i="1" s="1"/>
  <c r="J698" i="1" a="1"/>
  <c r="J698" i="1" s="1"/>
  <c r="J699" i="1" a="1"/>
  <c r="J699" i="1" s="1"/>
  <c r="J700" i="1" a="1"/>
  <c r="J700" i="1" s="1"/>
  <c r="J701" i="1" a="1"/>
  <c r="J701" i="1" s="1"/>
  <c r="J702" i="1" a="1"/>
  <c r="J702" i="1" s="1"/>
  <c r="J703" i="1" a="1"/>
  <c r="J703" i="1"/>
  <c r="J704" i="1" a="1"/>
  <c r="J704" i="1" s="1"/>
  <c r="J705" i="1" a="1"/>
  <c r="J705" i="1" s="1"/>
  <c r="J706" i="1" a="1"/>
  <c r="J706" i="1" s="1"/>
  <c r="J707" i="1" a="1"/>
  <c r="J707" i="1" s="1"/>
  <c r="J708" i="1" a="1"/>
  <c r="J708" i="1" s="1"/>
  <c r="J709" i="1" a="1"/>
  <c r="J709" i="1" s="1"/>
  <c r="J710" i="1" a="1"/>
  <c r="J710" i="1"/>
  <c r="J711" i="1" a="1"/>
  <c r="J711" i="1"/>
  <c r="J712" i="1" a="1"/>
  <c r="J712" i="1" s="1"/>
  <c r="J713" i="1" a="1"/>
  <c r="J713" i="1" s="1"/>
  <c r="J714" i="1" a="1"/>
  <c r="J714" i="1" s="1"/>
  <c r="J715" i="1" a="1"/>
  <c r="J715" i="1" s="1"/>
  <c r="J716" i="1" a="1"/>
  <c r="J716" i="1" s="1"/>
  <c r="J717" i="1" a="1"/>
  <c r="J717" i="1" s="1"/>
  <c r="J718" i="1" a="1"/>
  <c r="J718" i="1" s="1"/>
  <c r="J719" i="1" a="1"/>
  <c r="J719" i="1" s="1"/>
  <c r="J720" i="1" a="1"/>
  <c r="J720" i="1" s="1"/>
  <c r="J721" i="1" a="1"/>
  <c r="J721" i="1" s="1"/>
  <c r="J722" i="1" a="1"/>
  <c r="J722" i="1" s="1"/>
  <c r="J723" i="1" a="1"/>
  <c r="J723" i="1" s="1"/>
  <c r="J724" i="1" a="1"/>
  <c r="J724" i="1" s="1"/>
  <c r="J725" i="1" a="1"/>
  <c r="J725" i="1" s="1"/>
  <c r="J726" i="1" a="1"/>
  <c r="J726" i="1" s="1"/>
  <c r="J727" i="1" a="1"/>
  <c r="J727" i="1" s="1"/>
  <c r="J728" i="1" a="1"/>
  <c r="J728" i="1"/>
  <c r="J729" i="1" a="1"/>
  <c r="J729" i="1" s="1"/>
  <c r="J730" i="1" a="1"/>
  <c r="J730" i="1" s="1"/>
  <c r="J731" i="1" a="1"/>
  <c r="J731" i="1" s="1"/>
  <c r="J732" i="1" a="1"/>
  <c r="J732" i="1" s="1"/>
  <c r="J733" i="1" a="1"/>
  <c r="J733" i="1" s="1"/>
  <c r="J734" i="1" a="1"/>
  <c r="J734" i="1" s="1"/>
  <c r="J735" i="1" a="1"/>
  <c r="J735" i="1" s="1"/>
  <c r="J736" i="1" a="1"/>
  <c r="J736" i="1" s="1"/>
  <c r="J737" i="1" a="1"/>
  <c r="J737" i="1" s="1"/>
  <c r="J738" i="1" a="1"/>
  <c r="J738" i="1" s="1"/>
  <c r="J739" i="1" a="1"/>
  <c r="J739" i="1" s="1"/>
  <c r="J740" i="1" a="1"/>
  <c r="J740" i="1" s="1"/>
  <c r="J741" i="1" a="1"/>
  <c r="J741" i="1" s="1"/>
  <c r="J742" i="1" a="1"/>
  <c r="J742" i="1" s="1"/>
  <c r="J743" i="1" a="1"/>
  <c r="J743" i="1"/>
  <c r="J744" i="1" a="1"/>
  <c r="J744" i="1"/>
  <c r="J745" i="1" a="1"/>
  <c r="J745" i="1" s="1"/>
  <c r="J746" i="1" a="1"/>
  <c r="J746" i="1" s="1"/>
  <c r="J747" i="1" a="1"/>
  <c r="J747" i="1" s="1"/>
  <c r="J748" i="1" a="1"/>
  <c r="J748" i="1" s="1"/>
  <c r="J749" i="1" a="1"/>
  <c r="J749" i="1" s="1"/>
  <c r="J750" i="1" a="1"/>
  <c r="J750" i="1" s="1"/>
  <c r="J751" i="1" a="1"/>
  <c r="J751" i="1"/>
  <c r="J752" i="1" a="1"/>
  <c r="J752" i="1" s="1"/>
  <c r="J753" i="1" a="1"/>
  <c r="J753" i="1" s="1"/>
  <c r="J754" i="1" a="1"/>
  <c r="J754" i="1" s="1"/>
  <c r="J755" i="1" a="1"/>
  <c r="J755" i="1" s="1"/>
  <c r="J756" i="1" a="1"/>
  <c r="J756" i="1" s="1"/>
  <c r="J757" i="1" a="1"/>
  <c r="J757" i="1" s="1"/>
  <c r="J758" i="1" a="1"/>
  <c r="J758" i="1" s="1"/>
  <c r="J759" i="1" a="1"/>
  <c r="J759" i="1" s="1"/>
  <c r="J760" i="1" a="1"/>
  <c r="J760" i="1" s="1"/>
  <c r="J761" i="1" a="1"/>
  <c r="J761" i="1" s="1"/>
  <c r="J762" i="1" a="1"/>
  <c r="J762" i="1" s="1"/>
  <c r="J763" i="1" a="1"/>
  <c r="J763" i="1" s="1"/>
  <c r="J764" i="1" a="1"/>
  <c r="J764" i="1" s="1"/>
  <c r="J765" i="1" a="1"/>
  <c r="J765" i="1" s="1"/>
  <c r="J766" i="1" a="1"/>
  <c r="J766" i="1" s="1"/>
  <c r="J767" i="1" a="1"/>
  <c r="J767" i="1" s="1"/>
  <c r="J768" i="1" a="1"/>
  <c r="J768" i="1" s="1"/>
  <c r="J769" i="1" a="1"/>
  <c r="J769" i="1" s="1"/>
  <c r="J770" i="1" a="1"/>
  <c r="J770" i="1" s="1"/>
  <c r="J771" i="1" a="1"/>
  <c r="J771" i="1" s="1"/>
  <c r="J772" i="1" a="1"/>
  <c r="J772" i="1" s="1"/>
  <c r="J773" i="1" a="1"/>
  <c r="J773" i="1" s="1"/>
  <c r="J774" i="1" a="1"/>
  <c r="J774" i="1" s="1"/>
  <c r="J775" i="1" a="1"/>
  <c r="J775" i="1"/>
  <c r="J776" i="1" a="1"/>
  <c r="J776" i="1" s="1"/>
  <c r="J777" i="1" a="1"/>
  <c r="J777" i="1" s="1"/>
  <c r="J778" i="1" a="1"/>
  <c r="J778" i="1" s="1"/>
  <c r="J779" i="1" a="1"/>
  <c r="J779" i="1" s="1"/>
  <c r="J780" i="1" a="1"/>
  <c r="J780" i="1" s="1"/>
  <c r="J781" i="1" a="1"/>
  <c r="J781" i="1" s="1"/>
  <c r="J782" i="1" a="1"/>
  <c r="J782" i="1" s="1"/>
  <c r="J783" i="1" a="1"/>
  <c r="J783" i="1" s="1"/>
  <c r="J784" i="1" a="1"/>
  <c r="J784" i="1" s="1"/>
  <c r="J785" i="1" a="1"/>
  <c r="J785" i="1" s="1"/>
  <c r="J786" i="1" a="1"/>
  <c r="J786" i="1" s="1"/>
  <c r="J787" i="1" a="1"/>
  <c r="J787" i="1" s="1"/>
  <c r="J788" i="1" a="1"/>
  <c r="J788" i="1" s="1"/>
  <c r="J789" i="1" a="1"/>
  <c r="J789" i="1" s="1"/>
  <c r="J790" i="1" a="1"/>
  <c r="J790" i="1" s="1"/>
  <c r="J791" i="1" a="1"/>
  <c r="J791" i="1" s="1"/>
  <c r="J792" i="1" a="1"/>
  <c r="J792" i="1"/>
  <c r="J793" i="1" a="1"/>
  <c r="J793" i="1" s="1"/>
  <c r="J794" i="1" a="1"/>
  <c r="J794" i="1" s="1"/>
  <c r="J795" i="1" a="1"/>
  <c r="J795" i="1" s="1"/>
  <c r="J796" i="1" a="1"/>
  <c r="J796" i="1" s="1"/>
  <c r="J797" i="1" a="1"/>
  <c r="J797" i="1" s="1"/>
  <c r="J798" i="1" a="1"/>
  <c r="J798" i="1" s="1"/>
  <c r="J799" i="1" a="1"/>
  <c r="J799" i="1"/>
  <c r="J800" i="1" a="1"/>
  <c r="J800" i="1" s="1"/>
  <c r="J801" i="1" a="1"/>
  <c r="J801" i="1" s="1"/>
  <c r="J802" i="1" a="1"/>
  <c r="J802" i="1" s="1"/>
  <c r="J803" i="1" a="1"/>
  <c r="J803" i="1" s="1"/>
  <c r="J804" i="1" a="1"/>
  <c r="J804" i="1" s="1"/>
  <c r="J805" i="1" a="1"/>
  <c r="J805" i="1" s="1"/>
  <c r="J806" i="1" a="1"/>
  <c r="J806" i="1"/>
  <c r="J807" i="1" a="1"/>
  <c r="J807" i="1" s="1"/>
  <c r="J808" i="1" a="1"/>
  <c r="J808" i="1" s="1"/>
  <c r="J809" i="1" a="1"/>
  <c r="J809" i="1" s="1"/>
  <c r="J810" i="1" a="1"/>
  <c r="J810" i="1" s="1"/>
  <c r="J811" i="1" a="1"/>
  <c r="J811" i="1" s="1"/>
  <c r="J812" i="1" a="1"/>
  <c r="J812" i="1" s="1"/>
  <c r="J813" i="1" a="1"/>
  <c r="J813" i="1" s="1"/>
  <c r="J814" i="1" a="1"/>
  <c r="J814" i="1" s="1"/>
  <c r="J815" i="1" a="1"/>
  <c r="J815" i="1" s="1"/>
  <c r="J816" i="1" a="1"/>
  <c r="J816" i="1" s="1"/>
  <c r="J817" i="1" a="1"/>
  <c r="J817" i="1" s="1"/>
  <c r="J818" i="1" a="1"/>
  <c r="J818" i="1" s="1"/>
  <c r="J819" i="1" a="1"/>
  <c r="J819" i="1" s="1"/>
  <c r="J820" i="1" a="1"/>
  <c r="J820" i="1" s="1"/>
  <c r="J821" i="1" a="1"/>
  <c r="J821" i="1" s="1"/>
  <c r="J822" i="1" a="1"/>
  <c r="J822" i="1" s="1"/>
  <c r="J823" i="1" a="1"/>
  <c r="J823" i="1" s="1"/>
  <c r="J824" i="1" a="1"/>
  <c r="J824" i="1" s="1"/>
  <c r="J825" i="1" a="1"/>
  <c r="J825" i="1" s="1"/>
  <c r="J826" i="1" a="1"/>
  <c r="J826" i="1" s="1"/>
  <c r="J827" i="1" a="1"/>
  <c r="J827" i="1" s="1"/>
  <c r="J828" i="1" a="1"/>
  <c r="J828" i="1" s="1"/>
  <c r="J829" i="1" a="1"/>
  <c r="J829" i="1" s="1"/>
  <c r="J830" i="1" a="1"/>
  <c r="J830" i="1" s="1"/>
  <c r="J831" i="1" a="1"/>
  <c r="J831" i="1" s="1"/>
  <c r="J832" i="1" a="1"/>
  <c r="J832" i="1" s="1"/>
  <c r="J833" i="1" a="1"/>
  <c r="J833" i="1" s="1"/>
  <c r="J834" i="1" a="1"/>
  <c r="J834" i="1" s="1"/>
  <c r="J835" i="1" a="1"/>
  <c r="J835" i="1" s="1"/>
  <c r="J836" i="1" a="1"/>
  <c r="J836" i="1" s="1"/>
  <c r="J837" i="1" a="1"/>
  <c r="J837" i="1" s="1"/>
  <c r="J838" i="1" a="1"/>
  <c r="J838" i="1" s="1"/>
  <c r="J839" i="1" a="1"/>
  <c r="J839" i="1" s="1"/>
  <c r="J840" i="1" a="1"/>
  <c r="J840" i="1" s="1"/>
  <c r="J841" i="1" a="1"/>
  <c r="J841" i="1" s="1"/>
  <c r="J842" i="1" a="1"/>
  <c r="J842" i="1" s="1"/>
  <c r="J843" i="1" a="1"/>
  <c r="J843" i="1"/>
  <c r="J844" i="1" a="1"/>
  <c r="J844" i="1" s="1"/>
  <c r="J845" i="1" a="1"/>
  <c r="J845" i="1" s="1"/>
  <c r="J846" i="1" a="1"/>
  <c r="J846" i="1" s="1"/>
  <c r="J847" i="1" a="1"/>
  <c r="J847" i="1"/>
  <c r="J848" i="1" a="1"/>
  <c r="J848" i="1" s="1"/>
  <c r="J849" i="1" a="1"/>
  <c r="J849" i="1" s="1"/>
  <c r="J850" i="1" a="1"/>
  <c r="J850" i="1" s="1"/>
  <c r="J851" i="1" a="1"/>
  <c r="J851" i="1" s="1"/>
  <c r="J852" i="1" a="1"/>
  <c r="J852" i="1"/>
  <c r="J853" i="1" a="1"/>
  <c r="J853" i="1" s="1"/>
  <c r="J854" i="1" a="1"/>
  <c r="J854" i="1" s="1"/>
  <c r="J855" i="1" a="1"/>
  <c r="J855" i="1" s="1"/>
  <c r="J856" i="1" a="1"/>
  <c r="J856" i="1" s="1"/>
  <c r="J857" i="1" a="1"/>
  <c r="J857" i="1" s="1"/>
  <c r="J858" i="1" a="1"/>
  <c r="J858" i="1" s="1"/>
  <c r="J859" i="1" a="1"/>
  <c r="J859" i="1" s="1"/>
  <c r="J860" i="1" a="1"/>
  <c r="J860" i="1" s="1"/>
  <c r="J861" i="1" a="1"/>
  <c r="J861" i="1" s="1"/>
  <c r="J862" i="1" a="1"/>
  <c r="J862" i="1" s="1"/>
  <c r="J863" i="1" a="1"/>
  <c r="J863" i="1" s="1"/>
  <c r="J864" i="1" a="1"/>
  <c r="J864" i="1" s="1"/>
  <c r="J865" i="1" a="1"/>
  <c r="J865" i="1" s="1"/>
  <c r="J866" i="1" a="1"/>
  <c r="J866" i="1" s="1"/>
  <c r="J867" i="1" a="1"/>
  <c r="J867" i="1" s="1"/>
  <c r="J868" i="1" a="1"/>
  <c r="J868" i="1" s="1"/>
  <c r="J869" i="1" a="1"/>
  <c r="J869" i="1" s="1"/>
  <c r="J870" i="1" a="1"/>
  <c r="J870" i="1" s="1"/>
  <c r="J871" i="1" a="1"/>
  <c r="J871" i="1" s="1"/>
  <c r="J872" i="1" a="1"/>
  <c r="J872" i="1" s="1"/>
  <c r="J873" i="1" a="1"/>
  <c r="J873" i="1" s="1"/>
  <c r="J874" i="1" a="1"/>
  <c r="J874" i="1"/>
  <c r="J875" i="1" a="1"/>
  <c r="J875" i="1" s="1"/>
  <c r="J876" i="1" a="1"/>
  <c r="J876" i="1" s="1"/>
  <c r="J877" i="1" a="1"/>
  <c r="J877" i="1" s="1"/>
  <c r="J878" i="1" a="1"/>
  <c r="J878" i="1" s="1"/>
  <c r="J879" i="1" a="1"/>
  <c r="J879" i="1" s="1"/>
  <c r="J880" i="1" a="1"/>
  <c r="J880" i="1" s="1"/>
  <c r="J881" i="1" a="1"/>
  <c r="J881" i="1" s="1"/>
  <c r="J882" i="1" a="1"/>
  <c r="J882" i="1" s="1"/>
  <c r="J883" i="1" a="1"/>
  <c r="J883" i="1" s="1"/>
  <c r="J884" i="1" a="1"/>
  <c r="J884" i="1" s="1"/>
  <c r="J885" i="1" a="1"/>
  <c r="J885" i="1" s="1"/>
  <c r="J886" i="1" a="1"/>
  <c r="J886" i="1"/>
  <c r="J887" i="1" a="1"/>
  <c r="J887" i="1" s="1"/>
  <c r="J888" i="1" a="1"/>
  <c r="J888" i="1" s="1"/>
  <c r="J889" i="1" a="1"/>
  <c r="J889" i="1" s="1"/>
  <c r="J890" i="1" a="1"/>
  <c r="J890" i="1" s="1"/>
  <c r="J891" i="1" a="1"/>
  <c r="J891" i="1" s="1"/>
  <c r="J892" i="1" a="1"/>
  <c r="J892" i="1" s="1"/>
  <c r="J893" i="1" a="1"/>
  <c r="J893" i="1" s="1"/>
  <c r="J894" i="1" a="1"/>
  <c r="J894" i="1" s="1"/>
  <c r="J895" i="1" a="1"/>
  <c r="J895" i="1" s="1"/>
  <c r="J896" i="1" a="1"/>
  <c r="J896" i="1" s="1"/>
  <c r="J897" i="1" a="1"/>
  <c r="J897" i="1" s="1"/>
  <c r="J898" i="1" a="1"/>
  <c r="J898" i="1" s="1"/>
  <c r="J899" i="1" a="1"/>
  <c r="J899" i="1" s="1"/>
  <c r="J900" i="1" a="1"/>
  <c r="J900" i="1" s="1"/>
  <c r="J901" i="1" a="1"/>
  <c r="J901" i="1" s="1"/>
  <c r="J902" i="1" a="1"/>
  <c r="J902" i="1" s="1"/>
  <c r="J903" i="1" a="1"/>
  <c r="J903" i="1" s="1"/>
  <c r="J904" i="1" a="1"/>
  <c r="J904" i="1" s="1"/>
  <c r="J905" i="1" a="1"/>
  <c r="J905" i="1" s="1"/>
  <c r="J906" i="1" a="1"/>
  <c r="J906" i="1"/>
  <c r="J907" i="1" a="1"/>
  <c r="J907" i="1" s="1"/>
  <c r="J908" i="1" a="1"/>
  <c r="J908" i="1" s="1"/>
  <c r="J909" i="1" a="1"/>
  <c r="J909" i="1" s="1"/>
  <c r="J910" i="1" a="1"/>
  <c r="J910" i="1" s="1"/>
  <c r="J911" i="1" a="1"/>
  <c r="J911" i="1" s="1"/>
  <c r="J912" i="1" a="1"/>
  <c r="J912" i="1" s="1"/>
  <c r="J913" i="1" a="1"/>
  <c r="J913" i="1" s="1"/>
  <c r="J914" i="1" a="1"/>
  <c r="J914" i="1" s="1"/>
  <c r="J915" i="1" a="1"/>
  <c r="J915" i="1" s="1"/>
  <c r="J916" i="1" a="1"/>
  <c r="J916" i="1" s="1"/>
  <c r="J917" i="1" a="1"/>
  <c r="J917" i="1" s="1"/>
  <c r="J918" i="1" a="1"/>
  <c r="J918" i="1"/>
  <c r="J919" i="1" a="1"/>
  <c r="J919" i="1" s="1"/>
  <c r="J920" i="1" a="1"/>
  <c r="J920" i="1" s="1"/>
  <c r="J921" i="1" a="1"/>
  <c r="J921" i="1" s="1"/>
  <c r="J922" i="1" a="1"/>
  <c r="J922" i="1" s="1"/>
  <c r="J923" i="1" a="1"/>
  <c r="J923" i="1" s="1"/>
  <c r="J924" i="1" a="1"/>
  <c r="J924" i="1"/>
  <c r="J925" i="1" a="1"/>
  <c r="J925" i="1" s="1"/>
  <c r="J926" i="1" a="1"/>
  <c r="J926" i="1" s="1"/>
  <c r="J927" i="1" a="1"/>
  <c r="J927" i="1"/>
  <c r="J928" i="1" a="1"/>
  <c r="J928" i="1" s="1"/>
  <c r="J929" i="1" a="1"/>
  <c r="J929" i="1" s="1"/>
  <c r="J930" i="1" a="1"/>
  <c r="J930" i="1" s="1"/>
  <c r="J931" i="1" a="1"/>
  <c r="J931" i="1" s="1"/>
  <c r="J932" i="1" a="1"/>
  <c r="J932" i="1" s="1"/>
  <c r="J933" i="1" a="1"/>
  <c r="J933" i="1" s="1"/>
  <c r="J934" i="1" a="1"/>
  <c r="J934" i="1"/>
  <c r="J935" i="1" a="1"/>
  <c r="J935" i="1" s="1"/>
  <c r="J936" i="1" a="1"/>
  <c r="J936" i="1"/>
  <c r="J937" i="1" a="1"/>
  <c r="J937" i="1" s="1"/>
  <c r="J938" i="1" a="1"/>
  <c r="J938" i="1" s="1"/>
  <c r="J939" i="1" a="1"/>
  <c r="J939" i="1" s="1"/>
  <c r="J940" i="1" a="1"/>
  <c r="J940" i="1" s="1"/>
  <c r="J941" i="1" a="1"/>
  <c r="J941" i="1" s="1"/>
  <c r="J942" i="1" a="1"/>
  <c r="J942" i="1"/>
  <c r="J943" i="1" a="1"/>
  <c r="J943" i="1" s="1"/>
  <c r="J944" i="1" a="1"/>
  <c r="J944" i="1" s="1"/>
  <c r="J945" i="1" a="1"/>
  <c r="J945" i="1" s="1"/>
  <c r="J946" i="1" a="1"/>
  <c r="J946" i="1" s="1"/>
  <c r="J947" i="1" a="1"/>
  <c r="J947" i="1" s="1"/>
  <c r="J948" i="1" a="1"/>
  <c r="J948" i="1"/>
  <c r="J949" i="1" a="1"/>
  <c r="J949" i="1" s="1"/>
  <c r="J950" i="1" a="1"/>
  <c r="J950" i="1" s="1"/>
  <c r="J951" i="1" a="1"/>
  <c r="J951" i="1" s="1"/>
  <c r="J952" i="1" a="1"/>
  <c r="J952" i="1" s="1"/>
  <c r="J953" i="1" a="1"/>
  <c r="J953" i="1" s="1"/>
  <c r="J954" i="1" a="1"/>
  <c r="J954" i="1" s="1"/>
  <c r="J955" i="1" a="1"/>
  <c r="J955" i="1" s="1"/>
  <c r="J956" i="1" a="1"/>
  <c r="J956" i="1"/>
  <c r="J957" i="1" a="1"/>
  <c r="J957" i="1" s="1"/>
  <c r="J958" i="1" a="1"/>
  <c r="J958" i="1" s="1"/>
  <c r="J959" i="1" a="1"/>
  <c r="J959" i="1" s="1"/>
  <c r="J960" i="1" a="1"/>
  <c r="J960" i="1" s="1"/>
  <c r="J961" i="1" a="1"/>
  <c r="J961" i="1" s="1"/>
  <c r="J962" i="1" a="1"/>
  <c r="J962" i="1" s="1"/>
  <c r="J963" i="1" a="1"/>
  <c r="J963" i="1" s="1"/>
  <c r="J964" i="1" a="1"/>
  <c r="J964" i="1" s="1"/>
  <c r="J965" i="1" a="1"/>
  <c r="J965" i="1" s="1"/>
  <c r="J966" i="1" a="1"/>
  <c r="J966" i="1" s="1"/>
  <c r="J967" i="1" a="1"/>
  <c r="J967" i="1" s="1"/>
  <c r="J968" i="1" a="1"/>
  <c r="J968" i="1"/>
  <c r="J969" i="1" a="1"/>
  <c r="J969" i="1" s="1"/>
  <c r="J970" i="1" a="1"/>
  <c r="J970" i="1" s="1"/>
  <c r="J971" i="1" a="1"/>
  <c r="J971" i="1" s="1"/>
  <c r="J972" i="1" a="1"/>
  <c r="J972" i="1" s="1"/>
  <c r="J973" i="1" a="1"/>
  <c r="J973" i="1" s="1"/>
  <c r="J974" i="1" a="1"/>
  <c r="J974" i="1" s="1"/>
  <c r="J975" i="1" a="1"/>
  <c r="J975" i="1"/>
  <c r="J976" i="1" a="1"/>
  <c r="J976" i="1" s="1"/>
  <c r="J977" i="1" a="1"/>
  <c r="J977" i="1" s="1"/>
  <c r="J978" i="1" a="1"/>
  <c r="J978" i="1" s="1"/>
  <c r="J979" i="1" a="1"/>
  <c r="J979" i="1" s="1"/>
  <c r="J980" i="1" a="1"/>
  <c r="J980" i="1" s="1"/>
  <c r="J981" i="1" a="1"/>
  <c r="J981" i="1" s="1"/>
  <c r="J982" i="1" a="1"/>
  <c r="J982" i="1" s="1"/>
  <c r="J983" i="1" a="1"/>
  <c r="J983" i="1" s="1"/>
  <c r="J984" i="1" a="1"/>
  <c r="J984" i="1"/>
  <c r="J985" i="1" a="1"/>
  <c r="J985" i="1" s="1"/>
  <c r="J986" i="1" a="1"/>
  <c r="J986" i="1" s="1"/>
  <c r="J987" i="1" a="1"/>
  <c r="J987" i="1" s="1"/>
  <c r="J988" i="1" a="1"/>
  <c r="J988" i="1" s="1"/>
  <c r="J989" i="1" a="1"/>
  <c r="J989" i="1" s="1"/>
  <c r="J990" i="1" a="1"/>
  <c r="J990" i="1" s="1"/>
  <c r="J991" i="1" a="1"/>
  <c r="J991" i="1" s="1"/>
  <c r="J992" i="1" a="1"/>
  <c r="J992" i="1" s="1"/>
  <c r="J993" i="1" a="1"/>
  <c r="J993" i="1" s="1"/>
  <c r="J994" i="1" a="1"/>
  <c r="J994" i="1"/>
  <c r="J995" i="1" a="1"/>
  <c r="J995" i="1" s="1"/>
  <c r="J996" i="1" a="1"/>
  <c r="J996" i="1" s="1"/>
  <c r="J997" i="1" a="1"/>
  <c r="J997" i="1" s="1"/>
  <c r="J998" i="1" a="1"/>
  <c r="J998" i="1" s="1"/>
  <c r="J999" i="1" a="1"/>
  <c r="J999" i="1" s="1"/>
  <c r="J1000" i="1" a="1"/>
  <c r="J1000" i="1" s="1"/>
  <c r="J1001" i="1" a="1"/>
  <c r="J1001" i="1" s="1"/>
  <c r="J1002" i="1" a="1"/>
  <c r="J1002" i="1" s="1"/>
  <c r="J1003" i="1" a="1"/>
  <c r="J1003" i="1" s="1"/>
  <c r="J1004" i="1" a="1"/>
  <c r="J1004" i="1" s="1"/>
  <c r="J1005" i="1" a="1"/>
  <c r="J1005" i="1" s="1"/>
  <c r="J1006" i="1" a="1"/>
  <c r="J1006" i="1" s="1"/>
  <c r="J1007" i="1" a="1"/>
  <c r="J1007" i="1"/>
  <c r="J1008" i="1" a="1"/>
  <c r="J1008" i="1" s="1"/>
  <c r="J1009" i="1" a="1"/>
  <c r="J1009" i="1" s="1"/>
  <c r="J1010" i="1" a="1"/>
  <c r="J1010" i="1" s="1"/>
  <c r="J1011" i="1" a="1"/>
  <c r="J1011" i="1" s="1"/>
  <c r="J1012" i="1" a="1"/>
  <c r="J1012" i="1" s="1"/>
  <c r="J1013" i="1" a="1"/>
  <c r="J1013" i="1" s="1"/>
  <c r="J1014" i="1" a="1"/>
  <c r="J1014" i="1" s="1"/>
  <c r="J1015" i="1" a="1"/>
  <c r="J1015" i="1" s="1"/>
  <c r="J1016" i="1" a="1"/>
  <c r="J1016" i="1" s="1"/>
  <c r="J1017" i="1" a="1"/>
  <c r="J1017" i="1" s="1"/>
  <c r="J1018" i="1" a="1"/>
  <c r="J1018" i="1" s="1"/>
  <c r="J1019" i="1" a="1"/>
  <c r="J1019" i="1" s="1"/>
  <c r="J1020" i="1" a="1"/>
  <c r="J1020" i="1" s="1"/>
  <c r="J1021" i="1" a="1"/>
  <c r="J1021" i="1" s="1"/>
  <c r="J1022" i="1" a="1"/>
  <c r="J1022" i="1" s="1"/>
  <c r="J1023" i="1" a="1"/>
  <c r="J1023" i="1"/>
  <c r="J1024" i="1" a="1"/>
  <c r="J1024" i="1" s="1"/>
  <c r="J1025" i="1" a="1"/>
  <c r="J1025" i="1" s="1"/>
  <c r="J1026" i="1" a="1"/>
  <c r="J1026" i="1" s="1"/>
  <c r="J1027" i="1" a="1"/>
  <c r="J1027" i="1" s="1"/>
  <c r="J1028" i="1" a="1"/>
  <c r="J1028" i="1" s="1"/>
  <c r="J1029" i="1" a="1"/>
  <c r="J1029" i="1" s="1"/>
  <c r="J1030" i="1" a="1"/>
  <c r="J1030" i="1" s="1"/>
  <c r="J1031" i="1" a="1"/>
  <c r="J1031" i="1" s="1"/>
  <c r="J1032" i="1" a="1"/>
  <c r="J1032" i="1" s="1"/>
  <c r="J1033" i="1" a="1"/>
  <c r="J1033" i="1" s="1"/>
  <c r="J1034" i="1" a="1"/>
  <c r="J1034" i="1" s="1"/>
  <c r="J1035" i="1" a="1"/>
  <c r="J1035" i="1"/>
  <c r="J1036" i="1" a="1"/>
  <c r="J1036" i="1" s="1"/>
  <c r="J1037" i="1" a="1"/>
  <c r="J1037" i="1" s="1"/>
  <c r="J1038" i="1" a="1"/>
  <c r="J1038" i="1" s="1"/>
  <c r="J1039" i="1" a="1"/>
  <c r="J1039" i="1" s="1"/>
  <c r="J1040" i="1" a="1"/>
  <c r="J1040" i="1" s="1"/>
  <c r="J1041" i="1" a="1"/>
  <c r="J1041" i="1" s="1"/>
  <c r="J1042" i="1" a="1"/>
  <c r="J1042" i="1" s="1"/>
  <c r="J1043" i="1" a="1"/>
  <c r="J1043" i="1" s="1"/>
  <c r="J1044" i="1" a="1"/>
  <c r="J1044" i="1" s="1"/>
  <c r="J1045" i="1" a="1"/>
  <c r="J1045" i="1" s="1"/>
  <c r="J1046" i="1" a="1"/>
  <c r="J1046" i="1" s="1"/>
  <c r="J1047" i="1" a="1"/>
  <c r="J1047" i="1" s="1"/>
  <c r="J1048" i="1" a="1"/>
  <c r="J1048" i="1"/>
  <c r="J1049" i="1" a="1"/>
  <c r="J1049" i="1" s="1"/>
  <c r="J1050" i="1" a="1"/>
  <c r="J1050" i="1" s="1"/>
  <c r="J1051" i="1" a="1"/>
  <c r="J1051" i="1" s="1"/>
  <c r="J1052" i="1" a="1"/>
  <c r="J1052" i="1" s="1"/>
  <c r="J1053" i="1" a="1"/>
  <c r="J1053" i="1" s="1"/>
  <c r="J1054" i="1" a="1"/>
  <c r="J1054" i="1" s="1"/>
  <c r="J1055" i="1" a="1"/>
  <c r="J1055" i="1" s="1"/>
  <c r="J1056" i="1" a="1"/>
  <c r="J1056" i="1" s="1"/>
  <c r="J1057" i="1" a="1"/>
  <c r="J1057" i="1" s="1"/>
  <c r="J1058" i="1" a="1"/>
  <c r="J1058" i="1" s="1"/>
  <c r="J1059" i="1" a="1"/>
  <c r="J1059" i="1" s="1"/>
  <c r="J1060" i="1" a="1"/>
  <c r="J1060" i="1" s="1"/>
  <c r="J1061" i="1" a="1"/>
  <c r="J1061" i="1" s="1"/>
  <c r="J1062" i="1" a="1"/>
  <c r="J1062" i="1" s="1"/>
  <c r="J1063" i="1" a="1"/>
  <c r="J1063" i="1" s="1"/>
  <c r="J1064" i="1" a="1"/>
  <c r="J1064" i="1" s="1"/>
  <c r="J1065" i="1" a="1"/>
  <c r="J1065" i="1" s="1"/>
  <c r="J1066" i="1" a="1"/>
  <c r="J1066" i="1" s="1"/>
  <c r="J1067" i="1" a="1"/>
  <c r="J1067" i="1" s="1"/>
  <c r="J1068" i="1" a="1"/>
  <c r="J1068" i="1" s="1"/>
  <c r="J1069" i="1" a="1"/>
  <c r="J1069" i="1" s="1"/>
  <c r="J1070" i="1" a="1"/>
  <c r="J1070" i="1" s="1"/>
  <c r="J1071" i="1" a="1"/>
  <c r="J1071" i="1"/>
  <c r="J1072" i="1" a="1"/>
  <c r="J1072" i="1" s="1"/>
  <c r="J1073" i="1" a="1"/>
  <c r="J1073" i="1" s="1"/>
  <c r="J1074" i="1" a="1"/>
  <c r="J1074" i="1" s="1"/>
  <c r="J1075" i="1" a="1"/>
  <c r="J1075" i="1"/>
  <c r="J1076" i="1" a="1"/>
  <c r="J1076" i="1" s="1"/>
  <c r="J1077" i="1" a="1"/>
  <c r="J1077" i="1" s="1"/>
  <c r="J1078" i="1" a="1"/>
  <c r="J1078" i="1" s="1"/>
  <c r="J1079" i="1" a="1"/>
  <c r="J1079" i="1"/>
  <c r="J1080" i="1" a="1"/>
  <c r="J1080" i="1" s="1"/>
  <c r="J1081" i="1" a="1"/>
  <c r="J1081" i="1" s="1"/>
  <c r="J1082" i="1" a="1"/>
  <c r="J1082" i="1" s="1"/>
  <c r="J1083" i="1" a="1"/>
  <c r="J1083" i="1" s="1"/>
  <c r="J1084" i="1" a="1"/>
  <c r="J1084" i="1" s="1"/>
  <c r="J1085" i="1" a="1"/>
  <c r="J1085" i="1" s="1"/>
  <c r="J1086" i="1" a="1"/>
  <c r="J1086" i="1" s="1"/>
  <c r="J1087" i="1" a="1"/>
  <c r="J1087" i="1"/>
  <c r="J1088" i="1" a="1"/>
  <c r="J1088" i="1" s="1"/>
  <c r="J1089" i="1" a="1"/>
  <c r="J1089" i="1"/>
  <c r="J1090" i="1" a="1"/>
  <c r="J1090" i="1" s="1"/>
  <c r="J1091" i="1" a="1"/>
  <c r="J1091" i="1" s="1"/>
  <c r="J1092" i="1" a="1"/>
  <c r="J1092" i="1" s="1"/>
  <c r="J1093" i="1" a="1"/>
  <c r="J1093" i="1" s="1"/>
  <c r="J1094" i="1" a="1"/>
  <c r="J1094" i="1" s="1"/>
  <c r="J1095" i="1" a="1"/>
  <c r="J1095" i="1" s="1"/>
  <c r="J1096" i="1" a="1"/>
  <c r="J1096" i="1" s="1"/>
  <c r="J1097" i="1" a="1"/>
  <c r="J1097" i="1" s="1"/>
  <c r="J1098" i="1" a="1"/>
  <c r="J1098" i="1" s="1"/>
  <c r="J1099" i="1" a="1"/>
  <c r="J1099" i="1" s="1"/>
  <c r="J1100" i="1" a="1"/>
  <c r="J1100" i="1" s="1"/>
  <c r="J1101" i="1" a="1"/>
  <c r="J1101" i="1" s="1"/>
  <c r="J1102" i="1" a="1"/>
  <c r="J1102" i="1" s="1"/>
  <c r="J1103" i="1" a="1"/>
  <c r="J1103" i="1" s="1"/>
  <c r="J1104" i="1" a="1"/>
  <c r="J1104" i="1" s="1"/>
  <c r="J1105" i="1" a="1"/>
  <c r="J1105" i="1"/>
  <c r="J1106" i="1" a="1"/>
  <c r="J1106" i="1" s="1"/>
  <c r="J1107" i="1" a="1"/>
  <c r="J1107" i="1" s="1"/>
  <c r="J1108" i="1" a="1"/>
  <c r="J1108" i="1" s="1"/>
  <c r="J1109" i="1" a="1"/>
  <c r="J1109" i="1" s="1"/>
  <c r="J1110" i="1" a="1"/>
  <c r="J1110" i="1" s="1"/>
  <c r="J1111" i="1" a="1"/>
  <c r="J1111" i="1"/>
  <c r="J1112" i="1" a="1"/>
  <c r="J1112" i="1" s="1"/>
  <c r="J1113" i="1" a="1"/>
  <c r="J1113" i="1" s="1"/>
  <c r="J1114" i="1" a="1"/>
  <c r="J1114" i="1" s="1"/>
  <c r="J1115" i="1" a="1"/>
  <c r="J1115" i="1" s="1"/>
  <c r="J1116" i="1" a="1"/>
  <c r="J1116" i="1" s="1"/>
  <c r="J1117" i="1" a="1"/>
  <c r="J1117" i="1"/>
  <c r="J1118" i="1" a="1"/>
  <c r="J1118" i="1" s="1"/>
  <c r="J1119" i="1" a="1"/>
  <c r="J1119" i="1" s="1"/>
  <c r="J1120" i="1" a="1"/>
  <c r="J1120" i="1" s="1"/>
  <c r="J1121" i="1" a="1"/>
  <c r="J1121" i="1"/>
  <c r="J1122" i="1" a="1"/>
  <c r="J1122" i="1" s="1"/>
  <c r="J1123" i="1" a="1"/>
  <c r="J1123" i="1" s="1"/>
  <c r="J1124" i="1" a="1"/>
  <c r="J1124" i="1" s="1"/>
  <c r="J1125" i="1" a="1"/>
  <c r="J1125" i="1" s="1"/>
  <c r="J1126" i="1" a="1"/>
  <c r="J1126" i="1" s="1"/>
  <c r="J1127" i="1" a="1"/>
  <c r="J1127" i="1" s="1"/>
  <c r="J1128" i="1" a="1"/>
  <c r="J1128" i="1" s="1"/>
  <c r="J1129" i="1" a="1"/>
  <c r="J1129" i="1" s="1"/>
  <c r="J1130" i="1" a="1"/>
  <c r="J1130" i="1" s="1"/>
  <c r="J1131" i="1" a="1"/>
  <c r="J1131" i="1" s="1"/>
  <c r="J1132" i="1" a="1"/>
  <c r="J1132" i="1" s="1"/>
  <c r="J1133" i="1" a="1"/>
  <c r="J1133" i="1" s="1"/>
  <c r="J1134" i="1" a="1"/>
  <c r="J1134" i="1" s="1"/>
  <c r="J1135" i="1" a="1"/>
  <c r="J1135" i="1" s="1"/>
  <c r="J1136" i="1" a="1"/>
  <c r="J1136" i="1" s="1"/>
  <c r="J1137" i="1" a="1"/>
  <c r="J1137" i="1"/>
  <c r="J1138" i="1" a="1"/>
  <c r="J1138" i="1" s="1"/>
  <c r="J1139" i="1" a="1"/>
  <c r="J1139" i="1" s="1"/>
  <c r="J1140" i="1" a="1"/>
  <c r="J1140" i="1" s="1"/>
  <c r="J1141" i="1" a="1"/>
  <c r="J1141" i="1" s="1"/>
  <c r="J1142" i="1" a="1"/>
  <c r="J1142" i="1" s="1"/>
  <c r="J1143" i="1" a="1"/>
  <c r="J1143" i="1"/>
  <c r="J1144" i="1" a="1"/>
  <c r="J1144" i="1" s="1"/>
  <c r="J1145" i="1" a="1"/>
  <c r="J1145" i="1"/>
  <c r="J1146" i="1" a="1"/>
  <c r="J1146" i="1" s="1"/>
  <c r="J1147" i="1" a="1"/>
  <c r="J1147" i="1" s="1"/>
  <c r="J1148" i="1" a="1"/>
  <c r="J1148" i="1" s="1"/>
  <c r="J1149" i="1" a="1"/>
  <c r="J1149" i="1"/>
  <c r="J1150" i="1" a="1"/>
  <c r="J1150" i="1" s="1"/>
  <c r="J1151" i="1" a="1"/>
  <c r="J1151" i="1" s="1"/>
  <c r="J1152" i="1" a="1"/>
  <c r="J1152" i="1" s="1"/>
  <c r="J1153" i="1" a="1"/>
  <c r="J1153" i="1" s="1"/>
  <c r="J1154" i="1" a="1"/>
  <c r="J1154" i="1" s="1"/>
  <c r="J1155" i="1" a="1"/>
  <c r="J1155" i="1" s="1"/>
  <c r="J1156" i="1" a="1"/>
  <c r="J1156" i="1" s="1"/>
  <c r="J1157" i="1" a="1"/>
  <c r="J1157" i="1" s="1"/>
  <c r="J1158" i="1" a="1"/>
  <c r="J1158" i="1" s="1"/>
  <c r="J1159" i="1" a="1"/>
  <c r="J1159" i="1" s="1"/>
  <c r="J1160" i="1" a="1"/>
  <c r="J1160" i="1" s="1"/>
  <c r="J1161" i="1" a="1"/>
  <c r="J1161" i="1"/>
  <c r="J1162" i="1" a="1"/>
  <c r="J1162" i="1" s="1"/>
  <c r="J1163" i="1" a="1"/>
  <c r="J1163" i="1" s="1"/>
  <c r="J1164" i="1" a="1"/>
  <c r="J1164" i="1" s="1"/>
  <c r="J1165" i="1" a="1"/>
  <c r="J1165" i="1" s="1"/>
  <c r="J1166" i="1" a="1"/>
  <c r="J1166" i="1" s="1"/>
  <c r="J1167" i="1" a="1"/>
  <c r="J1167" i="1" s="1"/>
  <c r="J1168" i="1" a="1"/>
  <c r="J1168" i="1" s="1"/>
  <c r="J1169" i="1" a="1"/>
  <c r="J1169" i="1" s="1"/>
  <c r="J1170" i="1" a="1"/>
  <c r="J1170" i="1" s="1"/>
  <c r="J1171" i="1" a="1"/>
  <c r="J1171" i="1" s="1"/>
  <c r="J1172" i="1" a="1"/>
  <c r="J1172" i="1" s="1"/>
  <c r="J1173" i="1" a="1"/>
  <c r="J1173" i="1" s="1"/>
  <c r="J1174" i="1" a="1"/>
  <c r="J1174" i="1" s="1"/>
  <c r="J1175" i="1" a="1"/>
  <c r="J1175" i="1"/>
  <c r="J1176" i="1" a="1"/>
  <c r="J1176" i="1" s="1"/>
  <c r="J1177" i="1" a="1"/>
  <c r="J1177" i="1"/>
  <c r="J1178" i="1" a="1"/>
  <c r="J1178" i="1" s="1"/>
  <c r="J1179" i="1" a="1"/>
  <c r="J1179" i="1" s="1"/>
  <c r="J1180" i="1" a="1"/>
  <c r="J1180" i="1" s="1"/>
  <c r="J1181" i="1" a="1"/>
  <c r="J1181" i="1"/>
  <c r="J1182" i="1" a="1"/>
  <c r="J1182" i="1" s="1"/>
  <c r="J1183" i="1" a="1"/>
  <c r="J1183" i="1" s="1"/>
  <c r="J1184" i="1" a="1"/>
  <c r="J1184" i="1" s="1"/>
  <c r="J1185" i="1" a="1"/>
  <c r="J1185" i="1" s="1"/>
  <c r="J1186" i="1" a="1"/>
  <c r="J1186" i="1" s="1"/>
  <c r="J1187" i="1" a="1"/>
  <c r="J1187" i="1" s="1"/>
  <c r="J1188" i="1" a="1"/>
  <c r="J1188" i="1" s="1"/>
  <c r="J1189" i="1" a="1"/>
  <c r="J1189" i="1" s="1"/>
  <c r="J1190" i="1" a="1"/>
  <c r="J1190" i="1" s="1"/>
  <c r="J1191" i="1" a="1"/>
  <c r="J1191" i="1" s="1"/>
  <c r="J1192" i="1" a="1"/>
  <c r="J1192" i="1" s="1"/>
  <c r="J1193" i="1" a="1"/>
  <c r="J1193" i="1"/>
  <c r="J1194" i="1" a="1"/>
  <c r="J1194" i="1" s="1"/>
  <c r="J1195" i="1" a="1"/>
  <c r="J1195" i="1" s="1"/>
  <c r="J1196" i="1" a="1"/>
  <c r="J1196" i="1" s="1"/>
  <c r="J1197" i="1" a="1"/>
  <c r="J1197" i="1" s="1"/>
  <c r="J1198" i="1" a="1"/>
  <c r="J1198" i="1" s="1"/>
  <c r="J1199" i="1" a="1"/>
  <c r="J1199" i="1"/>
  <c r="J1200" i="1" a="1"/>
  <c r="J1200" i="1" s="1"/>
  <c r="J1201" i="1" a="1"/>
  <c r="J1201" i="1" s="1"/>
  <c r="J1202" i="1" a="1"/>
  <c r="J1202" i="1" s="1"/>
  <c r="J1203" i="1" a="1"/>
  <c r="J1203" i="1" s="1"/>
  <c r="J1204" i="1" a="1"/>
  <c r="J1204" i="1" s="1"/>
  <c r="J1205" i="1" a="1"/>
  <c r="J1205" i="1"/>
  <c r="J1206" i="1" a="1"/>
  <c r="J1206" i="1" s="1"/>
  <c r="J1207" i="1" a="1"/>
  <c r="J1207" i="1" s="1"/>
  <c r="J1208" i="1" a="1"/>
  <c r="J1208" i="1" s="1"/>
  <c r="J1209" i="1" a="1"/>
  <c r="J1209" i="1" s="1"/>
  <c r="J1210" i="1" a="1"/>
  <c r="J1210" i="1" s="1"/>
  <c r="J1211" i="1" a="1"/>
  <c r="J1211" i="1" s="1"/>
  <c r="J1212" i="1" a="1"/>
  <c r="J1212" i="1" s="1"/>
  <c r="J1213" i="1" a="1"/>
  <c r="J1213" i="1" s="1"/>
  <c r="J1214" i="1" a="1"/>
  <c r="J1214" i="1" s="1"/>
  <c r="J1215" i="1" a="1"/>
  <c r="J1215" i="1" s="1"/>
  <c r="J1216" i="1" a="1"/>
  <c r="J1216" i="1" s="1"/>
  <c r="J1217" i="1" a="1"/>
  <c r="J1217" i="1"/>
  <c r="J1218" i="1" a="1"/>
  <c r="J1218" i="1" s="1"/>
  <c r="J1219" i="1" a="1"/>
  <c r="J1219" i="1" s="1"/>
  <c r="J1220" i="1" a="1"/>
  <c r="J1220" i="1" s="1"/>
  <c r="J1221" i="1" a="1"/>
  <c r="J1221" i="1" s="1"/>
  <c r="J1222" i="1" a="1"/>
  <c r="J1222" i="1" s="1"/>
  <c r="J1223" i="1" a="1"/>
  <c r="J1223" i="1"/>
  <c r="J1224" i="1" a="1"/>
  <c r="J1224" i="1" s="1"/>
  <c r="J1225" i="1" a="1"/>
  <c r="J1225" i="1" s="1"/>
  <c r="J1226" i="1" a="1"/>
  <c r="J1226" i="1" s="1"/>
  <c r="J1227" i="1" a="1"/>
  <c r="J1227" i="1" s="1"/>
  <c r="J1228" i="1" a="1"/>
  <c r="J1228" i="1" s="1"/>
  <c r="J1229" i="1" a="1"/>
  <c r="J1229" i="1"/>
  <c r="J1230" i="1" a="1"/>
  <c r="J1230" i="1" s="1"/>
  <c r="J1231" i="1" a="1"/>
  <c r="J1231" i="1" s="1"/>
  <c r="J1232" i="1" a="1"/>
  <c r="J1232" i="1" s="1"/>
  <c r="J1233" i="1" a="1"/>
  <c r="J1233" i="1"/>
  <c r="J1234" i="1" a="1"/>
  <c r="J1234" i="1" s="1"/>
  <c r="J1235" i="1" a="1"/>
  <c r="J1235" i="1" s="1"/>
  <c r="J1236" i="1" a="1"/>
  <c r="J1236" i="1" s="1"/>
  <c r="J1237" i="1" a="1"/>
  <c r="J1237" i="1" s="1"/>
  <c r="J1238" i="1" a="1"/>
  <c r="J1238" i="1" s="1"/>
  <c r="J1239" i="1" a="1"/>
  <c r="J1239" i="1" s="1"/>
  <c r="J1240" i="1" a="1"/>
  <c r="J1240" i="1" s="1"/>
  <c r="J1241" i="1" a="1"/>
  <c r="J1241" i="1" s="1"/>
  <c r="J1242" i="1" a="1"/>
  <c r="J1242" i="1" s="1"/>
  <c r="J1243" i="1" a="1"/>
  <c r="J1243" i="1" s="1"/>
  <c r="J1244" i="1" a="1"/>
  <c r="J1244" i="1" s="1"/>
  <c r="J1245" i="1" a="1"/>
  <c r="J1245" i="1" s="1"/>
  <c r="J1246" i="1" a="1"/>
  <c r="J1246" i="1" s="1"/>
  <c r="J1247" i="1" a="1"/>
  <c r="J1247" i="1" s="1"/>
  <c r="J1248" i="1" a="1"/>
  <c r="J1248" i="1" s="1"/>
  <c r="J1249" i="1" a="1"/>
  <c r="J1249" i="1"/>
  <c r="J1250" i="1" a="1"/>
  <c r="J1250" i="1" s="1"/>
  <c r="J1251" i="1" a="1"/>
  <c r="J1251" i="1" s="1"/>
  <c r="J1252" i="1" a="1"/>
  <c r="J1252" i="1" s="1"/>
  <c r="J1253" i="1" a="1"/>
  <c r="J1253" i="1" s="1"/>
  <c r="J1254" i="1" a="1"/>
  <c r="J1254" i="1" s="1"/>
  <c r="J1255" i="1" a="1"/>
  <c r="J1255" i="1"/>
  <c r="J1256" i="1" a="1"/>
  <c r="J1256" i="1" s="1"/>
  <c r="J1257" i="1" a="1"/>
  <c r="J1257" i="1" s="1"/>
  <c r="J1258" i="1" a="1"/>
  <c r="J1258" i="1" s="1"/>
  <c r="J1259" i="1" a="1"/>
  <c r="J1259" i="1" s="1"/>
  <c r="J1260" i="1" a="1"/>
  <c r="J1260" i="1" s="1"/>
  <c r="J1261" i="1" a="1"/>
  <c r="J1261" i="1"/>
  <c r="J1262" i="1" a="1"/>
  <c r="J1262" i="1" s="1"/>
  <c r="J1263" i="1" a="1"/>
  <c r="J1263" i="1" s="1"/>
  <c r="J1264" i="1" a="1"/>
  <c r="J1264" i="1" s="1"/>
  <c r="J1265" i="1" a="1"/>
  <c r="J1265" i="1" s="1"/>
  <c r="J1266" i="1" a="1"/>
  <c r="J1266" i="1" s="1"/>
  <c r="J1267" i="1" a="1"/>
  <c r="J1267" i="1" s="1"/>
  <c r="J1268" i="1" a="1"/>
  <c r="J1268" i="1" s="1"/>
  <c r="J1269" i="1" a="1"/>
  <c r="J1269" i="1" s="1"/>
  <c r="J1270" i="1" a="1"/>
  <c r="J1270" i="1" s="1"/>
  <c r="J1271" i="1" a="1"/>
  <c r="J1271" i="1" s="1"/>
  <c r="J1272" i="1" a="1"/>
  <c r="J1272" i="1" s="1"/>
  <c r="J1273" i="1" a="1"/>
  <c r="J1273" i="1"/>
  <c r="J1274" i="1" a="1"/>
  <c r="J1274" i="1" s="1"/>
  <c r="J1275" i="1" a="1"/>
  <c r="J1275" i="1" s="1"/>
  <c r="J1276" i="1" a="1"/>
  <c r="J1276" i="1" s="1"/>
  <c r="J1277" i="1" a="1"/>
  <c r="J1277" i="1" s="1"/>
  <c r="J1278" i="1" a="1"/>
  <c r="J1278" i="1" s="1"/>
  <c r="J1279" i="1" a="1"/>
  <c r="J1279" i="1" s="1"/>
  <c r="J1280" i="1" a="1"/>
  <c r="J1280" i="1" s="1"/>
  <c r="J1281" i="1" a="1"/>
  <c r="J1281" i="1" s="1"/>
  <c r="J1282" i="1" a="1"/>
  <c r="J1282" i="1" s="1"/>
  <c r="J1283" i="1" a="1"/>
  <c r="J1283" i="1" s="1"/>
  <c r="J1284" i="1" a="1"/>
  <c r="J1284" i="1" s="1"/>
  <c r="J1285" i="1" a="1"/>
  <c r="J1285" i="1" s="1"/>
  <c r="J1286" i="1" a="1"/>
  <c r="J1286" i="1" s="1"/>
  <c r="J1287" i="1" a="1"/>
  <c r="J1287" i="1"/>
  <c r="J1288" i="1" a="1"/>
  <c r="J1288" i="1" s="1"/>
  <c r="J1289" i="1" a="1"/>
  <c r="J1289" i="1"/>
  <c r="J1290" i="1" a="1"/>
  <c r="J1290" i="1" s="1"/>
  <c r="J1291" i="1" a="1"/>
  <c r="J1291" i="1" s="1"/>
  <c r="J1292" i="1" a="1"/>
  <c r="J1292" i="1" s="1"/>
  <c r="J1293" i="1" a="1"/>
  <c r="J1293" i="1"/>
  <c r="J1294" i="1" a="1"/>
  <c r="J1294" i="1" s="1"/>
  <c r="J1295" i="1" a="1"/>
  <c r="J1295" i="1" s="1"/>
  <c r="J1296" i="1" a="1"/>
  <c r="J1296" i="1" s="1"/>
  <c r="J1297" i="1" a="1"/>
  <c r="J1297" i="1" s="1"/>
  <c r="J1298" i="1" a="1"/>
  <c r="J1298" i="1" s="1"/>
  <c r="J1299" i="1" a="1"/>
  <c r="J1299" i="1" s="1"/>
  <c r="J1300" i="1" a="1"/>
  <c r="J1300" i="1" s="1"/>
  <c r="J1301" i="1" a="1"/>
  <c r="J1301" i="1" s="1"/>
  <c r="J1302" i="1" a="1"/>
  <c r="J1302" i="1" s="1"/>
  <c r="J1303" i="1" a="1"/>
  <c r="J1303" i="1" s="1"/>
  <c r="J1304" i="1" a="1"/>
  <c r="J1304" i="1" s="1"/>
  <c r="J1305" i="1" a="1"/>
  <c r="J1305" i="1"/>
  <c r="J1306" i="1" a="1"/>
  <c r="J1306" i="1" s="1"/>
  <c r="J1307" i="1" a="1"/>
  <c r="J1307" i="1" s="1"/>
  <c r="J1308" i="1" a="1"/>
  <c r="J1308" i="1" s="1"/>
  <c r="J1309" i="1" a="1"/>
  <c r="J1309" i="1" s="1"/>
  <c r="J1310" i="1" a="1"/>
  <c r="J1310" i="1"/>
  <c r="J1311" i="1" a="1"/>
  <c r="J1311" i="1"/>
  <c r="J1312" i="1" a="1"/>
  <c r="J1312" i="1" s="1"/>
  <c r="J1313" i="1" a="1"/>
  <c r="J1313" i="1"/>
  <c r="J1314" i="1" a="1"/>
  <c r="J1314" i="1" s="1"/>
  <c r="J1315" i="1" a="1"/>
  <c r="J1315" i="1"/>
  <c r="J1316" i="1" a="1"/>
  <c r="J1316" i="1" s="1"/>
  <c r="J1317" i="1" a="1"/>
  <c r="J1317" i="1" s="1"/>
  <c r="J1318" i="1" a="1"/>
  <c r="J1318" i="1" s="1"/>
  <c r="J1319" i="1" a="1"/>
  <c r="J1319" i="1" s="1"/>
  <c r="J1320" i="1" a="1"/>
  <c r="J1320" i="1" s="1"/>
  <c r="J1321" i="1" a="1"/>
  <c r="J1321" i="1"/>
  <c r="J1322" i="1" a="1"/>
  <c r="J1322" i="1"/>
  <c r="J1323" i="1" a="1"/>
  <c r="J1323" i="1" s="1"/>
  <c r="J1324" i="1" a="1"/>
  <c r="J1324" i="1" s="1"/>
  <c r="J1325" i="1" a="1"/>
  <c r="J1325" i="1" s="1"/>
  <c r="J1326" i="1" a="1"/>
  <c r="J1326" i="1" s="1"/>
  <c r="J1327" i="1" a="1"/>
  <c r="J1327" i="1"/>
  <c r="J1328" i="1" a="1"/>
  <c r="J1328" i="1" s="1"/>
  <c r="J1329" i="1" a="1"/>
  <c r="J1329" i="1"/>
  <c r="J1330" i="1" a="1"/>
  <c r="J1330" i="1" s="1"/>
  <c r="J1331" i="1" a="1"/>
  <c r="J1331" i="1" s="1"/>
  <c r="J1332" i="1" a="1"/>
  <c r="J1332" i="1" s="1"/>
  <c r="J1333" i="1" a="1"/>
  <c r="J1333" i="1"/>
  <c r="J1334" i="1" a="1"/>
  <c r="J1334" i="1" s="1"/>
  <c r="J1335" i="1" a="1"/>
  <c r="J1335" i="1" s="1"/>
  <c r="J1336" i="1" a="1"/>
  <c r="J1336" i="1" s="1"/>
  <c r="J1337" i="1" a="1"/>
  <c r="J1337" i="1" s="1"/>
  <c r="J1338" i="1" a="1"/>
  <c r="J1338" i="1" s="1"/>
  <c r="J1339" i="1" a="1"/>
  <c r="J1339" i="1" s="1"/>
  <c r="J3" i="1" a="1"/>
  <c r="J3" i="1" s="1"/>
  <c r="J4" i="1" a="1"/>
  <c r="J4" i="1" s="1"/>
  <c r="J2" i="1" a="1"/>
  <c r="J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2"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3" i="1"/>
  <c r="H4" i="1"/>
  <c r="H5" i="1"/>
  <c r="H6" i="1"/>
  <c r="H7" i="1"/>
  <c r="H8" i="1"/>
  <c r="H9" i="1"/>
  <c r="H2" i="1"/>
  <c r="AF3" i="1"/>
  <c r="O82" i="1"/>
  <c r="O81" i="1"/>
  <c r="W7" i="1"/>
  <c r="W6" i="1"/>
  <c r="W5" i="1"/>
  <c r="W4" i="1"/>
  <c r="O70" i="1"/>
  <c r="S33" i="1"/>
  <c r="S32" i="1"/>
  <c r="S30" i="1"/>
  <c r="S29" i="1"/>
  <c r="Q33" i="1"/>
  <c r="Q32" i="1"/>
  <c r="Q30" i="1"/>
  <c r="Q29" i="1"/>
  <c r="O32" i="1"/>
  <c r="O29" i="1"/>
  <c r="O71" i="1"/>
  <c r="O44" i="1"/>
  <c r="O43" i="1"/>
  <c r="O42" i="1"/>
  <c r="O41" i="1"/>
  <c r="O79" i="1"/>
  <c r="O78" i="1"/>
  <c r="O76" i="1"/>
  <c r="O75" i="1"/>
  <c r="O74" i="1"/>
  <c r="O73" i="1"/>
  <c r="O68" i="1"/>
  <c r="O67" i="1"/>
  <c r="O65" i="1"/>
  <c r="O64" i="1"/>
  <c r="Q59" i="1"/>
  <c r="Q58" i="1"/>
  <c r="O58" i="1"/>
  <c r="Q56" i="1"/>
  <c r="Q55" i="1"/>
  <c r="O55" i="1"/>
  <c r="Q53" i="1"/>
  <c r="Q52" i="1"/>
  <c r="O52" i="1"/>
  <c r="Q50" i="1"/>
  <c r="Q49" i="1"/>
  <c r="O49" i="1"/>
  <c r="O47" i="1"/>
  <c r="O46" i="1" s="1"/>
  <c r="Q39" i="1"/>
  <c r="Q38" i="1"/>
  <c r="Q36" i="1"/>
  <c r="Q35" i="1"/>
  <c r="O27" i="1"/>
  <c r="O26" i="1"/>
  <c r="O25" i="1"/>
  <c r="O24" i="1"/>
  <c r="O4" i="1"/>
  <c r="O3" i="1"/>
  <c r="O38" i="1"/>
  <c r="O35" i="1"/>
  <c r="O22" i="1"/>
  <c r="O21" i="1"/>
  <c r="O19" i="1"/>
  <c r="O18" i="1"/>
  <c r="O17" i="1"/>
  <c r="O13" i="1"/>
  <c r="O12" i="1"/>
  <c r="O7" i="1"/>
  <c r="O9" i="1"/>
  <c r="O8" i="1"/>
  <c r="W37" i="1" l="1"/>
  <c r="W41" i="1"/>
  <c r="W28" i="1"/>
  <c r="W32" i="1"/>
  <c r="W8" i="1"/>
  <c r="X6" i="1" s="1"/>
  <c r="Y85" i="3"/>
  <c r="Y27" i="3"/>
  <c r="Y28" i="3" s="1"/>
  <c r="Y29" i="3" s="1"/>
  <c r="Y71" i="3"/>
  <c r="Y10" i="3"/>
  <c r="Y57" i="3"/>
  <c r="Y43" i="3"/>
  <c r="AF6" i="1"/>
  <c r="AF12" i="1"/>
  <c r="AF9" i="1"/>
  <c r="W11" i="1"/>
  <c r="W12" i="1"/>
  <c r="P71" i="1" a="1"/>
  <c r="P71" i="1" s="1"/>
  <c r="P75" i="1" a="1"/>
  <c r="P75" i="1" s="1"/>
  <c r="AF21" i="1"/>
  <c r="P62" i="1"/>
  <c r="P65" i="1" a="1"/>
  <c r="P65" i="1" s="1"/>
  <c r="Q62" i="1"/>
  <c r="P78" i="1" a="1"/>
  <c r="P78" i="1" s="1"/>
  <c r="P70" i="1" a="1"/>
  <c r="P70" i="1" s="1"/>
  <c r="P68" i="1" a="1"/>
  <c r="P68" i="1" s="1"/>
  <c r="Q67" i="1" a="1"/>
  <c r="Q67" i="1" s="1"/>
  <c r="P64" i="1" a="1"/>
  <c r="P64" i="1" s="1"/>
  <c r="O62" i="1"/>
  <c r="P74" i="1"/>
  <c r="P74" i="1" a="1"/>
  <c r="AF27" i="1"/>
  <c r="AF18" i="1"/>
  <c r="P81" i="1" a="1"/>
  <c r="P81" i="1" s="1"/>
  <c r="P82" i="1" a="1"/>
  <c r="P82" i="1" s="1"/>
  <c r="P67" i="1" a="1"/>
  <c r="P67" i="1" s="1"/>
  <c r="P73" i="1" a="1"/>
  <c r="P73" i="1" s="1"/>
  <c r="AF24" i="1"/>
  <c r="AF33" i="1"/>
  <c r="R62" i="1"/>
  <c r="P79" i="1" a="1"/>
  <c r="P79" i="1" s="1"/>
  <c r="AF30" i="1"/>
  <c r="AF15" i="1"/>
  <c r="Q68" i="1" a="1"/>
  <c r="Q68" i="1" s="1"/>
  <c r="P76" i="1" a="1"/>
  <c r="P76" i="1" s="1"/>
  <c r="X4" i="1" l="1"/>
  <c r="X5" i="1"/>
  <c r="X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<sst xmlns="http://schemas.openxmlformats.org/spreadsheetml/2006/main" count="12458" uniqueCount="253">
  <si>
    <t>age</t>
  </si>
  <si>
    <t>sex</t>
  </si>
  <si>
    <t>bmi</t>
  </si>
  <si>
    <t>children</t>
  </si>
  <si>
    <t>smoker</t>
  </si>
  <si>
    <t>region</t>
  </si>
  <si>
    <t>charges</t>
  </si>
  <si>
    <t>female</t>
  </si>
  <si>
    <t>yes</t>
  </si>
  <si>
    <t>southwest</t>
  </si>
  <si>
    <t>male</t>
  </si>
  <si>
    <t>no</t>
  </si>
  <si>
    <t>southeast</t>
  </si>
  <si>
    <t>northwest</t>
  </si>
  <si>
    <t>northeast</t>
  </si>
  <si>
    <t>AGE</t>
  </si>
  <si>
    <t>AVERAGE AGE</t>
  </si>
  <si>
    <t>GENERAL</t>
  </si>
  <si>
    <t>SMOKER</t>
  </si>
  <si>
    <t>NON-SMOKER</t>
  </si>
  <si>
    <t>AVERAGE AGE FOR SMOKERS BASED ON GENDER</t>
  </si>
  <si>
    <t>MALE</t>
  </si>
  <si>
    <t>FEMALE</t>
  </si>
  <si>
    <t>BMI</t>
  </si>
  <si>
    <t>AVERAGE BMI</t>
  </si>
  <si>
    <t>YES</t>
  </si>
  <si>
    <t>NO</t>
  </si>
  <si>
    <t>GENDER</t>
  </si>
  <si>
    <t>CHILDREN</t>
  </si>
  <si>
    <t>REGION</t>
  </si>
  <si>
    <t>SOUTHWEST</t>
  </si>
  <si>
    <t>SOUTHEAST</t>
  </si>
  <si>
    <t>NORTHWEST</t>
  </si>
  <si>
    <t>NORTHEAST</t>
  </si>
  <si>
    <t>CHARGES</t>
  </si>
  <si>
    <t>AVERAGE</t>
  </si>
  <si>
    <t>NO CHILDREN</t>
  </si>
  <si>
    <t>BMI &lt;= 25</t>
  </si>
  <si>
    <t>BMI &gt; 25</t>
  </si>
  <si>
    <t>STD DEVIATION</t>
  </si>
  <si>
    <t>DESCRIPTIVE STATISTIC</t>
  </si>
  <si>
    <t>PROBABILITY</t>
  </si>
  <si>
    <t>SUM TOTAL CHARGES</t>
  </si>
  <si>
    <t>SUM</t>
  </si>
  <si>
    <t>MALE SMOKERS</t>
  </si>
  <si>
    <t>FEMALE SMOKERS</t>
  </si>
  <si>
    <t>BMI &gt; 25 &amp; SMOKER</t>
  </si>
  <si>
    <t>BMI &gt; 25 &amp; NON-SMOKER</t>
  </si>
  <si>
    <t>CORRELATION TEST</t>
  </si>
  <si>
    <t xml:space="preserve">COEFFICIENT (r) </t>
  </si>
  <si>
    <t>OUTLINE</t>
  </si>
  <si>
    <t>CORRELATION BETWEEN AGES AND BMI</t>
  </si>
  <si>
    <t>CORRELATION BETWEEN GENDER AND BMI</t>
  </si>
  <si>
    <t>CORRELATION BETWEEN SMOKER AND BMI</t>
  </si>
  <si>
    <t>CORRELATION BETWEEN SMOKER AND CHARGES</t>
  </si>
  <si>
    <t>CORRELATION BETWEEN BMI AND CHARGES</t>
  </si>
  <si>
    <t>CORRELATION BETWEEN GENDER AND CHARGES</t>
  </si>
  <si>
    <t>CORRELATION BETWEEN CHILDREN AND CHARGES</t>
  </si>
  <si>
    <t>CORRELATION BETWEEN REGION AND CHARGES</t>
  </si>
  <si>
    <t>CORRELATION BETWEEN REGION AND BMI</t>
  </si>
  <si>
    <t>sex (biner)</t>
  </si>
  <si>
    <t>smoker (biner)</t>
  </si>
  <si>
    <t>region (numeric)</t>
  </si>
  <si>
    <t>CORRELATION BETWEEN AGES AND CHARGES</t>
  </si>
  <si>
    <t>CORRELATION BETWEEN OVERWEIGHT/NOT AND CHARGES</t>
  </si>
  <si>
    <t>overweight</t>
  </si>
  <si>
    <t>WEAK CORRELATION</t>
  </si>
  <si>
    <t>STRONG CORRELATION</t>
  </si>
  <si>
    <t>HYPOTHESIS TESTING</t>
  </si>
  <si>
    <t>Are charges for smokers higher than non-smokers?</t>
  </si>
  <si>
    <t>H0 = charges for smokers are not higher than non-smokers</t>
  </si>
  <si>
    <t>H1 = charges for smokers are higher than non-smokers</t>
  </si>
  <si>
    <t>Significance level = 0,05</t>
  </si>
  <si>
    <t>charges for smokers</t>
  </si>
  <si>
    <t>charges for non-smokers</t>
  </si>
  <si>
    <t>P-value =</t>
  </si>
  <si>
    <t>RESULT</t>
  </si>
  <si>
    <t>Reject H null if p-value smaller than 0,05</t>
  </si>
  <si>
    <t>Reject H null</t>
  </si>
  <si>
    <t>Charges for smokers are higher than non-smokers</t>
  </si>
  <si>
    <t>Is proportion of male smokers  greater than that of female smokers?</t>
  </si>
  <si>
    <t>H0 = proportion of male smokers is not greater than that of female smokers</t>
  </si>
  <si>
    <t>H1 = proportion of male smokers is greater than that of female smokers</t>
  </si>
  <si>
    <t>N SMOKERS</t>
  </si>
  <si>
    <t>TOTAL</t>
  </si>
  <si>
    <t>Standard Error =</t>
  </si>
  <si>
    <t>Z-score =</t>
  </si>
  <si>
    <t>Proportion of male smokers is greater than that of female smokers</t>
  </si>
  <si>
    <t>Is smokers share the same charges variances with non-smokers?</t>
  </si>
  <si>
    <t>H0 = smokers and non-smokers share an equal charges variances</t>
  </si>
  <si>
    <t>H1 = smokers and non-smokers don't share an equal charges variances</t>
  </si>
  <si>
    <t>Smokers and non-smokers don't share an equal charges variances</t>
  </si>
  <si>
    <t>Are the healthcare charges for individuals with a BMI above 25 higher than those with a BMI below 25?</t>
  </si>
  <si>
    <t>H1 = Charges for individuals with a BMI above 25 are higher than those with a BMI below 25</t>
  </si>
  <si>
    <t>H0 = Charges for individuals with a BMI above 25 are not higher than those with a BMI below 25</t>
  </si>
  <si>
    <t>charges for BMI below 25</t>
  </si>
  <si>
    <t>charges for BMI above 25</t>
  </si>
  <si>
    <t>Charges for individuals with a BMI above 25 are higher than those with a BMI below 25</t>
  </si>
  <si>
    <t>Are charges for men higher than women?</t>
  </si>
  <si>
    <t>H0 = Charges for men are not higher than women</t>
  </si>
  <si>
    <t>H1 = Charges for men are higher than women</t>
  </si>
  <si>
    <t>charges for men</t>
  </si>
  <si>
    <t>charges for women</t>
  </si>
  <si>
    <t xml:space="preserve">P-value = </t>
  </si>
  <si>
    <t>MAX</t>
  </si>
  <si>
    <t>MIN</t>
  </si>
  <si>
    <t>Charges for men are higher than women</t>
  </si>
  <si>
    <t>p-value =</t>
  </si>
  <si>
    <t>charges for southwest</t>
  </si>
  <si>
    <t>charges for southeast</t>
  </si>
  <si>
    <t>charges for south side</t>
  </si>
  <si>
    <t>charges for north side</t>
  </si>
  <si>
    <t>Accept H null</t>
  </si>
  <si>
    <t>H0 = There is no significant difference between charges between south and north region</t>
  </si>
  <si>
    <t>H1 = There is a significant difference between charges for south and north side</t>
  </si>
  <si>
    <t>There is no significant difference between charges between south and north side</t>
  </si>
  <si>
    <t>H0 = There is no significant difference between charges between east and west side</t>
  </si>
  <si>
    <t>H1 = There is a significant difference between charges for east and west side</t>
  </si>
  <si>
    <t>charges for east side</t>
  </si>
  <si>
    <t>charges for west side</t>
  </si>
  <si>
    <t>There is a significant difference between charges between east and west side</t>
  </si>
  <si>
    <t>H0 = There is no significant difference between charges between southeast and southwest</t>
  </si>
  <si>
    <t>H1 = There is a significant difference between charges for southeast and southwest</t>
  </si>
  <si>
    <t>There is a significant difference between charges between southeast and southwest</t>
  </si>
  <si>
    <t>charges for northeast</t>
  </si>
  <si>
    <t>charges for northwest</t>
  </si>
  <si>
    <t>H1 = There is a significant difference between charges for northeast and northwest</t>
  </si>
  <si>
    <t>H0 = There is no significant difference between charges for northeast and northwest</t>
  </si>
  <si>
    <t>There is no significant difference between charges for northeast and northwest</t>
  </si>
  <si>
    <t>H0 = There is no significant difference between charges for northeast and southeast</t>
  </si>
  <si>
    <t>H1 = There is a significant difference between charges for northeast and southeast</t>
  </si>
  <si>
    <t>There is no significant difference between charges for northeast and southeast</t>
  </si>
  <si>
    <t>Is there significant difference between charges for northeast and northwest?</t>
  </si>
  <si>
    <t>Is there significant difference between charges for northeast and southeast?</t>
  </si>
  <si>
    <t>Is there significant difference between charges for southeast and southwest?</t>
  </si>
  <si>
    <t>Is there significant difference between charges for east and west side?</t>
  </si>
  <si>
    <t>Is there significant difference between charges for south and north side?</t>
  </si>
  <si>
    <t>Is there significant difference between charges for northwest and southwest?</t>
  </si>
  <si>
    <t>H0 = There is no significant difference between charges for northwest and southwest</t>
  </si>
  <si>
    <t>H1 = There is a significant difference between charges for northwest and southwest</t>
  </si>
  <si>
    <t>There is no significant difference between charges for northwest and southwest</t>
  </si>
  <si>
    <t>BMI &gt; 25 GETTING CHARGES &gt; 16.700</t>
  </si>
  <si>
    <t>N</t>
  </si>
  <si>
    <t>SMOKER WITH BMI &gt;25 GETTING CHARGES &gt; 16.700</t>
  </si>
  <si>
    <t>NON-SMOKER WITH BMI &gt;25 GETTING CHARGES &gt; 16.700</t>
  </si>
  <si>
    <t>BMI &lt;= 25 GETTING CHARGES &gt; 16.700</t>
  </si>
  <si>
    <t>Descriptive Statistic Analysis</t>
  </si>
  <si>
    <t>Result</t>
  </si>
  <si>
    <t>Takeaways</t>
  </si>
  <si>
    <t>Analysis</t>
  </si>
  <si>
    <t>What is the average age in the data?</t>
  </si>
  <si>
    <t>What is the average BMI of smokers?</t>
  </si>
  <si>
    <t>Is the variance of healthcare bills for smokers and non-smokers the same?</t>
  </si>
  <si>
    <t>Is the average age of female and male smokers the same?</t>
  </si>
  <si>
    <t>Which is higher, the average healthcare bill for smokers or non-smokers?</t>
  </si>
  <si>
    <t>Which is higher, the average healthcare bill for smokers with a BMI over 25 or non-smokers with a BMI over 25 (overweight)?</t>
  </si>
  <si>
    <t>Which BMI is higher, that of a smoker or a non-smoker?</t>
  </si>
  <si>
    <t>Discrete Variables Analysis</t>
  </si>
  <si>
    <t>Which gender has the highest healthcare bill?</t>
  </si>
  <si>
    <t>Distribution of healthcare bill probability in each region</t>
  </si>
  <si>
    <t>Does each region have the same proportion of data for the number of people?</t>
  </si>
  <si>
    <t>Which has a higher proportion, smokers or non-smokers?</t>
  </si>
  <si>
    <t>What is the probability that a person is female given that they are a smoker?</t>
  </si>
  <si>
    <t>What is the probability that a person is male given that they are a smoker?</t>
  </si>
  <si>
    <t>Continuous Variables Analysis</t>
  </si>
  <si>
    <t xml:space="preserve">Which is more likely to occur:  </t>
  </si>
  <si>
    <t>b. Someone with a BMI below 25 receiving a health bill above 16.7k?</t>
  </si>
  <si>
    <t xml:space="preserve">a. Someone with a BMI above 25 receiving a health bill above 16.7k, or </t>
  </si>
  <si>
    <t>a. A smoker with a BMI above 25 receiving a health bill above 16.7k, or</t>
  </si>
  <si>
    <t>b. A non-smoker with a BMI above 25 receiving a health bill above 16.7k?</t>
  </si>
  <si>
    <t>Correlation Analysis</t>
  </si>
  <si>
    <t>Correlation between age and BMI</t>
  </si>
  <si>
    <t>Correlation between smoking status and BMI</t>
  </si>
  <si>
    <t>Correlation between gender and BMI</t>
  </si>
  <si>
    <t>Correlation between smoking status and charges</t>
  </si>
  <si>
    <t>Correlation between BMI and charges</t>
  </si>
  <si>
    <t>Correlation between gender and charges</t>
  </si>
  <si>
    <t>Correlation between having children and charges</t>
  </si>
  <si>
    <t>Correlation between age and charges</t>
  </si>
  <si>
    <t>Hypothesis Testing</t>
  </si>
  <si>
    <t>Health bills for smokers are higher than those for non-smokers.</t>
  </si>
  <si>
    <t>The proportion of male smokers is greater than that of female smokers.</t>
  </si>
  <si>
    <t>The variance in health bills for smokers and non-smokers is the same.</t>
  </si>
  <si>
    <t>Health bills for individuals with BMI above 25 are higher than those with BMI below 25.</t>
  </si>
  <si>
    <t>Health bills for men are higher than those for women.</t>
  </si>
  <si>
    <t>There is a significant difference between charges for southeast and southwest</t>
  </si>
  <si>
    <t>Average age = 39.20702541</t>
  </si>
  <si>
    <r>
      <t xml:space="preserve">The average age in data is </t>
    </r>
    <r>
      <rPr>
        <b/>
        <sz val="12"/>
        <color theme="1"/>
        <rFont val="Calibri"/>
        <family val="2"/>
        <scheme val="minor"/>
      </rPr>
      <t>39 years old.</t>
    </r>
  </si>
  <si>
    <t>Variance of smokers' bill = 133207311.2
Variance of non-smokers' bill = 35925420.5</t>
  </si>
  <si>
    <r>
      <t xml:space="preserve">Smokers and non-smokers </t>
    </r>
    <r>
      <rPr>
        <b/>
        <sz val="12"/>
        <color theme="1"/>
        <rFont val="Calibri"/>
        <family val="2"/>
        <scheme val="minor"/>
      </rPr>
      <t>don't share the same</t>
    </r>
    <r>
      <rPr>
        <sz val="12"/>
        <color theme="1"/>
        <rFont val="Calibri"/>
        <family val="2"/>
        <scheme val="minor"/>
      </rPr>
      <t xml:space="preserve"> healthcare bills variance.</t>
    </r>
  </si>
  <si>
    <t>Average bill for smokers = 32050.23183 ± 11541.54718  
Average bill for non-smokers = 8434.268298 ± 5993.781819</t>
  </si>
  <si>
    <t>Average BMI for smokers = 30.70844891 ± 6.318643983</t>
  </si>
  <si>
    <r>
      <t>The average BMI for smokers is</t>
    </r>
    <r>
      <rPr>
        <b/>
        <sz val="12"/>
        <color theme="1"/>
        <rFont val="Calibri"/>
        <family val="2"/>
        <scheme val="minor"/>
      </rPr>
      <t xml:space="preserve"> 30.7 ± 6.3.</t>
    </r>
  </si>
  <si>
    <t>Average age for female smokers = 38.60869565 ± 14.2174193
Average age for male smokers = 38.44654088 ± 13.75124749</t>
  </si>
  <si>
    <r>
      <t xml:space="preserve">The average age for female and male smokers </t>
    </r>
    <r>
      <rPr>
        <b/>
        <sz val="12"/>
        <color theme="1"/>
        <rFont val="Calibri"/>
        <family val="2"/>
        <scheme val="minor"/>
      </rPr>
      <t xml:space="preserve">can be considered as the same </t>
    </r>
    <r>
      <rPr>
        <sz val="12"/>
        <color theme="1"/>
        <rFont val="Calibri"/>
        <family val="2"/>
        <scheme val="minor"/>
      </rPr>
      <t>(38,6 ± 14.2 and 38,4 ± 13.8 years old)</t>
    </r>
    <r>
      <rPr>
        <b/>
        <sz val="12"/>
        <color theme="1"/>
        <rFont val="Calibri"/>
        <family val="2"/>
        <scheme val="minor"/>
      </rPr>
      <t>.</t>
    </r>
  </si>
  <si>
    <t>Average bill for smokers &amp; BMI &gt;25 = 35116.90966 ± 10702.5612
Average bill for non-smokers &amp; BMI &gt;25 = 8629.58961 ± 6040.553984</t>
  </si>
  <si>
    <r>
      <t xml:space="preserve">The average healthcare bill for smokers is </t>
    </r>
    <r>
      <rPr>
        <b/>
        <sz val="12"/>
        <color theme="1"/>
        <rFont val="Calibri"/>
        <family val="2"/>
        <scheme val="minor"/>
      </rPr>
      <t>higher</t>
    </r>
    <r>
      <rPr>
        <sz val="12"/>
        <color theme="1"/>
        <rFont val="Calibri"/>
        <family val="2"/>
        <scheme val="minor"/>
      </rPr>
      <t xml:space="preserve"> (32,050.2  ± 11,541.5)  than non-smokers (8,434.2 ± 5,993.8).</t>
    </r>
  </si>
  <si>
    <r>
      <t xml:space="preserve">The average healthcare bill for smokers with a BMI over 25 is </t>
    </r>
    <r>
      <rPr>
        <b/>
        <sz val="12"/>
        <color theme="1"/>
        <rFont val="Calibri"/>
        <family val="2"/>
        <scheme val="minor"/>
      </rPr>
      <t xml:space="preserve">higher </t>
    </r>
    <r>
      <rPr>
        <sz val="12"/>
        <color theme="1"/>
        <rFont val="Calibri"/>
        <family val="2"/>
        <scheme val="minor"/>
      </rPr>
      <t>(35,116.9 ± 10,702.6) than non-smokers with a BMI over 25 (8,629.6 ± 6,040.6).</t>
    </r>
  </si>
  <si>
    <t>BMI for smokers = 30.70844891 ± 6.318643983
BMI for non-smokers = 30.65179511 ± 6.04311139</t>
  </si>
  <si>
    <r>
      <t xml:space="preserve">BMI between a smoker and non-smoker </t>
    </r>
    <r>
      <rPr>
        <b/>
        <sz val="12"/>
        <color theme="1"/>
        <rFont val="Calibri"/>
        <family val="2"/>
        <scheme val="minor"/>
      </rPr>
      <t xml:space="preserve">can be considered as the same </t>
    </r>
    <r>
      <rPr>
        <sz val="12"/>
        <color theme="1"/>
        <rFont val="Calibri"/>
        <family val="2"/>
        <scheme val="minor"/>
      </rPr>
      <t>(30.7 ± 6.3 and 30.7 ± 6)</t>
    </r>
  </si>
  <si>
    <t>Average bill for male = 13956.75118 ± 12971.02592 
Average bill for female = 12569.57884 ± 11128.7038
Max bill for male = 62592.87309
Max bill for female = 63770.42801</t>
  </si>
  <si>
    <r>
      <t xml:space="preserve">If we look up to the average, then it is to be said that </t>
    </r>
    <r>
      <rPr>
        <b/>
        <sz val="12"/>
        <color theme="1"/>
        <rFont val="Calibri"/>
        <family val="2"/>
        <scheme val="minor"/>
      </rPr>
      <t xml:space="preserve">male </t>
    </r>
    <r>
      <rPr>
        <sz val="12"/>
        <color theme="1"/>
        <rFont val="Calibri"/>
        <family val="2"/>
        <scheme val="minor"/>
      </rPr>
      <t xml:space="preserve">has the highest average healthcare bill (13,956.8 ± 12,971 ) . But the highest bill in the data is charged for a </t>
    </r>
    <r>
      <rPr>
        <b/>
        <sz val="12"/>
        <color theme="1"/>
        <rFont val="Calibri"/>
        <family val="2"/>
        <scheme val="minor"/>
      </rPr>
      <t>female</t>
    </r>
    <r>
      <rPr>
        <sz val="12"/>
        <color theme="1"/>
        <rFont val="Calibri"/>
        <family val="2"/>
        <scheme val="minor"/>
      </rPr>
      <t xml:space="preserve"> (63,770.42801).</t>
    </r>
  </si>
  <si>
    <t>Probability for: 
Southwest = 0.225996519
Southeast = 0.302080572
Northwest = 0.227289467
Northeast = 0.244633442</t>
  </si>
  <si>
    <t>These probabilities indicate the likelihood of healthcare bills falling into different ranges for each region (e.g in the Southeast region, there is a higher probability (0.30) of healthcare bills falling into a certain range compared to the other regions) .</t>
  </si>
  <si>
    <r>
      <t xml:space="preserve">Each region can be considered as </t>
    </r>
    <r>
      <rPr>
        <b/>
        <sz val="12"/>
        <color theme="1"/>
        <rFont val="Calibri"/>
        <family val="2"/>
        <scheme val="minor"/>
      </rPr>
      <t>having the same proportion</t>
    </r>
    <r>
      <rPr>
        <sz val="12"/>
        <color theme="1"/>
        <rFont val="Calibri"/>
        <family val="2"/>
        <scheme val="minor"/>
      </rPr>
      <t xml:space="preserve"> of data for the number of people.</t>
    </r>
  </si>
  <si>
    <t>The number of people for each region: 
Southwest = 325
Southeast = 364
Northwest = 325
Northeast = 324</t>
  </si>
  <si>
    <r>
      <t xml:space="preserve">Non-smokers have </t>
    </r>
    <r>
      <rPr>
        <b/>
        <sz val="12"/>
        <color theme="1"/>
        <rFont val="Calibri"/>
        <family val="2"/>
        <scheme val="minor"/>
      </rPr>
      <t>a higher proportion</t>
    </r>
    <r>
      <rPr>
        <sz val="12"/>
        <color theme="1"/>
        <rFont val="Calibri"/>
        <family val="2"/>
        <scheme val="minor"/>
      </rPr>
      <t xml:space="preserve"> than smokers.</t>
    </r>
  </si>
  <si>
    <t>Smokers = 274
Non-smokers = 1064</t>
  </si>
  <si>
    <t>Probability = 0.419708029</t>
  </si>
  <si>
    <t>Probability = 0.580291971</t>
  </si>
  <si>
    <r>
      <t xml:space="preserve">If someone is known to be a smoker, the probability that they are </t>
    </r>
    <r>
      <rPr>
        <b/>
        <sz val="12"/>
        <color theme="1"/>
        <rFont val="Calibri"/>
        <family val="2"/>
        <scheme val="minor"/>
      </rPr>
      <t>female is 42%</t>
    </r>
    <r>
      <rPr>
        <sz val="12"/>
        <color theme="1"/>
        <rFont val="Calibri"/>
        <family val="2"/>
        <scheme val="minor"/>
      </rPr>
      <t>.</t>
    </r>
  </si>
  <si>
    <r>
      <t xml:space="preserve">If someone is known to be a smoker, the probability that they are </t>
    </r>
    <r>
      <rPr>
        <b/>
        <sz val="12"/>
        <color theme="1"/>
        <rFont val="Calibri"/>
        <family val="2"/>
        <scheme val="minor"/>
      </rPr>
      <t>male is 58%</t>
    </r>
    <r>
      <rPr>
        <sz val="12"/>
        <color theme="1"/>
        <rFont val="Calibri"/>
        <family val="2"/>
        <scheme val="minor"/>
      </rPr>
      <t>.</t>
    </r>
  </si>
  <si>
    <t>Probability = 0.25939505</t>
  </si>
  <si>
    <t>Probability =0.206477733</t>
  </si>
  <si>
    <t>Probability =0.98173516</t>
  </si>
  <si>
    <t>Probability =0.077981651</t>
  </si>
  <si>
    <t>Someone with a BMI above 25 is more likely to receive health bill above 16,7k than those whose BMI below 25. It can be implied that for someone whose BMI above 25, chances that they get health bill above 16,7 k is 25%.</t>
  </si>
  <si>
    <t>A smoker with a BMI above 25 is more likely to receive health bill above 16.7k than those who doesn't smoke with BMI above 25. It can be implied that there is 98% chances a smoker with a BMI above 25 to get health bill above 16,7 k.</t>
  </si>
  <si>
    <t>COEFFICIENT (r) = 0.109271882</t>
  </si>
  <si>
    <t>COEFFICIENT (r) = 0.003750426</t>
  </si>
  <si>
    <t>COEFFICIENT (r) = -0.046371151</t>
  </si>
  <si>
    <t>COEFFICIENT (r) = 0.78725143</t>
  </si>
  <si>
    <t>COEFFICIENT (r) = 0.198340969</t>
  </si>
  <si>
    <t>COEFFICIENT (r) = -0.057292062</t>
  </si>
  <si>
    <t>COEFFICIENT (r) = 0.067998227</t>
  </si>
  <si>
    <t>COEFFICIENT (r) = 0.299008193</t>
  </si>
  <si>
    <r>
      <t xml:space="preserve">There is </t>
    </r>
    <r>
      <rPr>
        <b/>
        <sz val="12"/>
        <color theme="1"/>
        <rFont val="Calibri"/>
        <family val="2"/>
        <scheme val="minor"/>
      </rPr>
      <t>a</t>
    </r>
    <r>
      <rPr>
        <sz val="12"/>
        <color theme="1"/>
        <rFont val="Calibri"/>
        <family val="2"/>
        <scheme val="minor"/>
      </rPr>
      <t xml:space="preserve"> </t>
    </r>
    <r>
      <rPr>
        <b/>
        <sz val="12"/>
        <color theme="1"/>
        <rFont val="Calibri"/>
        <family val="2"/>
        <scheme val="minor"/>
      </rPr>
      <t>weak positive correlation</t>
    </r>
    <r>
      <rPr>
        <sz val="12"/>
        <color theme="1"/>
        <rFont val="Calibri"/>
        <family val="2"/>
        <scheme val="minor"/>
      </rPr>
      <t xml:space="preserve"> between age and BMI.</t>
    </r>
  </si>
  <si>
    <r>
      <t xml:space="preserve">There is </t>
    </r>
    <r>
      <rPr>
        <b/>
        <sz val="12"/>
        <color theme="1"/>
        <rFont val="Calibri"/>
        <family val="2"/>
        <scheme val="minor"/>
      </rPr>
      <t>a</t>
    </r>
    <r>
      <rPr>
        <sz val="12"/>
        <color theme="1"/>
        <rFont val="Calibri"/>
        <family val="2"/>
        <scheme val="minor"/>
      </rPr>
      <t xml:space="preserve"> </t>
    </r>
    <r>
      <rPr>
        <b/>
        <sz val="12"/>
        <color theme="1"/>
        <rFont val="Calibri"/>
        <family val="2"/>
        <scheme val="minor"/>
      </rPr>
      <t>weak positive correlation</t>
    </r>
    <r>
      <rPr>
        <sz val="12"/>
        <color theme="1"/>
        <rFont val="Calibri"/>
        <family val="2"/>
        <scheme val="minor"/>
      </rPr>
      <t xml:space="preserve"> between smoking status and BMI.</t>
    </r>
  </si>
  <si>
    <r>
      <t xml:space="preserve">There is </t>
    </r>
    <r>
      <rPr>
        <b/>
        <sz val="12"/>
        <color theme="1"/>
        <rFont val="Calibri"/>
        <family val="2"/>
        <scheme val="minor"/>
      </rPr>
      <t>a</t>
    </r>
    <r>
      <rPr>
        <sz val="12"/>
        <color theme="1"/>
        <rFont val="Calibri"/>
        <family val="2"/>
        <scheme val="minor"/>
      </rPr>
      <t xml:space="preserve"> </t>
    </r>
    <r>
      <rPr>
        <b/>
        <sz val="12"/>
        <color theme="1"/>
        <rFont val="Calibri"/>
        <family val="2"/>
        <scheme val="minor"/>
      </rPr>
      <t>weak positive correlation</t>
    </r>
    <r>
      <rPr>
        <sz val="12"/>
        <color theme="1"/>
        <rFont val="Calibri"/>
        <family val="2"/>
        <scheme val="minor"/>
      </rPr>
      <t xml:space="preserve"> between BMI and charges.</t>
    </r>
  </si>
  <si>
    <r>
      <t xml:space="preserve">There is </t>
    </r>
    <r>
      <rPr>
        <b/>
        <sz val="12"/>
        <color theme="1"/>
        <rFont val="Calibri"/>
        <family val="2"/>
        <scheme val="minor"/>
      </rPr>
      <t>a</t>
    </r>
    <r>
      <rPr>
        <sz val="12"/>
        <color theme="1"/>
        <rFont val="Calibri"/>
        <family val="2"/>
        <scheme val="minor"/>
      </rPr>
      <t xml:space="preserve"> </t>
    </r>
    <r>
      <rPr>
        <b/>
        <sz val="12"/>
        <color theme="1"/>
        <rFont val="Calibri"/>
        <family val="2"/>
        <scheme val="minor"/>
      </rPr>
      <t>weak positive correlation</t>
    </r>
    <r>
      <rPr>
        <sz val="12"/>
        <color theme="1"/>
        <rFont val="Calibri"/>
        <family val="2"/>
        <scheme val="minor"/>
      </rPr>
      <t xml:space="preserve"> between having children and charges.</t>
    </r>
  </si>
  <si>
    <r>
      <t xml:space="preserve">There is </t>
    </r>
    <r>
      <rPr>
        <b/>
        <sz val="12"/>
        <color theme="1"/>
        <rFont val="Calibri"/>
        <family val="2"/>
        <scheme val="minor"/>
      </rPr>
      <t>a</t>
    </r>
    <r>
      <rPr>
        <sz val="12"/>
        <color theme="1"/>
        <rFont val="Calibri"/>
        <family val="2"/>
        <scheme val="minor"/>
      </rPr>
      <t xml:space="preserve"> </t>
    </r>
    <r>
      <rPr>
        <b/>
        <sz val="12"/>
        <color theme="1"/>
        <rFont val="Calibri"/>
        <family val="2"/>
        <scheme val="minor"/>
      </rPr>
      <t>weak positive correlation</t>
    </r>
    <r>
      <rPr>
        <sz val="12"/>
        <color theme="1"/>
        <rFont val="Calibri"/>
        <family val="2"/>
        <scheme val="minor"/>
      </rPr>
      <t xml:space="preserve"> between age and charges.</t>
    </r>
  </si>
  <si>
    <r>
      <t xml:space="preserve">There is </t>
    </r>
    <r>
      <rPr>
        <b/>
        <sz val="12"/>
        <color theme="1"/>
        <rFont val="Calibri"/>
        <family val="2"/>
        <scheme val="minor"/>
      </rPr>
      <t>a</t>
    </r>
    <r>
      <rPr>
        <sz val="12"/>
        <color theme="1"/>
        <rFont val="Calibri"/>
        <family val="2"/>
        <scheme val="minor"/>
      </rPr>
      <t xml:space="preserve"> </t>
    </r>
    <r>
      <rPr>
        <b/>
        <sz val="12"/>
        <color theme="1"/>
        <rFont val="Calibri"/>
        <family val="2"/>
        <scheme val="minor"/>
      </rPr>
      <t>strong positive correlation</t>
    </r>
    <r>
      <rPr>
        <sz val="12"/>
        <color theme="1"/>
        <rFont val="Calibri"/>
        <family val="2"/>
        <scheme val="minor"/>
      </rPr>
      <t xml:space="preserve"> between smoking status and charges.</t>
    </r>
  </si>
  <si>
    <r>
      <t xml:space="preserve">There is </t>
    </r>
    <r>
      <rPr>
        <b/>
        <sz val="12"/>
        <color theme="1"/>
        <rFont val="Calibri"/>
        <family val="2"/>
        <scheme val="minor"/>
      </rPr>
      <t>a</t>
    </r>
    <r>
      <rPr>
        <sz val="12"/>
        <color theme="1"/>
        <rFont val="Calibri"/>
        <family val="2"/>
        <scheme val="minor"/>
      </rPr>
      <t xml:space="preserve"> </t>
    </r>
    <r>
      <rPr>
        <b/>
        <sz val="12"/>
        <color theme="1"/>
        <rFont val="Calibri"/>
        <family val="2"/>
        <scheme val="minor"/>
      </rPr>
      <t>weak negative correlation</t>
    </r>
    <r>
      <rPr>
        <sz val="12"/>
        <color theme="1"/>
        <rFont val="Calibri"/>
        <family val="2"/>
        <scheme val="minor"/>
      </rPr>
      <t xml:space="preserve"> between gender and BMI. (male = 0 &amp; female = 1)</t>
    </r>
  </si>
  <si>
    <r>
      <t xml:space="preserve">There is </t>
    </r>
    <r>
      <rPr>
        <b/>
        <sz val="12"/>
        <color theme="1"/>
        <rFont val="Calibri"/>
        <family val="2"/>
        <scheme val="minor"/>
      </rPr>
      <t>a</t>
    </r>
    <r>
      <rPr>
        <sz val="12"/>
        <color theme="1"/>
        <rFont val="Calibri"/>
        <family val="2"/>
        <scheme val="minor"/>
      </rPr>
      <t xml:space="preserve"> </t>
    </r>
    <r>
      <rPr>
        <b/>
        <sz val="12"/>
        <color theme="1"/>
        <rFont val="Calibri"/>
        <family val="2"/>
        <scheme val="minor"/>
      </rPr>
      <t>weak negative correlation</t>
    </r>
    <r>
      <rPr>
        <sz val="12"/>
        <color theme="1"/>
        <rFont val="Calibri"/>
        <family val="2"/>
        <scheme val="minor"/>
      </rPr>
      <t xml:space="preserve"> between gender and charges. (male = 0 &amp; female = 1)</t>
    </r>
  </si>
  <si>
    <t>Using t-test, one tailed
P-value = 2.9447E-103
Reject H null</t>
  </si>
  <si>
    <t>Using f-test
P-value = 3.64266E-52
Reject H null</t>
  </si>
  <si>
    <t>Using t-test, one tailed
P-value = 2.19859E-09
Reject H null</t>
  </si>
  <si>
    <t>Using t-test, one tailed
P-value = 0.017920507
Reject H null</t>
  </si>
  <si>
    <t>Using t-test, two tailed
P-value = 0.014371679
Reject H null</t>
  </si>
  <si>
    <t>Using two-sample proportion z-test
P-value = 0.00785739
Reject H null</t>
  </si>
  <si>
    <r>
      <t xml:space="preserve">Charges for smokers are </t>
    </r>
    <r>
      <rPr>
        <b/>
        <sz val="12"/>
        <color theme="1"/>
        <rFont val="Calibri"/>
        <family val="2"/>
        <scheme val="minor"/>
      </rPr>
      <t>higher</t>
    </r>
    <r>
      <rPr>
        <sz val="12"/>
        <color theme="1"/>
        <rFont val="Calibri"/>
        <family val="2"/>
        <scheme val="minor"/>
      </rPr>
      <t xml:space="preserve"> than non-smokers.</t>
    </r>
  </si>
  <si>
    <r>
      <t xml:space="preserve">Proportion of male smokers is </t>
    </r>
    <r>
      <rPr>
        <b/>
        <sz val="12"/>
        <color theme="1"/>
        <rFont val="Calibri"/>
        <family val="2"/>
        <scheme val="minor"/>
      </rPr>
      <t>greater</t>
    </r>
    <r>
      <rPr>
        <sz val="12"/>
        <color theme="1"/>
        <rFont val="Calibri"/>
        <family val="2"/>
        <scheme val="minor"/>
      </rPr>
      <t xml:space="preserve"> than that of female smokers.</t>
    </r>
  </si>
  <si>
    <r>
      <t xml:space="preserve">Smokers and non-smokers </t>
    </r>
    <r>
      <rPr>
        <b/>
        <sz val="12"/>
        <color theme="1"/>
        <rFont val="Calibri"/>
        <family val="2"/>
        <scheme val="minor"/>
      </rPr>
      <t xml:space="preserve">don't share an equal </t>
    </r>
    <r>
      <rPr>
        <sz val="12"/>
        <color theme="1"/>
        <rFont val="Calibri"/>
        <family val="2"/>
        <scheme val="minor"/>
      </rPr>
      <t>charges variances.</t>
    </r>
  </si>
  <si>
    <r>
      <t>Charges for individuals with a BMI above 25 are</t>
    </r>
    <r>
      <rPr>
        <b/>
        <sz val="12"/>
        <color theme="1"/>
        <rFont val="Calibri"/>
        <family val="2"/>
        <scheme val="minor"/>
      </rPr>
      <t xml:space="preserve"> higher</t>
    </r>
    <r>
      <rPr>
        <sz val="12"/>
        <color theme="1"/>
        <rFont val="Calibri"/>
        <family val="2"/>
        <scheme val="minor"/>
      </rPr>
      <t xml:space="preserve"> than those with a BMI below 25.</t>
    </r>
  </si>
  <si>
    <r>
      <t xml:space="preserve">Charges for men are </t>
    </r>
    <r>
      <rPr>
        <b/>
        <sz val="12"/>
        <color theme="1"/>
        <rFont val="Calibri"/>
        <family val="2"/>
        <scheme val="minor"/>
      </rPr>
      <t>higher</t>
    </r>
    <r>
      <rPr>
        <sz val="12"/>
        <color theme="1"/>
        <rFont val="Calibri"/>
        <family val="2"/>
        <scheme val="minor"/>
      </rPr>
      <t xml:space="preserve"> than women.</t>
    </r>
  </si>
  <si>
    <r>
      <t xml:space="preserve">There is </t>
    </r>
    <r>
      <rPr>
        <b/>
        <sz val="12"/>
        <color theme="1"/>
        <rFont val="Calibri"/>
        <family val="2"/>
        <scheme val="minor"/>
      </rPr>
      <t xml:space="preserve">a significant difference </t>
    </r>
    <r>
      <rPr>
        <sz val="12"/>
        <color theme="1"/>
        <rFont val="Calibri"/>
        <family val="2"/>
        <scheme val="minor"/>
      </rPr>
      <t>between charges between southeast and southwest</t>
    </r>
  </si>
  <si>
    <t xml:space="preserve">SMOKER GETTING CHARGES &gt;16.700 </t>
  </si>
  <si>
    <t xml:space="preserve">NON-SMOKER GETTING CHARGES &gt;16.700 </t>
  </si>
  <si>
    <t>a. A smoker receiving a health bill above 16.7k, or</t>
  </si>
  <si>
    <t>b. A non-smoker  receiving a health bill above 16.7k?</t>
  </si>
  <si>
    <t>Probability =0.927007299</t>
  </si>
  <si>
    <t>Probability =0.07518797</t>
  </si>
  <si>
    <t>A smoker  is more likely to receive health bill above 16.7k than those who doesn't smoke. It can be implied that there is 92% chances a smoker get health bill above 16,7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</si>
</sst>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3">
    <xf numFmtId="0" fontId="0" fillId="0" borderId="0"/>
    <xf numFmtId="41"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0" fillId="0" borderId="0" xfId="0" applyAlignment="1">
      <alignment vertical="top"/>
    </xf>
    <xf numFmtId="49" fontId="0" fillId="0" borderId="0" xfId="0" applyNumberFormat="1" applyAlignment="1">
      <alignment vertical="top"/>
    </xf>
    <xf numFmtId="49" fontId="0" fillId="0" borderId="0" xfId="0" applyNumberFormat="1" applyAlignment="1">
      <alignment vertical="top" wrapText="1"/>
    </xf>
    <xf numFmtId="0" fontId="18" fillId="0" borderId="0" xfId="0" applyFont="1"/>
    <xf numFmtId="0" fontId="16" fillId="0" borderId="0" xfId="0" applyFont="1"/>
    <xf numFmtId="0" fontId="16" fillId="0" borderId="0" xfId="0" applyFont="1" applyAlignment="1">
      <alignment vertical="top"/>
    </xf>
    <xf numFmtId="41" fontId="16" fillId="0" borderId="0" xfId="1" applyFont="1" applyAlignment="1">
      <alignment vertical="top"/>
    </xf>
    <xf numFmtId="0" fontId="0" fillId="0" borderId="0" xfId="0" applyAlignment="1">
      <alignment horizontal="center" vertical="center" wrapText="1"/>
    </xf>
    <xf numFmtId="0" fontId="16" fillId="33" borderId="0" xfId="0" applyFont="1" applyFill="1"/>
    <xf numFmtId="0" fontId="0" fillId="33" borderId="0" xfId="0" applyFill="1"/>
    <xf numFmtId="0" fontId="0" fillId="34" borderId="0" xfId="0" applyFill="1" applyAlignment="1">
      <alignment horizontal="center" vertical="center"/>
    </xf>
    <xf numFmtId="0" fontId="0" fillId="35" borderId="0" xfId="0" applyFill="1" applyAlignment="1">
      <alignment horizontal="center" vertical="center" wrapText="1"/>
    </xf>
    <xf numFmtId="0" fontId="16" fillId="0" borderId="0" xfId="0" applyFont="1" applyAlignment="1">
      <alignment horizontal="center" vertical="center"/>
    </xf>
    <xf numFmtId="0" fontId="0" fillId="0" borderId="0" xfId="0" applyAlignment="1">
      <alignment wrapText="1"/>
    </xf>
    <xf numFmtId="0" fontId="0" fillId="0" borderId="10" xfId="0" applyBorder="1" applyAlignment="1">
      <alignment wrapText="1"/>
    </xf>
    <xf numFmtId="0" fontId="0" fillId="0" borderId="10" xfId="0" applyBorder="1"/>
    <xf numFmtId="0" fontId="0" fillId="0" borderId="10" xfId="0" applyBorder="1" applyAlignment="1">
      <alignment vertical="top"/>
    </xf>
    <xf numFmtId="0" fontId="0" fillId="0" borderId="10" xfId="0" applyBorder="1" applyAlignment="1">
      <alignment vertical="top" wrapText="1"/>
    </xf>
    <xf numFmtId="0" fontId="0" fillId="0" borderId="10" xfId="0" applyBorder="1" applyAlignment="1">
      <alignment horizontal="left" vertical="top" wrapText="1"/>
    </xf>
    <xf numFmtId="0" fontId="0" fillId="0" borderId="10" xfId="0" applyBorder="1" applyAlignment="1">
      <alignment horizontal="left" vertical="top" wrapText="1"/>
    </xf>
    <xf numFmtId="0" fontId="16" fillId="36" borderId="10" xfId="0" applyFont="1" applyFill="1" applyBorder="1" applyAlignment="1">
      <alignment horizontal="center"/>
    </xf>
    <xf numFmtId="0" fontId="16" fillId="36" borderId="10" xfId="0" applyFont="1" applyFill="1" applyBorder="1" applyAlignment="1">
      <alignment horizontal="center" wrapText="1"/>
    </xf>
    <xf numFmtId="0" fontId="16" fillId="34" borderId="10" xfId="0" applyFont="1" applyFill="1" applyBorder="1"/>
    <xf numFmtId="0" fontId="16" fillId="34" borderId="10" xfId="0" applyFont="1" applyFill="1" applyBorder="1" applyAlignment="1">
      <alignment horizontal="left"/>
    </xf>
    <xf numFmtId="0" fontId="16" fillId="34" borderId="11" xfId="0" applyFont="1" applyFill="1" applyBorder="1" applyAlignment="1">
      <alignment horizontal="left"/>
    </xf>
    <xf numFmtId="0" fontId="16" fillId="34" borderId="12" xfId="0" applyFont="1" applyFill="1" applyBorder="1" applyAlignment="1">
      <alignment horizontal="left"/>
    </xf>
    <xf numFmtId="0" fontId="16" fillId="34" borderId="13" xfId="0" applyFont="1" applyFill="1" applyBorder="1" applyAlignment="1">
      <alignment horizontal="left"/>
    </xf>
    <xf numFmtId="0" fontId="0" fillId="34" borderId="10" xfId="0" applyFill="1" applyBorder="1" applyAlignment="1">
      <alignment horizontal="left" wrapText="1"/>
    </xf>
    <xf numFmtId="0" fontId="16" fillId="34" borderId="11" xfId="0" applyFont="1" applyFill="1" applyBorder="1" applyAlignment="1">
      <alignment horizontal="left"/>
    </xf>
    <xf numFmtId="0" fontId="16" fillId="34" borderId="12" xfId="0" applyFont="1" applyFill="1" applyBorder="1" applyAlignment="1">
      <alignment horizontal="left"/>
    </xf>
    <xf numFmtId="0" fontId="16" fillId="34" borderId="13" xfId="0" applyFont="1" applyFill="1" applyBorder="1" applyAlignment="1">
      <alignment horizontal="left"/>
    </xf>
    <xf numFmtId="0" fontId="0" fillId="34" borderId="10" xfId="0" applyFill="1" applyBorder="1" applyAlignment="1">
      <alignment horizontal="left"/>
    </xf>
    <xf numFmtId="0" fontId="0" fillId="0" borderId="15" xfId="0" applyBorder="1" applyAlignment="1">
      <alignment horizontal="left" vertical="top" wrapText="1"/>
    </xf>
    <xf numFmtId="0" fontId="0" fillId="0" borderId="14" xfId="0" applyBorder="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0]" xfId="1" builtinId="6"/>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CF63F-E43D-E648-A23A-A7E71CDB5CF1}">
  <dimension ref="A1:E46"/>
  <sheetViews>
    <sheetView tabSelected="1" topLeftCell="A28" workbookViewId="0">
      <selection activeCell="E9" sqref="E9"/>
    </sheetView>
  </sheetViews>
  <sheetFormatPr baseColWidth="10" defaultRowHeight="16" x14ac:dyDescent="0.2"/>
  <cols>
    <col min="1" max="1" width="4" customWidth="1"/>
    <col min="2" max="2" width="4.33203125" customWidth="1"/>
    <col min="3" max="3" width="38.33203125" customWidth="1"/>
    <col min="4" max="4" width="37.6640625" style="14" customWidth="1"/>
    <col min="5" max="5" width="46.83203125" style="14" customWidth="1"/>
  </cols>
  <sheetData>
    <row r="1" spans="1:5" ht="17" x14ac:dyDescent="0.2">
      <c r="A1" s="21" t="s">
        <v>149</v>
      </c>
      <c r="B1" s="21"/>
      <c r="C1" s="21"/>
      <c r="D1" s="22" t="s">
        <v>147</v>
      </c>
      <c r="E1" s="22" t="s">
        <v>148</v>
      </c>
    </row>
    <row r="2" spans="1:5" x14ac:dyDescent="0.2">
      <c r="A2" s="23">
        <v>1</v>
      </c>
      <c r="B2" s="24" t="s">
        <v>146</v>
      </c>
      <c r="C2" s="29"/>
      <c r="D2" s="30"/>
      <c r="E2" s="31"/>
    </row>
    <row r="3" spans="1:5" ht="17" x14ac:dyDescent="0.2">
      <c r="A3" s="16"/>
      <c r="B3" s="17">
        <v>1</v>
      </c>
      <c r="C3" s="17" t="s">
        <v>150</v>
      </c>
      <c r="D3" s="18" t="s">
        <v>186</v>
      </c>
      <c r="E3" s="18" t="s">
        <v>187</v>
      </c>
    </row>
    <row r="4" spans="1:5" ht="35" customHeight="1" x14ac:dyDescent="0.2">
      <c r="A4" s="16"/>
      <c r="B4" s="17">
        <v>2</v>
      </c>
      <c r="C4" s="17" t="s">
        <v>151</v>
      </c>
      <c r="D4" s="18" t="s">
        <v>191</v>
      </c>
      <c r="E4" s="18" t="s">
        <v>192</v>
      </c>
    </row>
    <row r="5" spans="1:5" ht="51" x14ac:dyDescent="0.2">
      <c r="A5" s="16"/>
      <c r="B5" s="17">
        <v>3</v>
      </c>
      <c r="C5" s="18" t="s">
        <v>152</v>
      </c>
      <c r="D5" s="18" t="s">
        <v>188</v>
      </c>
      <c r="E5" s="19" t="s">
        <v>189</v>
      </c>
    </row>
    <row r="6" spans="1:5" ht="68" x14ac:dyDescent="0.2">
      <c r="A6" s="16"/>
      <c r="B6" s="17">
        <v>4</v>
      </c>
      <c r="C6" s="19" t="s">
        <v>153</v>
      </c>
      <c r="D6" s="18" t="s">
        <v>193</v>
      </c>
      <c r="E6" s="18" t="s">
        <v>194</v>
      </c>
    </row>
    <row r="7" spans="1:5" ht="66" customHeight="1" x14ac:dyDescent="0.2">
      <c r="A7" s="16"/>
      <c r="B7" s="17">
        <v>5</v>
      </c>
      <c r="C7" s="19" t="s">
        <v>154</v>
      </c>
      <c r="D7" s="15" t="s">
        <v>190</v>
      </c>
      <c r="E7" s="18" t="s">
        <v>196</v>
      </c>
    </row>
    <row r="8" spans="1:5" ht="67" customHeight="1" x14ac:dyDescent="0.2">
      <c r="A8" s="16"/>
      <c r="B8" s="17">
        <v>6</v>
      </c>
      <c r="C8" s="18" t="s">
        <v>155</v>
      </c>
      <c r="D8" s="18" t="s">
        <v>195</v>
      </c>
      <c r="E8" s="18" t="s">
        <v>197</v>
      </c>
    </row>
    <row r="9" spans="1:5" ht="68" customHeight="1" x14ac:dyDescent="0.2">
      <c r="A9" s="16"/>
      <c r="B9" s="17">
        <v>7</v>
      </c>
      <c r="C9" s="18" t="s">
        <v>156</v>
      </c>
      <c r="D9" s="18" t="s">
        <v>198</v>
      </c>
      <c r="E9" s="18" t="s">
        <v>199</v>
      </c>
    </row>
    <row r="10" spans="1:5" x14ac:dyDescent="0.2">
      <c r="A10" s="16"/>
      <c r="B10" s="16"/>
      <c r="C10" s="16"/>
      <c r="D10" s="15"/>
      <c r="E10" s="15"/>
    </row>
    <row r="11" spans="1:5" x14ac:dyDescent="0.2">
      <c r="A11" s="23">
        <v>2</v>
      </c>
      <c r="B11" s="25" t="s">
        <v>157</v>
      </c>
      <c r="C11" s="26"/>
      <c r="D11" s="26"/>
      <c r="E11" s="27"/>
    </row>
    <row r="12" spans="1:5" ht="102" x14ac:dyDescent="0.2">
      <c r="A12" s="16"/>
      <c r="B12" s="17">
        <v>1</v>
      </c>
      <c r="C12" s="17" t="s">
        <v>158</v>
      </c>
      <c r="D12" s="18" t="s">
        <v>200</v>
      </c>
      <c r="E12" s="18" t="s">
        <v>201</v>
      </c>
    </row>
    <row r="13" spans="1:5" ht="87" customHeight="1" x14ac:dyDescent="0.2">
      <c r="A13" s="16"/>
      <c r="B13" s="17">
        <v>2</v>
      </c>
      <c r="C13" s="18" t="s">
        <v>159</v>
      </c>
      <c r="D13" s="18" t="s">
        <v>202</v>
      </c>
      <c r="E13" s="18" t="s">
        <v>203</v>
      </c>
    </row>
    <row r="14" spans="1:5" ht="78" customHeight="1" x14ac:dyDescent="0.2">
      <c r="A14" s="16"/>
      <c r="B14" s="17">
        <v>3</v>
      </c>
      <c r="C14" s="18" t="s">
        <v>160</v>
      </c>
      <c r="D14" s="15" t="s">
        <v>205</v>
      </c>
      <c r="E14" s="18" t="s">
        <v>204</v>
      </c>
    </row>
    <row r="15" spans="1:5" ht="34" x14ac:dyDescent="0.2">
      <c r="A15" s="16"/>
      <c r="B15" s="17">
        <v>4</v>
      </c>
      <c r="C15" s="18" t="s">
        <v>161</v>
      </c>
      <c r="D15" s="15" t="s">
        <v>207</v>
      </c>
      <c r="E15" s="18" t="s">
        <v>206</v>
      </c>
    </row>
    <row r="16" spans="1:5" ht="34" customHeight="1" x14ac:dyDescent="0.2">
      <c r="A16" s="16"/>
      <c r="B16" s="17">
        <v>5</v>
      </c>
      <c r="C16" s="18" t="s">
        <v>162</v>
      </c>
      <c r="D16" s="18" t="s">
        <v>208</v>
      </c>
      <c r="E16" s="18" t="s">
        <v>210</v>
      </c>
    </row>
    <row r="17" spans="1:5" ht="34" x14ac:dyDescent="0.2">
      <c r="A17" s="16"/>
      <c r="B17" s="17">
        <v>6</v>
      </c>
      <c r="C17" s="18" t="s">
        <v>163</v>
      </c>
      <c r="D17" s="18" t="s">
        <v>209</v>
      </c>
      <c r="E17" s="18" t="s">
        <v>211</v>
      </c>
    </row>
    <row r="18" spans="1:5" x14ac:dyDescent="0.2">
      <c r="A18" s="16"/>
      <c r="B18" s="16"/>
      <c r="C18" s="16"/>
      <c r="D18" s="15"/>
      <c r="E18" s="15"/>
    </row>
    <row r="19" spans="1:5" x14ac:dyDescent="0.2">
      <c r="A19" s="23">
        <v>3</v>
      </c>
      <c r="B19" s="25" t="s">
        <v>164</v>
      </c>
      <c r="C19" s="26"/>
      <c r="D19" s="26"/>
      <c r="E19" s="27"/>
    </row>
    <row r="20" spans="1:5" x14ac:dyDescent="0.2">
      <c r="A20" s="16"/>
      <c r="B20" s="16">
        <v>1</v>
      </c>
      <c r="C20" s="16" t="s">
        <v>165</v>
      </c>
      <c r="D20" s="15"/>
      <c r="E20" s="15"/>
    </row>
    <row r="21" spans="1:5" ht="34" x14ac:dyDescent="0.2">
      <c r="A21" s="16"/>
      <c r="B21" s="16"/>
      <c r="C21" s="15" t="s">
        <v>167</v>
      </c>
      <c r="D21" s="19" t="s">
        <v>212</v>
      </c>
      <c r="E21" s="20" t="s">
        <v>216</v>
      </c>
    </row>
    <row r="22" spans="1:5" ht="48" customHeight="1" x14ac:dyDescent="0.2">
      <c r="A22" s="16"/>
      <c r="B22" s="16"/>
      <c r="C22" s="15" t="s">
        <v>166</v>
      </c>
      <c r="D22" s="18" t="s">
        <v>213</v>
      </c>
      <c r="E22" s="20"/>
    </row>
    <row r="23" spans="1:5" ht="14" customHeight="1" x14ac:dyDescent="0.2">
      <c r="A23" s="16"/>
      <c r="B23" s="16">
        <v>2</v>
      </c>
      <c r="C23" s="16" t="s">
        <v>165</v>
      </c>
      <c r="D23" s="15"/>
      <c r="E23" s="15"/>
    </row>
    <row r="24" spans="1:5" ht="31" customHeight="1" x14ac:dyDescent="0.2">
      <c r="A24" s="16"/>
      <c r="B24" s="16"/>
      <c r="C24" s="15" t="s">
        <v>248</v>
      </c>
      <c r="D24" s="18" t="s">
        <v>250</v>
      </c>
      <c r="E24" s="33" t="s">
        <v>252</v>
      </c>
    </row>
    <row r="25" spans="1:5" ht="35" customHeight="1" x14ac:dyDescent="0.2">
      <c r="A25" s="16"/>
      <c r="B25" s="16"/>
      <c r="C25" s="19" t="s">
        <v>249</v>
      </c>
      <c r="D25" s="18" t="s">
        <v>251</v>
      </c>
      <c r="E25" s="34"/>
    </row>
    <row r="26" spans="1:5" x14ac:dyDescent="0.2">
      <c r="A26" s="16"/>
      <c r="B26" s="16">
        <v>3</v>
      </c>
      <c r="C26" s="16" t="s">
        <v>165</v>
      </c>
      <c r="D26" s="15"/>
      <c r="E26" s="15"/>
    </row>
    <row r="27" spans="1:5" ht="34" customHeight="1" x14ac:dyDescent="0.2">
      <c r="A27" s="16"/>
      <c r="B27" s="16"/>
      <c r="C27" s="15" t="s">
        <v>168</v>
      </c>
      <c r="D27" s="18" t="s">
        <v>214</v>
      </c>
      <c r="E27" s="33" t="s">
        <v>217</v>
      </c>
    </row>
    <row r="28" spans="1:5" ht="49" customHeight="1" x14ac:dyDescent="0.2">
      <c r="A28" s="16"/>
      <c r="B28" s="16"/>
      <c r="C28" s="19" t="s">
        <v>169</v>
      </c>
      <c r="D28" s="18" t="s">
        <v>215</v>
      </c>
      <c r="E28" s="34"/>
    </row>
    <row r="29" spans="1:5" x14ac:dyDescent="0.2">
      <c r="A29" s="16"/>
      <c r="B29" s="16"/>
      <c r="C29" s="16"/>
      <c r="D29" s="15"/>
      <c r="E29" s="15"/>
    </row>
    <row r="30" spans="1:5" x14ac:dyDescent="0.2">
      <c r="A30" s="23">
        <v>4</v>
      </c>
      <c r="B30" s="24" t="s">
        <v>170</v>
      </c>
      <c r="C30" s="32"/>
      <c r="D30" s="28"/>
      <c r="E30" s="28"/>
    </row>
    <row r="31" spans="1:5" ht="34" x14ac:dyDescent="0.2">
      <c r="A31" s="16"/>
      <c r="B31" s="17">
        <v>1</v>
      </c>
      <c r="C31" s="18" t="s">
        <v>171</v>
      </c>
      <c r="D31" s="18" t="s">
        <v>218</v>
      </c>
      <c r="E31" s="15" t="s">
        <v>226</v>
      </c>
    </row>
    <row r="32" spans="1:5" ht="35" customHeight="1" x14ac:dyDescent="0.2">
      <c r="A32" s="16"/>
      <c r="B32" s="17">
        <v>2</v>
      </c>
      <c r="C32" s="18" t="s">
        <v>172</v>
      </c>
      <c r="D32" s="18" t="s">
        <v>219</v>
      </c>
      <c r="E32" s="15" t="s">
        <v>227</v>
      </c>
    </row>
    <row r="33" spans="1:5" ht="34" x14ac:dyDescent="0.2">
      <c r="A33" s="16"/>
      <c r="B33" s="17">
        <v>3</v>
      </c>
      <c r="C33" s="18" t="s">
        <v>173</v>
      </c>
      <c r="D33" s="18" t="s">
        <v>220</v>
      </c>
      <c r="E33" s="15" t="s">
        <v>232</v>
      </c>
    </row>
    <row r="34" spans="1:5" ht="34" x14ac:dyDescent="0.2">
      <c r="A34" s="16"/>
      <c r="B34" s="17">
        <v>4</v>
      </c>
      <c r="C34" s="18" t="s">
        <v>174</v>
      </c>
      <c r="D34" s="18" t="s">
        <v>221</v>
      </c>
      <c r="E34" s="15" t="s">
        <v>231</v>
      </c>
    </row>
    <row r="35" spans="1:5" ht="34" x14ac:dyDescent="0.2">
      <c r="A35" s="16"/>
      <c r="B35" s="17">
        <v>5</v>
      </c>
      <c r="C35" s="18" t="s">
        <v>175</v>
      </c>
      <c r="D35" s="18" t="s">
        <v>222</v>
      </c>
      <c r="E35" s="15" t="s">
        <v>228</v>
      </c>
    </row>
    <row r="36" spans="1:5" ht="34" x14ac:dyDescent="0.2">
      <c r="A36" s="16"/>
      <c r="B36" s="17">
        <v>6</v>
      </c>
      <c r="C36" s="18" t="s">
        <v>176</v>
      </c>
      <c r="D36" s="18" t="s">
        <v>223</v>
      </c>
      <c r="E36" s="15" t="s">
        <v>233</v>
      </c>
    </row>
    <row r="37" spans="1:5" ht="34" x14ac:dyDescent="0.2">
      <c r="A37" s="16"/>
      <c r="B37" s="17">
        <v>7</v>
      </c>
      <c r="C37" s="18" t="s">
        <v>177</v>
      </c>
      <c r="D37" s="18" t="s">
        <v>224</v>
      </c>
      <c r="E37" s="15" t="s">
        <v>229</v>
      </c>
    </row>
    <row r="38" spans="1:5" ht="34" x14ac:dyDescent="0.2">
      <c r="A38" s="16"/>
      <c r="B38" s="17">
        <v>8</v>
      </c>
      <c r="C38" s="18" t="s">
        <v>178</v>
      </c>
      <c r="D38" s="18" t="s">
        <v>225</v>
      </c>
      <c r="E38" s="15" t="s">
        <v>230</v>
      </c>
    </row>
    <row r="39" spans="1:5" x14ac:dyDescent="0.2">
      <c r="A39" s="16"/>
      <c r="B39" s="16"/>
      <c r="C39" s="16"/>
      <c r="D39" s="15"/>
      <c r="E39" s="15"/>
    </row>
    <row r="40" spans="1:5" x14ac:dyDescent="0.2">
      <c r="A40" s="23">
        <v>5</v>
      </c>
      <c r="B40" s="25" t="s">
        <v>179</v>
      </c>
      <c r="C40" s="26"/>
      <c r="D40" s="26"/>
      <c r="E40" s="27"/>
    </row>
    <row r="41" spans="1:5" ht="51" x14ac:dyDescent="0.2">
      <c r="A41" s="16"/>
      <c r="B41" s="17">
        <v>1</v>
      </c>
      <c r="C41" s="18" t="s">
        <v>180</v>
      </c>
      <c r="D41" s="18" t="s">
        <v>234</v>
      </c>
      <c r="E41" s="18" t="s">
        <v>240</v>
      </c>
    </row>
    <row r="42" spans="1:5" ht="51" x14ac:dyDescent="0.2">
      <c r="A42" s="16"/>
      <c r="B42" s="17">
        <v>2</v>
      </c>
      <c r="C42" s="18" t="s">
        <v>181</v>
      </c>
      <c r="D42" s="18" t="s">
        <v>239</v>
      </c>
      <c r="E42" s="18" t="s">
        <v>241</v>
      </c>
    </row>
    <row r="43" spans="1:5" ht="51" x14ac:dyDescent="0.2">
      <c r="A43" s="16"/>
      <c r="B43" s="17">
        <v>3</v>
      </c>
      <c r="C43" s="18" t="s">
        <v>182</v>
      </c>
      <c r="D43" s="18" t="s">
        <v>235</v>
      </c>
      <c r="E43" s="18" t="s">
        <v>242</v>
      </c>
    </row>
    <row r="44" spans="1:5" ht="49" customHeight="1" x14ac:dyDescent="0.2">
      <c r="A44" s="16"/>
      <c r="B44" s="17">
        <v>4</v>
      </c>
      <c r="C44" s="18" t="s">
        <v>183</v>
      </c>
      <c r="D44" s="18" t="s">
        <v>236</v>
      </c>
      <c r="E44" s="18" t="s">
        <v>243</v>
      </c>
    </row>
    <row r="45" spans="1:5" ht="51" x14ac:dyDescent="0.2">
      <c r="A45" s="16"/>
      <c r="B45" s="17">
        <v>5</v>
      </c>
      <c r="C45" s="18" t="s">
        <v>184</v>
      </c>
      <c r="D45" s="18" t="s">
        <v>237</v>
      </c>
      <c r="E45" s="18" t="s">
        <v>244</v>
      </c>
    </row>
    <row r="46" spans="1:5" ht="51" x14ac:dyDescent="0.2">
      <c r="A46" s="16"/>
      <c r="B46" s="17">
        <v>6</v>
      </c>
      <c r="C46" s="18" t="s">
        <v>185</v>
      </c>
      <c r="D46" s="18" t="s">
        <v>238</v>
      </c>
      <c r="E46" s="18" t="s">
        <v>245</v>
      </c>
    </row>
  </sheetData>
  <mergeCells count="7">
    <mergeCell ref="E21:E22"/>
    <mergeCell ref="E24:E25"/>
    <mergeCell ref="B11:E11"/>
    <mergeCell ref="B19:E19"/>
    <mergeCell ref="A1:C1"/>
    <mergeCell ref="B40:E40"/>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339"/>
  <sheetViews>
    <sheetView topLeftCell="G49" zoomScale="75" workbookViewId="0">
      <selection activeCell="P62" sqref="P62"/>
    </sheetView>
  </sheetViews>
  <sheetFormatPr baseColWidth="10" defaultRowHeight="16" x14ac:dyDescent="0.2"/>
  <cols>
    <col min="9" max="9" width="13.83203125" customWidth="1"/>
    <col min="10" max="10" width="15.83203125" customWidth="1"/>
    <col min="11" max="11" width="12.1640625" customWidth="1"/>
    <col min="13" max="13" width="10.83203125" customWidth="1"/>
    <col min="14" max="14" width="14.1640625" customWidth="1"/>
    <col min="15" max="15" width="18" customWidth="1"/>
    <col min="16" max="16" width="15" customWidth="1"/>
    <col min="17" max="17" width="16.33203125" customWidth="1"/>
    <col min="22" max="22" width="12.6640625" customWidth="1"/>
    <col min="23" max="23" width="16.6640625" customWidth="1"/>
    <col min="24" max="24" width="12.5" customWidth="1"/>
    <col min="30" max="30" width="19.5" customWidth="1"/>
    <col min="31" max="31" width="14.5" customWidth="1"/>
  </cols>
  <sheetData>
    <row r="1" spans="1:36" x14ac:dyDescent="0.2">
      <c r="A1" t="s">
        <v>0</v>
      </c>
      <c r="B1" t="s">
        <v>1</v>
      </c>
      <c r="C1" t="s">
        <v>2</v>
      </c>
      <c r="D1" t="s">
        <v>3</v>
      </c>
      <c r="E1" t="s">
        <v>4</v>
      </c>
      <c r="F1" t="s">
        <v>5</v>
      </c>
      <c r="G1" t="s">
        <v>6</v>
      </c>
      <c r="H1" t="s">
        <v>60</v>
      </c>
      <c r="I1" t="s">
        <v>61</v>
      </c>
      <c r="J1" t="s">
        <v>62</v>
      </c>
      <c r="K1" t="s">
        <v>65</v>
      </c>
      <c r="M1" s="5" t="s">
        <v>40</v>
      </c>
      <c r="V1" s="5" t="s">
        <v>41</v>
      </c>
      <c r="AA1" s="5" t="s">
        <v>48</v>
      </c>
      <c r="AJ1" s="5"/>
    </row>
    <row r="2" spans="1:36" x14ac:dyDescent="0.2">
      <c r="A2">
        <v>19</v>
      </c>
      <c r="B2" t="s">
        <v>7</v>
      </c>
      <c r="C2">
        <v>27.9</v>
      </c>
      <c r="D2">
        <v>0</v>
      </c>
      <c r="E2" t="s">
        <v>8</v>
      </c>
      <c r="F2" t="s">
        <v>9</v>
      </c>
      <c r="G2">
        <v>16884.923999999999</v>
      </c>
      <c r="H2">
        <f>IF(B2= "female", 1, 0)</f>
        <v>1</v>
      </c>
      <c r="I2">
        <f>IF(E2="yes", 1, 0)</f>
        <v>1</v>
      </c>
      <c r="J2" cm="1">
        <f t="array" ref="J2">_xlfn.IFS(F2="southwest", 1, F2="southeast", 2, F2="northwest", 3, F2="northeast", 4)</f>
        <v>1</v>
      </c>
      <c r="K2">
        <f>IF(C2&gt;25, 1, 0)</f>
        <v>1</v>
      </c>
    </row>
    <row r="3" spans="1:36" x14ac:dyDescent="0.2">
      <c r="A3">
        <v>18</v>
      </c>
      <c r="B3" t="s">
        <v>10</v>
      </c>
      <c r="C3">
        <v>33.770000000000003</v>
      </c>
      <c r="D3">
        <v>1</v>
      </c>
      <c r="E3" t="s">
        <v>11</v>
      </c>
      <c r="F3" t="s">
        <v>12</v>
      </c>
      <c r="G3">
        <v>1725.5523000000001</v>
      </c>
      <c r="H3">
        <f t="shared" ref="H3:H66" si="0">IF(B3= "female", 1, 0)</f>
        <v>0</v>
      </c>
      <c r="I3">
        <f t="shared" ref="I3:I66" si="1">IF(E3="yes", 1, 0)</f>
        <v>0</v>
      </c>
      <c r="J3" cm="1">
        <f t="array" ref="J3">_xlfn.IFS(F3="southwest", 1, F3="southeast", 2, F3="northwest", 3, F3="northeast", 4)</f>
        <v>2</v>
      </c>
      <c r="K3">
        <f t="shared" ref="K3:K66" si="2">IF(C3&gt;25, 1, 0)</f>
        <v>1</v>
      </c>
      <c r="L3" s="1"/>
      <c r="M3" s="5" t="s">
        <v>27</v>
      </c>
      <c r="N3" t="s">
        <v>21</v>
      </c>
      <c r="O3">
        <f>COUNTIF(B:B, "male")</f>
        <v>676</v>
      </c>
      <c r="P3" s="1"/>
      <c r="Q3" s="1"/>
      <c r="R3" s="1"/>
      <c r="V3" t="s">
        <v>42</v>
      </c>
      <c r="X3" t="s">
        <v>41</v>
      </c>
      <c r="AA3" t="s">
        <v>51</v>
      </c>
      <c r="AE3" t="s">
        <v>49</v>
      </c>
      <c r="AF3">
        <f>PEARSON(A:A,C:C)</f>
        <v>0.10927188154853502</v>
      </c>
    </row>
    <row r="4" spans="1:36" x14ac:dyDescent="0.2">
      <c r="A4">
        <v>28</v>
      </c>
      <c r="B4" t="s">
        <v>10</v>
      </c>
      <c r="C4">
        <v>33</v>
      </c>
      <c r="D4">
        <v>3</v>
      </c>
      <c r="E4" t="s">
        <v>11</v>
      </c>
      <c r="F4" t="s">
        <v>12</v>
      </c>
      <c r="G4">
        <v>4449.4620000000004</v>
      </c>
      <c r="H4">
        <f t="shared" si="0"/>
        <v>0</v>
      </c>
      <c r="I4">
        <f t="shared" si="1"/>
        <v>0</v>
      </c>
      <c r="J4" cm="1">
        <f t="array" ref="J4">_xlfn.IFS(F4="southwest", 1, F4="southeast", 2, F4="northwest", 3, F4="northeast", 4)</f>
        <v>2</v>
      </c>
      <c r="K4">
        <f t="shared" si="2"/>
        <v>1</v>
      </c>
      <c r="L4" s="1"/>
      <c r="M4" s="5"/>
      <c r="N4" t="s">
        <v>22</v>
      </c>
      <c r="O4">
        <f>COUNTIF(B:B, "female")</f>
        <v>662</v>
      </c>
      <c r="P4" s="3"/>
      <c r="Q4" s="1"/>
      <c r="V4" t="s">
        <v>30</v>
      </c>
      <c r="W4">
        <f>SUMIF(F:F, "southwest", G:G)</f>
        <v>4012754.6476200009</v>
      </c>
      <c r="X4">
        <f>W4/W8</f>
        <v>0.2259965194356463</v>
      </c>
      <c r="AE4" t="s">
        <v>50</v>
      </c>
      <c r="AF4" s="5" t="s">
        <v>66</v>
      </c>
    </row>
    <row r="5" spans="1:36" x14ac:dyDescent="0.2">
      <c r="A5">
        <v>33</v>
      </c>
      <c r="B5" t="s">
        <v>10</v>
      </c>
      <c r="C5">
        <v>22.704999999999998</v>
      </c>
      <c r="D5">
        <v>0</v>
      </c>
      <c r="E5" t="s">
        <v>11</v>
      </c>
      <c r="F5" t="s">
        <v>13</v>
      </c>
      <c r="G5">
        <v>21984.47061</v>
      </c>
      <c r="H5">
        <f t="shared" si="0"/>
        <v>0</v>
      </c>
      <c r="I5">
        <f t="shared" si="1"/>
        <v>0</v>
      </c>
      <c r="J5" cm="1">
        <f t="array" ref="J5">_xlfn.IFS(F5="southwest", 1, F5="southeast", 2, F5="northwest", 3, F5="northeast", 4)</f>
        <v>3</v>
      </c>
      <c r="K5">
        <f t="shared" si="2"/>
        <v>0</v>
      </c>
      <c r="L5" s="1"/>
      <c r="M5" s="5"/>
      <c r="P5" s="1"/>
      <c r="Q5" s="1"/>
      <c r="R5" s="1"/>
      <c r="V5" t="s">
        <v>31</v>
      </c>
      <c r="W5">
        <f>SUMIF(F:F, "southeast", G:G)</f>
        <v>5363689.763290002</v>
      </c>
      <c r="X5">
        <f>W5/W8</f>
        <v>0.30208057164798191</v>
      </c>
    </row>
    <row r="6" spans="1:36" x14ac:dyDescent="0.2">
      <c r="A6">
        <v>32</v>
      </c>
      <c r="B6" t="s">
        <v>10</v>
      </c>
      <c r="C6">
        <v>28.88</v>
      </c>
      <c r="D6">
        <v>0</v>
      </c>
      <c r="E6" t="s">
        <v>11</v>
      </c>
      <c r="F6" t="s">
        <v>13</v>
      </c>
      <c r="G6">
        <v>3866.8552</v>
      </c>
      <c r="H6">
        <f t="shared" si="0"/>
        <v>0</v>
      </c>
      <c r="I6">
        <f t="shared" si="1"/>
        <v>0</v>
      </c>
      <c r="J6" cm="1">
        <f t="array" ref="J6">_xlfn.IFS(F6="southwest", 1, F6="southeast", 2, F6="northwest", 3, F6="northeast", 4)</f>
        <v>3</v>
      </c>
      <c r="K6">
        <f t="shared" si="2"/>
        <v>1</v>
      </c>
      <c r="L6" s="1"/>
      <c r="M6" s="6" t="s">
        <v>15</v>
      </c>
      <c r="N6" s="1" t="s">
        <v>16</v>
      </c>
      <c r="O6" s="1"/>
      <c r="P6" s="1"/>
      <c r="Q6" s="1"/>
      <c r="R6" s="1"/>
      <c r="V6" t="s">
        <v>32</v>
      </c>
      <c r="W6">
        <f>SUMIF(F:F, "northwest", G:G)</f>
        <v>4035711.9965399993</v>
      </c>
      <c r="X6">
        <f>W6/W8</f>
        <v>0.22728946690116517</v>
      </c>
      <c r="AA6" t="s">
        <v>52</v>
      </c>
      <c r="AE6" t="s">
        <v>49</v>
      </c>
      <c r="AF6">
        <f>PEARSON(H:H,C:C)</f>
        <v>-4.637115064629492E-2</v>
      </c>
    </row>
    <row r="7" spans="1:36" x14ac:dyDescent="0.2">
      <c r="A7">
        <v>31</v>
      </c>
      <c r="B7" t="s">
        <v>7</v>
      </c>
      <c r="C7">
        <v>25.74</v>
      </c>
      <c r="D7">
        <v>0</v>
      </c>
      <c r="E7" t="s">
        <v>11</v>
      </c>
      <c r="F7" t="s">
        <v>12</v>
      </c>
      <c r="G7">
        <v>3756.6215999999999</v>
      </c>
      <c r="H7">
        <f t="shared" si="0"/>
        <v>1</v>
      </c>
      <c r="I7">
        <f t="shared" si="1"/>
        <v>0</v>
      </c>
      <c r="J7" cm="1">
        <f t="array" ref="J7">_xlfn.IFS(F7="southwest", 1, F7="southeast", 2, F7="northwest", 3, F7="northeast", 4)</f>
        <v>2</v>
      </c>
      <c r="K7">
        <f t="shared" si="2"/>
        <v>1</v>
      </c>
      <c r="L7" s="1"/>
      <c r="M7" s="6"/>
      <c r="N7" s="1" t="s">
        <v>17</v>
      </c>
      <c r="O7" s="1">
        <f>AVERAGE(A:A)</f>
        <v>39.207025411061288</v>
      </c>
      <c r="P7" s="1"/>
      <c r="Q7" s="1"/>
      <c r="R7" s="1"/>
      <c r="V7" t="s">
        <v>33</v>
      </c>
      <c r="W7">
        <f>SUMIF(F:F, "northeast", G:G)</f>
        <v>4343668.5833089994</v>
      </c>
      <c r="X7">
        <f>W7/W8</f>
        <v>0.24463344201520668</v>
      </c>
      <c r="AE7" t="s">
        <v>50</v>
      </c>
      <c r="AF7" s="5" t="s">
        <v>66</v>
      </c>
    </row>
    <row r="8" spans="1:36" x14ac:dyDescent="0.2">
      <c r="A8">
        <v>46</v>
      </c>
      <c r="B8" t="s">
        <v>7</v>
      </c>
      <c r="C8">
        <v>33.44</v>
      </c>
      <c r="D8">
        <v>1</v>
      </c>
      <c r="E8" t="s">
        <v>11</v>
      </c>
      <c r="F8" t="s">
        <v>12</v>
      </c>
      <c r="G8">
        <v>8240.5895999999993</v>
      </c>
      <c r="H8">
        <f t="shared" si="0"/>
        <v>1</v>
      </c>
      <c r="I8">
        <f t="shared" si="1"/>
        <v>0</v>
      </c>
      <c r="J8" cm="1">
        <f t="array" ref="J8">_xlfn.IFS(F8="southwest", 1, F8="southeast", 2, F8="northwest", 3, F8="northeast", 4)</f>
        <v>2</v>
      </c>
      <c r="K8">
        <f t="shared" si="2"/>
        <v>1</v>
      </c>
      <c r="L8" s="1"/>
      <c r="M8" s="6"/>
      <c r="N8" s="1" t="s">
        <v>18</v>
      </c>
      <c r="O8" s="1">
        <f>AVERAGEIF(E:E,"yes",A:A)</f>
        <v>38.514598540145982</v>
      </c>
      <c r="P8" s="1"/>
      <c r="Q8" s="1"/>
      <c r="R8" s="1"/>
      <c r="V8" t="s">
        <v>43</v>
      </c>
      <c r="W8">
        <f>SUM(W4:W7)</f>
        <v>17755824.990759</v>
      </c>
    </row>
    <row r="9" spans="1:36" x14ac:dyDescent="0.2">
      <c r="A9">
        <v>37</v>
      </c>
      <c r="B9" t="s">
        <v>7</v>
      </c>
      <c r="C9">
        <v>27.74</v>
      </c>
      <c r="D9">
        <v>3</v>
      </c>
      <c r="E9" t="s">
        <v>11</v>
      </c>
      <c r="F9" t="s">
        <v>13</v>
      </c>
      <c r="G9">
        <v>7281.5056000000004</v>
      </c>
      <c r="H9">
        <f t="shared" si="0"/>
        <v>1</v>
      </c>
      <c r="I9">
        <f t="shared" si="1"/>
        <v>0</v>
      </c>
      <c r="J9" cm="1">
        <f t="array" ref="J9">_xlfn.IFS(F9="southwest", 1, F9="southeast", 2, F9="northwest", 3, F9="northeast", 4)</f>
        <v>3</v>
      </c>
      <c r="K9">
        <f t="shared" si="2"/>
        <v>1</v>
      </c>
      <c r="L9" s="1"/>
      <c r="M9" s="7"/>
      <c r="N9" s="1" t="s">
        <v>19</v>
      </c>
      <c r="O9" s="1">
        <f>AVERAGEIF(E:E,"no",A:A)</f>
        <v>39.38533834586466</v>
      </c>
      <c r="P9" s="1"/>
      <c r="Q9" s="1"/>
      <c r="R9" s="1"/>
      <c r="AA9" t="s">
        <v>53</v>
      </c>
      <c r="AE9" t="s">
        <v>49</v>
      </c>
      <c r="AF9">
        <f>PEARSON(I:I,C:C)</f>
        <v>3.7504259049803363E-3</v>
      </c>
    </row>
    <row r="10" spans="1:36" x14ac:dyDescent="0.2">
      <c r="A10">
        <v>37</v>
      </c>
      <c r="B10" t="s">
        <v>10</v>
      </c>
      <c r="C10">
        <v>29.83</v>
      </c>
      <c r="D10">
        <v>2</v>
      </c>
      <c r="E10" t="s">
        <v>11</v>
      </c>
      <c r="F10" t="s">
        <v>14</v>
      </c>
      <c r="G10">
        <v>6406.4107000000004</v>
      </c>
      <c r="H10">
        <f t="shared" si="0"/>
        <v>0</v>
      </c>
      <c r="I10">
        <f t="shared" si="1"/>
        <v>0</v>
      </c>
      <c r="J10" cm="1">
        <f t="array" ref="J10">_xlfn.IFS(F10="southwest", 1, F10="southeast", 2, F10="northwest", 3, F10="northeast", 4)</f>
        <v>4</v>
      </c>
      <c r="K10">
        <f t="shared" si="2"/>
        <v>1</v>
      </c>
      <c r="L10" s="1"/>
      <c r="M10" s="6"/>
      <c r="N10" s="1"/>
      <c r="O10" s="1"/>
      <c r="P10" s="1"/>
      <c r="Q10" s="1"/>
      <c r="R10" s="1"/>
      <c r="AE10" t="s">
        <v>50</v>
      </c>
      <c r="AF10" s="5" t="s">
        <v>66</v>
      </c>
    </row>
    <row r="11" spans="1:36" x14ac:dyDescent="0.2">
      <c r="A11">
        <v>60</v>
      </c>
      <c r="B11" t="s">
        <v>7</v>
      </c>
      <c r="C11">
        <v>25.84</v>
      </c>
      <c r="D11">
        <v>0</v>
      </c>
      <c r="E11" t="s">
        <v>11</v>
      </c>
      <c r="F11" t="s">
        <v>13</v>
      </c>
      <c r="G11">
        <v>28923.136920000001</v>
      </c>
      <c r="H11">
        <f t="shared" si="0"/>
        <v>1</v>
      </c>
      <c r="I11">
        <f t="shared" si="1"/>
        <v>0</v>
      </c>
      <c r="J11" cm="1">
        <f t="array" ref="J11">_xlfn.IFS(F11="southwest", 1, F11="southeast", 2, F11="northwest", 3, F11="northeast", 4)</f>
        <v>3</v>
      </c>
      <c r="K11">
        <f t="shared" si="2"/>
        <v>1</v>
      </c>
      <c r="L11" s="1"/>
      <c r="M11" s="6"/>
      <c r="N11" s="1" t="s">
        <v>20</v>
      </c>
      <c r="O11" s="1"/>
      <c r="P11" s="1"/>
      <c r="Q11" s="1"/>
      <c r="R11" s="1"/>
      <c r="V11" t="s">
        <v>44</v>
      </c>
      <c r="W11">
        <f>Q35/O35</f>
        <v>0.58029197080291972</v>
      </c>
    </row>
    <row r="12" spans="1:36" x14ac:dyDescent="0.2">
      <c r="A12">
        <v>25</v>
      </c>
      <c r="B12" t="s">
        <v>10</v>
      </c>
      <c r="C12">
        <v>26.22</v>
      </c>
      <c r="D12">
        <v>0</v>
      </c>
      <c r="E12" t="s">
        <v>11</v>
      </c>
      <c r="F12" t="s">
        <v>14</v>
      </c>
      <c r="G12">
        <v>2721.3208</v>
      </c>
      <c r="H12">
        <f t="shared" si="0"/>
        <v>0</v>
      </c>
      <c r="I12">
        <f t="shared" si="1"/>
        <v>0</v>
      </c>
      <c r="J12" cm="1">
        <f t="array" ref="J12">_xlfn.IFS(F12="southwest", 1, F12="southeast", 2, F12="northwest", 3, F12="northeast", 4)</f>
        <v>4</v>
      </c>
      <c r="K12">
        <f t="shared" si="2"/>
        <v>1</v>
      </c>
      <c r="L12" s="1"/>
      <c r="M12" s="6"/>
      <c r="N12" s="1" t="s">
        <v>21</v>
      </c>
      <c r="O12" s="1">
        <f xml:space="preserve"> AVERAGEIFS(A:A, B:B, "male",E:E, "yes")</f>
        <v>38.446540880503143</v>
      </c>
      <c r="P12" s="1" cm="1">
        <f t="array" ref="P12">_xlfn.STDEV.S(IF((B:B="male")*(E:E="yes"),A:A))</f>
        <v>13.751247491737409</v>
      </c>
      <c r="Q12" s="1"/>
      <c r="R12" s="1"/>
      <c r="V12" t="s">
        <v>45</v>
      </c>
      <c r="W12">
        <f>Q36/O35</f>
        <v>0.41970802919708028</v>
      </c>
      <c r="AA12" t="s">
        <v>59</v>
      </c>
      <c r="AE12" t="s">
        <v>49</v>
      </c>
      <c r="AF12">
        <f>PEARSON(J:J,C:C)</f>
        <v>-0.15756584854084663</v>
      </c>
    </row>
    <row r="13" spans="1:36" x14ac:dyDescent="0.2">
      <c r="A13">
        <v>62</v>
      </c>
      <c r="B13" t="s">
        <v>7</v>
      </c>
      <c r="C13">
        <v>26.29</v>
      </c>
      <c r="D13">
        <v>0</v>
      </c>
      <c r="E13" t="s">
        <v>8</v>
      </c>
      <c r="F13" t="s">
        <v>12</v>
      </c>
      <c r="G13">
        <v>27808.7251</v>
      </c>
      <c r="H13">
        <f t="shared" si="0"/>
        <v>1</v>
      </c>
      <c r="I13">
        <f t="shared" si="1"/>
        <v>1</v>
      </c>
      <c r="J13" cm="1">
        <f t="array" ref="J13">_xlfn.IFS(F13="southwest", 1, F13="southeast", 2, F13="northwest", 3, F13="northeast", 4)</f>
        <v>2</v>
      </c>
      <c r="K13">
        <f t="shared" si="2"/>
        <v>1</v>
      </c>
      <c r="L13" s="1"/>
      <c r="M13" s="6"/>
      <c r="N13" s="1" t="s">
        <v>22</v>
      </c>
      <c r="O13" s="1">
        <f xml:space="preserve"> AVERAGEIFS(A:A, B:B, "female",E:E, "yes")</f>
        <v>38.608695652173914</v>
      </c>
      <c r="P13" s="1" cm="1">
        <f t="array" ref="P13">_xlfn.STDEV.S(IF((B:B="female")*(E:E="yes"),A:A))</f>
        <v>14.217419296118678</v>
      </c>
      <c r="Q13" s="1"/>
      <c r="R13" s="1"/>
      <c r="AE13" t="s">
        <v>50</v>
      </c>
      <c r="AF13" s="5" t="s">
        <v>66</v>
      </c>
    </row>
    <row r="14" spans="1:36" x14ac:dyDescent="0.2">
      <c r="A14">
        <v>23</v>
      </c>
      <c r="B14" t="s">
        <v>10</v>
      </c>
      <c r="C14">
        <v>34.4</v>
      </c>
      <c r="D14">
        <v>0</v>
      </c>
      <c r="E14" t="s">
        <v>11</v>
      </c>
      <c r="F14" t="s">
        <v>9</v>
      </c>
      <c r="G14">
        <v>1826.8430000000001</v>
      </c>
      <c r="H14">
        <f t="shared" si="0"/>
        <v>0</v>
      </c>
      <c r="I14">
        <f t="shared" si="1"/>
        <v>0</v>
      </c>
      <c r="J14" cm="1">
        <f t="array" ref="J14">_xlfn.IFS(F14="southwest", 1, F14="southeast", 2, F14="northwest", 3, F14="northeast", 4)</f>
        <v>1</v>
      </c>
      <c r="K14">
        <f t="shared" si="2"/>
        <v>1</v>
      </c>
      <c r="L14" s="1"/>
      <c r="M14" s="6"/>
      <c r="N14" s="1"/>
      <c r="O14" s="1"/>
      <c r="P14" s="1"/>
      <c r="Q14" s="2"/>
      <c r="R14" s="1"/>
    </row>
    <row r="15" spans="1:36" x14ac:dyDescent="0.2">
      <c r="A15">
        <v>56</v>
      </c>
      <c r="B15" t="s">
        <v>7</v>
      </c>
      <c r="C15">
        <v>39.82</v>
      </c>
      <c r="D15">
        <v>0</v>
      </c>
      <c r="E15" t="s">
        <v>11</v>
      </c>
      <c r="F15" t="s">
        <v>12</v>
      </c>
      <c r="G15">
        <v>11090.7178</v>
      </c>
      <c r="H15">
        <f t="shared" si="0"/>
        <v>1</v>
      </c>
      <c r="I15">
        <f t="shared" si="1"/>
        <v>0</v>
      </c>
      <c r="J15" cm="1">
        <f t="array" ref="J15">_xlfn.IFS(F15="southwest", 1, F15="southeast", 2, F15="northwest", 3, F15="northeast", 4)</f>
        <v>2</v>
      </c>
      <c r="K15">
        <f t="shared" si="2"/>
        <v>1</v>
      </c>
      <c r="L15" s="1"/>
      <c r="M15" s="6"/>
      <c r="N15" s="1"/>
      <c r="O15" s="1"/>
      <c r="P15" s="1"/>
      <c r="Q15" s="1"/>
      <c r="R15" s="1"/>
      <c r="AA15" t="s">
        <v>54</v>
      </c>
      <c r="AE15" t="s">
        <v>49</v>
      </c>
      <c r="AF15">
        <f>PEARSON(I:I,G:G)</f>
        <v>0.78725143049846968</v>
      </c>
    </row>
    <row r="16" spans="1:36" x14ac:dyDescent="0.2">
      <c r="A16">
        <v>27</v>
      </c>
      <c r="B16" t="s">
        <v>10</v>
      </c>
      <c r="C16">
        <v>42.13</v>
      </c>
      <c r="D16">
        <v>0</v>
      </c>
      <c r="E16" t="s">
        <v>8</v>
      </c>
      <c r="F16" t="s">
        <v>12</v>
      </c>
      <c r="G16">
        <v>39611.757700000002</v>
      </c>
      <c r="H16">
        <f t="shared" si="0"/>
        <v>0</v>
      </c>
      <c r="I16">
        <f t="shared" si="1"/>
        <v>1</v>
      </c>
      <c r="J16" cm="1">
        <f t="array" ref="J16">_xlfn.IFS(F16="southwest", 1, F16="southeast", 2, F16="northwest", 3, F16="northeast", 4)</f>
        <v>2</v>
      </c>
      <c r="K16">
        <f t="shared" si="2"/>
        <v>1</v>
      </c>
      <c r="L16" s="1"/>
      <c r="M16" s="6" t="s">
        <v>23</v>
      </c>
      <c r="N16" s="1" t="s">
        <v>24</v>
      </c>
      <c r="O16" s="1"/>
      <c r="P16" s="1"/>
      <c r="Q16" s="1"/>
      <c r="R16" s="1"/>
      <c r="V16" t="s">
        <v>141</v>
      </c>
      <c r="AE16" t="s">
        <v>50</v>
      </c>
      <c r="AF16" s="5" t="s">
        <v>67</v>
      </c>
    </row>
    <row r="17" spans="1:32" x14ac:dyDescent="0.2">
      <c r="A17">
        <v>19</v>
      </c>
      <c r="B17" t="s">
        <v>10</v>
      </c>
      <c r="C17">
        <v>24.6</v>
      </c>
      <c r="D17">
        <v>1</v>
      </c>
      <c r="E17" t="s">
        <v>11</v>
      </c>
      <c r="F17" t="s">
        <v>9</v>
      </c>
      <c r="G17">
        <v>1837.2370000000001</v>
      </c>
      <c r="H17">
        <f t="shared" si="0"/>
        <v>0</v>
      </c>
      <c r="I17">
        <f t="shared" si="1"/>
        <v>0</v>
      </c>
      <c r="J17" cm="1">
        <f t="array" ref="J17">_xlfn.IFS(F17="southwest", 1, F17="southeast", 2, F17="northwest", 3, F17="northeast", 4)</f>
        <v>1</v>
      </c>
      <c r="K17">
        <f t="shared" si="2"/>
        <v>0</v>
      </c>
      <c r="M17" s="6"/>
      <c r="N17" s="1" t="s">
        <v>17</v>
      </c>
      <c r="O17">
        <f>AVERAGE(C:C)</f>
        <v>30.663396860986538</v>
      </c>
      <c r="V17" t="s">
        <v>142</v>
      </c>
      <c r="W17">
        <f>COUNTIFS(C:C,"&gt;25",G:G,"&gt;16700")</f>
        <v>283</v>
      </c>
    </row>
    <row r="18" spans="1:32" x14ac:dyDescent="0.2">
      <c r="A18">
        <v>52</v>
      </c>
      <c r="B18" t="s">
        <v>7</v>
      </c>
      <c r="C18">
        <v>30.78</v>
      </c>
      <c r="D18">
        <v>1</v>
      </c>
      <c r="E18" t="s">
        <v>11</v>
      </c>
      <c r="F18" t="s">
        <v>14</v>
      </c>
      <c r="G18">
        <v>10797.3362</v>
      </c>
      <c r="H18">
        <f t="shared" si="0"/>
        <v>1</v>
      </c>
      <c r="I18">
        <f t="shared" si="1"/>
        <v>0</v>
      </c>
      <c r="J18" cm="1">
        <f t="array" ref="J18">_xlfn.IFS(F18="southwest", 1, F18="southeast", 2, F18="northwest", 3, F18="northeast", 4)</f>
        <v>4</v>
      </c>
      <c r="K18">
        <f t="shared" si="2"/>
        <v>1</v>
      </c>
      <c r="M18" s="6"/>
      <c r="N18" s="1" t="s">
        <v>18</v>
      </c>
      <c r="O18" s="1">
        <f>AVERAGEIF(E:E,"yes",C:C)</f>
        <v>30.708448905109503</v>
      </c>
      <c r="P18" cm="1">
        <f t="array" ref="P18">_xlfn.STDEV.S(IF(E:E="yes",C:C))</f>
        <v>6.3186439826461172</v>
      </c>
      <c r="V18" t="s">
        <v>41</v>
      </c>
      <c r="W18">
        <f>W17/O32</f>
        <v>0.25939505041246563</v>
      </c>
      <c r="AA18" t="s">
        <v>55</v>
      </c>
      <c r="AE18" t="s">
        <v>49</v>
      </c>
      <c r="AF18">
        <f>PEARSON(C:C,G:G)</f>
        <v>0.19834096883362906</v>
      </c>
    </row>
    <row r="19" spans="1:32" x14ac:dyDescent="0.2">
      <c r="A19">
        <v>23</v>
      </c>
      <c r="B19" t="s">
        <v>10</v>
      </c>
      <c r="C19">
        <v>23.844999999999999</v>
      </c>
      <c r="D19">
        <v>0</v>
      </c>
      <c r="E19" t="s">
        <v>11</v>
      </c>
      <c r="F19" t="s">
        <v>14</v>
      </c>
      <c r="G19">
        <v>2395.17155</v>
      </c>
      <c r="H19">
        <f t="shared" si="0"/>
        <v>0</v>
      </c>
      <c r="I19">
        <f t="shared" si="1"/>
        <v>0</v>
      </c>
      <c r="J19" cm="1">
        <f t="array" ref="J19">_xlfn.IFS(F19="southwest", 1, F19="southeast", 2, F19="northwest", 3, F19="northeast", 4)</f>
        <v>4</v>
      </c>
      <c r="K19">
        <f t="shared" si="2"/>
        <v>0</v>
      </c>
      <c r="M19" s="6"/>
      <c r="N19" s="1" t="s">
        <v>19</v>
      </c>
      <c r="O19" s="1">
        <f>AVERAGEIF(E:E,"no",C:C)</f>
        <v>30.651795112781922</v>
      </c>
      <c r="P19" cm="1">
        <f t="array" ref="P19">_xlfn.STDEV.S(IF(E:E="no",C:C))</f>
        <v>6.0431113897864401</v>
      </c>
      <c r="AE19" t="s">
        <v>50</v>
      </c>
      <c r="AF19" s="5" t="s">
        <v>66</v>
      </c>
    </row>
    <row r="20" spans="1:32" x14ac:dyDescent="0.2">
      <c r="A20">
        <v>56</v>
      </c>
      <c r="B20" t="s">
        <v>10</v>
      </c>
      <c r="C20">
        <v>40.299999999999997</v>
      </c>
      <c r="D20">
        <v>0</v>
      </c>
      <c r="E20" t="s">
        <v>11</v>
      </c>
      <c r="F20" t="s">
        <v>9</v>
      </c>
      <c r="G20">
        <v>10602.385</v>
      </c>
      <c r="H20">
        <f t="shared" si="0"/>
        <v>0</v>
      </c>
      <c r="I20">
        <f t="shared" si="1"/>
        <v>0</v>
      </c>
      <c r="J20" cm="1">
        <f t="array" ref="J20">_xlfn.IFS(F20="southwest", 1, F20="southeast", 2, F20="northwest", 3, F20="northeast", 4)</f>
        <v>1</v>
      </c>
      <c r="K20">
        <f t="shared" si="2"/>
        <v>1</v>
      </c>
      <c r="M20" s="5"/>
      <c r="V20" t="s">
        <v>145</v>
      </c>
    </row>
    <row r="21" spans="1:32" x14ac:dyDescent="0.2">
      <c r="A21">
        <v>30</v>
      </c>
      <c r="B21" t="s">
        <v>10</v>
      </c>
      <c r="C21">
        <v>35.299999999999997</v>
      </c>
      <c r="D21">
        <v>0</v>
      </c>
      <c r="E21" t="s">
        <v>8</v>
      </c>
      <c r="F21" t="s">
        <v>9</v>
      </c>
      <c r="G21">
        <v>36837.466999999997</v>
      </c>
      <c r="H21">
        <f t="shared" si="0"/>
        <v>0</v>
      </c>
      <c r="I21">
        <f t="shared" si="1"/>
        <v>1</v>
      </c>
      <c r="J21" cm="1">
        <f t="array" ref="J21">_xlfn.IFS(F21="southwest", 1, F21="southeast", 2, F21="northwest", 3, F21="northeast", 4)</f>
        <v>1</v>
      </c>
      <c r="K21">
        <f t="shared" si="2"/>
        <v>1</v>
      </c>
      <c r="M21" s="5"/>
      <c r="N21" s="1" t="s">
        <v>21</v>
      </c>
      <c r="O21">
        <f>AVERAGEIF(B:B, "male", C:C)</f>
        <v>30.943128698224832</v>
      </c>
      <c r="V21" t="s">
        <v>142</v>
      </c>
      <c r="W21">
        <f>COUNTIFS(C:C, "&lt;=25", G:G,"&gt;16700")</f>
        <v>51</v>
      </c>
      <c r="AA21" t="s">
        <v>64</v>
      </c>
      <c r="AE21" t="s">
        <v>49</v>
      </c>
      <c r="AF21">
        <f>PEARSON(K:K,G:G)</f>
        <v>0.11737157833245927</v>
      </c>
    </row>
    <row r="22" spans="1:32" x14ac:dyDescent="0.2">
      <c r="A22">
        <v>60</v>
      </c>
      <c r="B22" t="s">
        <v>7</v>
      </c>
      <c r="C22">
        <v>36.005000000000003</v>
      </c>
      <c r="D22">
        <v>0</v>
      </c>
      <c r="E22" t="s">
        <v>11</v>
      </c>
      <c r="F22" t="s">
        <v>14</v>
      </c>
      <c r="G22">
        <v>13228.846949999999</v>
      </c>
      <c r="H22">
        <f t="shared" si="0"/>
        <v>1</v>
      </c>
      <c r="I22">
        <f t="shared" si="1"/>
        <v>0</v>
      </c>
      <c r="J22" cm="1">
        <f t="array" ref="J22">_xlfn.IFS(F22="southwest", 1, F22="southeast", 2, F22="northwest", 3, F22="northeast", 4)</f>
        <v>4</v>
      </c>
      <c r="K22">
        <f t="shared" si="2"/>
        <v>1</v>
      </c>
      <c r="M22" s="5"/>
      <c r="N22" s="1" t="s">
        <v>22</v>
      </c>
      <c r="O22">
        <f>AVERAGEIF(B:B, "female", C:C)</f>
        <v>30.377749244713023</v>
      </c>
      <c r="V22" t="s">
        <v>41</v>
      </c>
      <c r="W22">
        <f>W21/O29</f>
        <v>0.20647773279352227</v>
      </c>
      <c r="AE22" t="s">
        <v>50</v>
      </c>
      <c r="AF22" s="5" t="s">
        <v>66</v>
      </c>
    </row>
    <row r="23" spans="1:32" x14ac:dyDescent="0.2">
      <c r="A23">
        <v>30</v>
      </c>
      <c r="B23" t="s">
        <v>7</v>
      </c>
      <c r="C23">
        <v>32.4</v>
      </c>
      <c r="D23">
        <v>1</v>
      </c>
      <c r="E23" t="s">
        <v>11</v>
      </c>
      <c r="F23" t="s">
        <v>9</v>
      </c>
      <c r="G23">
        <v>4149.7359999999999</v>
      </c>
      <c r="H23">
        <f t="shared" si="0"/>
        <v>1</v>
      </c>
      <c r="I23">
        <f t="shared" si="1"/>
        <v>0</v>
      </c>
      <c r="J23" cm="1">
        <f t="array" ref="J23">_xlfn.IFS(F23="southwest", 1, F23="southeast", 2, F23="northwest", 3, F23="northeast", 4)</f>
        <v>1</v>
      </c>
      <c r="K23">
        <f t="shared" si="2"/>
        <v>1</v>
      </c>
      <c r="M23" s="5"/>
    </row>
    <row r="24" spans="1:32" x14ac:dyDescent="0.2">
      <c r="A24">
        <v>18</v>
      </c>
      <c r="B24" t="s">
        <v>10</v>
      </c>
      <c r="C24">
        <v>34.1</v>
      </c>
      <c r="D24">
        <v>0</v>
      </c>
      <c r="E24" t="s">
        <v>11</v>
      </c>
      <c r="F24" t="s">
        <v>12</v>
      </c>
      <c r="G24">
        <v>1137.011</v>
      </c>
      <c r="H24">
        <f t="shared" si="0"/>
        <v>0</v>
      </c>
      <c r="I24">
        <f t="shared" si="1"/>
        <v>0</v>
      </c>
      <c r="J24" cm="1">
        <f t="array" ref="J24">_xlfn.IFS(F24="southwest", 1, F24="southeast", 2, F24="northwest", 3, F24="northeast", 4)</f>
        <v>2</v>
      </c>
      <c r="K24">
        <f t="shared" si="2"/>
        <v>1</v>
      </c>
      <c r="M24" s="5"/>
      <c r="N24" t="s">
        <v>30</v>
      </c>
      <c r="O24">
        <f>AVERAGEIF(F:F,"southwest", C:C)</f>
        <v>30.596615384615379</v>
      </c>
      <c r="R24">
        <f>O32/(O29+O32)</f>
        <v>0.81539611360239161</v>
      </c>
      <c r="AA24" t="s">
        <v>56</v>
      </c>
      <c r="AE24" t="s">
        <v>49</v>
      </c>
      <c r="AF24">
        <f>PEARSON(H:H,G:G)</f>
        <v>-5.7292062202025984E-2</v>
      </c>
    </row>
    <row r="25" spans="1:32" x14ac:dyDescent="0.2">
      <c r="A25">
        <v>34</v>
      </c>
      <c r="B25" t="s">
        <v>7</v>
      </c>
      <c r="C25">
        <v>31.92</v>
      </c>
      <c r="D25">
        <v>1</v>
      </c>
      <c r="E25" t="s">
        <v>8</v>
      </c>
      <c r="F25" t="s">
        <v>14</v>
      </c>
      <c r="G25">
        <v>37701.876799999998</v>
      </c>
      <c r="H25">
        <f t="shared" si="0"/>
        <v>1</v>
      </c>
      <c r="I25">
        <f t="shared" si="1"/>
        <v>1</v>
      </c>
      <c r="J25" cm="1">
        <f t="array" ref="J25">_xlfn.IFS(F25="southwest", 1, F25="southeast", 2, F25="northwest", 3, F25="northeast", 4)</f>
        <v>4</v>
      </c>
      <c r="K25">
        <f t="shared" si="2"/>
        <v>1</v>
      </c>
      <c r="M25" s="5"/>
      <c r="N25" t="s">
        <v>31</v>
      </c>
      <c r="O25">
        <f>AVERAGEIF(F:F,"southeast", C:C)</f>
        <v>33.355989010989028</v>
      </c>
      <c r="AE25" t="s">
        <v>50</v>
      </c>
      <c r="AF25" s="5" t="s">
        <v>66</v>
      </c>
    </row>
    <row r="26" spans="1:32" x14ac:dyDescent="0.2">
      <c r="A26">
        <v>37</v>
      </c>
      <c r="B26" t="s">
        <v>10</v>
      </c>
      <c r="C26">
        <v>28.024999999999999</v>
      </c>
      <c r="D26">
        <v>2</v>
      </c>
      <c r="E26" t="s">
        <v>11</v>
      </c>
      <c r="F26" t="s">
        <v>13</v>
      </c>
      <c r="G26">
        <v>6203.90175</v>
      </c>
      <c r="H26">
        <f t="shared" si="0"/>
        <v>0</v>
      </c>
      <c r="I26">
        <f t="shared" si="1"/>
        <v>0</v>
      </c>
      <c r="J26" cm="1">
        <f t="array" ref="J26">_xlfn.IFS(F26="southwest", 1, F26="southeast", 2, F26="northwest", 3, F26="northeast", 4)</f>
        <v>3</v>
      </c>
      <c r="K26">
        <f t="shared" si="2"/>
        <v>1</v>
      </c>
      <c r="M26" s="5"/>
      <c r="N26" t="s">
        <v>32</v>
      </c>
      <c r="O26">
        <f>AVERAGEIF(F:F,"northwest", C:C)</f>
        <v>29.199784615384626</v>
      </c>
      <c r="V26" t="s">
        <v>143</v>
      </c>
    </row>
    <row r="27" spans="1:32" x14ac:dyDescent="0.2">
      <c r="A27">
        <v>59</v>
      </c>
      <c r="B27" t="s">
        <v>7</v>
      </c>
      <c r="C27">
        <v>27.72</v>
      </c>
      <c r="D27">
        <v>3</v>
      </c>
      <c r="E27" t="s">
        <v>11</v>
      </c>
      <c r="F27" t="s">
        <v>12</v>
      </c>
      <c r="G27">
        <v>14001.1338</v>
      </c>
      <c r="H27">
        <f t="shared" si="0"/>
        <v>1</v>
      </c>
      <c r="I27">
        <f t="shared" si="1"/>
        <v>0</v>
      </c>
      <c r="J27" cm="1">
        <f t="array" ref="J27">_xlfn.IFS(F27="southwest", 1, F27="southeast", 2, F27="northwest", 3, F27="northeast", 4)</f>
        <v>2</v>
      </c>
      <c r="K27">
        <f t="shared" si="2"/>
        <v>1</v>
      </c>
      <c r="M27" s="5"/>
      <c r="N27" t="s">
        <v>33</v>
      </c>
      <c r="O27">
        <f>AVERAGEIF(F:F,"northeast", C:C)</f>
        <v>29.17350308641976</v>
      </c>
      <c r="V27" t="s">
        <v>142</v>
      </c>
      <c r="W27">
        <f>COUNTIFS(E:E,"yes",G:G,"&gt;16700",C:C,"&gt;25")</f>
        <v>215</v>
      </c>
      <c r="AA27" t="s">
        <v>57</v>
      </c>
      <c r="AE27" t="s">
        <v>49</v>
      </c>
      <c r="AF27">
        <f>PEARSON(D:D,G:G)</f>
        <v>6.7998226847905102E-2</v>
      </c>
    </row>
    <row r="28" spans="1:32" x14ac:dyDescent="0.2">
      <c r="A28">
        <v>63</v>
      </c>
      <c r="B28" t="s">
        <v>7</v>
      </c>
      <c r="C28">
        <v>23.085000000000001</v>
      </c>
      <c r="D28">
        <v>0</v>
      </c>
      <c r="E28" t="s">
        <v>11</v>
      </c>
      <c r="F28" t="s">
        <v>14</v>
      </c>
      <c r="G28">
        <v>14451.835150000001</v>
      </c>
      <c r="H28">
        <f t="shared" si="0"/>
        <v>1</v>
      </c>
      <c r="I28">
        <f t="shared" si="1"/>
        <v>0</v>
      </c>
      <c r="J28" cm="1">
        <f t="array" ref="J28">_xlfn.IFS(F28="southwest", 1, F28="southeast", 2, F28="northwest", 3, F28="northeast", 4)</f>
        <v>4</v>
      </c>
      <c r="K28">
        <f t="shared" si="2"/>
        <v>0</v>
      </c>
      <c r="M28" s="5"/>
      <c r="V28" t="s">
        <v>41</v>
      </c>
      <c r="W28">
        <f>W27/Q32</f>
        <v>0.9817351598173516</v>
      </c>
      <c r="AE28" t="s">
        <v>50</v>
      </c>
      <c r="AF28" s="5" t="s">
        <v>66</v>
      </c>
    </row>
    <row r="29" spans="1:32" x14ac:dyDescent="0.2">
      <c r="A29">
        <v>55</v>
      </c>
      <c r="B29" t="s">
        <v>7</v>
      </c>
      <c r="C29">
        <v>32.774999999999999</v>
      </c>
      <c r="D29">
        <v>2</v>
      </c>
      <c r="E29" t="s">
        <v>11</v>
      </c>
      <c r="F29" t="s">
        <v>13</v>
      </c>
      <c r="G29">
        <v>12268.632250000001</v>
      </c>
      <c r="H29">
        <f t="shared" si="0"/>
        <v>1</v>
      </c>
      <c r="I29">
        <f t="shared" si="1"/>
        <v>0</v>
      </c>
      <c r="J29" cm="1">
        <f t="array" ref="J29">_xlfn.IFS(F29="southwest", 1, F29="southeast", 2, F29="northwest", 3, F29="northeast", 4)</f>
        <v>3</v>
      </c>
      <c r="K29">
        <f t="shared" si="2"/>
        <v>1</v>
      </c>
      <c r="M29" s="5"/>
      <c r="N29" t="s">
        <v>37</v>
      </c>
      <c r="O29">
        <f>COUNTIF(C:C, "&lt;= 25")</f>
        <v>247</v>
      </c>
      <c r="P29" t="s">
        <v>18</v>
      </c>
      <c r="Q29">
        <f>COUNTIFS(C:C,"&lt;=25", E:E, "yes")</f>
        <v>55</v>
      </c>
      <c r="R29" t="s">
        <v>21</v>
      </c>
      <c r="S29">
        <f>COUNTIFS(C:C, "&lt;=25", B:B, "male")</f>
        <v>116</v>
      </c>
    </row>
    <row r="30" spans="1:32" x14ac:dyDescent="0.2">
      <c r="A30">
        <v>23</v>
      </c>
      <c r="B30" t="s">
        <v>10</v>
      </c>
      <c r="C30">
        <v>17.385000000000002</v>
      </c>
      <c r="D30">
        <v>1</v>
      </c>
      <c r="E30" t="s">
        <v>11</v>
      </c>
      <c r="F30" t="s">
        <v>13</v>
      </c>
      <c r="G30">
        <v>2775.1921499999999</v>
      </c>
      <c r="H30">
        <f t="shared" si="0"/>
        <v>0</v>
      </c>
      <c r="I30">
        <f t="shared" si="1"/>
        <v>0</v>
      </c>
      <c r="J30" cm="1">
        <f t="array" ref="J30">_xlfn.IFS(F30="southwest", 1, F30="southeast", 2, F30="northwest", 3, F30="northeast", 4)</f>
        <v>3</v>
      </c>
      <c r="K30">
        <f t="shared" si="2"/>
        <v>0</v>
      </c>
      <c r="M30" s="5"/>
      <c r="P30" t="s">
        <v>19</v>
      </c>
      <c r="Q30">
        <f>COUNTIFS(C:C,"&lt;=25", E:E, "no")</f>
        <v>192</v>
      </c>
      <c r="R30" t="s">
        <v>22</v>
      </c>
      <c r="S30">
        <f>COUNTIFS(C:C, "&lt;=25", B:B, "female")</f>
        <v>131</v>
      </c>
      <c r="V30" t="s">
        <v>144</v>
      </c>
      <c r="AA30" t="s">
        <v>58</v>
      </c>
      <c r="AE30" t="s">
        <v>49</v>
      </c>
      <c r="AF30">
        <f>PEARSON(J:J,G:G)</f>
        <v>6.2082349094444624E-3</v>
      </c>
    </row>
    <row r="31" spans="1:32" x14ac:dyDescent="0.2">
      <c r="A31">
        <v>31</v>
      </c>
      <c r="B31" t="s">
        <v>10</v>
      </c>
      <c r="C31">
        <v>36.299999999999997</v>
      </c>
      <c r="D31">
        <v>2</v>
      </c>
      <c r="E31" t="s">
        <v>8</v>
      </c>
      <c r="F31" t="s">
        <v>9</v>
      </c>
      <c r="G31">
        <v>38711</v>
      </c>
      <c r="H31">
        <f t="shared" si="0"/>
        <v>0</v>
      </c>
      <c r="I31">
        <f t="shared" si="1"/>
        <v>1</v>
      </c>
      <c r="J31" cm="1">
        <f t="array" ref="J31">_xlfn.IFS(F31="southwest", 1, F31="southeast", 2, F31="northwest", 3, F31="northeast", 4)</f>
        <v>1</v>
      </c>
      <c r="K31">
        <f t="shared" si="2"/>
        <v>1</v>
      </c>
      <c r="M31" s="5"/>
      <c r="V31" t="s">
        <v>142</v>
      </c>
      <c r="W31">
        <f>COUNTIFS(E:E,"no",G:G,"&gt;16700", C:C,"&gt;25")</f>
        <v>68</v>
      </c>
      <c r="AE31" t="s">
        <v>50</v>
      </c>
      <c r="AF31" s="5" t="s">
        <v>66</v>
      </c>
    </row>
    <row r="32" spans="1:32" x14ac:dyDescent="0.2">
      <c r="A32">
        <v>22</v>
      </c>
      <c r="B32" t="s">
        <v>10</v>
      </c>
      <c r="C32">
        <v>35.6</v>
      </c>
      <c r="D32">
        <v>0</v>
      </c>
      <c r="E32" t="s">
        <v>8</v>
      </c>
      <c r="F32" t="s">
        <v>9</v>
      </c>
      <c r="G32">
        <v>35585.576000000001</v>
      </c>
      <c r="H32">
        <f t="shared" si="0"/>
        <v>0</v>
      </c>
      <c r="I32">
        <f t="shared" si="1"/>
        <v>1</v>
      </c>
      <c r="J32" cm="1">
        <f t="array" ref="J32">_xlfn.IFS(F32="southwest", 1, F32="southeast", 2, F32="northwest", 3, F32="northeast", 4)</f>
        <v>1</v>
      </c>
      <c r="K32">
        <f t="shared" si="2"/>
        <v>1</v>
      </c>
      <c r="M32" s="5"/>
      <c r="N32" t="s">
        <v>38</v>
      </c>
      <c r="O32">
        <f>COUNTIF(C:C, "&gt; 25")</f>
        <v>1091</v>
      </c>
      <c r="P32" t="s">
        <v>18</v>
      </c>
      <c r="Q32">
        <f>COUNTIFS(C:C,"&gt;25", E:E, "yes")</f>
        <v>219</v>
      </c>
      <c r="R32" t="s">
        <v>21</v>
      </c>
      <c r="S32">
        <f>COUNTIFS(C:C, "&gt;25", B:B, "male")</f>
        <v>560</v>
      </c>
      <c r="V32" t="s">
        <v>41</v>
      </c>
      <c r="W32">
        <f>W31/Q33</f>
        <v>7.7981651376146793E-2</v>
      </c>
    </row>
    <row r="33" spans="1:32" x14ac:dyDescent="0.2">
      <c r="A33">
        <v>18</v>
      </c>
      <c r="B33" t="s">
        <v>7</v>
      </c>
      <c r="C33">
        <v>26.315000000000001</v>
      </c>
      <c r="D33">
        <v>0</v>
      </c>
      <c r="E33" t="s">
        <v>11</v>
      </c>
      <c r="F33" t="s">
        <v>14</v>
      </c>
      <c r="G33">
        <v>2198.1898500000002</v>
      </c>
      <c r="H33">
        <f t="shared" si="0"/>
        <v>1</v>
      </c>
      <c r="I33">
        <f t="shared" si="1"/>
        <v>0</v>
      </c>
      <c r="J33" cm="1">
        <f t="array" ref="J33">_xlfn.IFS(F33="southwest", 1, F33="southeast", 2, F33="northwest", 3, F33="northeast", 4)</f>
        <v>4</v>
      </c>
      <c r="K33">
        <f t="shared" si="2"/>
        <v>1</v>
      </c>
      <c r="M33" s="5"/>
      <c r="P33" t="s">
        <v>19</v>
      </c>
      <c r="Q33">
        <f>COUNTIFS(C:C,"&gt;25", E:E, "no")</f>
        <v>872</v>
      </c>
      <c r="R33" t="s">
        <v>22</v>
      </c>
      <c r="S33">
        <f>COUNTIFS(C:C, "&gt;25", B:B, "female")</f>
        <v>531</v>
      </c>
      <c r="AA33" t="s">
        <v>63</v>
      </c>
      <c r="AE33" t="s">
        <v>49</v>
      </c>
      <c r="AF33">
        <f>PEARSON(A:A,G:G)</f>
        <v>0.29900819333064782</v>
      </c>
    </row>
    <row r="34" spans="1:32" x14ac:dyDescent="0.2">
      <c r="A34">
        <v>19</v>
      </c>
      <c r="B34" t="s">
        <v>7</v>
      </c>
      <c r="C34">
        <v>28.6</v>
      </c>
      <c r="D34">
        <v>5</v>
      </c>
      <c r="E34" t="s">
        <v>11</v>
      </c>
      <c r="F34" t="s">
        <v>9</v>
      </c>
      <c r="G34">
        <v>4687.7969999999996</v>
      </c>
      <c r="H34">
        <f t="shared" si="0"/>
        <v>1</v>
      </c>
      <c r="I34">
        <f t="shared" si="1"/>
        <v>0</v>
      </c>
      <c r="J34" cm="1">
        <f t="array" ref="J34">_xlfn.IFS(F34="southwest", 1, F34="southeast", 2, F34="northwest", 3, F34="northeast", 4)</f>
        <v>1</v>
      </c>
      <c r="K34">
        <f t="shared" si="2"/>
        <v>1</v>
      </c>
      <c r="M34" s="5"/>
      <c r="AE34" t="s">
        <v>50</v>
      </c>
      <c r="AF34" s="5" t="s">
        <v>66</v>
      </c>
    </row>
    <row r="35" spans="1:32" x14ac:dyDescent="0.2">
      <c r="A35">
        <v>63</v>
      </c>
      <c r="B35" t="s">
        <v>10</v>
      </c>
      <c r="C35">
        <v>28.31</v>
      </c>
      <c r="D35">
        <v>0</v>
      </c>
      <c r="E35" t="s">
        <v>11</v>
      </c>
      <c r="F35" t="s">
        <v>13</v>
      </c>
      <c r="G35">
        <v>13770.097900000001</v>
      </c>
      <c r="H35">
        <f t="shared" si="0"/>
        <v>0</v>
      </c>
      <c r="I35">
        <f t="shared" si="1"/>
        <v>0</v>
      </c>
      <c r="J35" cm="1">
        <f t="array" ref="J35">_xlfn.IFS(F35="southwest", 1, F35="southeast", 2, F35="northwest", 3, F35="northeast", 4)</f>
        <v>3</v>
      </c>
      <c r="K35">
        <f t="shared" si="2"/>
        <v>1</v>
      </c>
      <c r="M35" s="5" t="s">
        <v>18</v>
      </c>
      <c r="N35" s="1" t="s">
        <v>25</v>
      </c>
      <c r="O35">
        <f>COUNTIF(E:E,"yes")</f>
        <v>274</v>
      </c>
      <c r="P35" s="1" t="s">
        <v>21</v>
      </c>
      <c r="Q35">
        <f>COUNTIFS(B:B,"male",E:E,"yes")</f>
        <v>159</v>
      </c>
      <c r="S35">
        <f>O35/(O35+O38)</f>
        <v>0.20478325859491778</v>
      </c>
      <c r="V35" t="s">
        <v>246</v>
      </c>
    </row>
    <row r="36" spans="1:32" x14ac:dyDescent="0.2">
      <c r="A36">
        <v>28</v>
      </c>
      <c r="B36" t="s">
        <v>10</v>
      </c>
      <c r="C36">
        <v>36.4</v>
      </c>
      <c r="D36">
        <v>1</v>
      </c>
      <c r="E36" t="s">
        <v>8</v>
      </c>
      <c r="F36" t="s">
        <v>9</v>
      </c>
      <c r="G36">
        <v>51194.559139999998</v>
      </c>
      <c r="H36">
        <f t="shared" si="0"/>
        <v>0</v>
      </c>
      <c r="I36">
        <f t="shared" si="1"/>
        <v>1</v>
      </c>
      <c r="J36" cm="1">
        <f t="array" ref="J36">_xlfn.IFS(F36="southwest", 1, F36="southeast", 2, F36="northwest", 3, F36="northeast", 4)</f>
        <v>1</v>
      </c>
      <c r="K36">
        <f t="shared" si="2"/>
        <v>1</v>
      </c>
      <c r="M36" s="5"/>
      <c r="P36" s="1" t="s">
        <v>22</v>
      </c>
      <c r="Q36">
        <f>COUNTIFS(B:B,"female",E:E,"yes")</f>
        <v>115</v>
      </c>
      <c r="V36" t="s">
        <v>142</v>
      </c>
      <c r="W36">
        <f>COUNTIFS(E:E,"yes",G:G,"&gt;16700")</f>
        <v>254</v>
      </c>
    </row>
    <row r="37" spans="1:32" x14ac:dyDescent="0.2">
      <c r="A37">
        <v>19</v>
      </c>
      <c r="B37" t="s">
        <v>10</v>
      </c>
      <c r="C37">
        <v>20.425000000000001</v>
      </c>
      <c r="D37">
        <v>0</v>
      </c>
      <c r="E37" t="s">
        <v>11</v>
      </c>
      <c r="F37" t="s">
        <v>13</v>
      </c>
      <c r="G37">
        <v>1625.4337499999999</v>
      </c>
      <c r="H37">
        <f t="shared" si="0"/>
        <v>0</v>
      </c>
      <c r="I37">
        <f t="shared" si="1"/>
        <v>0</v>
      </c>
      <c r="J37" cm="1">
        <f t="array" ref="J37">_xlfn.IFS(F37="southwest", 1, F37="southeast", 2, F37="northwest", 3, F37="northeast", 4)</f>
        <v>3</v>
      </c>
      <c r="K37">
        <f t="shared" si="2"/>
        <v>0</v>
      </c>
      <c r="M37" s="5"/>
      <c r="V37" t="s">
        <v>41</v>
      </c>
      <c r="W37">
        <f>W36/O35</f>
        <v>0.92700729927007297</v>
      </c>
    </row>
    <row r="38" spans="1:32" x14ac:dyDescent="0.2">
      <c r="A38">
        <v>62</v>
      </c>
      <c r="B38" t="s">
        <v>7</v>
      </c>
      <c r="C38">
        <v>32.965000000000003</v>
      </c>
      <c r="D38">
        <v>3</v>
      </c>
      <c r="E38" t="s">
        <v>11</v>
      </c>
      <c r="F38" t="s">
        <v>13</v>
      </c>
      <c r="G38">
        <v>15612.19335</v>
      </c>
      <c r="H38">
        <f t="shared" si="0"/>
        <v>1</v>
      </c>
      <c r="I38">
        <f t="shared" si="1"/>
        <v>0</v>
      </c>
      <c r="J38" cm="1">
        <f t="array" ref="J38">_xlfn.IFS(F38="southwest", 1, F38="southeast", 2, F38="northwest", 3, F38="northeast", 4)</f>
        <v>3</v>
      </c>
      <c r="K38">
        <f t="shared" si="2"/>
        <v>1</v>
      </c>
      <c r="M38" s="5"/>
      <c r="N38" s="1" t="s">
        <v>26</v>
      </c>
      <c r="O38">
        <f>COUNTIF(E:E,"no")</f>
        <v>1064</v>
      </c>
      <c r="P38" s="1" t="s">
        <v>21</v>
      </c>
      <c r="Q38">
        <f>COUNTIFS(B:B,"male",E:E,"no")</f>
        <v>517</v>
      </c>
    </row>
    <row r="39" spans="1:32" x14ac:dyDescent="0.2">
      <c r="A39">
        <v>26</v>
      </c>
      <c r="B39" t="s">
        <v>10</v>
      </c>
      <c r="C39">
        <v>20.8</v>
      </c>
      <c r="D39">
        <v>0</v>
      </c>
      <c r="E39" t="s">
        <v>11</v>
      </c>
      <c r="F39" t="s">
        <v>9</v>
      </c>
      <c r="G39">
        <v>2302.3000000000002</v>
      </c>
      <c r="H39">
        <f t="shared" si="0"/>
        <v>0</v>
      </c>
      <c r="I39">
        <f t="shared" si="1"/>
        <v>0</v>
      </c>
      <c r="J39" cm="1">
        <f t="array" ref="J39">_xlfn.IFS(F39="southwest", 1, F39="southeast", 2, F39="northwest", 3, F39="northeast", 4)</f>
        <v>1</v>
      </c>
      <c r="K39">
        <f t="shared" si="2"/>
        <v>0</v>
      </c>
      <c r="M39" s="5"/>
      <c r="P39" s="1" t="s">
        <v>22</v>
      </c>
      <c r="Q39">
        <f>COUNTIFS(B:B,"female",E:E,"no")</f>
        <v>547</v>
      </c>
      <c r="V39" t="s">
        <v>247</v>
      </c>
    </row>
    <row r="40" spans="1:32" x14ac:dyDescent="0.2">
      <c r="A40">
        <v>35</v>
      </c>
      <c r="B40" t="s">
        <v>10</v>
      </c>
      <c r="C40">
        <v>36.67</v>
      </c>
      <c r="D40">
        <v>1</v>
      </c>
      <c r="E40" t="s">
        <v>8</v>
      </c>
      <c r="F40" t="s">
        <v>14</v>
      </c>
      <c r="G40">
        <v>39774.276299999998</v>
      </c>
      <c r="H40">
        <f t="shared" si="0"/>
        <v>0</v>
      </c>
      <c r="I40">
        <f t="shared" si="1"/>
        <v>1</v>
      </c>
      <c r="J40" cm="1">
        <f t="array" ref="J40">_xlfn.IFS(F40="southwest", 1, F40="southeast", 2, F40="northwest", 3, F40="northeast", 4)</f>
        <v>4</v>
      </c>
      <c r="K40">
        <f t="shared" si="2"/>
        <v>1</v>
      </c>
      <c r="M40" s="5"/>
      <c r="V40" t="s">
        <v>142</v>
      </c>
      <c r="W40">
        <f>COUNTIFS(E:E,"no",G:G,"&gt;16700")</f>
        <v>80</v>
      </c>
    </row>
    <row r="41" spans="1:32" x14ac:dyDescent="0.2">
      <c r="A41">
        <v>60</v>
      </c>
      <c r="B41" t="s">
        <v>10</v>
      </c>
      <c r="C41">
        <v>39.9</v>
      </c>
      <c r="D41">
        <v>0</v>
      </c>
      <c r="E41" t="s">
        <v>8</v>
      </c>
      <c r="F41" t="s">
        <v>9</v>
      </c>
      <c r="G41">
        <v>48173.360999999997</v>
      </c>
      <c r="H41">
        <f t="shared" si="0"/>
        <v>0</v>
      </c>
      <c r="I41">
        <f t="shared" si="1"/>
        <v>1</v>
      </c>
      <c r="J41" cm="1">
        <f t="array" ref="J41">_xlfn.IFS(F41="southwest", 1, F41="southeast", 2, F41="northwest", 3, F41="northeast", 4)</f>
        <v>1</v>
      </c>
      <c r="K41">
        <f t="shared" si="2"/>
        <v>1</v>
      </c>
      <c r="M41" s="5"/>
      <c r="N41" t="s">
        <v>30</v>
      </c>
      <c r="O41">
        <f>COUNTIFS(E:E, "yes", F:F, "southwest")</f>
        <v>58</v>
      </c>
      <c r="V41" t="s">
        <v>41</v>
      </c>
      <c r="W41">
        <f>W40/O38</f>
        <v>7.5187969924812026E-2</v>
      </c>
    </row>
    <row r="42" spans="1:32" x14ac:dyDescent="0.2">
      <c r="A42">
        <v>24</v>
      </c>
      <c r="B42" t="s">
        <v>7</v>
      </c>
      <c r="C42">
        <v>26.6</v>
      </c>
      <c r="D42">
        <v>0</v>
      </c>
      <c r="E42" t="s">
        <v>11</v>
      </c>
      <c r="F42" t="s">
        <v>14</v>
      </c>
      <c r="G42">
        <v>3046.0619999999999</v>
      </c>
      <c r="H42">
        <f t="shared" si="0"/>
        <v>1</v>
      </c>
      <c r="I42">
        <f t="shared" si="1"/>
        <v>0</v>
      </c>
      <c r="J42" cm="1">
        <f t="array" ref="J42">_xlfn.IFS(F42="southwest", 1, F42="southeast", 2, F42="northwest", 3, F42="northeast", 4)</f>
        <v>4</v>
      </c>
      <c r="K42">
        <f t="shared" si="2"/>
        <v>1</v>
      </c>
      <c r="M42" s="5"/>
      <c r="N42" t="s">
        <v>31</v>
      </c>
      <c r="O42">
        <f>COUNTIFS(E:E, "yes", F:F, "southeast")</f>
        <v>91</v>
      </c>
    </row>
    <row r="43" spans="1:32" x14ac:dyDescent="0.2">
      <c r="A43">
        <v>31</v>
      </c>
      <c r="B43" t="s">
        <v>7</v>
      </c>
      <c r="C43">
        <v>36.630000000000003</v>
      </c>
      <c r="D43">
        <v>2</v>
      </c>
      <c r="E43" t="s">
        <v>11</v>
      </c>
      <c r="F43" t="s">
        <v>12</v>
      </c>
      <c r="G43">
        <v>4949.7587000000003</v>
      </c>
      <c r="H43">
        <f t="shared" si="0"/>
        <v>1</v>
      </c>
      <c r="I43">
        <f t="shared" si="1"/>
        <v>0</v>
      </c>
      <c r="J43" cm="1">
        <f t="array" ref="J43">_xlfn.IFS(F43="southwest", 1, F43="southeast", 2, F43="northwest", 3, F43="northeast", 4)</f>
        <v>2</v>
      </c>
      <c r="K43">
        <f t="shared" si="2"/>
        <v>1</v>
      </c>
      <c r="M43" s="5"/>
      <c r="N43" t="s">
        <v>32</v>
      </c>
      <c r="O43">
        <f>COUNTIFS(E:E, "yes", F:F, "northwest")</f>
        <v>58</v>
      </c>
    </row>
    <row r="44" spans="1:32" x14ac:dyDescent="0.2">
      <c r="A44">
        <v>41</v>
      </c>
      <c r="B44" t="s">
        <v>10</v>
      </c>
      <c r="C44">
        <v>21.78</v>
      </c>
      <c r="D44">
        <v>1</v>
      </c>
      <c r="E44" t="s">
        <v>11</v>
      </c>
      <c r="F44" t="s">
        <v>12</v>
      </c>
      <c r="G44">
        <v>6272.4772000000003</v>
      </c>
      <c r="H44">
        <f t="shared" si="0"/>
        <v>0</v>
      </c>
      <c r="I44">
        <f t="shared" si="1"/>
        <v>0</v>
      </c>
      <c r="J44" cm="1">
        <f t="array" ref="J44">_xlfn.IFS(F44="southwest", 1, F44="southeast", 2, F44="northwest", 3, F44="northeast", 4)</f>
        <v>2</v>
      </c>
      <c r="K44">
        <f t="shared" si="2"/>
        <v>0</v>
      </c>
      <c r="M44" s="5"/>
      <c r="N44" t="s">
        <v>33</v>
      </c>
      <c r="O44">
        <f>COUNTIFS(E:E, "yes", F:F, "northeast")</f>
        <v>67</v>
      </c>
    </row>
    <row r="45" spans="1:32" x14ac:dyDescent="0.2">
      <c r="A45">
        <v>37</v>
      </c>
      <c r="B45" t="s">
        <v>7</v>
      </c>
      <c r="C45">
        <v>30.8</v>
      </c>
      <c r="D45">
        <v>2</v>
      </c>
      <c r="E45" t="s">
        <v>11</v>
      </c>
      <c r="F45" t="s">
        <v>12</v>
      </c>
      <c r="G45">
        <v>6313.759</v>
      </c>
      <c r="H45">
        <f t="shared" si="0"/>
        <v>1</v>
      </c>
      <c r="I45">
        <f t="shared" si="1"/>
        <v>0</v>
      </c>
      <c r="J45" cm="1">
        <f t="array" ref="J45">_xlfn.IFS(F45="southwest", 1, F45="southeast", 2, F45="northwest", 3, F45="northeast", 4)</f>
        <v>2</v>
      </c>
      <c r="K45">
        <f t="shared" si="2"/>
        <v>1</v>
      </c>
      <c r="M45" s="5"/>
    </row>
    <row r="46" spans="1:32" x14ac:dyDescent="0.2">
      <c r="A46">
        <v>38</v>
      </c>
      <c r="B46" t="s">
        <v>10</v>
      </c>
      <c r="C46">
        <v>37.049999999999997</v>
      </c>
      <c r="D46">
        <v>1</v>
      </c>
      <c r="E46" t="s">
        <v>11</v>
      </c>
      <c r="F46" t="s">
        <v>14</v>
      </c>
      <c r="G46">
        <v>6079.6715000000004</v>
      </c>
      <c r="H46">
        <f t="shared" si="0"/>
        <v>0</v>
      </c>
      <c r="I46">
        <f t="shared" si="1"/>
        <v>0</v>
      </c>
      <c r="J46" cm="1">
        <f t="array" ref="J46">_xlfn.IFS(F46="southwest", 1, F46="southeast", 2, F46="northwest", 3, F46="northeast", 4)</f>
        <v>4</v>
      </c>
      <c r="K46">
        <f t="shared" si="2"/>
        <v>1</v>
      </c>
      <c r="M46" s="5" t="s">
        <v>28</v>
      </c>
      <c r="N46" s="1" t="s">
        <v>25</v>
      </c>
      <c r="O46">
        <f>1338-(O47)</f>
        <v>764</v>
      </c>
    </row>
    <row r="47" spans="1:32" x14ac:dyDescent="0.2">
      <c r="A47">
        <v>55</v>
      </c>
      <c r="B47" t="s">
        <v>10</v>
      </c>
      <c r="C47">
        <v>37.299999999999997</v>
      </c>
      <c r="D47">
        <v>0</v>
      </c>
      <c r="E47" t="s">
        <v>11</v>
      </c>
      <c r="F47" t="s">
        <v>9</v>
      </c>
      <c r="G47">
        <v>20630.283510000001</v>
      </c>
      <c r="H47">
        <f t="shared" si="0"/>
        <v>0</v>
      </c>
      <c r="I47">
        <f t="shared" si="1"/>
        <v>0</v>
      </c>
      <c r="J47" cm="1">
        <f t="array" ref="J47">_xlfn.IFS(F47="southwest", 1, F47="southeast", 2, F47="northwest", 3, F47="northeast", 4)</f>
        <v>1</v>
      </c>
      <c r="K47">
        <f t="shared" si="2"/>
        <v>1</v>
      </c>
      <c r="M47" s="5"/>
      <c r="N47" s="1" t="s">
        <v>26</v>
      </c>
      <c r="O47">
        <f>COUNTIF(D:D,0)</f>
        <v>574</v>
      </c>
    </row>
    <row r="48" spans="1:32" x14ac:dyDescent="0.2">
      <c r="A48">
        <v>18</v>
      </c>
      <c r="B48" t="s">
        <v>7</v>
      </c>
      <c r="C48">
        <v>38.664999999999999</v>
      </c>
      <c r="D48">
        <v>2</v>
      </c>
      <c r="E48" t="s">
        <v>11</v>
      </c>
      <c r="F48" t="s">
        <v>14</v>
      </c>
      <c r="G48">
        <v>3393.35635</v>
      </c>
      <c r="H48">
        <f t="shared" si="0"/>
        <v>1</v>
      </c>
      <c r="I48">
        <f t="shared" si="1"/>
        <v>0</v>
      </c>
      <c r="J48" cm="1">
        <f t="array" ref="J48">_xlfn.IFS(F48="southwest", 1, F48="southeast", 2, F48="northwest", 3, F48="northeast", 4)</f>
        <v>4</v>
      </c>
      <c r="K48">
        <f t="shared" si="2"/>
        <v>1</v>
      </c>
      <c r="M48" s="5"/>
    </row>
    <row r="49" spans="1:18" x14ac:dyDescent="0.2">
      <c r="A49">
        <v>28</v>
      </c>
      <c r="B49" t="s">
        <v>7</v>
      </c>
      <c r="C49">
        <v>34.770000000000003</v>
      </c>
      <c r="D49">
        <v>0</v>
      </c>
      <c r="E49" t="s">
        <v>11</v>
      </c>
      <c r="F49" t="s">
        <v>13</v>
      </c>
      <c r="G49">
        <v>3556.9223000000002</v>
      </c>
      <c r="H49">
        <f t="shared" si="0"/>
        <v>1</v>
      </c>
      <c r="I49">
        <f t="shared" si="1"/>
        <v>0</v>
      </c>
      <c r="J49" cm="1">
        <f t="array" ref="J49">_xlfn.IFS(F49="southwest", 1, F49="southeast", 2, F49="northwest", 3, F49="northeast", 4)</f>
        <v>3</v>
      </c>
      <c r="K49">
        <f t="shared" si="2"/>
        <v>1</v>
      </c>
      <c r="M49" s="5" t="s">
        <v>29</v>
      </c>
      <c r="N49" s="1" t="s">
        <v>30</v>
      </c>
      <c r="O49">
        <f>COUNTIF(F:F,"southwest")</f>
        <v>325</v>
      </c>
      <c r="P49" t="s">
        <v>21</v>
      </c>
      <c r="Q49">
        <f>COUNTIFS(B:B, "male",F:F,"southwest")</f>
        <v>163</v>
      </c>
    </row>
    <row r="50" spans="1:18" x14ac:dyDescent="0.2">
      <c r="A50">
        <v>60</v>
      </c>
      <c r="B50" t="s">
        <v>7</v>
      </c>
      <c r="C50">
        <v>24.53</v>
      </c>
      <c r="D50">
        <v>0</v>
      </c>
      <c r="E50" t="s">
        <v>11</v>
      </c>
      <c r="F50" t="s">
        <v>12</v>
      </c>
      <c r="G50">
        <v>12629.896699999999</v>
      </c>
      <c r="H50">
        <f t="shared" si="0"/>
        <v>1</v>
      </c>
      <c r="I50">
        <f t="shared" si="1"/>
        <v>0</v>
      </c>
      <c r="J50" cm="1">
        <f t="array" ref="J50">_xlfn.IFS(F50="southwest", 1, F50="southeast", 2, F50="northwest", 3, F50="northeast", 4)</f>
        <v>2</v>
      </c>
      <c r="K50">
        <f t="shared" si="2"/>
        <v>0</v>
      </c>
      <c r="M50" s="5"/>
      <c r="P50" t="s">
        <v>22</v>
      </c>
      <c r="Q50">
        <f>COUNTIFS(B:B, "female",F:F,"southwest")</f>
        <v>162</v>
      </c>
    </row>
    <row r="51" spans="1:18" x14ac:dyDescent="0.2">
      <c r="A51">
        <v>36</v>
      </c>
      <c r="B51" t="s">
        <v>10</v>
      </c>
      <c r="C51">
        <v>35.200000000000003</v>
      </c>
      <c r="D51">
        <v>1</v>
      </c>
      <c r="E51" t="s">
        <v>8</v>
      </c>
      <c r="F51" t="s">
        <v>12</v>
      </c>
      <c r="G51">
        <v>38709.175999999999</v>
      </c>
      <c r="H51">
        <f t="shared" si="0"/>
        <v>0</v>
      </c>
      <c r="I51">
        <f t="shared" si="1"/>
        <v>1</v>
      </c>
      <c r="J51" cm="1">
        <f t="array" ref="J51">_xlfn.IFS(F51="southwest", 1, F51="southeast", 2, F51="northwest", 3, F51="northeast", 4)</f>
        <v>2</v>
      </c>
      <c r="K51">
        <f t="shared" si="2"/>
        <v>1</v>
      </c>
      <c r="M51" s="5"/>
    </row>
    <row r="52" spans="1:18" x14ac:dyDescent="0.2">
      <c r="A52">
        <v>18</v>
      </c>
      <c r="B52" t="s">
        <v>7</v>
      </c>
      <c r="C52">
        <v>35.625</v>
      </c>
      <c r="D52">
        <v>0</v>
      </c>
      <c r="E52" t="s">
        <v>11</v>
      </c>
      <c r="F52" t="s">
        <v>14</v>
      </c>
      <c r="G52">
        <v>2211.1307499999998</v>
      </c>
      <c r="H52">
        <f t="shared" si="0"/>
        <v>1</v>
      </c>
      <c r="I52">
        <f t="shared" si="1"/>
        <v>0</v>
      </c>
      <c r="J52" cm="1">
        <f t="array" ref="J52">_xlfn.IFS(F52="southwest", 1, F52="southeast", 2, F52="northwest", 3, F52="northeast", 4)</f>
        <v>4</v>
      </c>
      <c r="K52">
        <f t="shared" si="2"/>
        <v>1</v>
      </c>
      <c r="M52" s="5"/>
      <c r="N52" s="1" t="s">
        <v>31</v>
      </c>
      <c r="O52">
        <f>COUNTIF(F:F,"southeast")</f>
        <v>364</v>
      </c>
      <c r="P52" t="s">
        <v>21</v>
      </c>
      <c r="Q52" s="4">
        <f>COUNTIFS(B:B, "male",F:F,"southeast")</f>
        <v>189</v>
      </c>
    </row>
    <row r="53" spans="1:18" x14ac:dyDescent="0.2">
      <c r="A53">
        <v>21</v>
      </c>
      <c r="B53" t="s">
        <v>7</v>
      </c>
      <c r="C53">
        <v>33.630000000000003</v>
      </c>
      <c r="D53">
        <v>2</v>
      </c>
      <c r="E53" t="s">
        <v>11</v>
      </c>
      <c r="F53" t="s">
        <v>13</v>
      </c>
      <c r="G53">
        <v>3579.8287</v>
      </c>
      <c r="H53">
        <f t="shared" si="0"/>
        <v>1</v>
      </c>
      <c r="I53">
        <f t="shared" si="1"/>
        <v>0</v>
      </c>
      <c r="J53" cm="1">
        <f t="array" ref="J53">_xlfn.IFS(F53="southwest", 1, F53="southeast", 2, F53="northwest", 3, F53="northeast", 4)</f>
        <v>3</v>
      </c>
      <c r="K53">
        <f t="shared" si="2"/>
        <v>1</v>
      </c>
      <c r="M53" s="5"/>
      <c r="P53" t="s">
        <v>22</v>
      </c>
      <c r="Q53">
        <f>COUNTIFS(B:B, "female",F:F,"southeast")</f>
        <v>175</v>
      </c>
    </row>
    <row r="54" spans="1:18" x14ac:dyDescent="0.2">
      <c r="A54">
        <v>48</v>
      </c>
      <c r="B54" t="s">
        <v>10</v>
      </c>
      <c r="C54">
        <v>28</v>
      </c>
      <c r="D54">
        <v>1</v>
      </c>
      <c r="E54" t="s">
        <v>8</v>
      </c>
      <c r="F54" t="s">
        <v>9</v>
      </c>
      <c r="G54">
        <v>23568.272000000001</v>
      </c>
      <c r="H54">
        <f t="shared" si="0"/>
        <v>0</v>
      </c>
      <c r="I54">
        <f t="shared" si="1"/>
        <v>1</v>
      </c>
      <c r="J54" cm="1">
        <f t="array" ref="J54">_xlfn.IFS(F54="southwest", 1, F54="southeast", 2, F54="northwest", 3, F54="northeast", 4)</f>
        <v>1</v>
      </c>
      <c r="K54">
        <f t="shared" si="2"/>
        <v>1</v>
      </c>
      <c r="M54" s="5"/>
    </row>
    <row r="55" spans="1:18" x14ac:dyDescent="0.2">
      <c r="A55">
        <v>36</v>
      </c>
      <c r="B55" t="s">
        <v>10</v>
      </c>
      <c r="C55">
        <v>34.43</v>
      </c>
      <c r="D55">
        <v>0</v>
      </c>
      <c r="E55" t="s">
        <v>8</v>
      </c>
      <c r="F55" t="s">
        <v>12</v>
      </c>
      <c r="G55">
        <v>37742.575700000001</v>
      </c>
      <c r="H55">
        <f t="shared" si="0"/>
        <v>0</v>
      </c>
      <c r="I55">
        <f t="shared" si="1"/>
        <v>1</v>
      </c>
      <c r="J55" cm="1">
        <f t="array" ref="J55">_xlfn.IFS(F55="southwest", 1, F55="southeast", 2, F55="northwest", 3, F55="northeast", 4)</f>
        <v>2</v>
      </c>
      <c r="K55">
        <f t="shared" si="2"/>
        <v>1</v>
      </c>
      <c r="M55" s="5"/>
      <c r="N55" s="1" t="s">
        <v>32</v>
      </c>
      <c r="O55">
        <f>COUNTIF(F:F,"northwest")</f>
        <v>325</v>
      </c>
      <c r="P55" t="s">
        <v>21</v>
      </c>
      <c r="Q55">
        <f>COUNTIFS(B:B, "male",F:F,"northwest")</f>
        <v>161</v>
      </c>
    </row>
    <row r="56" spans="1:18" x14ac:dyDescent="0.2">
      <c r="A56">
        <v>40</v>
      </c>
      <c r="B56" t="s">
        <v>7</v>
      </c>
      <c r="C56">
        <v>28.69</v>
      </c>
      <c r="D56">
        <v>3</v>
      </c>
      <c r="E56" t="s">
        <v>11</v>
      </c>
      <c r="F56" t="s">
        <v>13</v>
      </c>
      <c r="G56">
        <v>8059.6791000000003</v>
      </c>
      <c r="H56">
        <f t="shared" si="0"/>
        <v>1</v>
      </c>
      <c r="I56">
        <f t="shared" si="1"/>
        <v>0</v>
      </c>
      <c r="J56" cm="1">
        <f t="array" ref="J56">_xlfn.IFS(F56="southwest", 1, F56="southeast", 2, F56="northwest", 3, F56="northeast", 4)</f>
        <v>3</v>
      </c>
      <c r="K56">
        <f t="shared" si="2"/>
        <v>1</v>
      </c>
      <c r="M56" s="5"/>
      <c r="P56" t="s">
        <v>22</v>
      </c>
      <c r="Q56">
        <f>COUNTIFS(B:B, "female",F:F,"northwest")</f>
        <v>164</v>
      </c>
    </row>
    <row r="57" spans="1:18" x14ac:dyDescent="0.2">
      <c r="A57">
        <v>58</v>
      </c>
      <c r="B57" t="s">
        <v>10</v>
      </c>
      <c r="C57">
        <v>36.954999999999998</v>
      </c>
      <c r="D57">
        <v>2</v>
      </c>
      <c r="E57" t="s">
        <v>8</v>
      </c>
      <c r="F57" t="s">
        <v>13</v>
      </c>
      <c r="G57">
        <v>47496.494449999998</v>
      </c>
      <c r="H57">
        <f t="shared" si="0"/>
        <v>0</v>
      </c>
      <c r="I57">
        <f t="shared" si="1"/>
        <v>1</v>
      </c>
      <c r="J57" cm="1">
        <f t="array" ref="J57">_xlfn.IFS(F57="southwest", 1, F57="southeast", 2, F57="northwest", 3, F57="northeast", 4)</f>
        <v>3</v>
      </c>
      <c r="K57">
        <f t="shared" si="2"/>
        <v>1</v>
      </c>
      <c r="M57" s="5"/>
    </row>
    <row r="58" spans="1:18" x14ac:dyDescent="0.2">
      <c r="A58">
        <v>58</v>
      </c>
      <c r="B58" t="s">
        <v>7</v>
      </c>
      <c r="C58">
        <v>31.824999999999999</v>
      </c>
      <c r="D58">
        <v>2</v>
      </c>
      <c r="E58" t="s">
        <v>11</v>
      </c>
      <c r="F58" t="s">
        <v>14</v>
      </c>
      <c r="G58">
        <v>13607.36875</v>
      </c>
      <c r="H58">
        <f t="shared" si="0"/>
        <v>1</v>
      </c>
      <c r="I58">
        <f t="shared" si="1"/>
        <v>0</v>
      </c>
      <c r="J58" cm="1">
        <f t="array" ref="J58">_xlfn.IFS(F58="southwest", 1, F58="southeast", 2, F58="northwest", 3, F58="northeast", 4)</f>
        <v>4</v>
      </c>
      <c r="K58">
        <f t="shared" si="2"/>
        <v>1</v>
      </c>
      <c r="M58" s="5"/>
      <c r="N58" s="1" t="s">
        <v>33</v>
      </c>
      <c r="O58">
        <f>COUNTIF(F:F,"northeast")</f>
        <v>324</v>
      </c>
      <c r="P58" t="s">
        <v>21</v>
      </c>
      <c r="Q58">
        <f>COUNTIFS(B:B, "male",F:F,"northeast")</f>
        <v>163</v>
      </c>
    </row>
    <row r="59" spans="1:18" x14ac:dyDescent="0.2">
      <c r="A59">
        <v>18</v>
      </c>
      <c r="B59" t="s">
        <v>10</v>
      </c>
      <c r="C59">
        <v>31.68</v>
      </c>
      <c r="D59">
        <v>2</v>
      </c>
      <c r="E59" t="s">
        <v>8</v>
      </c>
      <c r="F59" t="s">
        <v>12</v>
      </c>
      <c r="G59">
        <v>34303.167200000004</v>
      </c>
      <c r="H59">
        <f t="shared" si="0"/>
        <v>0</v>
      </c>
      <c r="I59">
        <f t="shared" si="1"/>
        <v>1</v>
      </c>
      <c r="J59" cm="1">
        <f t="array" ref="J59">_xlfn.IFS(F59="southwest", 1, F59="southeast", 2, F59="northwest", 3, F59="northeast", 4)</f>
        <v>2</v>
      </c>
      <c r="K59">
        <f t="shared" si="2"/>
        <v>1</v>
      </c>
      <c r="M59" s="5"/>
      <c r="P59" t="s">
        <v>22</v>
      </c>
      <c r="Q59">
        <f>COUNTIFS(B:B, "female",F:F,"northeast")</f>
        <v>161</v>
      </c>
    </row>
    <row r="60" spans="1:18" x14ac:dyDescent="0.2">
      <c r="A60">
        <v>53</v>
      </c>
      <c r="B60" t="s">
        <v>7</v>
      </c>
      <c r="C60">
        <v>22.88</v>
      </c>
      <c r="D60">
        <v>1</v>
      </c>
      <c r="E60" t="s">
        <v>8</v>
      </c>
      <c r="F60" t="s">
        <v>12</v>
      </c>
      <c r="G60">
        <v>23244.790199999999</v>
      </c>
      <c r="H60">
        <f t="shared" si="0"/>
        <v>1</v>
      </c>
      <c r="I60">
        <f t="shared" si="1"/>
        <v>1</v>
      </c>
      <c r="J60" cm="1">
        <f t="array" ref="J60">_xlfn.IFS(F60="southwest", 1, F60="southeast", 2, F60="northwest", 3, F60="northeast", 4)</f>
        <v>2</v>
      </c>
      <c r="K60">
        <f t="shared" si="2"/>
        <v>0</v>
      </c>
      <c r="M60" s="5"/>
    </row>
    <row r="61" spans="1:18" x14ac:dyDescent="0.2">
      <c r="A61">
        <v>34</v>
      </c>
      <c r="B61" t="s">
        <v>7</v>
      </c>
      <c r="C61">
        <v>37.335000000000001</v>
      </c>
      <c r="D61">
        <v>2</v>
      </c>
      <c r="E61" t="s">
        <v>11</v>
      </c>
      <c r="F61" t="s">
        <v>13</v>
      </c>
      <c r="G61">
        <v>5989.5236500000001</v>
      </c>
      <c r="H61">
        <f t="shared" si="0"/>
        <v>1</v>
      </c>
      <c r="I61">
        <f t="shared" si="1"/>
        <v>0</v>
      </c>
      <c r="J61" cm="1">
        <f t="array" ref="J61">_xlfn.IFS(F61="southwest", 1, F61="southeast", 2, F61="northwest", 3, F61="northeast", 4)</f>
        <v>3</v>
      </c>
      <c r="K61">
        <f t="shared" si="2"/>
        <v>1</v>
      </c>
      <c r="M61" s="5" t="s">
        <v>34</v>
      </c>
      <c r="O61" t="s">
        <v>35</v>
      </c>
      <c r="P61" t="s">
        <v>39</v>
      </c>
      <c r="Q61" t="s">
        <v>104</v>
      </c>
      <c r="R61" t="s">
        <v>105</v>
      </c>
    </row>
    <row r="62" spans="1:18" x14ac:dyDescent="0.2">
      <c r="A62">
        <v>43</v>
      </c>
      <c r="B62" t="s">
        <v>10</v>
      </c>
      <c r="C62">
        <v>27.36</v>
      </c>
      <c r="D62">
        <v>3</v>
      </c>
      <c r="E62" t="s">
        <v>11</v>
      </c>
      <c r="F62" t="s">
        <v>14</v>
      </c>
      <c r="G62">
        <v>8606.2173999999995</v>
      </c>
      <c r="H62">
        <f t="shared" si="0"/>
        <v>0</v>
      </c>
      <c r="I62">
        <f t="shared" si="1"/>
        <v>0</v>
      </c>
      <c r="J62" cm="1">
        <f t="array" ref="J62">_xlfn.IFS(F62="southwest", 1, F62="southeast", 2, F62="northwest", 3, F62="northeast", 4)</f>
        <v>4</v>
      </c>
      <c r="K62">
        <f t="shared" si="2"/>
        <v>1</v>
      </c>
      <c r="N62" t="s">
        <v>17</v>
      </c>
      <c r="O62">
        <f>AVERAGE(G:G)</f>
        <v>13270.422265141257</v>
      </c>
      <c r="P62">
        <f>_xlfn.STDEV.S(G:G)</f>
        <v>12110.01123669401</v>
      </c>
      <c r="Q62">
        <f>MAX(G:G)</f>
        <v>63770.428010000003</v>
      </c>
      <c r="R62">
        <f>MIN(G:G)</f>
        <v>1121.8739</v>
      </c>
    </row>
    <row r="63" spans="1:18" x14ac:dyDescent="0.2">
      <c r="A63">
        <v>25</v>
      </c>
      <c r="B63" t="s">
        <v>10</v>
      </c>
      <c r="C63">
        <v>33.659999999999997</v>
      </c>
      <c r="D63">
        <v>4</v>
      </c>
      <c r="E63" t="s">
        <v>11</v>
      </c>
      <c r="F63" t="s">
        <v>12</v>
      </c>
      <c r="G63">
        <v>4504.6624000000002</v>
      </c>
      <c r="H63">
        <f t="shared" si="0"/>
        <v>0</v>
      </c>
      <c r="I63">
        <f t="shared" si="1"/>
        <v>0</v>
      </c>
      <c r="J63" cm="1">
        <f t="array" ref="J63">_xlfn.IFS(F63="southwest", 1, F63="southeast", 2, F63="northwest", 3, F63="northeast", 4)</f>
        <v>2</v>
      </c>
      <c r="K63">
        <f t="shared" si="2"/>
        <v>1</v>
      </c>
    </row>
    <row r="64" spans="1:18" x14ac:dyDescent="0.2">
      <c r="A64">
        <v>64</v>
      </c>
      <c r="B64" t="s">
        <v>10</v>
      </c>
      <c r="C64">
        <v>24.7</v>
      </c>
      <c r="D64">
        <v>1</v>
      </c>
      <c r="E64" t="s">
        <v>11</v>
      </c>
      <c r="F64" t="s">
        <v>13</v>
      </c>
      <c r="G64">
        <v>30166.618170000002</v>
      </c>
      <c r="H64">
        <f t="shared" si="0"/>
        <v>0</v>
      </c>
      <c r="I64">
        <f t="shared" si="1"/>
        <v>0</v>
      </c>
      <c r="J64" cm="1">
        <f t="array" ref="J64">_xlfn.IFS(F64="southwest", 1, F64="southeast", 2, F64="northwest", 3, F64="northeast", 4)</f>
        <v>3</v>
      </c>
      <c r="K64">
        <f t="shared" si="2"/>
        <v>0</v>
      </c>
      <c r="N64" t="s">
        <v>21</v>
      </c>
      <c r="O64">
        <f>AVERAGEIF(B:B, "male", G:G)</f>
        <v>13956.751177721886</v>
      </c>
      <c r="P64" cm="1">
        <f t="array" ref="P64">_xlfn.STDEV.S(IF(B:B="male", G:G))</f>
        <v>12971.02591502309</v>
      </c>
      <c r="Q64">
        <f>_xlfn.MAXIFS(G:G,B:B,"male")</f>
        <v>62592.873090000001</v>
      </c>
      <c r="R64">
        <f>_xlfn.MINIFS(G:G,B:B,"male")</f>
        <v>1121.8739</v>
      </c>
    </row>
    <row r="65" spans="1:18" x14ac:dyDescent="0.2">
      <c r="A65">
        <v>28</v>
      </c>
      <c r="B65" t="s">
        <v>7</v>
      </c>
      <c r="C65">
        <v>25.934999999999999</v>
      </c>
      <c r="D65">
        <v>1</v>
      </c>
      <c r="E65" t="s">
        <v>11</v>
      </c>
      <c r="F65" t="s">
        <v>13</v>
      </c>
      <c r="G65">
        <v>4133.6416499999996</v>
      </c>
      <c r="H65">
        <f t="shared" si="0"/>
        <v>1</v>
      </c>
      <c r="I65">
        <f t="shared" si="1"/>
        <v>0</v>
      </c>
      <c r="J65" cm="1">
        <f t="array" ref="J65">_xlfn.IFS(F65="southwest", 1, F65="southeast", 2, F65="northwest", 3, F65="northeast", 4)</f>
        <v>3</v>
      </c>
      <c r="K65">
        <f t="shared" si="2"/>
        <v>1</v>
      </c>
      <c r="N65" t="s">
        <v>22</v>
      </c>
      <c r="O65">
        <f>AVERAGEIF(B:B, "female", G:G)</f>
        <v>12569.578843835339</v>
      </c>
      <c r="P65" cm="1">
        <f t="array" ref="P65">_xlfn.STDEV.S(IF(B:B="female", G:G))</f>
        <v>11128.703800915437</v>
      </c>
      <c r="Q65">
        <f>_xlfn.MAXIFS(G:G,B:B,"female")</f>
        <v>63770.428010000003</v>
      </c>
      <c r="R65">
        <f>_xlfn.MINIFS(G:G,B:B,"female")</f>
        <v>1607.5101</v>
      </c>
    </row>
    <row r="66" spans="1:18" x14ac:dyDescent="0.2">
      <c r="A66">
        <v>20</v>
      </c>
      <c r="B66" t="s">
        <v>7</v>
      </c>
      <c r="C66">
        <v>22.42</v>
      </c>
      <c r="D66">
        <v>0</v>
      </c>
      <c r="E66" t="s">
        <v>8</v>
      </c>
      <c r="F66" t="s">
        <v>13</v>
      </c>
      <c r="G66">
        <v>14711.7438</v>
      </c>
      <c r="H66">
        <f t="shared" si="0"/>
        <v>1</v>
      </c>
      <c r="I66">
        <f t="shared" si="1"/>
        <v>1</v>
      </c>
      <c r="J66" cm="1">
        <f t="array" ref="J66">_xlfn.IFS(F66="southwest", 1, F66="southeast", 2, F66="northwest", 3, F66="northeast", 4)</f>
        <v>3</v>
      </c>
      <c r="K66">
        <f t="shared" si="2"/>
        <v>0</v>
      </c>
    </row>
    <row r="67" spans="1:18" x14ac:dyDescent="0.2">
      <c r="A67">
        <v>19</v>
      </c>
      <c r="B67" t="s">
        <v>7</v>
      </c>
      <c r="C67">
        <v>28.9</v>
      </c>
      <c r="D67">
        <v>0</v>
      </c>
      <c r="E67" t="s">
        <v>11</v>
      </c>
      <c r="F67" t="s">
        <v>9</v>
      </c>
      <c r="G67">
        <v>1743.2139999999999</v>
      </c>
      <c r="H67">
        <f t="shared" ref="H67:H130" si="3">IF(B67= "female", 1, 0)</f>
        <v>1</v>
      </c>
      <c r="I67">
        <f t="shared" ref="I67:I130" si="4">IF(E67="yes", 1, 0)</f>
        <v>0</v>
      </c>
      <c r="J67" cm="1">
        <f t="array" ref="J67">_xlfn.IFS(F67="southwest", 1, F67="southeast", 2, F67="northwest", 3, F67="northeast", 4)</f>
        <v>1</v>
      </c>
      <c r="K67">
        <f t="shared" ref="K67:K130" si="5">IF(C67&gt;25, 1, 0)</f>
        <v>1</v>
      </c>
      <c r="N67" t="s">
        <v>18</v>
      </c>
      <c r="O67">
        <f>AVERAGEIF(E:E, "yes", G:G)</f>
        <v>32050.231831532848</v>
      </c>
      <c r="P67" cm="1">
        <f t="array" ref="P67">_xlfn.STDEV.S(IF(E:E="yes", G:G))</f>
        <v>11541.547175589127</v>
      </c>
      <c r="Q67" cm="1">
        <f t="array" ref="Q67">VAR(IF(E:E="yes",G:G))</f>
        <v>133207311.20634936</v>
      </c>
    </row>
    <row r="68" spans="1:18" x14ac:dyDescent="0.2">
      <c r="A68">
        <v>61</v>
      </c>
      <c r="B68" t="s">
        <v>7</v>
      </c>
      <c r="C68">
        <v>39.1</v>
      </c>
      <c r="D68">
        <v>2</v>
      </c>
      <c r="E68" t="s">
        <v>11</v>
      </c>
      <c r="F68" t="s">
        <v>9</v>
      </c>
      <c r="G68">
        <v>14235.072</v>
      </c>
      <c r="H68">
        <f t="shared" si="3"/>
        <v>1</v>
      </c>
      <c r="I68">
        <f t="shared" si="4"/>
        <v>0</v>
      </c>
      <c r="J68" cm="1">
        <f t="array" ref="J68">_xlfn.IFS(F68="southwest", 1, F68="southeast", 2, F68="northwest", 3, F68="northeast", 4)</f>
        <v>1</v>
      </c>
      <c r="K68">
        <f t="shared" si="5"/>
        <v>1</v>
      </c>
      <c r="N68" t="s">
        <v>19</v>
      </c>
      <c r="O68">
        <f>AVERAGEIF(E:E, "no", G:G)</f>
        <v>8434.2682978561988</v>
      </c>
      <c r="P68" cm="1">
        <f t="array" ref="P68">_xlfn.STDEV.S(IF(E:E="no", G:G))</f>
        <v>5993.7818191949418</v>
      </c>
      <c r="Q68" cm="1">
        <f t="array" ref="Q68">VAR(IF(E:E="no",G:G))</f>
        <v>35925420.496111825</v>
      </c>
    </row>
    <row r="69" spans="1:18" x14ac:dyDescent="0.2">
      <c r="A69">
        <v>40</v>
      </c>
      <c r="B69" t="s">
        <v>10</v>
      </c>
      <c r="C69">
        <v>26.315000000000001</v>
      </c>
      <c r="D69">
        <v>1</v>
      </c>
      <c r="E69" t="s">
        <v>11</v>
      </c>
      <c r="F69" t="s">
        <v>13</v>
      </c>
      <c r="G69">
        <v>6389.3778499999999</v>
      </c>
      <c r="H69">
        <f t="shared" si="3"/>
        <v>0</v>
      </c>
      <c r="I69">
        <f t="shared" si="4"/>
        <v>0</v>
      </c>
      <c r="J69" cm="1">
        <f t="array" ref="J69">_xlfn.IFS(F69="southwest", 1, F69="southeast", 2, F69="northwest", 3, F69="northeast", 4)</f>
        <v>3</v>
      </c>
      <c r="K69">
        <f t="shared" si="5"/>
        <v>1</v>
      </c>
    </row>
    <row r="70" spans="1:18" x14ac:dyDescent="0.2">
      <c r="A70">
        <v>40</v>
      </c>
      <c r="B70" t="s">
        <v>7</v>
      </c>
      <c r="C70">
        <v>36.19</v>
      </c>
      <c r="D70">
        <v>0</v>
      </c>
      <c r="E70" t="s">
        <v>11</v>
      </c>
      <c r="F70" t="s">
        <v>12</v>
      </c>
      <c r="G70">
        <v>5920.1040999999996</v>
      </c>
      <c r="H70">
        <f t="shared" si="3"/>
        <v>1</v>
      </c>
      <c r="I70">
        <f t="shared" si="4"/>
        <v>0</v>
      </c>
      <c r="J70" cm="1">
        <f t="array" ref="J70">_xlfn.IFS(F70="southwest", 1, F70="southeast", 2, F70="northwest", 3, F70="northeast", 4)</f>
        <v>2</v>
      </c>
      <c r="K70">
        <f t="shared" si="5"/>
        <v>1</v>
      </c>
      <c r="N70" t="s">
        <v>37</v>
      </c>
      <c r="O70">
        <f>AVERAGEIF(C:C, "&lt;=25", G:G)</f>
        <v>10284.29002518219</v>
      </c>
      <c r="P70" cm="1">
        <f t="array" ref="P70">_xlfn.STDEV.S(IF(C:C &lt;=25,G:G))</f>
        <v>195.25647676618465</v>
      </c>
    </row>
    <row r="71" spans="1:18" x14ac:dyDescent="0.2">
      <c r="A71">
        <v>28</v>
      </c>
      <c r="B71" t="s">
        <v>10</v>
      </c>
      <c r="C71">
        <v>23.98</v>
      </c>
      <c r="D71">
        <v>3</v>
      </c>
      <c r="E71" t="s">
        <v>8</v>
      </c>
      <c r="F71" t="s">
        <v>12</v>
      </c>
      <c r="G71">
        <v>17663.144199999999</v>
      </c>
      <c r="H71">
        <f t="shared" si="3"/>
        <v>0</v>
      </c>
      <c r="I71">
        <f t="shared" si="4"/>
        <v>1</v>
      </c>
      <c r="J71" cm="1">
        <f t="array" ref="J71">_xlfn.IFS(F71="southwest", 1, F71="southeast", 2, F71="northwest", 3, F71="northeast", 4)</f>
        <v>2</v>
      </c>
      <c r="K71">
        <f t="shared" si="5"/>
        <v>0</v>
      </c>
      <c r="N71" t="s">
        <v>38</v>
      </c>
      <c r="O71">
        <f>AVERAGEIF(C:C, "&gt;25", G:G)</f>
        <v>13946.476035324469</v>
      </c>
      <c r="P71" cm="1">
        <f t="array" ref="P71">_xlfn.STDEV.S(IF(C:C &gt;25,G:G))</f>
        <v>12834.725536740418</v>
      </c>
    </row>
    <row r="72" spans="1:18" x14ac:dyDescent="0.2">
      <c r="A72">
        <v>27</v>
      </c>
      <c r="B72" t="s">
        <v>7</v>
      </c>
      <c r="C72">
        <v>24.75</v>
      </c>
      <c r="D72">
        <v>0</v>
      </c>
      <c r="E72" t="s">
        <v>8</v>
      </c>
      <c r="F72" t="s">
        <v>12</v>
      </c>
      <c r="G72">
        <v>16577.779500000001</v>
      </c>
      <c r="H72">
        <f t="shared" si="3"/>
        <v>1</v>
      </c>
      <c r="I72">
        <f t="shared" si="4"/>
        <v>1</v>
      </c>
      <c r="J72" cm="1">
        <f t="array" ref="J72">_xlfn.IFS(F72="southwest", 1, F72="southeast", 2, F72="northwest", 3, F72="northeast", 4)</f>
        <v>2</v>
      </c>
      <c r="K72">
        <f t="shared" si="5"/>
        <v>0</v>
      </c>
    </row>
    <row r="73" spans="1:18" x14ac:dyDescent="0.2">
      <c r="A73">
        <v>31</v>
      </c>
      <c r="B73" t="s">
        <v>10</v>
      </c>
      <c r="C73">
        <v>28.5</v>
      </c>
      <c r="D73">
        <v>5</v>
      </c>
      <c r="E73" t="s">
        <v>11</v>
      </c>
      <c r="F73" t="s">
        <v>14</v>
      </c>
      <c r="G73">
        <v>6799.4579999999996</v>
      </c>
      <c r="H73">
        <f t="shared" si="3"/>
        <v>0</v>
      </c>
      <c r="I73">
        <f t="shared" si="4"/>
        <v>0</v>
      </c>
      <c r="J73" cm="1">
        <f t="array" ref="J73">_xlfn.IFS(F73="southwest", 1, F73="southeast", 2, F73="northwest", 3, F73="northeast", 4)</f>
        <v>4</v>
      </c>
      <c r="K73">
        <f t="shared" si="5"/>
        <v>1</v>
      </c>
      <c r="N73" t="s">
        <v>30</v>
      </c>
      <c r="O73">
        <f>AVERAGEIF(F:F,"southwest",G:G)</f>
        <v>12346.93737729231</v>
      </c>
      <c r="P73" cm="1">
        <f t="array" ref="P73">_xlfn.STDEV.S(IF(F:F="southwest",G:G))</f>
        <v>11557.179100748779</v>
      </c>
    </row>
    <row r="74" spans="1:18" x14ac:dyDescent="0.2">
      <c r="A74">
        <v>53</v>
      </c>
      <c r="B74" t="s">
        <v>7</v>
      </c>
      <c r="C74">
        <v>28.1</v>
      </c>
      <c r="D74">
        <v>3</v>
      </c>
      <c r="E74" t="s">
        <v>11</v>
      </c>
      <c r="F74" t="s">
        <v>9</v>
      </c>
      <c r="G74">
        <v>11741.726000000001</v>
      </c>
      <c r="H74">
        <f t="shared" si="3"/>
        <v>1</v>
      </c>
      <c r="I74">
        <f t="shared" si="4"/>
        <v>0</v>
      </c>
      <c r="J74" cm="1">
        <f t="array" ref="J74">_xlfn.IFS(F74="southwest", 1, F74="southeast", 2, F74="northwest", 3, F74="northeast", 4)</f>
        <v>1</v>
      </c>
      <c r="K74">
        <f t="shared" si="5"/>
        <v>1</v>
      </c>
      <c r="N74" t="s">
        <v>31</v>
      </c>
      <c r="O74">
        <f>AVERAGEIF(F:F,"southeast",G:G)</f>
        <v>14735.411437609895</v>
      </c>
      <c r="P74" cm="1">
        <f t="array" ref="P74">_xlfn.STDEV.S(IF(F:F="southeast",G:G))</f>
        <v>13971.098588991737</v>
      </c>
    </row>
    <row r="75" spans="1:18" x14ac:dyDescent="0.2">
      <c r="A75">
        <v>58</v>
      </c>
      <c r="B75" t="s">
        <v>10</v>
      </c>
      <c r="C75">
        <v>32.01</v>
      </c>
      <c r="D75">
        <v>1</v>
      </c>
      <c r="E75" t="s">
        <v>11</v>
      </c>
      <c r="F75" t="s">
        <v>12</v>
      </c>
      <c r="G75">
        <v>11946.625899999999</v>
      </c>
      <c r="H75">
        <f t="shared" si="3"/>
        <v>0</v>
      </c>
      <c r="I75">
        <f t="shared" si="4"/>
        <v>0</v>
      </c>
      <c r="J75" cm="1">
        <f t="array" ref="J75">_xlfn.IFS(F75="southwest", 1, F75="southeast", 2, F75="northwest", 3, F75="northeast", 4)</f>
        <v>2</v>
      </c>
      <c r="K75">
        <f t="shared" si="5"/>
        <v>1</v>
      </c>
      <c r="N75" t="s">
        <v>32</v>
      </c>
      <c r="O75">
        <f>AVERAGEIF(F:F,"northwest",G:G)</f>
        <v>12417.575373969228</v>
      </c>
      <c r="P75" cm="1">
        <f t="array" ref="P75">_xlfn.STDEV.S(IF(F:F="northwest",G:G))</f>
        <v>11072.276927579976</v>
      </c>
    </row>
    <row r="76" spans="1:18" x14ac:dyDescent="0.2">
      <c r="A76">
        <v>44</v>
      </c>
      <c r="B76" t="s">
        <v>10</v>
      </c>
      <c r="C76">
        <v>27.4</v>
      </c>
      <c r="D76">
        <v>2</v>
      </c>
      <c r="E76" t="s">
        <v>11</v>
      </c>
      <c r="F76" t="s">
        <v>9</v>
      </c>
      <c r="G76">
        <v>7726.8540000000003</v>
      </c>
      <c r="H76">
        <f t="shared" si="3"/>
        <v>0</v>
      </c>
      <c r="I76">
        <f t="shared" si="4"/>
        <v>0</v>
      </c>
      <c r="J76" cm="1">
        <f t="array" ref="J76">_xlfn.IFS(F76="southwest", 1, F76="southeast", 2, F76="northwest", 3, F76="northeast", 4)</f>
        <v>1</v>
      </c>
      <c r="K76">
        <f t="shared" si="5"/>
        <v>1</v>
      </c>
      <c r="N76" t="s">
        <v>33</v>
      </c>
      <c r="O76">
        <f>AVERAGEIF(F:F,"northeast",G:G)</f>
        <v>13406.3845163858</v>
      </c>
      <c r="P76" cm="1">
        <f t="array" ref="P76">_xlfn.STDEV.S(IF(F:F="northeast",G:G))</f>
        <v>11255.80306557847</v>
      </c>
    </row>
    <row r="77" spans="1:18" x14ac:dyDescent="0.2">
      <c r="A77">
        <v>57</v>
      </c>
      <c r="B77" t="s">
        <v>10</v>
      </c>
      <c r="C77">
        <v>34.01</v>
      </c>
      <c r="D77">
        <v>0</v>
      </c>
      <c r="E77" t="s">
        <v>11</v>
      </c>
      <c r="F77" t="s">
        <v>13</v>
      </c>
      <c r="G77">
        <v>11356.660900000001</v>
      </c>
      <c r="H77">
        <f t="shared" si="3"/>
        <v>0</v>
      </c>
      <c r="I77">
        <f t="shared" si="4"/>
        <v>0</v>
      </c>
      <c r="J77" cm="1">
        <f t="array" ref="J77">_xlfn.IFS(F77="southwest", 1, F77="southeast", 2, F77="northwest", 3, F77="northeast", 4)</f>
        <v>3</v>
      </c>
      <c r="K77">
        <f t="shared" si="5"/>
        <v>1</v>
      </c>
    </row>
    <row r="78" spans="1:18" x14ac:dyDescent="0.2">
      <c r="A78">
        <v>29</v>
      </c>
      <c r="B78" t="s">
        <v>7</v>
      </c>
      <c r="C78">
        <v>29.59</v>
      </c>
      <c r="D78">
        <v>1</v>
      </c>
      <c r="E78" t="s">
        <v>11</v>
      </c>
      <c r="F78" t="s">
        <v>12</v>
      </c>
      <c r="G78">
        <v>3947.4131000000002</v>
      </c>
      <c r="H78">
        <f t="shared" si="3"/>
        <v>1</v>
      </c>
      <c r="I78">
        <f t="shared" si="4"/>
        <v>0</v>
      </c>
      <c r="J78" cm="1">
        <f t="array" ref="J78">_xlfn.IFS(F78="southwest", 1, F78="southeast", 2, F78="northwest", 3, F78="northeast", 4)</f>
        <v>2</v>
      </c>
      <c r="K78">
        <f t="shared" si="5"/>
        <v>1</v>
      </c>
      <c r="N78" t="s">
        <v>28</v>
      </c>
      <c r="O78">
        <f>AVERAGEIF(D:D, "&gt;=1", G:G)</f>
        <v>13949.94109348167</v>
      </c>
      <c r="P78" cm="1">
        <f t="array" ref="P78">_xlfn.STDEV.S(IF(D:D&gt;= 1,G:G))</f>
        <v>12138.305910566829</v>
      </c>
    </row>
    <row r="79" spans="1:18" x14ac:dyDescent="0.2">
      <c r="A79">
        <v>21</v>
      </c>
      <c r="B79" t="s">
        <v>10</v>
      </c>
      <c r="C79">
        <v>35.53</v>
      </c>
      <c r="D79">
        <v>0</v>
      </c>
      <c r="E79" t="s">
        <v>11</v>
      </c>
      <c r="F79" t="s">
        <v>12</v>
      </c>
      <c r="G79">
        <v>1532.4697000000001</v>
      </c>
      <c r="H79">
        <f t="shared" si="3"/>
        <v>0</v>
      </c>
      <c r="I79">
        <f t="shared" si="4"/>
        <v>0</v>
      </c>
      <c r="J79" cm="1">
        <f t="array" ref="J79">_xlfn.IFS(F79="southwest", 1, F79="southeast", 2, F79="northwest", 3, F79="northeast", 4)</f>
        <v>2</v>
      </c>
      <c r="K79">
        <f t="shared" si="5"/>
        <v>1</v>
      </c>
      <c r="N79" t="s">
        <v>36</v>
      </c>
      <c r="O79">
        <f>AVERAGEIF(D:D, "0", G:G)</f>
        <v>12365.975601635882</v>
      </c>
      <c r="P79" cm="1">
        <f t="array" ref="P79">_xlfn.STDEV.S(IF(D:D= 0,G:G))</f>
        <v>403.4560305799979</v>
      </c>
    </row>
    <row r="80" spans="1:18" x14ac:dyDescent="0.2">
      <c r="A80">
        <v>22</v>
      </c>
      <c r="B80" t="s">
        <v>7</v>
      </c>
      <c r="C80">
        <v>39.805</v>
      </c>
      <c r="D80">
        <v>0</v>
      </c>
      <c r="E80" t="s">
        <v>11</v>
      </c>
      <c r="F80" t="s">
        <v>14</v>
      </c>
      <c r="G80">
        <v>2755.0209500000001</v>
      </c>
      <c r="H80">
        <f t="shared" si="3"/>
        <v>1</v>
      </c>
      <c r="I80">
        <f t="shared" si="4"/>
        <v>0</v>
      </c>
      <c r="J80" cm="1">
        <f t="array" ref="J80">_xlfn.IFS(F80="southwest", 1, F80="southeast", 2, F80="northwest", 3, F80="northeast", 4)</f>
        <v>4</v>
      </c>
      <c r="K80">
        <f t="shared" si="5"/>
        <v>1</v>
      </c>
    </row>
    <row r="81" spans="1:16" x14ac:dyDescent="0.2">
      <c r="A81">
        <v>41</v>
      </c>
      <c r="B81" t="s">
        <v>7</v>
      </c>
      <c r="C81">
        <v>32.965000000000003</v>
      </c>
      <c r="D81">
        <v>0</v>
      </c>
      <c r="E81" t="s">
        <v>11</v>
      </c>
      <c r="F81" t="s">
        <v>13</v>
      </c>
      <c r="G81">
        <v>6571.0243499999997</v>
      </c>
      <c r="H81">
        <f t="shared" si="3"/>
        <v>1</v>
      </c>
      <c r="I81">
        <f t="shared" si="4"/>
        <v>0</v>
      </c>
      <c r="J81" cm="1">
        <f t="array" ref="J81">_xlfn.IFS(F81="southwest", 1, F81="southeast", 2, F81="northwest", 3, F81="northeast", 4)</f>
        <v>3</v>
      </c>
      <c r="K81">
        <f t="shared" si="5"/>
        <v>1</v>
      </c>
      <c r="N81" t="s">
        <v>46</v>
      </c>
      <c r="O81">
        <f>AVERAGEIFS(G:G,E:E, "yes",C:C, "&gt;25")</f>
        <v>35116.909656940647</v>
      </c>
      <c r="P81" cm="1">
        <f t="array" ref="P81">_xlfn.STDEV.S(IF(C:C&gt;25, IF(E:E="yes", G:G)))</f>
        <v>10702.561195352766</v>
      </c>
    </row>
    <row r="82" spans="1:16" x14ac:dyDescent="0.2">
      <c r="A82">
        <v>31</v>
      </c>
      <c r="B82" t="s">
        <v>10</v>
      </c>
      <c r="C82">
        <v>26.885000000000002</v>
      </c>
      <c r="D82">
        <v>1</v>
      </c>
      <c r="E82" t="s">
        <v>11</v>
      </c>
      <c r="F82" t="s">
        <v>14</v>
      </c>
      <c r="G82">
        <v>4441.2131499999996</v>
      </c>
      <c r="H82">
        <f t="shared" si="3"/>
        <v>0</v>
      </c>
      <c r="I82">
        <f t="shared" si="4"/>
        <v>0</v>
      </c>
      <c r="J82" cm="1">
        <f t="array" ref="J82">_xlfn.IFS(F82="southwest", 1, F82="southeast", 2, F82="northwest", 3, F82="northeast", 4)</f>
        <v>4</v>
      </c>
      <c r="K82">
        <f t="shared" si="5"/>
        <v>1</v>
      </c>
      <c r="N82" t="s">
        <v>47</v>
      </c>
      <c r="O82">
        <f>AVERAGEIFS(G:G,E:E, "no",C:C, "&gt;25")</f>
        <v>8629.5896097121476</v>
      </c>
      <c r="P82" cm="1">
        <f t="array" ref="P82">_xlfn.STDEV.S(IF(C:C&gt;25, IF(E:E="no", G:G)))</f>
        <v>6040.5539838121695</v>
      </c>
    </row>
    <row r="83" spans="1:16" x14ac:dyDescent="0.2">
      <c r="A83">
        <v>45</v>
      </c>
      <c r="B83" t="s">
        <v>7</v>
      </c>
      <c r="C83">
        <v>38.284999999999997</v>
      </c>
      <c r="D83">
        <v>0</v>
      </c>
      <c r="E83" t="s">
        <v>11</v>
      </c>
      <c r="F83" t="s">
        <v>14</v>
      </c>
      <c r="G83">
        <v>7935.29115</v>
      </c>
      <c r="H83">
        <f t="shared" si="3"/>
        <v>1</v>
      </c>
      <c r="I83">
        <f t="shared" si="4"/>
        <v>0</v>
      </c>
      <c r="J83" cm="1">
        <f t="array" ref="J83">_xlfn.IFS(F83="southwest", 1, F83="southeast", 2, F83="northwest", 3, F83="northeast", 4)</f>
        <v>4</v>
      </c>
      <c r="K83">
        <f t="shared" si="5"/>
        <v>1</v>
      </c>
    </row>
    <row r="84" spans="1:16" x14ac:dyDescent="0.2">
      <c r="A84">
        <v>22</v>
      </c>
      <c r="B84" t="s">
        <v>10</v>
      </c>
      <c r="C84">
        <v>37.619999999999997</v>
      </c>
      <c r="D84">
        <v>1</v>
      </c>
      <c r="E84" t="s">
        <v>8</v>
      </c>
      <c r="F84" t="s">
        <v>12</v>
      </c>
      <c r="G84">
        <v>37165.163800000002</v>
      </c>
      <c r="H84">
        <f t="shared" si="3"/>
        <v>0</v>
      </c>
      <c r="I84">
        <f t="shared" si="4"/>
        <v>1</v>
      </c>
      <c r="J84" cm="1">
        <f t="array" ref="J84">_xlfn.IFS(F84="southwest", 1, F84="southeast", 2, F84="northwest", 3, F84="northeast", 4)</f>
        <v>2</v>
      </c>
      <c r="K84">
        <f t="shared" si="5"/>
        <v>1</v>
      </c>
    </row>
    <row r="85" spans="1:16" x14ac:dyDescent="0.2">
      <c r="A85">
        <v>48</v>
      </c>
      <c r="B85" t="s">
        <v>7</v>
      </c>
      <c r="C85">
        <v>41.23</v>
      </c>
      <c r="D85">
        <v>4</v>
      </c>
      <c r="E85" t="s">
        <v>11</v>
      </c>
      <c r="F85" t="s">
        <v>13</v>
      </c>
      <c r="G85">
        <v>11033.661700000001</v>
      </c>
      <c r="H85">
        <f t="shared" si="3"/>
        <v>1</v>
      </c>
      <c r="I85">
        <f t="shared" si="4"/>
        <v>0</v>
      </c>
      <c r="J85" cm="1">
        <f t="array" ref="J85">_xlfn.IFS(F85="southwest", 1, F85="southeast", 2, F85="northwest", 3, F85="northeast", 4)</f>
        <v>3</v>
      </c>
      <c r="K85">
        <f t="shared" si="5"/>
        <v>1</v>
      </c>
    </row>
    <row r="86" spans="1:16" x14ac:dyDescent="0.2">
      <c r="A86">
        <v>37</v>
      </c>
      <c r="B86" t="s">
        <v>7</v>
      </c>
      <c r="C86">
        <v>34.799999999999997</v>
      </c>
      <c r="D86">
        <v>2</v>
      </c>
      <c r="E86" t="s">
        <v>8</v>
      </c>
      <c r="F86" t="s">
        <v>9</v>
      </c>
      <c r="G86">
        <v>39836.519</v>
      </c>
      <c r="H86">
        <f t="shared" si="3"/>
        <v>1</v>
      </c>
      <c r="I86">
        <f t="shared" si="4"/>
        <v>1</v>
      </c>
      <c r="J86" cm="1">
        <f t="array" ref="J86">_xlfn.IFS(F86="southwest", 1, F86="southeast", 2, F86="northwest", 3, F86="northeast", 4)</f>
        <v>1</v>
      </c>
      <c r="K86">
        <f t="shared" si="5"/>
        <v>1</v>
      </c>
    </row>
    <row r="87" spans="1:16" x14ac:dyDescent="0.2">
      <c r="A87">
        <v>45</v>
      </c>
      <c r="B87" t="s">
        <v>10</v>
      </c>
      <c r="C87">
        <v>22.895</v>
      </c>
      <c r="D87">
        <v>2</v>
      </c>
      <c r="E87" t="s">
        <v>8</v>
      </c>
      <c r="F87" t="s">
        <v>13</v>
      </c>
      <c r="G87">
        <v>21098.554049999999</v>
      </c>
      <c r="H87">
        <f t="shared" si="3"/>
        <v>0</v>
      </c>
      <c r="I87">
        <f t="shared" si="4"/>
        <v>1</v>
      </c>
      <c r="J87" cm="1">
        <f t="array" ref="J87">_xlfn.IFS(F87="southwest", 1, F87="southeast", 2, F87="northwest", 3, F87="northeast", 4)</f>
        <v>3</v>
      </c>
      <c r="K87">
        <f t="shared" si="5"/>
        <v>0</v>
      </c>
    </row>
    <row r="88" spans="1:16" x14ac:dyDescent="0.2">
      <c r="A88">
        <v>57</v>
      </c>
      <c r="B88" t="s">
        <v>7</v>
      </c>
      <c r="C88">
        <v>31.16</v>
      </c>
      <c r="D88">
        <v>0</v>
      </c>
      <c r="E88" t="s">
        <v>8</v>
      </c>
      <c r="F88" t="s">
        <v>13</v>
      </c>
      <c r="G88">
        <v>43578.939400000003</v>
      </c>
      <c r="H88">
        <f t="shared" si="3"/>
        <v>1</v>
      </c>
      <c r="I88">
        <f t="shared" si="4"/>
        <v>1</v>
      </c>
      <c r="J88" cm="1">
        <f t="array" ref="J88">_xlfn.IFS(F88="southwest", 1, F88="southeast", 2, F88="northwest", 3, F88="northeast", 4)</f>
        <v>3</v>
      </c>
      <c r="K88">
        <f t="shared" si="5"/>
        <v>1</v>
      </c>
    </row>
    <row r="89" spans="1:16" x14ac:dyDescent="0.2">
      <c r="A89">
        <v>56</v>
      </c>
      <c r="B89" t="s">
        <v>7</v>
      </c>
      <c r="C89">
        <v>27.2</v>
      </c>
      <c r="D89">
        <v>0</v>
      </c>
      <c r="E89" t="s">
        <v>11</v>
      </c>
      <c r="F89" t="s">
        <v>9</v>
      </c>
      <c r="G89">
        <v>11073.175999999999</v>
      </c>
      <c r="H89">
        <f t="shared" si="3"/>
        <v>1</v>
      </c>
      <c r="I89">
        <f t="shared" si="4"/>
        <v>0</v>
      </c>
      <c r="J89" cm="1">
        <f t="array" ref="J89">_xlfn.IFS(F89="southwest", 1, F89="southeast", 2, F89="northwest", 3, F89="northeast", 4)</f>
        <v>1</v>
      </c>
      <c r="K89">
        <f t="shared" si="5"/>
        <v>1</v>
      </c>
    </row>
    <row r="90" spans="1:16" x14ac:dyDescent="0.2">
      <c r="A90">
        <v>46</v>
      </c>
      <c r="B90" t="s">
        <v>7</v>
      </c>
      <c r="C90">
        <v>27.74</v>
      </c>
      <c r="D90">
        <v>0</v>
      </c>
      <c r="E90" t="s">
        <v>11</v>
      </c>
      <c r="F90" t="s">
        <v>13</v>
      </c>
      <c r="G90">
        <v>8026.6665999999996</v>
      </c>
      <c r="H90">
        <f t="shared" si="3"/>
        <v>1</v>
      </c>
      <c r="I90">
        <f t="shared" si="4"/>
        <v>0</v>
      </c>
      <c r="J90" cm="1">
        <f t="array" ref="J90">_xlfn.IFS(F90="southwest", 1, F90="southeast", 2, F90="northwest", 3, F90="northeast", 4)</f>
        <v>3</v>
      </c>
      <c r="K90">
        <f t="shared" si="5"/>
        <v>1</v>
      </c>
    </row>
    <row r="91" spans="1:16" x14ac:dyDescent="0.2">
      <c r="A91">
        <v>55</v>
      </c>
      <c r="B91" t="s">
        <v>7</v>
      </c>
      <c r="C91">
        <v>26.98</v>
      </c>
      <c r="D91">
        <v>0</v>
      </c>
      <c r="E91" t="s">
        <v>11</v>
      </c>
      <c r="F91" t="s">
        <v>13</v>
      </c>
      <c r="G91">
        <v>11082.5772</v>
      </c>
      <c r="H91">
        <f t="shared" si="3"/>
        <v>1</v>
      </c>
      <c r="I91">
        <f t="shared" si="4"/>
        <v>0</v>
      </c>
      <c r="J91" cm="1">
        <f t="array" ref="J91">_xlfn.IFS(F91="southwest", 1, F91="southeast", 2, F91="northwest", 3, F91="northeast", 4)</f>
        <v>3</v>
      </c>
      <c r="K91">
        <f t="shared" si="5"/>
        <v>1</v>
      </c>
    </row>
    <row r="92" spans="1:16" x14ac:dyDescent="0.2">
      <c r="A92">
        <v>21</v>
      </c>
      <c r="B92" t="s">
        <v>7</v>
      </c>
      <c r="C92">
        <v>39.49</v>
      </c>
      <c r="D92">
        <v>0</v>
      </c>
      <c r="E92" t="s">
        <v>11</v>
      </c>
      <c r="F92" t="s">
        <v>12</v>
      </c>
      <c r="G92">
        <v>2026.9740999999999</v>
      </c>
      <c r="H92">
        <f t="shared" si="3"/>
        <v>1</v>
      </c>
      <c r="I92">
        <f t="shared" si="4"/>
        <v>0</v>
      </c>
      <c r="J92" cm="1">
        <f t="array" ref="J92">_xlfn.IFS(F92="southwest", 1, F92="southeast", 2, F92="northwest", 3, F92="northeast", 4)</f>
        <v>2</v>
      </c>
      <c r="K92">
        <f t="shared" si="5"/>
        <v>1</v>
      </c>
    </row>
    <row r="93" spans="1:16" x14ac:dyDescent="0.2">
      <c r="A93">
        <v>53</v>
      </c>
      <c r="B93" t="s">
        <v>7</v>
      </c>
      <c r="C93">
        <v>24.795000000000002</v>
      </c>
      <c r="D93">
        <v>1</v>
      </c>
      <c r="E93" t="s">
        <v>11</v>
      </c>
      <c r="F93" t="s">
        <v>13</v>
      </c>
      <c r="G93">
        <v>10942.13205</v>
      </c>
      <c r="H93">
        <f t="shared" si="3"/>
        <v>1</v>
      </c>
      <c r="I93">
        <f t="shared" si="4"/>
        <v>0</v>
      </c>
      <c r="J93" cm="1">
        <f t="array" ref="J93">_xlfn.IFS(F93="southwest", 1, F93="southeast", 2, F93="northwest", 3, F93="northeast", 4)</f>
        <v>3</v>
      </c>
      <c r="K93">
        <f t="shared" si="5"/>
        <v>0</v>
      </c>
    </row>
    <row r="94" spans="1:16" x14ac:dyDescent="0.2">
      <c r="A94">
        <v>59</v>
      </c>
      <c r="B94" t="s">
        <v>10</v>
      </c>
      <c r="C94">
        <v>29.83</v>
      </c>
      <c r="D94">
        <v>3</v>
      </c>
      <c r="E94" t="s">
        <v>8</v>
      </c>
      <c r="F94" t="s">
        <v>14</v>
      </c>
      <c r="G94">
        <v>30184.936699999998</v>
      </c>
      <c r="H94">
        <f t="shared" si="3"/>
        <v>0</v>
      </c>
      <c r="I94">
        <f t="shared" si="4"/>
        <v>1</v>
      </c>
      <c r="J94" cm="1">
        <f t="array" ref="J94">_xlfn.IFS(F94="southwest", 1, F94="southeast", 2, F94="northwest", 3, F94="northeast", 4)</f>
        <v>4</v>
      </c>
      <c r="K94">
        <f t="shared" si="5"/>
        <v>1</v>
      </c>
    </row>
    <row r="95" spans="1:16" x14ac:dyDescent="0.2">
      <c r="A95">
        <v>35</v>
      </c>
      <c r="B95" t="s">
        <v>10</v>
      </c>
      <c r="C95">
        <v>34.770000000000003</v>
      </c>
      <c r="D95">
        <v>2</v>
      </c>
      <c r="E95" t="s">
        <v>11</v>
      </c>
      <c r="F95" t="s">
        <v>13</v>
      </c>
      <c r="G95">
        <v>5729.0052999999998</v>
      </c>
      <c r="H95">
        <f t="shared" si="3"/>
        <v>0</v>
      </c>
      <c r="I95">
        <f t="shared" si="4"/>
        <v>0</v>
      </c>
      <c r="J95" cm="1">
        <f t="array" ref="J95">_xlfn.IFS(F95="southwest", 1, F95="southeast", 2, F95="northwest", 3, F95="northeast", 4)</f>
        <v>3</v>
      </c>
      <c r="K95">
        <f t="shared" si="5"/>
        <v>1</v>
      </c>
    </row>
    <row r="96" spans="1:16" x14ac:dyDescent="0.2">
      <c r="A96">
        <v>64</v>
      </c>
      <c r="B96" t="s">
        <v>7</v>
      </c>
      <c r="C96">
        <v>31.3</v>
      </c>
      <c r="D96">
        <v>2</v>
      </c>
      <c r="E96" t="s">
        <v>8</v>
      </c>
      <c r="F96" t="s">
        <v>9</v>
      </c>
      <c r="G96">
        <v>47291.055</v>
      </c>
      <c r="H96">
        <f t="shared" si="3"/>
        <v>1</v>
      </c>
      <c r="I96">
        <f t="shared" si="4"/>
        <v>1</v>
      </c>
      <c r="J96" cm="1">
        <f t="array" ref="J96">_xlfn.IFS(F96="southwest", 1, F96="southeast", 2, F96="northwest", 3, F96="northeast", 4)</f>
        <v>1</v>
      </c>
      <c r="K96">
        <f t="shared" si="5"/>
        <v>1</v>
      </c>
    </row>
    <row r="97" spans="1:11" x14ac:dyDescent="0.2">
      <c r="A97">
        <v>28</v>
      </c>
      <c r="B97" t="s">
        <v>7</v>
      </c>
      <c r="C97">
        <v>37.619999999999997</v>
      </c>
      <c r="D97">
        <v>1</v>
      </c>
      <c r="E97" t="s">
        <v>11</v>
      </c>
      <c r="F97" t="s">
        <v>12</v>
      </c>
      <c r="G97">
        <v>3766.8838000000001</v>
      </c>
      <c r="H97">
        <f t="shared" si="3"/>
        <v>1</v>
      </c>
      <c r="I97">
        <f t="shared" si="4"/>
        <v>0</v>
      </c>
      <c r="J97" cm="1">
        <f t="array" ref="J97">_xlfn.IFS(F97="southwest", 1, F97="southeast", 2, F97="northwest", 3, F97="northeast", 4)</f>
        <v>2</v>
      </c>
      <c r="K97">
        <f t="shared" si="5"/>
        <v>1</v>
      </c>
    </row>
    <row r="98" spans="1:11" x14ac:dyDescent="0.2">
      <c r="A98">
        <v>54</v>
      </c>
      <c r="B98" t="s">
        <v>7</v>
      </c>
      <c r="C98">
        <v>30.8</v>
      </c>
      <c r="D98">
        <v>3</v>
      </c>
      <c r="E98" t="s">
        <v>11</v>
      </c>
      <c r="F98" t="s">
        <v>9</v>
      </c>
      <c r="G98">
        <v>12105.32</v>
      </c>
      <c r="H98">
        <f t="shared" si="3"/>
        <v>1</v>
      </c>
      <c r="I98">
        <f t="shared" si="4"/>
        <v>0</v>
      </c>
      <c r="J98" cm="1">
        <f t="array" ref="J98">_xlfn.IFS(F98="southwest", 1, F98="southeast", 2, F98="northwest", 3, F98="northeast", 4)</f>
        <v>1</v>
      </c>
      <c r="K98">
        <f t="shared" si="5"/>
        <v>1</v>
      </c>
    </row>
    <row r="99" spans="1:11" x14ac:dyDescent="0.2">
      <c r="A99">
        <v>55</v>
      </c>
      <c r="B99" t="s">
        <v>10</v>
      </c>
      <c r="C99">
        <v>38.28</v>
      </c>
      <c r="D99">
        <v>0</v>
      </c>
      <c r="E99" t="s">
        <v>11</v>
      </c>
      <c r="F99" t="s">
        <v>12</v>
      </c>
      <c r="G99">
        <v>10226.2842</v>
      </c>
      <c r="H99">
        <f t="shared" si="3"/>
        <v>0</v>
      </c>
      <c r="I99">
        <f t="shared" si="4"/>
        <v>0</v>
      </c>
      <c r="J99" cm="1">
        <f t="array" ref="J99">_xlfn.IFS(F99="southwest", 1, F99="southeast", 2, F99="northwest", 3, F99="northeast", 4)</f>
        <v>2</v>
      </c>
      <c r="K99">
        <f t="shared" si="5"/>
        <v>1</v>
      </c>
    </row>
    <row r="100" spans="1:11" x14ac:dyDescent="0.2">
      <c r="A100">
        <v>56</v>
      </c>
      <c r="B100" t="s">
        <v>10</v>
      </c>
      <c r="C100">
        <v>19.95</v>
      </c>
      <c r="D100">
        <v>0</v>
      </c>
      <c r="E100" t="s">
        <v>8</v>
      </c>
      <c r="F100" t="s">
        <v>14</v>
      </c>
      <c r="G100">
        <v>22412.648499999999</v>
      </c>
      <c r="H100">
        <f t="shared" si="3"/>
        <v>0</v>
      </c>
      <c r="I100">
        <f t="shared" si="4"/>
        <v>1</v>
      </c>
      <c r="J100" cm="1">
        <f t="array" ref="J100">_xlfn.IFS(F100="southwest", 1, F100="southeast", 2, F100="northwest", 3, F100="northeast", 4)</f>
        <v>4</v>
      </c>
      <c r="K100">
        <f t="shared" si="5"/>
        <v>0</v>
      </c>
    </row>
    <row r="101" spans="1:11" x14ac:dyDescent="0.2">
      <c r="A101">
        <v>38</v>
      </c>
      <c r="B101" t="s">
        <v>10</v>
      </c>
      <c r="C101">
        <v>19.3</v>
      </c>
      <c r="D101">
        <v>0</v>
      </c>
      <c r="E101" t="s">
        <v>8</v>
      </c>
      <c r="F101" t="s">
        <v>9</v>
      </c>
      <c r="G101">
        <v>15820.699000000001</v>
      </c>
      <c r="H101">
        <f t="shared" si="3"/>
        <v>0</v>
      </c>
      <c r="I101">
        <f t="shared" si="4"/>
        <v>1</v>
      </c>
      <c r="J101" cm="1">
        <f t="array" ref="J101">_xlfn.IFS(F101="southwest", 1, F101="southeast", 2, F101="northwest", 3, F101="northeast", 4)</f>
        <v>1</v>
      </c>
      <c r="K101">
        <f t="shared" si="5"/>
        <v>0</v>
      </c>
    </row>
    <row r="102" spans="1:11" x14ac:dyDescent="0.2">
      <c r="A102">
        <v>41</v>
      </c>
      <c r="B102" t="s">
        <v>7</v>
      </c>
      <c r="C102">
        <v>31.6</v>
      </c>
      <c r="D102">
        <v>0</v>
      </c>
      <c r="E102" t="s">
        <v>11</v>
      </c>
      <c r="F102" t="s">
        <v>9</v>
      </c>
      <c r="G102">
        <v>6186.1270000000004</v>
      </c>
      <c r="H102">
        <f t="shared" si="3"/>
        <v>1</v>
      </c>
      <c r="I102">
        <f t="shared" si="4"/>
        <v>0</v>
      </c>
      <c r="J102" cm="1">
        <f t="array" ref="J102">_xlfn.IFS(F102="southwest", 1, F102="southeast", 2, F102="northwest", 3, F102="northeast", 4)</f>
        <v>1</v>
      </c>
      <c r="K102">
        <f t="shared" si="5"/>
        <v>1</v>
      </c>
    </row>
    <row r="103" spans="1:11" x14ac:dyDescent="0.2">
      <c r="A103">
        <v>30</v>
      </c>
      <c r="B103" t="s">
        <v>10</v>
      </c>
      <c r="C103">
        <v>25.46</v>
      </c>
      <c r="D103">
        <v>0</v>
      </c>
      <c r="E103" t="s">
        <v>11</v>
      </c>
      <c r="F103" t="s">
        <v>14</v>
      </c>
      <c r="G103">
        <v>3645.0893999999998</v>
      </c>
      <c r="H103">
        <f t="shared" si="3"/>
        <v>0</v>
      </c>
      <c r="I103">
        <f t="shared" si="4"/>
        <v>0</v>
      </c>
      <c r="J103" cm="1">
        <f t="array" ref="J103">_xlfn.IFS(F103="southwest", 1, F103="southeast", 2, F103="northwest", 3, F103="northeast", 4)</f>
        <v>4</v>
      </c>
      <c r="K103">
        <f t="shared" si="5"/>
        <v>1</v>
      </c>
    </row>
    <row r="104" spans="1:11" x14ac:dyDescent="0.2">
      <c r="A104">
        <v>18</v>
      </c>
      <c r="B104" t="s">
        <v>7</v>
      </c>
      <c r="C104">
        <v>30.114999999999998</v>
      </c>
      <c r="D104">
        <v>0</v>
      </c>
      <c r="E104" t="s">
        <v>11</v>
      </c>
      <c r="F104" t="s">
        <v>14</v>
      </c>
      <c r="G104">
        <v>21344.846699999998</v>
      </c>
      <c r="H104">
        <f t="shared" si="3"/>
        <v>1</v>
      </c>
      <c r="I104">
        <f t="shared" si="4"/>
        <v>0</v>
      </c>
      <c r="J104" cm="1">
        <f t="array" ref="J104">_xlfn.IFS(F104="southwest", 1, F104="southeast", 2, F104="northwest", 3, F104="northeast", 4)</f>
        <v>4</v>
      </c>
      <c r="K104">
        <f t="shared" si="5"/>
        <v>1</v>
      </c>
    </row>
    <row r="105" spans="1:11" x14ac:dyDescent="0.2">
      <c r="A105">
        <v>61</v>
      </c>
      <c r="B105" t="s">
        <v>7</v>
      </c>
      <c r="C105">
        <v>29.92</v>
      </c>
      <c r="D105">
        <v>3</v>
      </c>
      <c r="E105" t="s">
        <v>8</v>
      </c>
      <c r="F105" t="s">
        <v>12</v>
      </c>
      <c r="G105">
        <v>30942.191800000001</v>
      </c>
      <c r="H105">
        <f t="shared" si="3"/>
        <v>1</v>
      </c>
      <c r="I105">
        <f t="shared" si="4"/>
        <v>1</v>
      </c>
      <c r="J105" cm="1">
        <f t="array" ref="J105">_xlfn.IFS(F105="southwest", 1, F105="southeast", 2, F105="northwest", 3, F105="northeast", 4)</f>
        <v>2</v>
      </c>
      <c r="K105">
        <f t="shared" si="5"/>
        <v>1</v>
      </c>
    </row>
    <row r="106" spans="1:11" x14ac:dyDescent="0.2">
      <c r="A106">
        <v>34</v>
      </c>
      <c r="B106" t="s">
        <v>7</v>
      </c>
      <c r="C106">
        <v>27.5</v>
      </c>
      <c r="D106">
        <v>1</v>
      </c>
      <c r="E106" t="s">
        <v>11</v>
      </c>
      <c r="F106" t="s">
        <v>9</v>
      </c>
      <c r="G106">
        <v>5003.8530000000001</v>
      </c>
      <c r="H106">
        <f t="shared" si="3"/>
        <v>1</v>
      </c>
      <c r="I106">
        <f t="shared" si="4"/>
        <v>0</v>
      </c>
      <c r="J106" cm="1">
        <f t="array" ref="J106">_xlfn.IFS(F106="southwest", 1, F106="southeast", 2, F106="northwest", 3, F106="northeast", 4)</f>
        <v>1</v>
      </c>
      <c r="K106">
        <f t="shared" si="5"/>
        <v>1</v>
      </c>
    </row>
    <row r="107" spans="1:11" x14ac:dyDescent="0.2">
      <c r="A107">
        <v>20</v>
      </c>
      <c r="B107" t="s">
        <v>10</v>
      </c>
      <c r="C107">
        <v>28.024999999999999</v>
      </c>
      <c r="D107">
        <v>1</v>
      </c>
      <c r="E107" t="s">
        <v>8</v>
      </c>
      <c r="F107" t="s">
        <v>13</v>
      </c>
      <c r="G107">
        <v>17560.37975</v>
      </c>
      <c r="H107">
        <f t="shared" si="3"/>
        <v>0</v>
      </c>
      <c r="I107">
        <f t="shared" si="4"/>
        <v>1</v>
      </c>
      <c r="J107" cm="1">
        <f t="array" ref="J107">_xlfn.IFS(F107="southwest", 1, F107="southeast", 2, F107="northwest", 3, F107="northeast", 4)</f>
        <v>3</v>
      </c>
      <c r="K107">
        <f t="shared" si="5"/>
        <v>1</v>
      </c>
    </row>
    <row r="108" spans="1:11" x14ac:dyDescent="0.2">
      <c r="A108">
        <v>19</v>
      </c>
      <c r="B108" t="s">
        <v>7</v>
      </c>
      <c r="C108">
        <v>28.4</v>
      </c>
      <c r="D108">
        <v>1</v>
      </c>
      <c r="E108" t="s">
        <v>11</v>
      </c>
      <c r="F108" t="s">
        <v>9</v>
      </c>
      <c r="G108">
        <v>2331.5189999999998</v>
      </c>
      <c r="H108">
        <f t="shared" si="3"/>
        <v>1</v>
      </c>
      <c r="I108">
        <f t="shared" si="4"/>
        <v>0</v>
      </c>
      <c r="J108" cm="1">
        <f t="array" ref="J108">_xlfn.IFS(F108="southwest", 1, F108="southeast", 2, F108="northwest", 3, F108="northeast", 4)</f>
        <v>1</v>
      </c>
      <c r="K108">
        <f t="shared" si="5"/>
        <v>1</v>
      </c>
    </row>
    <row r="109" spans="1:11" x14ac:dyDescent="0.2">
      <c r="A109">
        <v>26</v>
      </c>
      <c r="B109" t="s">
        <v>10</v>
      </c>
      <c r="C109">
        <v>30.875</v>
      </c>
      <c r="D109">
        <v>2</v>
      </c>
      <c r="E109" t="s">
        <v>11</v>
      </c>
      <c r="F109" t="s">
        <v>13</v>
      </c>
      <c r="G109">
        <v>3877.3042500000001</v>
      </c>
      <c r="H109">
        <f t="shared" si="3"/>
        <v>0</v>
      </c>
      <c r="I109">
        <f t="shared" si="4"/>
        <v>0</v>
      </c>
      <c r="J109" cm="1">
        <f t="array" ref="J109">_xlfn.IFS(F109="southwest", 1, F109="southeast", 2, F109="northwest", 3, F109="northeast", 4)</f>
        <v>3</v>
      </c>
      <c r="K109">
        <f t="shared" si="5"/>
        <v>1</v>
      </c>
    </row>
    <row r="110" spans="1:11" x14ac:dyDescent="0.2">
      <c r="A110">
        <v>29</v>
      </c>
      <c r="B110" t="s">
        <v>10</v>
      </c>
      <c r="C110">
        <v>27.94</v>
      </c>
      <c r="D110">
        <v>0</v>
      </c>
      <c r="E110" t="s">
        <v>11</v>
      </c>
      <c r="F110" t="s">
        <v>12</v>
      </c>
      <c r="G110">
        <v>2867.1196</v>
      </c>
      <c r="H110">
        <f t="shared" si="3"/>
        <v>0</v>
      </c>
      <c r="I110">
        <f t="shared" si="4"/>
        <v>0</v>
      </c>
      <c r="J110" cm="1">
        <f t="array" ref="J110">_xlfn.IFS(F110="southwest", 1, F110="southeast", 2, F110="northwest", 3, F110="northeast", 4)</f>
        <v>2</v>
      </c>
      <c r="K110">
        <f t="shared" si="5"/>
        <v>1</v>
      </c>
    </row>
    <row r="111" spans="1:11" x14ac:dyDescent="0.2">
      <c r="A111">
        <v>63</v>
      </c>
      <c r="B111" t="s">
        <v>10</v>
      </c>
      <c r="C111">
        <v>35.090000000000003</v>
      </c>
      <c r="D111">
        <v>0</v>
      </c>
      <c r="E111" t="s">
        <v>8</v>
      </c>
      <c r="F111" t="s">
        <v>12</v>
      </c>
      <c r="G111">
        <v>47055.532099999997</v>
      </c>
      <c r="H111">
        <f t="shared" si="3"/>
        <v>0</v>
      </c>
      <c r="I111">
        <f t="shared" si="4"/>
        <v>1</v>
      </c>
      <c r="J111" cm="1">
        <f t="array" ref="J111">_xlfn.IFS(F111="southwest", 1, F111="southeast", 2, F111="northwest", 3, F111="northeast", 4)</f>
        <v>2</v>
      </c>
      <c r="K111">
        <f t="shared" si="5"/>
        <v>1</v>
      </c>
    </row>
    <row r="112" spans="1:11" x14ac:dyDescent="0.2">
      <c r="A112">
        <v>54</v>
      </c>
      <c r="B112" t="s">
        <v>10</v>
      </c>
      <c r="C112">
        <v>33.630000000000003</v>
      </c>
      <c r="D112">
        <v>1</v>
      </c>
      <c r="E112" t="s">
        <v>11</v>
      </c>
      <c r="F112" t="s">
        <v>13</v>
      </c>
      <c r="G112">
        <v>10825.253699999999</v>
      </c>
      <c r="H112">
        <f t="shared" si="3"/>
        <v>0</v>
      </c>
      <c r="I112">
        <f t="shared" si="4"/>
        <v>0</v>
      </c>
      <c r="J112" cm="1">
        <f t="array" ref="J112">_xlfn.IFS(F112="southwest", 1, F112="southeast", 2, F112="northwest", 3, F112="northeast", 4)</f>
        <v>3</v>
      </c>
      <c r="K112">
        <f t="shared" si="5"/>
        <v>1</v>
      </c>
    </row>
    <row r="113" spans="1:11" x14ac:dyDescent="0.2">
      <c r="A113">
        <v>55</v>
      </c>
      <c r="B113" t="s">
        <v>7</v>
      </c>
      <c r="C113">
        <v>29.7</v>
      </c>
      <c r="D113">
        <v>2</v>
      </c>
      <c r="E113" t="s">
        <v>11</v>
      </c>
      <c r="F113" t="s">
        <v>9</v>
      </c>
      <c r="G113">
        <v>11881.358</v>
      </c>
      <c r="H113">
        <f t="shared" si="3"/>
        <v>1</v>
      </c>
      <c r="I113">
        <f t="shared" si="4"/>
        <v>0</v>
      </c>
      <c r="J113" cm="1">
        <f t="array" ref="J113">_xlfn.IFS(F113="southwest", 1, F113="southeast", 2, F113="northwest", 3, F113="northeast", 4)</f>
        <v>1</v>
      </c>
      <c r="K113">
        <f t="shared" si="5"/>
        <v>1</v>
      </c>
    </row>
    <row r="114" spans="1:11" x14ac:dyDescent="0.2">
      <c r="A114">
        <v>37</v>
      </c>
      <c r="B114" t="s">
        <v>10</v>
      </c>
      <c r="C114">
        <v>30.8</v>
      </c>
      <c r="D114">
        <v>0</v>
      </c>
      <c r="E114" t="s">
        <v>11</v>
      </c>
      <c r="F114" t="s">
        <v>9</v>
      </c>
      <c r="G114">
        <v>4646.759</v>
      </c>
      <c r="H114">
        <f t="shared" si="3"/>
        <v>0</v>
      </c>
      <c r="I114">
        <f t="shared" si="4"/>
        <v>0</v>
      </c>
      <c r="J114" cm="1">
        <f t="array" ref="J114">_xlfn.IFS(F114="southwest", 1, F114="southeast", 2, F114="northwest", 3, F114="northeast", 4)</f>
        <v>1</v>
      </c>
      <c r="K114">
        <f t="shared" si="5"/>
        <v>1</v>
      </c>
    </row>
    <row r="115" spans="1:11" x14ac:dyDescent="0.2">
      <c r="A115">
        <v>21</v>
      </c>
      <c r="B115" t="s">
        <v>7</v>
      </c>
      <c r="C115">
        <v>35.72</v>
      </c>
      <c r="D115">
        <v>0</v>
      </c>
      <c r="E115" t="s">
        <v>11</v>
      </c>
      <c r="F115" t="s">
        <v>13</v>
      </c>
      <c r="G115">
        <v>2404.7338</v>
      </c>
      <c r="H115">
        <f t="shared" si="3"/>
        <v>1</v>
      </c>
      <c r="I115">
        <f t="shared" si="4"/>
        <v>0</v>
      </c>
      <c r="J115" cm="1">
        <f t="array" ref="J115">_xlfn.IFS(F115="southwest", 1, F115="southeast", 2, F115="northwest", 3, F115="northeast", 4)</f>
        <v>3</v>
      </c>
      <c r="K115">
        <f t="shared" si="5"/>
        <v>1</v>
      </c>
    </row>
    <row r="116" spans="1:11" x14ac:dyDescent="0.2">
      <c r="A116">
        <v>52</v>
      </c>
      <c r="B116" t="s">
        <v>10</v>
      </c>
      <c r="C116">
        <v>32.204999999999998</v>
      </c>
      <c r="D116">
        <v>3</v>
      </c>
      <c r="E116" t="s">
        <v>11</v>
      </c>
      <c r="F116" t="s">
        <v>14</v>
      </c>
      <c r="G116">
        <v>11488.31695</v>
      </c>
      <c r="H116">
        <f t="shared" si="3"/>
        <v>0</v>
      </c>
      <c r="I116">
        <f t="shared" si="4"/>
        <v>0</v>
      </c>
      <c r="J116" cm="1">
        <f t="array" ref="J116">_xlfn.IFS(F116="southwest", 1, F116="southeast", 2, F116="northwest", 3, F116="northeast", 4)</f>
        <v>4</v>
      </c>
      <c r="K116">
        <f t="shared" si="5"/>
        <v>1</v>
      </c>
    </row>
    <row r="117" spans="1:11" x14ac:dyDescent="0.2">
      <c r="A117">
        <v>60</v>
      </c>
      <c r="B117" t="s">
        <v>10</v>
      </c>
      <c r="C117">
        <v>28.594999999999999</v>
      </c>
      <c r="D117">
        <v>0</v>
      </c>
      <c r="E117" t="s">
        <v>11</v>
      </c>
      <c r="F117" t="s">
        <v>14</v>
      </c>
      <c r="G117">
        <v>30259.995559999999</v>
      </c>
      <c r="H117">
        <f t="shared" si="3"/>
        <v>0</v>
      </c>
      <c r="I117">
        <f t="shared" si="4"/>
        <v>0</v>
      </c>
      <c r="J117" cm="1">
        <f t="array" ref="J117">_xlfn.IFS(F117="southwest", 1, F117="southeast", 2, F117="northwest", 3, F117="northeast", 4)</f>
        <v>4</v>
      </c>
      <c r="K117">
        <f t="shared" si="5"/>
        <v>1</v>
      </c>
    </row>
    <row r="118" spans="1:11" x14ac:dyDescent="0.2">
      <c r="A118">
        <v>58</v>
      </c>
      <c r="B118" t="s">
        <v>10</v>
      </c>
      <c r="C118">
        <v>49.06</v>
      </c>
      <c r="D118">
        <v>0</v>
      </c>
      <c r="E118" t="s">
        <v>11</v>
      </c>
      <c r="F118" t="s">
        <v>12</v>
      </c>
      <c r="G118">
        <v>11381.3254</v>
      </c>
      <c r="H118">
        <f t="shared" si="3"/>
        <v>0</v>
      </c>
      <c r="I118">
        <f t="shared" si="4"/>
        <v>0</v>
      </c>
      <c r="J118" cm="1">
        <f t="array" ref="J118">_xlfn.IFS(F118="southwest", 1, F118="southeast", 2, F118="northwest", 3, F118="northeast", 4)</f>
        <v>2</v>
      </c>
      <c r="K118">
        <f t="shared" si="5"/>
        <v>1</v>
      </c>
    </row>
    <row r="119" spans="1:11" x14ac:dyDescent="0.2">
      <c r="A119">
        <v>29</v>
      </c>
      <c r="B119" t="s">
        <v>7</v>
      </c>
      <c r="C119">
        <v>27.94</v>
      </c>
      <c r="D119">
        <v>1</v>
      </c>
      <c r="E119" t="s">
        <v>8</v>
      </c>
      <c r="F119" t="s">
        <v>12</v>
      </c>
      <c r="G119">
        <v>19107.779600000002</v>
      </c>
      <c r="H119">
        <f t="shared" si="3"/>
        <v>1</v>
      </c>
      <c r="I119">
        <f t="shared" si="4"/>
        <v>1</v>
      </c>
      <c r="J119" cm="1">
        <f t="array" ref="J119">_xlfn.IFS(F119="southwest", 1, F119="southeast", 2, F119="northwest", 3, F119="northeast", 4)</f>
        <v>2</v>
      </c>
      <c r="K119">
        <f t="shared" si="5"/>
        <v>1</v>
      </c>
    </row>
    <row r="120" spans="1:11" x14ac:dyDescent="0.2">
      <c r="A120">
        <v>49</v>
      </c>
      <c r="B120" t="s">
        <v>7</v>
      </c>
      <c r="C120">
        <v>27.17</v>
      </c>
      <c r="D120">
        <v>0</v>
      </c>
      <c r="E120" t="s">
        <v>11</v>
      </c>
      <c r="F120" t="s">
        <v>12</v>
      </c>
      <c r="G120">
        <v>8601.3292999999994</v>
      </c>
      <c r="H120">
        <f t="shared" si="3"/>
        <v>1</v>
      </c>
      <c r="I120">
        <f t="shared" si="4"/>
        <v>0</v>
      </c>
      <c r="J120" cm="1">
        <f t="array" ref="J120">_xlfn.IFS(F120="southwest", 1, F120="southeast", 2, F120="northwest", 3, F120="northeast", 4)</f>
        <v>2</v>
      </c>
      <c r="K120">
        <f t="shared" si="5"/>
        <v>1</v>
      </c>
    </row>
    <row r="121" spans="1:11" x14ac:dyDescent="0.2">
      <c r="A121">
        <v>37</v>
      </c>
      <c r="B121" t="s">
        <v>7</v>
      </c>
      <c r="C121">
        <v>23.37</v>
      </c>
      <c r="D121">
        <v>2</v>
      </c>
      <c r="E121" t="s">
        <v>11</v>
      </c>
      <c r="F121" t="s">
        <v>13</v>
      </c>
      <c r="G121">
        <v>6686.4313000000002</v>
      </c>
      <c r="H121">
        <f t="shared" si="3"/>
        <v>1</v>
      </c>
      <c r="I121">
        <f t="shared" si="4"/>
        <v>0</v>
      </c>
      <c r="J121" cm="1">
        <f t="array" ref="J121">_xlfn.IFS(F121="southwest", 1, F121="southeast", 2, F121="northwest", 3, F121="northeast", 4)</f>
        <v>3</v>
      </c>
      <c r="K121">
        <f t="shared" si="5"/>
        <v>0</v>
      </c>
    </row>
    <row r="122" spans="1:11" x14ac:dyDescent="0.2">
      <c r="A122">
        <v>44</v>
      </c>
      <c r="B122" t="s">
        <v>10</v>
      </c>
      <c r="C122">
        <v>37.1</v>
      </c>
      <c r="D122">
        <v>2</v>
      </c>
      <c r="E122" t="s">
        <v>11</v>
      </c>
      <c r="F122" t="s">
        <v>9</v>
      </c>
      <c r="G122">
        <v>7740.3370000000004</v>
      </c>
      <c r="H122">
        <f t="shared" si="3"/>
        <v>0</v>
      </c>
      <c r="I122">
        <f t="shared" si="4"/>
        <v>0</v>
      </c>
      <c r="J122" cm="1">
        <f t="array" ref="J122">_xlfn.IFS(F122="southwest", 1, F122="southeast", 2, F122="northwest", 3, F122="northeast", 4)</f>
        <v>1</v>
      </c>
      <c r="K122">
        <f t="shared" si="5"/>
        <v>1</v>
      </c>
    </row>
    <row r="123" spans="1:11" x14ac:dyDescent="0.2">
      <c r="A123">
        <v>18</v>
      </c>
      <c r="B123" t="s">
        <v>10</v>
      </c>
      <c r="C123">
        <v>23.75</v>
      </c>
      <c r="D123">
        <v>0</v>
      </c>
      <c r="E123" t="s">
        <v>11</v>
      </c>
      <c r="F123" t="s">
        <v>14</v>
      </c>
      <c r="G123">
        <v>1705.6244999999999</v>
      </c>
      <c r="H123">
        <f t="shared" si="3"/>
        <v>0</v>
      </c>
      <c r="I123">
        <f t="shared" si="4"/>
        <v>0</v>
      </c>
      <c r="J123" cm="1">
        <f t="array" ref="J123">_xlfn.IFS(F123="southwest", 1, F123="southeast", 2, F123="northwest", 3, F123="northeast", 4)</f>
        <v>4</v>
      </c>
      <c r="K123">
        <f t="shared" si="5"/>
        <v>0</v>
      </c>
    </row>
    <row r="124" spans="1:11" x14ac:dyDescent="0.2">
      <c r="A124">
        <v>20</v>
      </c>
      <c r="B124" t="s">
        <v>7</v>
      </c>
      <c r="C124">
        <v>28.975000000000001</v>
      </c>
      <c r="D124">
        <v>0</v>
      </c>
      <c r="E124" t="s">
        <v>11</v>
      </c>
      <c r="F124" t="s">
        <v>13</v>
      </c>
      <c r="G124">
        <v>2257.47525</v>
      </c>
      <c r="H124">
        <f t="shared" si="3"/>
        <v>1</v>
      </c>
      <c r="I124">
        <f t="shared" si="4"/>
        <v>0</v>
      </c>
      <c r="J124" cm="1">
        <f t="array" ref="J124">_xlfn.IFS(F124="southwest", 1, F124="southeast", 2, F124="northwest", 3, F124="northeast", 4)</f>
        <v>3</v>
      </c>
      <c r="K124">
        <f t="shared" si="5"/>
        <v>1</v>
      </c>
    </row>
    <row r="125" spans="1:11" x14ac:dyDescent="0.2">
      <c r="A125">
        <v>44</v>
      </c>
      <c r="B125" t="s">
        <v>10</v>
      </c>
      <c r="C125">
        <v>31.35</v>
      </c>
      <c r="D125">
        <v>1</v>
      </c>
      <c r="E125" t="s">
        <v>8</v>
      </c>
      <c r="F125" t="s">
        <v>14</v>
      </c>
      <c r="G125">
        <v>39556.494500000001</v>
      </c>
      <c r="H125">
        <f t="shared" si="3"/>
        <v>0</v>
      </c>
      <c r="I125">
        <f t="shared" si="4"/>
        <v>1</v>
      </c>
      <c r="J125" cm="1">
        <f t="array" ref="J125">_xlfn.IFS(F125="southwest", 1, F125="southeast", 2, F125="northwest", 3, F125="northeast", 4)</f>
        <v>4</v>
      </c>
      <c r="K125">
        <f t="shared" si="5"/>
        <v>1</v>
      </c>
    </row>
    <row r="126" spans="1:11" x14ac:dyDescent="0.2">
      <c r="A126">
        <v>47</v>
      </c>
      <c r="B126" t="s">
        <v>7</v>
      </c>
      <c r="C126">
        <v>33.914999999999999</v>
      </c>
      <c r="D126">
        <v>3</v>
      </c>
      <c r="E126" t="s">
        <v>11</v>
      </c>
      <c r="F126" t="s">
        <v>13</v>
      </c>
      <c r="G126">
        <v>10115.00885</v>
      </c>
      <c r="H126">
        <f t="shared" si="3"/>
        <v>1</v>
      </c>
      <c r="I126">
        <f t="shared" si="4"/>
        <v>0</v>
      </c>
      <c r="J126" cm="1">
        <f t="array" ref="J126">_xlfn.IFS(F126="southwest", 1, F126="southeast", 2, F126="northwest", 3, F126="northeast", 4)</f>
        <v>3</v>
      </c>
      <c r="K126">
        <f t="shared" si="5"/>
        <v>1</v>
      </c>
    </row>
    <row r="127" spans="1:11" x14ac:dyDescent="0.2">
      <c r="A127">
        <v>26</v>
      </c>
      <c r="B127" t="s">
        <v>7</v>
      </c>
      <c r="C127">
        <v>28.785</v>
      </c>
      <c r="D127">
        <v>0</v>
      </c>
      <c r="E127" t="s">
        <v>11</v>
      </c>
      <c r="F127" t="s">
        <v>14</v>
      </c>
      <c r="G127">
        <v>3385.3991500000002</v>
      </c>
      <c r="H127">
        <f t="shared" si="3"/>
        <v>1</v>
      </c>
      <c r="I127">
        <f t="shared" si="4"/>
        <v>0</v>
      </c>
      <c r="J127" cm="1">
        <f t="array" ref="J127">_xlfn.IFS(F127="southwest", 1, F127="southeast", 2, F127="northwest", 3, F127="northeast", 4)</f>
        <v>4</v>
      </c>
      <c r="K127">
        <f t="shared" si="5"/>
        <v>1</v>
      </c>
    </row>
    <row r="128" spans="1:11" x14ac:dyDescent="0.2">
      <c r="A128">
        <v>19</v>
      </c>
      <c r="B128" t="s">
        <v>7</v>
      </c>
      <c r="C128">
        <v>28.3</v>
      </c>
      <c r="D128">
        <v>0</v>
      </c>
      <c r="E128" t="s">
        <v>8</v>
      </c>
      <c r="F128" t="s">
        <v>9</v>
      </c>
      <c r="G128">
        <v>17081.080000000002</v>
      </c>
      <c r="H128">
        <f t="shared" si="3"/>
        <v>1</v>
      </c>
      <c r="I128">
        <f t="shared" si="4"/>
        <v>1</v>
      </c>
      <c r="J128" cm="1">
        <f t="array" ref="J128">_xlfn.IFS(F128="southwest", 1, F128="southeast", 2, F128="northwest", 3, F128="northeast", 4)</f>
        <v>1</v>
      </c>
      <c r="K128">
        <f t="shared" si="5"/>
        <v>1</v>
      </c>
    </row>
    <row r="129" spans="1:11" x14ac:dyDescent="0.2">
      <c r="A129">
        <v>52</v>
      </c>
      <c r="B129" t="s">
        <v>7</v>
      </c>
      <c r="C129">
        <v>37.4</v>
      </c>
      <c r="D129">
        <v>0</v>
      </c>
      <c r="E129" t="s">
        <v>11</v>
      </c>
      <c r="F129" t="s">
        <v>9</v>
      </c>
      <c r="G129">
        <v>9634.5380000000005</v>
      </c>
      <c r="H129">
        <f t="shared" si="3"/>
        <v>1</v>
      </c>
      <c r="I129">
        <f t="shared" si="4"/>
        <v>0</v>
      </c>
      <c r="J129" cm="1">
        <f t="array" ref="J129">_xlfn.IFS(F129="southwest", 1, F129="southeast", 2, F129="northwest", 3, F129="northeast", 4)</f>
        <v>1</v>
      </c>
      <c r="K129">
        <f t="shared" si="5"/>
        <v>1</v>
      </c>
    </row>
    <row r="130" spans="1:11" x14ac:dyDescent="0.2">
      <c r="A130">
        <v>32</v>
      </c>
      <c r="B130" t="s">
        <v>7</v>
      </c>
      <c r="C130">
        <v>17.765000000000001</v>
      </c>
      <c r="D130">
        <v>2</v>
      </c>
      <c r="E130" t="s">
        <v>8</v>
      </c>
      <c r="F130" t="s">
        <v>13</v>
      </c>
      <c r="G130">
        <v>32734.186300000001</v>
      </c>
      <c r="H130">
        <f t="shared" si="3"/>
        <v>1</v>
      </c>
      <c r="I130">
        <f t="shared" si="4"/>
        <v>1</v>
      </c>
      <c r="J130" cm="1">
        <f t="array" ref="J130">_xlfn.IFS(F130="southwest", 1, F130="southeast", 2, F130="northwest", 3, F130="northeast", 4)</f>
        <v>3</v>
      </c>
      <c r="K130">
        <f t="shared" si="5"/>
        <v>0</v>
      </c>
    </row>
    <row r="131" spans="1:11" x14ac:dyDescent="0.2">
      <c r="A131">
        <v>38</v>
      </c>
      <c r="B131" t="s">
        <v>10</v>
      </c>
      <c r="C131">
        <v>34.700000000000003</v>
      </c>
      <c r="D131">
        <v>2</v>
      </c>
      <c r="E131" t="s">
        <v>11</v>
      </c>
      <c r="F131" t="s">
        <v>9</v>
      </c>
      <c r="G131">
        <v>6082.4049999999997</v>
      </c>
      <c r="H131">
        <f t="shared" ref="H131:H194" si="6">IF(B131= "female", 1, 0)</f>
        <v>0</v>
      </c>
      <c r="I131">
        <f t="shared" ref="I131:I194" si="7">IF(E131="yes", 1, 0)</f>
        <v>0</v>
      </c>
      <c r="J131" cm="1">
        <f t="array" ref="J131">_xlfn.IFS(F131="southwest", 1, F131="southeast", 2, F131="northwest", 3, F131="northeast", 4)</f>
        <v>1</v>
      </c>
      <c r="K131">
        <f t="shared" ref="K131:K194" si="8">IF(C131&gt;25, 1, 0)</f>
        <v>1</v>
      </c>
    </row>
    <row r="132" spans="1:11" x14ac:dyDescent="0.2">
      <c r="A132">
        <v>59</v>
      </c>
      <c r="B132" t="s">
        <v>7</v>
      </c>
      <c r="C132">
        <v>26.504999999999999</v>
      </c>
      <c r="D132">
        <v>0</v>
      </c>
      <c r="E132" t="s">
        <v>11</v>
      </c>
      <c r="F132" t="s">
        <v>14</v>
      </c>
      <c r="G132">
        <v>12815.444949999999</v>
      </c>
      <c r="H132">
        <f t="shared" si="6"/>
        <v>1</v>
      </c>
      <c r="I132">
        <f t="shared" si="7"/>
        <v>0</v>
      </c>
      <c r="J132" cm="1">
        <f t="array" ref="J132">_xlfn.IFS(F132="southwest", 1, F132="southeast", 2, F132="northwest", 3, F132="northeast", 4)</f>
        <v>4</v>
      </c>
      <c r="K132">
        <f t="shared" si="8"/>
        <v>1</v>
      </c>
    </row>
    <row r="133" spans="1:11" x14ac:dyDescent="0.2">
      <c r="A133">
        <v>61</v>
      </c>
      <c r="B133" t="s">
        <v>7</v>
      </c>
      <c r="C133">
        <v>22.04</v>
      </c>
      <c r="D133">
        <v>0</v>
      </c>
      <c r="E133" t="s">
        <v>11</v>
      </c>
      <c r="F133" t="s">
        <v>14</v>
      </c>
      <c r="G133">
        <v>13616.3586</v>
      </c>
      <c r="H133">
        <f t="shared" si="6"/>
        <v>1</v>
      </c>
      <c r="I133">
        <f t="shared" si="7"/>
        <v>0</v>
      </c>
      <c r="J133" cm="1">
        <f t="array" ref="J133">_xlfn.IFS(F133="southwest", 1, F133="southeast", 2, F133="northwest", 3, F133="northeast", 4)</f>
        <v>4</v>
      </c>
      <c r="K133">
        <f t="shared" si="8"/>
        <v>0</v>
      </c>
    </row>
    <row r="134" spans="1:11" x14ac:dyDescent="0.2">
      <c r="A134">
        <v>53</v>
      </c>
      <c r="B134" t="s">
        <v>7</v>
      </c>
      <c r="C134">
        <v>35.9</v>
      </c>
      <c r="D134">
        <v>2</v>
      </c>
      <c r="E134" t="s">
        <v>11</v>
      </c>
      <c r="F134" t="s">
        <v>9</v>
      </c>
      <c r="G134">
        <v>11163.567999999999</v>
      </c>
      <c r="H134">
        <f t="shared" si="6"/>
        <v>1</v>
      </c>
      <c r="I134">
        <f t="shared" si="7"/>
        <v>0</v>
      </c>
      <c r="J134" cm="1">
        <f t="array" ref="J134">_xlfn.IFS(F134="southwest", 1, F134="southeast", 2, F134="northwest", 3, F134="northeast", 4)</f>
        <v>1</v>
      </c>
      <c r="K134">
        <f t="shared" si="8"/>
        <v>1</v>
      </c>
    </row>
    <row r="135" spans="1:11" x14ac:dyDescent="0.2">
      <c r="A135">
        <v>19</v>
      </c>
      <c r="B135" t="s">
        <v>10</v>
      </c>
      <c r="C135">
        <v>25.555</v>
      </c>
      <c r="D135">
        <v>0</v>
      </c>
      <c r="E135" t="s">
        <v>11</v>
      </c>
      <c r="F135" t="s">
        <v>13</v>
      </c>
      <c r="G135">
        <v>1632.5644500000001</v>
      </c>
      <c r="H135">
        <f t="shared" si="6"/>
        <v>0</v>
      </c>
      <c r="I135">
        <f t="shared" si="7"/>
        <v>0</v>
      </c>
      <c r="J135" cm="1">
        <f t="array" ref="J135">_xlfn.IFS(F135="southwest", 1, F135="southeast", 2, F135="northwest", 3, F135="northeast", 4)</f>
        <v>3</v>
      </c>
      <c r="K135">
        <f t="shared" si="8"/>
        <v>1</v>
      </c>
    </row>
    <row r="136" spans="1:11" x14ac:dyDescent="0.2">
      <c r="A136">
        <v>20</v>
      </c>
      <c r="B136" t="s">
        <v>7</v>
      </c>
      <c r="C136">
        <v>28.785</v>
      </c>
      <c r="D136">
        <v>0</v>
      </c>
      <c r="E136" t="s">
        <v>11</v>
      </c>
      <c r="F136" t="s">
        <v>14</v>
      </c>
      <c r="G136">
        <v>2457.2111500000001</v>
      </c>
      <c r="H136">
        <f t="shared" si="6"/>
        <v>1</v>
      </c>
      <c r="I136">
        <f t="shared" si="7"/>
        <v>0</v>
      </c>
      <c r="J136" cm="1">
        <f t="array" ref="J136">_xlfn.IFS(F136="southwest", 1, F136="southeast", 2, F136="northwest", 3, F136="northeast", 4)</f>
        <v>4</v>
      </c>
      <c r="K136">
        <f t="shared" si="8"/>
        <v>1</v>
      </c>
    </row>
    <row r="137" spans="1:11" x14ac:dyDescent="0.2">
      <c r="A137">
        <v>22</v>
      </c>
      <c r="B137" t="s">
        <v>7</v>
      </c>
      <c r="C137">
        <v>28.05</v>
      </c>
      <c r="D137">
        <v>0</v>
      </c>
      <c r="E137" t="s">
        <v>11</v>
      </c>
      <c r="F137" t="s">
        <v>12</v>
      </c>
      <c r="G137">
        <v>2155.6815000000001</v>
      </c>
      <c r="H137">
        <f t="shared" si="6"/>
        <v>1</v>
      </c>
      <c r="I137">
        <f t="shared" si="7"/>
        <v>0</v>
      </c>
      <c r="J137" cm="1">
        <f t="array" ref="J137">_xlfn.IFS(F137="southwest", 1, F137="southeast", 2, F137="northwest", 3, F137="northeast", 4)</f>
        <v>2</v>
      </c>
      <c r="K137">
        <f t="shared" si="8"/>
        <v>1</v>
      </c>
    </row>
    <row r="138" spans="1:11" x14ac:dyDescent="0.2">
      <c r="A138">
        <v>19</v>
      </c>
      <c r="B138" t="s">
        <v>10</v>
      </c>
      <c r="C138">
        <v>34.1</v>
      </c>
      <c r="D138">
        <v>0</v>
      </c>
      <c r="E138" t="s">
        <v>11</v>
      </c>
      <c r="F138" t="s">
        <v>9</v>
      </c>
      <c r="G138">
        <v>1261.442</v>
      </c>
      <c r="H138">
        <f t="shared" si="6"/>
        <v>0</v>
      </c>
      <c r="I138">
        <f t="shared" si="7"/>
        <v>0</v>
      </c>
      <c r="J138" cm="1">
        <f t="array" ref="J138">_xlfn.IFS(F138="southwest", 1, F138="southeast", 2, F138="northwest", 3, F138="northeast", 4)</f>
        <v>1</v>
      </c>
      <c r="K138">
        <f t="shared" si="8"/>
        <v>1</v>
      </c>
    </row>
    <row r="139" spans="1:11" x14ac:dyDescent="0.2">
      <c r="A139">
        <v>22</v>
      </c>
      <c r="B139" t="s">
        <v>10</v>
      </c>
      <c r="C139">
        <v>25.175000000000001</v>
      </c>
      <c r="D139">
        <v>0</v>
      </c>
      <c r="E139" t="s">
        <v>11</v>
      </c>
      <c r="F139" t="s">
        <v>13</v>
      </c>
      <c r="G139">
        <v>2045.68525</v>
      </c>
      <c r="H139">
        <f t="shared" si="6"/>
        <v>0</v>
      </c>
      <c r="I139">
        <f t="shared" si="7"/>
        <v>0</v>
      </c>
      <c r="J139" cm="1">
        <f t="array" ref="J139">_xlfn.IFS(F139="southwest", 1, F139="southeast", 2, F139="northwest", 3, F139="northeast", 4)</f>
        <v>3</v>
      </c>
      <c r="K139">
        <f t="shared" si="8"/>
        <v>1</v>
      </c>
    </row>
    <row r="140" spans="1:11" x14ac:dyDescent="0.2">
      <c r="A140">
        <v>54</v>
      </c>
      <c r="B140" t="s">
        <v>7</v>
      </c>
      <c r="C140">
        <v>31.9</v>
      </c>
      <c r="D140">
        <v>3</v>
      </c>
      <c r="E140" t="s">
        <v>11</v>
      </c>
      <c r="F140" t="s">
        <v>12</v>
      </c>
      <c r="G140">
        <v>27322.73386</v>
      </c>
      <c r="H140">
        <f t="shared" si="6"/>
        <v>1</v>
      </c>
      <c r="I140">
        <f t="shared" si="7"/>
        <v>0</v>
      </c>
      <c r="J140" cm="1">
        <f t="array" ref="J140">_xlfn.IFS(F140="southwest", 1, F140="southeast", 2, F140="northwest", 3, F140="northeast", 4)</f>
        <v>2</v>
      </c>
      <c r="K140">
        <f t="shared" si="8"/>
        <v>1</v>
      </c>
    </row>
    <row r="141" spans="1:11" x14ac:dyDescent="0.2">
      <c r="A141">
        <v>22</v>
      </c>
      <c r="B141" t="s">
        <v>7</v>
      </c>
      <c r="C141">
        <v>36</v>
      </c>
      <c r="D141">
        <v>0</v>
      </c>
      <c r="E141" t="s">
        <v>11</v>
      </c>
      <c r="F141" t="s">
        <v>9</v>
      </c>
      <c r="G141">
        <v>2166.732</v>
      </c>
      <c r="H141">
        <f t="shared" si="6"/>
        <v>1</v>
      </c>
      <c r="I141">
        <f t="shared" si="7"/>
        <v>0</v>
      </c>
      <c r="J141" cm="1">
        <f t="array" ref="J141">_xlfn.IFS(F141="southwest", 1, F141="southeast", 2, F141="northwest", 3, F141="northeast", 4)</f>
        <v>1</v>
      </c>
      <c r="K141">
        <f t="shared" si="8"/>
        <v>1</v>
      </c>
    </row>
    <row r="142" spans="1:11" x14ac:dyDescent="0.2">
      <c r="A142">
        <v>34</v>
      </c>
      <c r="B142" t="s">
        <v>10</v>
      </c>
      <c r="C142">
        <v>22.42</v>
      </c>
      <c r="D142">
        <v>2</v>
      </c>
      <c r="E142" t="s">
        <v>11</v>
      </c>
      <c r="F142" t="s">
        <v>14</v>
      </c>
      <c r="G142">
        <v>27375.904780000001</v>
      </c>
      <c r="H142">
        <f t="shared" si="6"/>
        <v>0</v>
      </c>
      <c r="I142">
        <f t="shared" si="7"/>
        <v>0</v>
      </c>
      <c r="J142" cm="1">
        <f t="array" ref="J142">_xlfn.IFS(F142="southwest", 1, F142="southeast", 2, F142="northwest", 3, F142="northeast", 4)</f>
        <v>4</v>
      </c>
      <c r="K142">
        <f t="shared" si="8"/>
        <v>0</v>
      </c>
    </row>
    <row r="143" spans="1:11" x14ac:dyDescent="0.2">
      <c r="A143">
        <v>26</v>
      </c>
      <c r="B143" t="s">
        <v>10</v>
      </c>
      <c r="C143">
        <v>32.49</v>
      </c>
      <c r="D143">
        <v>1</v>
      </c>
      <c r="E143" t="s">
        <v>11</v>
      </c>
      <c r="F143" t="s">
        <v>14</v>
      </c>
      <c r="G143">
        <v>3490.5491000000002</v>
      </c>
      <c r="H143">
        <f t="shared" si="6"/>
        <v>0</v>
      </c>
      <c r="I143">
        <f t="shared" si="7"/>
        <v>0</v>
      </c>
      <c r="J143" cm="1">
        <f t="array" ref="J143">_xlfn.IFS(F143="southwest", 1, F143="southeast", 2, F143="northwest", 3, F143="northeast", 4)</f>
        <v>4</v>
      </c>
      <c r="K143">
        <f t="shared" si="8"/>
        <v>1</v>
      </c>
    </row>
    <row r="144" spans="1:11" x14ac:dyDescent="0.2">
      <c r="A144">
        <v>34</v>
      </c>
      <c r="B144" t="s">
        <v>10</v>
      </c>
      <c r="C144">
        <v>25.3</v>
      </c>
      <c r="D144">
        <v>2</v>
      </c>
      <c r="E144" t="s">
        <v>8</v>
      </c>
      <c r="F144" t="s">
        <v>12</v>
      </c>
      <c r="G144">
        <v>18972.494999999999</v>
      </c>
      <c r="H144">
        <f t="shared" si="6"/>
        <v>0</v>
      </c>
      <c r="I144">
        <f t="shared" si="7"/>
        <v>1</v>
      </c>
      <c r="J144" cm="1">
        <f t="array" ref="J144">_xlfn.IFS(F144="southwest", 1, F144="southeast", 2, F144="northwest", 3, F144="northeast", 4)</f>
        <v>2</v>
      </c>
      <c r="K144">
        <f t="shared" si="8"/>
        <v>1</v>
      </c>
    </row>
    <row r="145" spans="1:11" x14ac:dyDescent="0.2">
      <c r="A145">
        <v>29</v>
      </c>
      <c r="B145" t="s">
        <v>10</v>
      </c>
      <c r="C145">
        <v>29.734999999999999</v>
      </c>
      <c r="D145">
        <v>2</v>
      </c>
      <c r="E145" t="s">
        <v>11</v>
      </c>
      <c r="F145" t="s">
        <v>13</v>
      </c>
      <c r="G145">
        <v>18157.876</v>
      </c>
      <c r="H145">
        <f t="shared" si="6"/>
        <v>0</v>
      </c>
      <c r="I145">
        <f t="shared" si="7"/>
        <v>0</v>
      </c>
      <c r="J145" cm="1">
        <f t="array" ref="J145">_xlfn.IFS(F145="southwest", 1, F145="southeast", 2, F145="northwest", 3, F145="northeast", 4)</f>
        <v>3</v>
      </c>
      <c r="K145">
        <f t="shared" si="8"/>
        <v>1</v>
      </c>
    </row>
    <row r="146" spans="1:11" x14ac:dyDescent="0.2">
      <c r="A146">
        <v>30</v>
      </c>
      <c r="B146" t="s">
        <v>10</v>
      </c>
      <c r="C146">
        <v>28.69</v>
      </c>
      <c r="D146">
        <v>3</v>
      </c>
      <c r="E146" t="s">
        <v>8</v>
      </c>
      <c r="F146" t="s">
        <v>13</v>
      </c>
      <c r="G146">
        <v>20745.989099999999</v>
      </c>
      <c r="H146">
        <f t="shared" si="6"/>
        <v>0</v>
      </c>
      <c r="I146">
        <f t="shared" si="7"/>
        <v>1</v>
      </c>
      <c r="J146" cm="1">
        <f t="array" ref="J146">_xlfn.IFS(F146="southwest", 1, F146="southeast", 2, F146="northwest", 3, F146="northeast", 4)</f>
        <v>3</v>
      </c>
      <c r="K146">
        <f t="shared" si="8"/>
        <v>1</v>
      </c>
    </row>
    <row r="147" spans="1:11" x14ac:dyDescent="0.2">
      <c r="A147">
        <v>29</v>
      </c>
      <c r="B147" t="s">
        <v>7</v>
      </c>
      <c r="C147">
        <v>38.83</v>
      </c>
      <c r="D147">
        <v>3</v>
      </c>
      <c r="E147" t="s">
        <v>11</v>
      </c>
      <c r="F147" t="s">
        <v>12</v>
      </c>
      <c r="G147">
        <v>5138.2566999999999</v>
      </c>
      <c r="H147">
        <f t="shared" si="6"/>
        <v>1</v>
      </c>
      <c r="I147">
        <f t="shared" si="7"/>
        <v>0</v>
      </c>
      <c r="J147" cm="1">
        <f t="array" ref="J147">_xlfn.IFS(F147="southwest", 1, F147="southeast", 2, F147="northwest", 3, F147="northeast", 4)</f>
        <v>2</v>
      </c>
      <c r="K147">
        <f t="shared" si="8"/>
        <v>1</v>
      </c>
    </row>
    <row r="148" spans="1:11" x14ac:dyDescent="0.2">
      <c r="A148">
        <v>46</v>
      </c>
      <c r="B148" t="s">
        <v>10</v>
      </c>
      <c r="C148">
        <v>30.495000000000001</v>
      </c>
      <c r="D148">
        <v>3</v>
      </c>
      <c r="E148" t="s">
        <v>8</v>
      </c>
      <c r="F148" t="s">
        <v>13</v>
      </c>
      <c r="G148">
        <v>40720.551050000002</v>
      </c>
      <c r="H148">
        <f t="shared" si="6"/>
        <v>0</v>
      </c>
      <c r="I148">
        <f t="shared" si="7"/>
        <v>1</v>
      </c>
      <c r="J148" cm="1">
        <f t="array" ref="J148">_xlfn.IFS(F148="southwest", 1, F148="southeast", 2, F148="northwest", 3, F148="northeast", 4)</f>
        <v>3</v>
      </c>
      <c r="K148">
        <f t="shared" si="8"/>
        <v>1</v>
      </c>
    </row>
    <row r="149" spans="1:11" x14ac:dyDescent="0.2">
      <c r="A149">
        <v>51</v>
      </c>
      <c r="B149" t="s">
        <v>7</v>
      </c>
      <c r="C149">
        <v>37.729999999999997</v>
      </c>
      <c r="D149">
        <v>1</v>
      </c>
      <c r="E149" t="s">
        <v>11</v>
      </c>
      <c r="F149" t="s">
        <v>12</v>
      </c>
      <c r="G149">
        <v>9877.6077000000005</v>
      </c>
      <c r="H149">
        <f t="shared" si="6"/>
        <v>1</v>
      </c>
      <c r="I149">
        <f t="shared" si="7"/>
        <v>0</v>
      </c>
      <c r="J149" cm="1">
        <f t="array" ref="J149">_xlfn.IFS(F149="southwest", 1, F149="southeast", 2, F149="northwest", 3, F149="northeast", 4)</f>
        <v>2</v>
      </c>
      <c r="K149">
        <f t="shared" si="8"/>
        <v>1</v>
      </c>
    </row>
    <row r="150" spans="1:11" x14ac:dyDescent="0.2">
      <c r="A150">
        <v>53</v>
      </c>
      <c r="B150" t="s">
        <v>7</v>
      </c>
      <c r="C150">
        <v>37.43</v>
      </c>
      <c r="D150">
        <v>1</v>
      </c>
      <c r="E150" t="s">
        <v>11</v>
      </c>
      <c r="F150" t="s">
        <v>13</v>
      </c>
      <c r="G150">
        <v>10959.6947</v>
      </c>
      <c r="H150">
        <f t="shared" si="6"/>
        <v>1</v>
      </c>
      <c r="I150">
        <f t="shared" si="7"/>
        <v>0</v>
      </c>
      <c r="J150" cm="1">
        <f t="array" ref="J150">_xlfn.IFS(F150="southwest", 1, F150="southeast", 2, F150="northwest", 3, F150="northeast", 4)</f>
        <v>3</v>
      </c>
      <c r="K150">
        <f t="shared" si="8"/>
        <v>1</v>
      </c>
    </row>
    <row r="151" spans="1:11" x14ac:dyDescent="0.2">
      <c r="A151">
        <v>19</v>
      </c>
      <c r="B151" t="s">
        <v>10</v>
      </c>
      <c r="C151">
        <v>28.4</v>
      </c>
      <c r="D151">
        <v>1</v>
      </c>
      <c r="E151" t="s">
        <v>11</v>
      </c>
      <c r="F151" t="s">
        <v>9</v>
      </c>
      <c r="G151">
        <v>1842.519</v>
      </c>
      <c r="H151">
        <f t="shared" si="6"/>
        <v>0</v>
      </c>
      <c r="I151">
        <f t="shared" si="7"/>
        <v>0</v>
      </c>
      <c r="J151" cm="1">
        <f t="array" ref="J151">_xlfn.IFS(F151="southwest", 1, F151="southeast", 2, F151="northwest", 3, F151="northeast", 4)</f>
        <v>1</v>
      </c>
      <c r="K151">
        <f t="shared" si="8"/>
        <v>1</v>
      </c>
    </row>
    <row r="152" spans="1:11" x14ac:dyDescent="0.2">
      <c r="A152">
        <v>35</v>
      </c>
      <c r="B152" t="s">
        <v>10</v>
      </c>
      <c r="C152">
        <v>24.13</v>
      </c>
      <c r="D152">
        <v>1</v>
      </c>
      <c r="E152" t="s">
        <v>11</v>
      </c>
      <c r="F152" t="s">
        <v>13</v>
      </c>
      <c r="G152">
        <v>5125.2156999999997</v>
      </c>
      <c r="H152">
        <f t="shared" si="6"/>
        <v>0</v>
      </c>
      <c r="I152">
        <f t="shared" si="7"/>
        <v>0</v>
      </c>
      <c r="J152" cm="1">
        <f t="array" ref="J152">_xlfn.IFS(F152="southwest", 1, F152="southeast", 2, F152="northwest", 3, F152="northeast", 4)</f>
        <v>3</v>
      </c>
      <c r="K152">
        <f t="shared" si="8"/>
        <v>0</v>
      </c>
    </row>
    <row r="153" spans="1:11" x14ac:dyDescent="0.2">
      <c r="A153">
        <v>48</v>
      </c>
      <c r="B153" t="s">
        <v>10</v>
      </c>
      <c r="C153">
        <v>29.7</v>
      </c>
      <c r="D153">
        <v>0</v>
      </c>
      <c r="E153" t="s">
        <v>11</v>
      </c>
      <c r="F153" t="s">
        <v>12</v>
      </c>
      <c r="G153">
        <v>7789.6350000000002</v>
      </c>
      <c r="H153">
        <f t="shared" si="6"/>
        <v>0</v>
      </c>
      <c r="I153">
        <f t="shared" si="7"/>
        <v>0</v>
      </c>
      <c r="J153" cm="1">
        <f t="array" ref="J153">_xlfn.IFS(F153="southwest", 1, F153="southeast", 2, F153="northwest", 3, F153="northeast", 4)</f>
        <v>2</v>
      </c>
      <c r="K153">
        <f t="shared" si="8"/>
        <v>1</v>
      </c>
    </row>
    <row r="154" spans="1:11" x14ac:dyDescent="0.2">
      <c r="A154">
        <v>32</v>
      </c>
      <c r="B154" t="s">
        <v>7</v>
      </c>
      <c r="C154">
        <v>37.145000000000003</v>
      </c>
      <c r="D154">
        <v>3</v>
      </c>
      <c r="E154" t="s">
        <v>11</v>
      </c>
      <c r="F154" t="s">
        <v>14</v>
      </c>
      <c r="G154">
        <v>6334.3435499999996</v>
      </c>
      <c r="H154">
        <f t="shared" si="6"/>
        <v>1</v>
      </c>
      <c r="I154">
        <f t="shared" si="7"/>
        <v>0</v>
      </c>
      <c r="J154" cm="1">
        <f t="array" ref="J154">_xlfn.IFS(F154="southwest", 1, F154="southeast", 2, F154="northwest", 3, F154="northeast", 4)</f>
        <v>4</v>
      </c>
      <c r="K154">
        <f t="shared" si="8"/>
        <v>1</v>
      </c>
    </row>
    <row r="155" spans="1:11" x14ac:dyDescent="0.2">
      <c r="A155">
        <v>42</v>
      </c>
      <c r="B155" t="s">
        <v>7</v>
      </c>
      <c r="C155">
        <v>23.37</v>
      </c>
      <c r="D155">
        <v>0</v>
      </c>
      <c r="E155" t="s">
        <v>8</v>
      </c>
      <c r="F155" t="s">
        <v>14</v>
      </c>
      <c r="G155">
        <v>19964.746299999999</v>
      </c>
      <c r="H155">
        <f t="shared" si="6"/>
        <v>1</v>
      </c>
      <c r="I155">
        <f t="shared" si="7"/>
        <v>1</v>
      </c>
      <c r="J155" cm="1">
        <f t="array" ref="J155">_xlfn.IFS(F155="southwest", 1, F155="southeast", 2, F155="northwest", 3, F155="northeast", 4)</f>
        <v>4</v>
      </c>
      <c r="K155">
        <f t="shared" si="8"/>
        <v>0</v>
      </c>
    </row>
    <row r="156" spans="1:11" x14ac:dyDescent="0.2">
      <c r="A156">
        <v>40</v>
      </c>
      <c r="B156" t="s">
        <v>7</v>
      </c>
      <c r="C156">
        <v>25.46</v>
      </c>
      <c r="D156">
        <v>1</v>
      </c>
      <c r="E156" t="s">
        <v>11</v>
      </c>
      <c r="F156" t="s">
        <v>14</v>
      </c>
      <c r="G156">
        <v>7077.1894000000002</v>
      </c>
      <c r="H156">
        <f t="shared" si="6"/>
        <v>1</v>
      </c>
      <c r="I156">
        <f t="shared" si="7"/>
        <v>0</v>
      </c>
      <c r="J156" cm="1">
        <f t="array" ref="J156">_xlfn.IFS(F156="southwest", 1, F156="southeast", 2, F156="northwest", 3, F156="northeast", 4)</f>
        <v>4</v>
      </c>
      <c r="K156">
        <f t="shared" si="8"/>
        <v>1</v>
      </c>
    </row>
    <row r="157" spans="1:11" x14ac:dyDescent="0.2">
      <c r="A157">
        <v>44</v>
      </c>
      <c r="B157" t="s">
        <v>10</v>
      </c>
      <c r="C157">
        <v>39.520000000000003</v>
      </c>
      <c r="D157">
        <v>0</v>
      </c>
      <c r="E157" t="s">
        <v>11</v>
      </c>
      <c r="F157" t="s">
        <v>13</v>
      </c>
      <c r="G157">
        <v>6948.7007999999996</v>
      </c>
      <c r="H157">
        <f t="shared" si="6"/>
        <v>0</v>
      </c>
      <c r="I157">
        <f t="shared" si="7"/>
        <v>0</v>
      </c>
      <c r="J157" cm="1">
        <f t="array" ref="J157">_xlfn.IFS(F157="southwest", 1, F157="southeast", 2, F157="northwest", 3, F157="northeast", 4)</f>
        <v>3</v>
      </c>
      <c r="K157">
        <f t="shared" si="8"/>
        <v>1</v>
      </c>
    </row>
    <row r="158" spans="1:11" x14ac:dyDescent="0.2">
      <c r="A158">
        <v>48</v>
      </c>
      <c r="B158" t="s">
        <v>10</v>
      </c>
      <c r="C158">
        <v>24.42</v>
      </c>
      <c r="D158">
        <v>0</v>
      </c>
      <c r="E158" t="s">
        <v>8</v>
      </c>
      <c r="F158" t="s">
        <v>12</v>
      </c>
      <c r="G158">
        <v>21223.675800000001</v>
      </c>
      <c r="H158">
        <f t="shared" si="6"/>
        <v>0</v>
      </c>
      <c r="I158">
        <f t="shared" si="7"/>
        <v>1</v>
      </c>
      <c r="J158" cm="1">
        <f t="array" ref="J158">_xlfn.IFS(F158="southwest", 1, F158="southeast", 2, F158="northwest", 3, F158="northeast", 4)</f>
        <v>2</v>
      </c>
      <c r="K158">
        <f t="shared" si="8"/>
        <v>0</v>
      </c>
    </row>
    <row r="159" spans="1:11" x14ac:dyDescent="0.2">
      <c r="A159">
        <v>18</v>
      </c>
      <c r="B159" t="s">
        <v>10</v>
      </c>
      <c r="C159">
        <v>25.175000000000001</v>
      </c>
      <c r="D159">
        <v>0</v>
      </c>
      <c r="E159" t="s">
        <v>8</v>
      </c>
      <c r="F159" t="s">
        <v>14</v>
      </c>
      <c r="G159">
        <v>15518.180249999999</v>
      </c>
      <c r="H159">
        <f t="shared" si="6"/>
        <v>0</v>
      </c>
      <c r="I159">
        <f t="shared" si="7"/>
        <v>1</v>
      </c>
      <c r="J159" cm="1">
        <f t="array" ref="J159">_xlfn.IFS(F159="southwest", 1, F159="southeast", 2, F159="northwest", 3, F159="northeast", 4)</f>
        <v>4</v>
      </c>
      <c r="K159">
        <f t="shared" si="8"/>
        <v>1</v>
      </c>
    </row>
    <row r="160" spans="1:11" x14ac:dyDescent="0.2">
      <c r="A160">
        <v>30</v>
      </c>
      <c r="B160" t="s">
        <v>10</v>
      </c>
      <c r="C160">
        <v>35.53</v>
      </c>
      <c r="D160">
        <v>0</v>
      </c>
      <c r="E160" t="s">
        <v>8</v>
      </c>
      <c r="F160" t="s">
        <v>12</v>
      </c>
      <c r="G160">
        <v>36950.256699999998</v>
      </c>
      <c r="H160">
        <f t="shared" si="6"/>
        <v>0</v>
      </c>
      <c r="I160">
        <f t="shared" si="7"/>
        <v>1</v>
      </c>
      <c r="J160" cm="1">
        <f t="array" ref="J160">_xlfn.IFS(F160="southwest", 1, F160="southeast", 2, F160="northwest", 3, F160="northeast", 4)</f>
        <v>2</v>
      </c>
      <c r="K160">
        <f t="shared" si="8"/>
        <v>1</v>
      </c>
    </row>
    <row r="161" spans="1:11" x14ac:dyDescent="0.2">
      <c r="A161">
        <v>50</v>
      </c>
      <c r="B161" t="s">
        <v>7</v>
      </c>
      <c r="C161">
        <v>27.83</v>
      </c>
      <c r="D161">
        <v>3</v>
      </c>
      <c r="E161" t="s">
        <v>11</v>
      </c>
      <c r="F161" t="s">
        <v>12</v>
      </c>
      <c r="G161">
        <v>19749.383379999999</v>
      </c>
      <c r="H161">
        <f t="shared" si="6"/>
        <v>1</v>
      </c>
      <c r="I161">
        <f t="shared" si="7"/>
        <v>0</v>
      </c>
      <c r="J161" cm="1">
        <f t="array" ref="J161">_xlfn.IFS(F161="southwest", 1, F161="southeast", 2, F161="northwest", 3, F161="northeast", 4)</f>
        <v>2</v>
      </c>
      <c r="K161">
        <f t="shared" si="8"/>
        <v>1</v>
      </c>
    </row>
    <row r="162" spans="1:11" x14ac:dyDescent="0.2">
      <c r="A162">
        <v>42</v>
      </c>
      <c r="B162" t="s">
        <v>7</v>
      </c>
      <c r="C162">
        <v>26.6</v>
      </c>
      <c r="D162">
        <v>0</v>
      </c>
      <c r="E162" t="s">
        <v>8</v>
      </c>
      <c r="F162" t="s">
        <v>13</v>
      </c>
      <c r="G162">
        <v>21348.705999999998</v>
      </c>
      <c r="H162">
        <f t="shared" si="6"/>
        <v>1</v>
      </c>
      <c r="I162">
        <f t="shared" si="7"/>
        <v>1</v>
      </c>
      <c r="J162" cm="1">
        <f t="array" ref="J162">_xlfn.IFS(F162="southwest", 1, F162="southeast", 2, F162="northwest", 3, F162="northeast", 4)</f>
        <v>3</v>
      </c>
      <c r="K162">
        <f t="shared" si="8"/>
        <v>1</v>
      </c>
    </row>
    <row r="163" spans="1:11" x14ac:dyDescent="0.2">
      <c r="A163">
        <v>18</v>
      </c>
      <c r="B163" t="s">
        <v>7</v>
      </c>
      <c r="C163">
        <v>36.85</v>
      </c>
      <c r="D163">
        <v>0</v>
      </c>
      <c r="E163" t="s">
        <v>8</v>
      </c>
      <c r="F163" t="s">
        <v>12</v>
      </c>
      <c r="G163">
        <v>36149.483500000002</v>
      </c>
      <c r="H163">
        <f t="shared" si="6"/>
        <v>1</v>
      </c>
      <c r="I163">
        <f t="shared" si="7"/>
        <v>1</v>
      </c>
      <c r="J163" cm="1">
        <f t="array" ref="J163">_xlfn.IFS(F163="southwest", 1, F163="southeast", 2, F163="northwest", 3, F163="northeast", 4)</f>
        <v>2</v>
      </c>
      <c r="K163">
        <f t="shared" si="8"/>
        <v>1</v>
      </c>
    </row>
    <row r="164" spans="1:11" x14ac:dyDescent="0.2">
      <c r="A164">
        <v>54</v>
      </c>
      <c r="B164" t="s">
        <v>10</v>
      </c>
      <c r="C164">
        <v>39.6</v>
      </c>
      <c r="D164">
        <v>1</v>
      </c>
      <c r="E164" t="s">
        <v>11</v>
      </c>
      <c r="F164" t="s">
        <v>9</v>
      </c>
      <c r="G164">
        <v>10450.552</v>
      </c>
      <c r="H164">
        <f t="shared" si="6"/>
        <v>0</v>
      </c>
      <c r="I164">
        <f t="shared" si="7"/>
        <v>0</v>
      </c>
      <c r="J164" cm="1">
        <f t="array" ref="J164">_xlfn.IFS(F164="southwest", 1, F164="southeast", 2, F164="northwest", 3, F164="northeast", 4)</f>
        <v>1</v>
      </c>
      <c r="K164">
        <f t="shared" si="8"/>
        <v>1</v>
      </c>
    </row>
    <row r="165" spans="1:11" x14ac:dyDescent="0.2">
      <c r="A165">
        <v>32</v>
      </c>
      <c r="B165" t="s">
        <v>7</v>
      </c>
      <c r="C165">
        <v>29.8</v>
      </c>
      <c r="D165">
        <v>2</v>
      </c>
      <c r="E165" t="s">
        <v>11</v>
      </c>
      <c r="F165" t="s">
        <v>9</v>
      </c>
      <c r="G165">
        <v>5152.134</v>
      </c>
      <c r="H165">
        <f t="shared" si="6"/>
        <v>1</v>
      </c>
      <c r="I165">
        <f t="shared" si="7"/>
        <v>0</v>
      </c>
      <c r="J165" cm="1">
        <f t="array" ref="J165">_xlfn.IFS(F165="southwest", 1, F165="southeast", 2, F165="northwest", 3, F165="northeast", 4)</f>
        <v>1</v>
      </c>
      <c r="K165">
        <f t="shared" si="8"/>
        <v>1</v>
      </c>
    </row>
    <row r="166" spans="1:11" x14ac:dyDescent="0.2">
      <c r="A166">
        <v>37</v>
      </c>
      <c r="B166" t="s">
        <v>10</v>
      </c>
      <c r="C166">
        <v>29.64</v>
      </c>
      <c r="D166">
        <v>0</v>
      </c>
      <c r="E166" t="s">
        <v>11</v>
      </c>
      <c r="F166" t="s">
        <v>13</v>
      </c>
      <c r="G166">
        <v>5028.1466</v>
      </c>
      <c r="H166">
        <f t="shared" si="6"/>
        <v>0</v>
      </c>
      <c r="I166">
        <f t="shared" si="7"/>
        <v>0</v>
      </c>
      <c r="J166" cm="1">
        <f t="array" ref="J166">_xlfn.IFS(F166="southwest", 1, F166="southeast", 2, F166="northwest", 3, F166="northeast", 4)</f>
        <v>3</v>
      </c>
      <c r="K166">
        <f t="shared" si="8"/>
        <v>1</v>
      </c>
    </row>
    <row r="167" spans="1:11" x14ac:dyDescent="0.2">
      <c r="A167">
        <v>47</v>
      </c>
      <c r="B167" t="s">
        <v>10</v>
      </c>
      <c r="C167">
        <v>28.215</v>
      </c>
      <c r="D167">
        <v>4</v>
      </c>
      <c r="E167" t="s">
        <v>11</v>
      </c>
      <c r="F167" t="s">
        <v>14</v>
      </c>
      <c r="G167">
        <v>10407.085849999999</v>
      </c>
      <c r="H167">
        <f t="shared" si="6"/>
        <v>0</v>
      </c>
      <c r="I167">
        <f t="shared" si="7"/>
        <v>0</v>
      </c>
      <c r="J167" cm="1">
        <f t="array" ref="J167">_xlfn.IFS(F167="southwest", 1, F167="southeast", 2, F167="northwest", 3, F167="northeast", 4)</f>
        <v>4</v>
      </c>
      <c r="K167">
        <f t="shared" si="8"/>
        <v>1</v>
      </c>
    </row>
    <row r="168" spans="1:11" x14ac:dyDescent="0.2">
      <c r="A168">
        <v>20</v>
      </c>
      <c r="B168" t="s">
        <v>7</v>
      </c>
      <c r="C168">
        <v>37</v>
      </c>
      <c r="D168">
        <v>5</v>
      </c>
      <c r="E168" t="s">
        <v>11</v>
      </c>
      <c r="F168" t="s">
        <v>9</v>
      </c>
      <c r="G168">
        <v>4830.63</v>
      </c>
      <c r="H168">
        <f t="shared" si="6"/>
        <v>1</v>
      </c>
      <c r="I168">
        <f t="shared" si="7"/>
        <v>0</v>
      </c>
      <c r="J168" cm="1">
        <f t="array" ref="J168">_xlfn.IFS(F168="southwest", 1, F168="southeast", 2, F168="northwest", 3, F168="northeast", 4)</f>
        <v>1</v>
      </c>
      <c r="K168">
        <f t="shared" si="8"/>
        <v>1</v>
      </c>
    </row>
    <row r="169" spans="1:11" x14ac:dyDescent="0.2">
      <c r="A169">
        <v>32</v>
      </c>
      <c r="B169" t="s">
        <v>7</v>
      </c>
      <c r="C169">
        <v>33.155000000000001</v>
      </c>
      <c r="D169">
        <v>3</v>
      </c>
      <c r="E169" t="s">
        <v>11</v>
      </c>
      <c r="F169" t="s">
        <v>13</v>
      </c>
      <c r="G169">
        <v>6128.79745</v>
      </c>
      <c r="H169">
        <f t="shared" si="6"/>
        <v>1</v>
      </c>
      <c r="I169">
        <f t="shared" si="7"/>
        <v>0</v>
      </c>
      <c r="J169" cm="1">
        <f t="array" ref="J169">_xlfn.IFS(F169="southwest", 1, F169="southeast", 2, F169="northwest", 3, F169="northeast", 4)</f>
        <v>3</v>
      </c>
      <c r="K169">
        <f t="shared" si="8"/>
        <v>1</v>
      </c>
    </row>
    <row r="170" spans="1:11" x14ac:dyDescent="0.2">
      <c r="A170">
        <v>19</v>
      </c>
      <c r="B170" t="s">
        <v>7</v>
      </c>
      <c r="C170">
        <v>31.824999999999999</v>
      </c>
      <c r="D170">
        <v>1</v>
      </c>
      <c r="E170" t="s">
        <v>11</v>
      </c>
      <c r="F170" t="s">
        <v>13</v>
      </c>
      <c r="G170">
        <v>2719.2797500000001</v>
      </c>
      <c r="H170">
        <f t="shared" si="6"/>
        <v>1</v>
      </c>
      <c r="I170">
        <f t="shared" si="7"/>
        <v>0</v>
      </c>
      <c r="J170" cm="1">
        <f t="array" ref="J170">_xlfn.IFS(F170="southwest", 1, F170="southeast", 2, F170="northwest", 3, F170="northeast", 4)</f>
        <v>3</v>
      </c>
      <c r="K170">
        <f t="shared" si="8"/>
        <v>1</v>
      </c>
    </row>
    <row r="171" spans="1:11" x14ac:dyDescent="0.2">
      <c r="A171">
        <v>27</v>
      </c>
      <c r="B171" t="s">
        <v>10</v>
      </c>
      <c r="C171">
        <v>18.905000000000001</v>
      </c>
      <c r="D171">
        <v>3</v>
      </c>
      <c r="E171" t="s">
        <v>11</v>
      </c>
      <c r="F171" t="s">
        <v>14</v>
      </c>
      <c r="G171">
        <v>4827.9049500000001</v>
      </c>
      <c r="H171">
        <f t="shared" si="6"/>
        <v>0</v>
      </c>
      <c r="I171">
        <f t="shared" si="7"/>
        <v>0</v>
      </c>
      <c r="J171" cm="1">
        <f t="array" ref="J171">_xlfn.IFS(F171="southwest", 1, F171="southeast", 2, F171="northwest", 3, F171="northeast", 4)</f>
        <v>4</v>
      </c>
      <c r="K171">
        <f t="shared" si="8"/>
        <v>0</v>
      </c>
    </row>
    <row r="172" spans="1:11" x14ac:dyDescent="0.2">
      <c r="A172">
        <v>63</v>
      </c>
      <c r="B172" t="s">
        <v>10</v>
      </c>
      <c r="C172">
        <v>41.47</v>
      </c>
      <c r="D172">
        <v>0</v>
      </c>
      <c r="E172" t="s">
        <v>11</v>
      </c>
      <c r="F172" t="s">
        <v>12</v>
      </c>
      <c r="G172">
        <v>13405.390299999999</v>
      </c>
      <c r="H172">
        <f t="shared" si="6"/>
        <v>0</v>
      </c>
      <c r="I172">
        <f t="shared" si="7"/>
        <v>0</v>
      </c>
      <c r="J172" cm="1">
        <f t="array" ref="J172">_xlfn.IFS(F172="southwest", 1, F172="southeast", 2, F172="northwest", 3, F172="northeast", 4)</f>
        <v>2</v>
      </c>
      <c r="K172">
        <f t="shared" si="8"/>
        <v>1</v>
      </c>
    </row>
    <row r="173" spans="1:11" x14ac:dyDescent="0.2">
      <c r="A173">
        <v>49</v>
      </c>
      <c r="B173" t="s">
        <v>10</v>
      </c>
      <c r="C173">
        <v>30.3</v>
      </c>
      <c r="D173">
        <v>0</v>
      </c>
      <c r="E173" t="s">
        <v>11</v>
      </c>
      <c r="F173" t="s">
        <v>9</v>
      </c>
      <c r="G173">
        <v>8116.68</v>
      </c>
      <c r="H173">
        <f t="shared" si="6"/>
        <v>0</v>
      </c>
      <c r="I173">
        <f t="shared" si="7"/>
        <v>0</v>
      </c>
      <c r="J173" cm="1">
        <f t="array" ref="J173">_xlfn.IFS(F173="southwest", 1, F173="southeast", 2, F173="northwest", 3, F173="northeast", 4)</f>
        <v>1</v>
      </c>
      <c r="K173">
        <f t="shared" si="8"/>
        <v>1</v>
      </c>
    </row>
    <row r="174" spans="1:11" x14ac:dyDescent="0.2">
      <c r="A174">
        <v>18</v>
      </c>
      <c r="B174" t="s">
        <v>10</v>
      </c>
      <c r="C174">
        <v>15.96</v>
      </c>
      <c r="D174">
        <v>0</v>
      </c>
      <c r="E174" t="s">
        <v>11</v>
      </c>
      <c r="F174" t="s">
        <v>14</v>
      </c>
      <c r="G174">
        <v>1694.7963999999999</v>
      </c>
      <c r="H174">
        <f t="shared" si="6"/>
        <v>0</v>
      </c>
      <c r="I174">
        <f t="shared" si="7"/>
        <v>0</v>
      </c>
      <c r="J174" cm="1">
        <f t="array" ref="J174">_xlfn.IFS(F174="southwest", 1, F174="southeast", 2, F174="northwest", 3, F174="northeast", 4)</f>
        <v>4</v>
      </c>
      <c r="K174">
        <f t="shared" si="8"/>
        <v>0</v>
      </c>
    </row>
    <row r="175" spans="1:11" x14ac:dyDescent="0.2">
      <c r="A175">
        <v>35</v>
      </c>
      <c r="B175" t="s">
        <v>7</v>
      </c>
      <c r="C175">
        <v>34.799999999999997</v>
      </c>
      <c r="D175">
        <v>1</v>
      </c>
      <c r="E175" t="s">
        <v>11</v>
      </c>
      <c r="F175" t="s">
        <v>9</v>
      </c>
      <c r="G175">
        <v>5246.0469999999996</v>
      </c>
      <c r="H175">
        <f t="shared" si="6"/>
        <v>1</v>
      </c>
      <c r="I175">
        <f t="shared" si="7"/>
        <v>0</v>
      </c>
      <c r="J175" cm="1">
        <f t="array" ref="J175">_xlfn.IFS(F175="southwest", 1, F175="southeast", 2, F175="northwest", 3, F175="northeast", 4)</f>
        <v>1</v>
      </c>
      <c r="K175">
        <f t="shared" si="8"/>
        <v>1</v>
      </c>
    </row>
    <row r="176" spans="1:11" x14ac:dyDescent="0.2">
      <c r="A176">
        <v>24</v>
      </c>
      <c r="B176" t="s">
        <v>7</v>
      </c>
      <c r="C176">
        <v>33.344999999999999</v>
      </c>
      <c r="D176">
        <v>0</v>
      </c>
      <c r="E176" t="s">
        <v>11</v>
      </c>
      <c r="F176" t="s">
        <v>13</v>
      </c>
      <c r="G176">
        <v>2855.4375500000001</v>
      </c>
      <c r="H176">
        <f t="shared" si="6"/>
        <v>1</v>
      </c>
      <c r="I176">
        <f t="shared" si="7"/>
        <v>0</v>
      </c>
      <c r="J176" cm="1">
        <f t="array" ref="J176">_xlfn.IFS(F176="southwest", 1, F176="southeast", 2, F176="northwest", 3, F176="northeast", 4)</f>
        <v>3</v>
      </c>
      <c r="K176">
        <f t="shared" si="8"/>
        <v>1</v>
      </c>
    </row>
    <row r="177" spans="1:11" x14ac:dyDescent="0.2">
      <c r="A177">
        <v>63</v>
      </c>
      <c r="B177" t="s">
        <v>7</v>
      </c>
      <c r="C177">
        <v>37.700000000000003</v>
      </c>
      <c r="D177">
        <v>0</v>
      </c>
      <c r="E177" t="s">
        <v>8</v>
      </c>
      <c r="F177" t="s">
        <v>9</v>
      </c>
      <c r="G177">
        <v>48824.45</v>
      </c>
      <c r="H177">
        <f t="shared" si="6"/>
        <v>1</v>
      </c>
      <c r="I177">
        <f t="shared" si="7"/>
        <v>1</v>
      </c>
      <c r="J177" cm="1">
        <f t="array" ref="J177">_xlfn.IFS(F177="southwest", 1, F177="southeast", 2, F177="northwest", 3, F177="northeast", 4)</f>
        <v>1</v>
      </c>
      <c r="K177">
        <f t="shared" si="8"/>
        <v>1</v>
      </c>
    </row>
    <row r="178" spans="1:11" x14ac:dyDescent="0.2">
      <c r="A178">
        <v>38</v>
      </c>
      <c r="B178" t="s">
        <v>10</v>
      </c>
      <c r="C178">
        <v>27.835000000000001</v>
      </c>
      <c r="D178">
        <v>2</v>
      </c>
      <c r="E178" t="s">
        <v>11</v>
      </c>
      <c r="F178" t="s">
        <v>13</v>
      </c>
      <c r="G178">
        <v>6455.86265</v>
      </c>
      <c r="H178">
        <f t="shared" si="6"/>
        <v>0</v>
      </c>
      <c r="I178">
        <f t="shared" si="7"/>
        <v>0</v>
      </c>
      <c r="J178" cm="1">
        <f t="array" ref="J178">_xlfn.IFS(F178="southwest", 1, F178="southeast", 2, F178="northwest", 3, F178="northeast", 4)</f>
        <v>3</v>
      </c>
      <c r="K178">
        <f t="shared" si="8"/>
        <v>1</v>
      </c>
    </row>
    <row r="179" spans="1:11" x14ac:dyDescent="0.2">
      <c r="A179">
        <v>54</v>
      </c>
      <c r="B179" t="s">
        <v>10</v>
      </c>
      <c r="C179">
        <v>29.2</v>
      </c>
      <c r="D179">
        <v>1</v>
      </c>
      <c r="E179" t="s">
        <v>11</v>
      </c>
      <c r="F179" t="s">
        <v>9</v>
      </c>
      <c r="G179">
        <v>10436.096</v>
      </c>
      <c r="H179">
        <f t="shared" si="6"/>
        <v>0</v>
      </c>
      <c r="I179">
        <f t="shared" si="7"/>
        <v>0</v>
      </c>
      <c r="J179" cm="1">
        <f t="array" ref="J179">_xlfn.IFS(F179="southwest", 1, F179="southeast", 2, F179="northwest", 3, F179="northeast", 4)</f>
        <v>1</v>
      </c>
      <c r="K179">
        <f t="shared" si="8"/>
        <v>1</v>
      </c>
    </row>
    <row r="180" spans="1:11" x14ac:dyDescent="0.2">
      <c r="A180">
        <v>46</v>
      </c>
      <c r="B180" t="s">
        <v>7</v>
      </c>
      <c r="C180">
        <v>28.9</v>
      </c>
      <c r="D180">
        <v>2</v>
      </c>
      <c r="E180" t="s">
        <v>11</v>
      </c>
      <c r="F180" t="s">
        <v>9</v>
      </c>
      <c r="G180">
        <v>8823.2790000000005</v>
      </c>
      <c r="H180">
        <f t="shared" si="6"/>
        <v>1</v>
      </c>
      <c r="I180">
        <f t="shared" si="7"/>
        <v>0</v>
      </c>
      <c r="J180" cm="1">
        <f t="array" ref="J180">_xlfn.IFS(F180="southwest", 1, F180="southeast", 2, F180="northwest", 3, F180="northeast", 4)</f>
        <v>1</v>
      </c>
      <c r="K180">
        <f t="shared" si="8"/>
        <v>1</v>
      </c>
    </row>
    <row r="181" spans="1:11" x14ac:dyDescent="0.2">
      <c r="A181">
        <v>41</v>
      </c>
      <c r="B181" t="s">
        <v>7</v>
      </c>
      <c r="C181">
        <v>33.155000000000001</v>
      </c>
      <c r="D181">
        <v>3</v>
      </c>
      <c r="E181" t="s">
        <v>11</v>
      </c>
      <c r="F181" t="s">
        <v>14</v>
      </c>
      <c r="G181">
        <v>8538.28845</v>
      </c>
      <c r="H181">
        <f t="shared" si="6"/>
        <v>1</v>
      </c>
      <c r="I181">
        <f t="shared" si="7"/>
        <v>0</v>
      </c>
      <c r="J181" cm="1">
        <f t="array" ref="J181">_xlfn.IFS(F181="southwest", 1, F181="southeast", 2, F181="northwest", 3, F181="northeast", 4)</f>
        <v>4</v>
      </c>
      <c r="K181">
        <f t="shared" si="8"/>
        <v>1</v>
      </c>
    </row>
    <row r="182" spans="1:11" x14ac:dyDescent="0.2">
      <c r="A182">
        <v>58</v>
      </c>
      <c r="B182" t="s">
        <v>10</v>
      </c>
      <c r="C182">
        <v>28.594999999999999</v>
      </c>
      <c r="D182">
        <v>0</v>
      </c>
      <c r="E182" t="s">
        <v>11</v>
      </c>
      <c r="F182" t="s">
        <v>13</v>
      </c>
      <c r="G182">
        <v>11735.87905</v>
      </c>
      <c r="H182">
        <f t="shared" si="6"/>
        <v>0</v>
      </c>
      <c r="I182">
        <f t="shared" si="7"/>
        <v>0</v>
      </c>
      <c r="J182" cm="1">
        <f t="array" ref="J182">_xlfn.IFS(F182="southwest", 1, F182="southeast", 2, F182="northwest", 3, F182="northeast", 4)</f>
        <v>3</v>
      </c>
      <c r="K182">
        <f t="shared" si="8"/>
        <v>1</v>
      </c>
    </row>
    <row r="183" spans="1:11" x14ac:dyDescent="0.2">
      <c r="A183">
        <v>18</v>
      </c>
      <c r="B183" t="s">
        <v>7</v>
      </c>
      <c r="C183">
        <v>38.28</v>
      </c>
      <c r="D183">
        <v>0</v>
      </c>
      <c r="E183" t="s">
        <v>11</v>
      </c>
      <c r="F183" t="s">
        <v>12</v>
      </c>
      <c r="G183">
        <v>1631.8212000000001</v>
      </c>
      <c r="H183">
        <f t="shared" si="6"/>
        <v>1</v>
      </c>
      <c r="I183">
        <f t="shared" si="7"/>
        <v>0</v>
      </c>
      <c r="J183" cm="1">
        <f t="array" ref="J183">_xlfn.IFS(F183="southwest", 1, F183="southeast", 2, F183="northwest", 3, F183="northeast", 4)</f>
        <v>2</v>
      </c>
      <c r="K183">
        <f t="shared" si="8"/>
        <v>1</v>
      </c>
    </row>
    <row r="184" spans="1:11" x14ac:dyDescent="0.2">
      <c r="A184">
        <v>22</v>
      </c>
      <c r="B184" t="s">
        <v>10</v>
      </c>
      <c r="C184">
        <v>19.95</v>
      </c>
      <c r="D184">
        <v>3</v>
      </c>
      <c r="E184" t="s">
        <v>11</v>
      </c>
      <c r="F184" t="s">
        <v>14</v>
      </c>
      <c r="G184">
        <v>4005.4225000000001</v>
      </c>
      <c r="H184">
        <f t="shared" si="6"/>
        <v>0</v>
      </c>
      <c r="I184">
        <f t="shared" si="7"/>
        <v>0</v>
      </c>
      <c r="J184" cm="1">
        <f t="array" ref="J184">_xlfn.IFS(F184="southwest", 1, F184="southeast", 2, F184="northwest", 3, F184="northeast", 4)</f>
        <v>4</v>
      </c>
      <c r="K184">
        <f t="shared" si="8"/>
        <v>0</v>
      </c>
    </row>
    <row r="185" spans="1:11" x14ac:dyDescent="0.2">
      <c r="A185">
        <v>44</v>
      </c>
      <c r="B185" t="s">
        <v>7</v>
      </c>
      <c r="C185">
        <v>26.41</v>
      </c>
      <c r="D185">
        <v>0</v>
      </c>
      <c r="E185" t="s">
        <v>11</v>
      </c>
      <c r="F185" t="s">
        <v>13</v>
      </c>
      <c r="G185">
        <v>7419.4778999999999</v>
      </c>
      <c r="H185">
        <f t="shared" si="6"/>
        <v>1</v>
      </c>
      <c r="I185">
        <f t="shared" si="7"/>
        <v>0</v>
      </c>
      <c r="J185" cm="1">
        <f t="array" ref="J185">_xlfn.IFS(F185="southwest", 1, F185="southeast", 2, F185="northwest", 3, F185="northeast", 4)</f>
        <v>3</v>
      </c>
      <c r="K185">
        <f t="shared" si="8"/>
        <v>1</v>
      </c>
    </row>
    <row r="186" spans="1:11" x14ac:dyDescent="0.2">
      <c r="A186">
        <v>44</v>
      </c>
      <c r="B186" t="s">
        <v>10</v>
      </c>
      <c r="C186">
        <v>30.69</v>
      </c>
      <c r="D186">
        <v>2</v>
      </c>
      <c r="E186" t="s">
        <v>11</v>
      </c>
      <c r="F186" t="s">
        <v>12</v>
      </c>
      <c r="G186">
        <v>7731.4270999999999</v>
      </c>
      <c r="H186">
        <f t="shared" si="6"/>
        <v>0</v>
      </c>
      <c r="I186">
        <f t="shared" si="7"/>
        <v>0</v>
      </c>
      <c r="J186" cm="1">
        <f t="array" ref="J186">_xlfn.IFS(F186="southwest", 1, F186="southeast", 2, F186="northwest", 3, F186="northeast", 4)</f>
        <v>2</v>
      </c>
      <c r="K186">
        <f t="shared" si="8"/>
        <v>1</v>
      </c>
    </row>
    <row r="187" spans="1:11" x14ac:dyDescent="0.2">
      <c r="A187">
        <v>36</v>
      </c>
      <c r="B187" t="s">
        <v>10</v>
      </c>
      <c r="C187">
        <v>41.895000000000003</v>
      </c>
      <c r="D187">
        <v>3</v>
      </c>
      <c r="E187" t="s">
        <v>8</v>
      </c>
      <c r="F187" t="s">
        <v>14</v>
      </c>
      <c r="G187">
        <v>43753.337050000002</v>
      </c>
      <c r="H187">
        <f t="shared" si="6"/>
        <v>0</v>
      </c>
      <c r="I187">
        <f t="shared" si="7"/>
        <v>1</v>
      </c>
      <c r="J187" cm="1">
        <f t="array" ref="J187">_xlfn.IFS(F187="southwest", 1, F187="southeast", 2, F187="northwest", 3, F187="northeast", 4)</f>
        <v>4</v>
      </c>
      <c r="K187">
        <f t="shared" si="8"/>
        <v>1</v>
      </c>
    </row>
    <row r="188" spans="1:11" x14ac:dyDescent="0.2">
      <c r="A188">
        <v>26</v>
      </c>
      <c r="B188" t="s">
        <v>7</v>
      </c>
      <c r="C188">
        <v>29.92</v>
      </c>
      <c r="D188">
        <v>2</v>
      </c>
      <c r="E188" t="s">
        <v>11</v>
      </c>
      <c r="F188" t="s">
        <v>12</v>
      </c>
      <c r="G188">
        <v>3981.9767999999999</v>
      </c>
      <c r="H188">
        <f t="shared" si="6"/>
        <v>1</v>
      </c>
      <c r="I188">
        <f t="shared" si="7"/>
        <v>0</v>
      </c>
      <c r="J188" cm="1">
        <f t="array" ref="J188">_xlfn.IFS(F188="southwest", 1, F188="southeast", 2, F188="northwest", 3, F188="northeast", 4)</f>
        <v>2</v>
      </c>
      <c r="K188">
        <f t="shared" si="8"/>
        <v>1</v>
      </c>
    </row>
    <row r="189" spans="1:11" x14ac:dyDescent="0.2">
      <c r="A189">
        <v>30</v>
      </c>
      <c r="B189" t="s">
        <v>7</v>
      </c>
      <c r="C189">
        <v>30.9</v>
      </c>
      <c r="D189">
        <v>3</v>
      </c>
      <c r="E189" t="s">
        <v>11</v>
      </c>
      <c r="F189" t="s">
        <v>9</v>
      </c>
      <c r="G189">
        <v>5325.6509999999998</v>
      </c>
      <c r="H189">
        <f t="shared" si="6"/>
        <v>1</v>
      </c>
      <c r="I189">
        <f t="shared" si="7"/>
        <v>0</v>
      </c>
      <c r="J189" cm="1">
        <f t="array" ref="J189">_xlfn.IFS(F189="southwest", 1, F189="southeast", 2, F189="northwest", 3, F189="northeast", 4)</f>
        <v>1</v>
      </c>
      <c r="K189">
        <f t="shared" si="8"/>
        <v>1</v>
      </c>
    </row>
    <row r="190" spans="1:11" x14ac:dyDescent="0.2">
      <c r="A190">
        <v>41</v>
      </c>
      <c r="B190" t="s">
        <v>7</v>
      </c>
      <c r="C190">
        <v>32.200000000000003</v>
      </c>
      <c r="D190">
        <v>1</v>
      </c>
      <c r="E190" t="s">
        <v>11</v>
      </c>
      <c r="F190" t="s">
        <v>9</v>
      </c>
      <c r="G190">
        <v>6775.9610000000002</v>
      </c>
      <c r="H190">
        <f t="shared" si="6"/>
        <v>1</v>
      </c>
      <c r="I190">
        <f t="shared" si="7"/>
        <v>0</v>
      </c>
      <c r="J190" cm="1">
        <f t="array" ref="J190">_xlfn.IFS(F190="southwest", 1, F190="southeast", 2, F190="northwest", 3, F190="northeast", 4)</f>
        <v>1</v>
      </c>
      <c r="K190">
        <f t="shared" si="8"/>
        <v>1</v>
      </c>
    </row>
    <row r="191" spans="1:11" x14ac:dyDescent="0.2">
      <c r="A191">
        <v>29</v>
      </c>
      <c r="B191" t="s">
        <v>7</v>
      </c>
      <c r="C191">
        <v>32.11</v>
      </c>
      <c r="D191">
        <v>2</v>
      </c>
      <c r="E191" t="s">
        <v>11</v>
      </c>
      <c r="F191" t="s">
        <v>13</v>
      </c>
      <c r="G191">
        <v>4922.9159</v>
      </c>
      <c r="H191">
        <f t="shared" si="6"/>
        <v>1</v>
      </c>
      <c r="I191">
        <f t="shared" si="7"/>
        <v>0</v>
      </c>
      <c r="J191" cm="1">
        <f t="array" ref="J191">_xlfn.IFS(F191="southwest", 1, F191="southeast", 2, F191="northwest", 3, F191="northeast", 4)</f>
        <v>3</v>
      </c>
      <c r="K191">
        <f t="shared" si="8"/>
        <v>1</v>
      </c>
    </row>
    <row r="192" spans="1:11" x14ac:dyDescent="0.2">
      <c r="A192">
        <v>61</v>
      </c>
      <c r="B192" t="s">
        <v>10</v>
      </c>
      <c r="C192">
        <v>31.57</v>
      </c>
      <c r="D192">
        <v>0</v>
      </c>
      <c r="E192" t="s">
        <v>11</v>
      </c>
      <c r="F192" t="s">
        <v>12</v>
      </c>
      <c r="G192">
        <v>12557.605299999999</v>
      </c>
      <c r="H192">
        <f t="shared" si="6"/>
        <v>0</v>
      </c>
      <c r="I192">
        <f t="shared" si="7"/>
        <v>0</v>
      </c>
      <c r="J192" cm="1">
        <f t="array" ref="J192">_xlfn.IFS(F192="southwest", 1, F192="southeast", 2, F192="northwest", 3, F192="northeast", 4)</f>
        <v>2</v>
      </c>
      <c r="K192">
        <f t="shared" si="8"/>
        <v>1</v>
      </c>
    </row>
    <row r="193" spans="1:11" x14ac:dyDescent="0.2">
      <c r="A193">
        <v>36</v>
      </c>
      <c r="B193" t="s">
        <v>7</v>
      </c>
      <c r="C193">
        <v>26.2</v>
      </c>
      <c r="D193">
        <v>0</v>
      </c>
      <c r="E193" t="s">
        <v>11</v>
      </c>
      <c r="F193" t="s">
        <v>9</v>
      </c>
      <c r="G193">
        <v>4883.866</v>
      </c>
      <c r="H193">
        <f t="shared" si="6"/>
        <v>1</v>
      </c>
      <c r="I193">
        <f t="shared" si="7"/>
        <v>0</v>
      </c>
      <c r="J193" cm="1">
        <f t="array" ref="J193">_xlfn.IFS(F193="southwest", 1, F193="southeast", 2, F193="northwest", 3, F193="northeast", 4)</f>
        <v>1</v>
      </c>
      <c r="K193">
        <f t="shared" si="8"/>
        <v>1</v>
      </c>
    </row>
    <row r="194" spans="1:11" x14ac:dyDescent="0.2">
      <c r="A194">
        <v>25</v>
      </c>
      <c r="B194" t="s">
        <v>10</v>
      </c>
      <c r="C194">
        <v>25.74</v>
      </c>
      <c r="D194">
        <v>0</v>
      </c>
      <c r="E194" t="s">
        <v>11</v>
      </c>
      <c r="F194" t="s">
        <v>12</v>
      </c>
      <c r="G194">
        <v>2137.6536000000001</v>
      </c>
      <c r="H194">
        <f t="shared" si="6"/>
        <v>0</v>
      </c>
      <c r="I194">
        <f t="shared" si="7"/>
        <v>0</v>
      </c>
      <c r="J194" cm="1">
        <f t="array" ref="J194">_xlfn.IFS(F194="southwest", 1, F194="southeast", 2, F194="northwest", 3, F194="northeast", 4)</f>
        <v>2</v>
      </c>
      <c r="K194">
        <f t="shared" si="8"/>
        <v>1</v>
      </c>
    </row>
    <row r="195" spans="1:11" x14ac:dyDescent="0.2">
      <c r="A195">
        <v>56</v>
      </c>
      <c r="B195" t="s">
        <v>7</v>
      </c>
      <c r="C195">
        <v>26.6</v>
      </c>
      <c r="D195">
        <v>1</v>
      </c>
      <c r="E195" t="s">
        <v>11</v>
      </c>
      <c r="F195" t="s">
        <v>13</v>
      </c>
      <c r="G195">
        <v>12044.342000000001</v>
      </c>
      <c r="H195">
        <f t="shared" ref="H195:H258" si="9">IF(B195= "female", 1, 0)</f>
        <v>1</v>
      </c>
      <c r="I195">
        <f t="shared" ref="I195:I258" si="10">IF(E195="yes", 1, 0)</f>
        <v>0</v>
      </c>
      <c r="J195" cm="1">
        <f t="array" ref="J195">_xlfn.IFS(F195="southwest", 1, F195="southeast", 2, F195="northwest", 3, F195="northeast", 4)</f>
        <v>3</v>
      </c>
      <c r="K195">
        <f t="shared" ref="K195:K258" si="11">IF(C195&gt;25, 1, 0)</f>
        <v>1</v>
      </c>
    </row>
    <row r="196" spans="1:11" x14ac:dyDescent="0.2">
      <c r="A196">
        <v>18</v>
      </c>
      <c r="B196" t="s">
        <v>10</v>
      </c>
      <c r="C196">
        <v>34.43</v>
      </c>
      <c r="D196">
        <v>0</v>
      </c>
      <c r="E196" t="s">
        <v>11</v>
      </c>
      <c r="F196" t="s">
        <v>12</v>
      </c>
      <c r="G196">
        <v>1137.4697000000001</v>
      </c>
      <c r="H196">
        <f t="shared" si="9"/>
        <v>0</v>
      </c>
      <c r="I196">
        <f t="shared" si="10"/>
        <v>0</v>
      </c>
      <c r="J196" cm="1">
        <f t="array" ref="J196">_xlfn.IFS(F196="southwest", 1, F196="southeast", 2, F196="northwest", 3, F196="northeast", 4)</f>
        <v>2</v>
      </c>
      <c r="K196">
        <f t="shared" si="11"/>
        <v>1</v>
      </c>
    </row>
    <row r="197" spans="1:11" x14ac:dyDescent="0.2">
      <c r="A197">
        <v>19</v>
      </c>
      <c r="B197" t="s">
        <v>10</v>
      </c>
      <c r="C197">
        <v>30.59</v>
      </c>
      <c r="D197">
        <v>0</v>
      </c>
      <c r="E197" t="s">
        <v>11</v>
      </c>
      <c r="F197" t="s">
        <v>13</v>
      </c>
      <c r="G197">
        <v>1639.5631000000001</v>
      </c>
      <c r="H197">
        <f t="shared" si="9"/>
        <v>0</v>
      </c>
      <c r="I197">
        <f t="shared" si="10"/>
        <v>0</v>
      </c>
      <c r="J197" cm="1">
        <f t="array" ref="J197">_xlfn.IFS(F197="southwest", 1, F197="southeast", 2, F197="northwest", 3, F197="northeast", 4)</f>
        <v>3</v>
      </c>
      <c r="K197">
        <f t="shared" si="11"/>
        <v>1</v>
      </c>
    </row>
    <row r="198" spans="1:11" x14ac:dyDescent="0.2">
      <c r="A198">
        <v>39</v>
      </c>
      <c r="B198" t="s">
        <v>7</v>
      </c>
      <c r="C198">
        <v>32.799999999999997</v>
      </c>
      <c r="D198">
        <v>0</v>
      </c>
      <c r="E198" t="s">
        <v>11</v>
      </c>
      <c r="F198" t="s">
        <v>9</v>
      </c>
      <c r="G198">
        <v>5649.7150000000001</v>
      </c>
      <c r="H198">
        <f t="shared" si="9"/>
        <v>1</v>
      </c>
      <c r="I198">
        <f t="shared" si="10"/>
        <v>0</v>
      </c>
      <c r="J198" cm="1">
        <f t="array" ref="J198">_xlfn.IFS(F198="southwest", 1, F198="southeast", 2, F198="northwest", 3, F198="northeast", 4)</f>
        <v>1</v>
      </c>
      <c r="K198">
        <f t="shared" si="11"/>
        <v>1</v>
      </c>
    </row>
    <row r="199" spans="1:11" x14ac:dyDescent="0.2">
      <c r="A199">
        <v>45</v>
      </c>
      <c r="B199" t="s">
        <v>7</v>
      </c>
      <c r="C199">
        <v>28.6</v>
      </c>
      <c r="D199">
        <v>2</v>
      </c>
      <c r="E199" t="s">
        <v>11</v>
      </c>
      <c r="F199" t="s">
        <v>12</v>
      </c>
      <c r="G199">
        <v>8516.8289999999997</v>
      </c>
      <c r="H199">
        <f t="shared" si="9"/>
        <v>1</v>
      </c>
      <c r="I199">
        <f t="shared" si="10"/>
        <v>0</v>
      </c>
      <c r="J199" cm="1">
        <f t="array" ref="J199">_xlfn.IFS(F199="southwest", 1, F199="southeast", 2, F199="northwest", 3, F199="northeast", 4)</f>
        <v>2</v>
      </c>
      <c r="K199">
        <f t="shared" si="11"/>
        <v>1</v>
      </c>
    </row>
    <row r="200" spans="1:11" x14ac:dyDescent="0.2">
      <c r="A200">
        <v>51</v>
      </c>
      <c r="B200" t="s">
        <v>7</v>
      </c>
      <c r="C200">
        <v>18.05</v>
      </c>
      <c r="D200">
        <v>0</v>
      </c>
      <c r="E200" t="s">
        <v>11</v>
      </c>
      <c r="F200" t="s">
        <v>13</v>
      </c>
      <c r="G200">
        <v>9644.2525000000005</v>
      </c>
      <c r="H200">
        <f t="shared" si="9"/>
        <v>1</v>
      </c>
      <c r="I200">
        <f t="shared" si="10"/>
        <v>0</v>
      </c>
      <c r="J200" cm="1">
        <f t="array" ref="J200">_xlfn.IFS(F200="southwest", 1, F200="southeast", 2, F200="northwest", 3, F200="northeast", 4)</f>
        <v>3</v>
      </c>
      <c r="K200">
        <f t="shared" si="11"/>
        <v>0</v>
      </c>
    </row>
    <row r="201" spans="1:11" x14ac:dyDescent="0.2">
      <c r="A201">
        <v>64</v>
      </c>
      <c r="B201" t="s">
        <v>7</v>
      </c>
      <c r="C201">
        <v>39.33</v>
      </c>
      <c r="D201">
        <v>0</v>
      </c>
      <c r="E201" t="s">
        <v>11</v>
      </c>
      <c r="F201" t="s">
        <v>14</v>
      </c>
      <c r="G201">
        <v>14901.5167</v>
      </c>
      <c r="H201">
        <f t="shared" si="9"/>
        <v>1</v>
      </c>
      <c r="I201">
        <f t="shared" si="10"/>
        <v>0</v>
      </c>
      <c r="J201" cm="1">
        <f t="array" ref="J201">_xlfn.IFS(F201="southwest", 1, F201="southeast", 2, F201="northwest", 3, F201="northeast", 4)</f>
        <v>4</v>
      </c>
      <c r="K201">
        <f t="shared" si="11"/>
        <v>1</v>
      </c>
    </row>
    <row r="202" spans="1:11" x14ac:dyDescent="0.2">
      <c r="A202">
        <v>19</v>
      </c>
      <c r="B202" t="s">
        <v>7</v>
      </c>
      <c r="C202">
        <v>32.11</v>
      </c>
      <c r="D202">
        <v>0</v>
      </c>
      <c r="E202" t="s">
        <v>11</v>
      </c>
      <c r="F202" t="s">
        <v>13</v>
      </c>
      <c r="G202">
        <v>2130.6759000000002</v>
      </c>
      <c r="H202">
        <f t="shared" si="9"/>
        <v>1</v>
      </c>
      <c r="I202">
        <f t="shared" si="10"/>
        <v>0</v>
      </c>
      <c r="J202" cm="1">
        <f t="array" ref="J202">_xlfn.IFS(F202="southwest", 1, F202="southeast", 2, F202="northwest", 3, F202="northeast", 4)</f>
        <v>3</v>
      </c>
      <c r="K202">
        <f t="shared" si="11"/>
        <v>1</v>
      </c>
    </row>
    <row r="203" spans="1:11" x14ac:dyDescent="0.2">
      <c r="A203">
        <v>48</v>
      </c>
      <c r="B203" t="s">
        <v>7</v>
      </c>
      <c r="C203">
        <v>32.229999999999997</v>
      </c>
      <c r="D203">
        <v>1</v>
      </c>
      <c r="E203" t="s">
        <v>11</v>
      </c>
      <c r="F203" t="s">
        <v>12</v>
      </c>
      <c r="G203">
        <v>8871.1517000000003</v>
      </c>
      <c r="H203">
        <f t="shared" si="9"/>
        <v>1</v>
      </c>
      <c r="I203">
        <f t="shared" si="10"/>
        <v>0</v>
      </c>
      <c r="J203" cm="1">
        <f t="array" ref="J203">_xlfn.IFS(F203="southwest", 1, F203="southeast", 2, F203="northwest", 3, F203="northeast", 4)</f>
        <v>2</v>
      </c>
      <c r="K203">
        <f t="shared" si="11"/>
        <v>1</v>
      </c>
    </row>
    <row r="204" spans="1:11" x14ac:dyDescent="0.2">
      <c r="A204">
        <v>60</v>
      </c>
      <c r="B204" t="s">
        <v>7</v>
      </c>
      <c r="C204">
        <v>24.035</v>
      </c>
      <c r="D204">
        <v>0</v>
      </c>
      <c r="E204" t="s">
        <v>11</v>
      </c>
      <c r="F204" t="s">
        <v>13</v>
      </c>
      <c r="G204">
        <v>13012.20865</v>
      </c>
      <c r="H204">
        <f t="shared" si="9"/>
        <v>1</v>
      </c>
      <c r="I204">
        <f t="shared" si="10"/>
        <v>0</v>
      </c>
      <c r="J204" cm="1">
        <f t="array" ref="J204">_xlfn.IFS(F204="southwest", 1, F204="southeast", 2, F204="northwest", 3, F204="northeast", 4)</f>
        <v>3</v>
      </c>
      <c r="K204">
        <f t="shared" si="11"/>
        <v>0</v>
      </c>
    </row>
    <row r="205" spans="1:11" x14ac:dyDescent="0.2">
      <c r="A205">
        <v>27</v>
      </c>
      <c r="B205" t="s">
        <v>7</v>
      </c>
      <c r="C205">
        <v>36.08</v>
      </c>
      <c r="D205">
        <v>0</v>
      </c>
      <c r="E205" t="s">
        <v>8</v>
      </c>
      <c r="F205" t="s">
        <v>12</v>
      </c>
      <c r="G205">
        <v>37133.898200000003</v>
      </c>
      <c r="H205">
        <f t="shared" si="9"/>
        <v>1</v>
      </c>
      <c r="I205">
        <f t="shared" si="10"/>
        <v>1</v>
      </c>
      <c r="J205" cm="1">
        <f t="array" ref="J205">_xlfn.IFS(F205="southwest", 1, F205="southeast", 2, F205="northwest", 3, F205="northeast", 4)</f>
        <v>2</v>
      </c>
      <c r="K205">
        <f t="shared" si="11"/>
        <v>1</v>
      </c>
    </row>
    <row r="206" spans="1:11" x14ac:dyDescent="0.2">
      <c r="A206">
        <v>46</v>
      </c>
      <c r="B206" t="s">
        <v>10</v>
      </c>
      <c r="C206">
        <v>22.3</v>
      </c>
      <c r="D206">
        <v>0</v>
      </c>
      <c r="E206" t="s">
        <v>11</v>
      </c>
      <c r="F206" t="s">
        <v>9</v>
      </c>
      <c r="G206">
        <v>7147.1049999999996</v>
      </c>
      <c r="H206">
        <f t="shared" si="9"/>
        <v>0</v>
      </c>
      <c r="I206">
        <f t="shared" si="10"/>
        <v>0</v>
      </c>
      <c r="J206" cm="1">
        <f t="array" ref="J206">_xlfn.IFS(F206="southwest", 1, F206="southeast", 2, F206="northwest", 3, F206="northeast", 4)</f>
        <v>1</v>
      </c>
      <c r="K206">
        <f t="shared" si="11"/>
        <v>0</v>
      </c>
    </row>
    <row r="207" spans="1:11" x14ac:dyDescent="0.2">
      <c r="A207">
        <v>28</v>
      </c>
      <c r="B207" t="s">
        <v>7</v>
      </c>
      <c r="C207">
        <v>28.88</v>
      </c>
      <c r="D207">
        <v>1</v>
      </c>
      <c r="E207" t="s">
        <v>11</v>
      </c>
      <c r="F207" t="s">
        <v>14</v>
      </c>
      <c r="G207">
        <v>4337.7352000000001</v>
      </c>
      <c r="H207">
        <f t="shared" si="9"/>
        <v>1</v>
      </c>
      <c r="I207">
        <f t="shared" si="10"/>
        <v>0</v>
      </c>
      <c r="J207" cm="1">
        <f t="array" ref="J207">_xlfn.IFS(F207="southwest", 1, F207="southeast", 2, F207="northwest", 3, F207="northeast", 4)</f>
        <v>4</v>
      </c>
      <c r="K207">
        <f t="shared" si="11"/>
        <v>1</v>
      </c>
    </row>
    <row r="208" spans="1:11" x14ac:dyDescent="0.2">
      <c r="A208">
        <v>59</v>
      </c>
      <c r="B208" t="s">
        <v>10</v>
      </c>
      <c r="C208">
        <v>26.4</v>
      </c>
      <c r="D208">
        <v>0</v>
      </c>
      <c r="E208" t="s">
        <v>11</v>
      </c>
      <c r="F208" t="s">
        <v>12</v>
      </c>
      <c r="G208">
        <v>11743.299000000001</v>
      </c>
      <c r="H208">
        <f t="shared" si="9"/>
        <v>0</v>
      </c>
      <c r="I208">
        <f t="shared" si="10"/>
        <v>0</v>
      </c>
      <c r="J208" cm="1">
        <f t="array" ref="J208">_xlfn.IFS(F208="southwest", 1, F208="southeast", 2, F208="northwest", 3, F208="northeast", 4)</f>
        <v>2</v>
      </c>
      <c r="K208">
        <f t="shared" si="11"/>
        <v>1</v>
      </c>
    </row>
    <row r="209" spans="1:11" x14ac:dyDescent="0.2">
      <c r="A209">
        <v>35</v>
      </c>
      <c r="B209" t="s">
        <v>10</v>
      </c>
      <c r="C209">
        <v>27.74</v>
      </c>
      <c r="D209">
        <v>2</v>
      </c>
      <c r="E209" t="s">
        <v>8</v>
      </c>
      <c r="F209" t="s">
        <v>14</v>
      </c>
      <c r="G209">
        <v>20984.0936</v>
      </c>
      <c r="H209">
        <f t="shared" si="9"/>
        <v>0</v>
      </c>
      <c r="I209">
        <f t="shared" si="10"/>
        <v>1</v>
      </c>
      <c r="J209" cm="1">
        <f t="array" ref="J209">_xlfn.IFS(F209="southwest", 1, F209="southeast", 2, F209="northwest", 3, F209="northeast", 4)</f>
        <v>4</v>
      </c>
      <c r="K209">
        <f t="shared" si="11"/>
        <v>1</v>
      </c>
    </row>
    <row r="210" spans="1:11" x14ac:dyDescent="0.2">
      <c r="A210">
        <v>63</v>
      </c>
      <c r="B210" t="s">
        <v>7</v>
      </c>
      <c r="C210">
        <v>31.8</v>
      </c>
      <c r="D210">
        <v>0</v>
      </c>
      <c r="E210" t="s">
        <v>11</v>
      </c>
      <c r="F210" t="s">
        <v>9</v>
      </c>
      <c r="G210">
        <v>13880.949000000001</v>
      </c>
      <c r="H210">
        <f t="shared" si="9"/>
        <v>1</v>
      </c>
      <c r="I210">
        <f t="shared" si="10"/>
        <v>0</v>
      </c>
      <c r="J210" cm="1">
        <f t="array" ref="J210">_xlfn.IFS(F210="southwest", 1, F210="southeast", 2, F210="northwest", 3, F210="northeast", 4)</f>
        <v>1</v>
      </c>
      <c r="K210">
        <f t="shared" si="11"/>
        <v>1</v>
      </c>
    </row>
    <row r="211" spans="1:11" x14ac:dyDescent="0.2">
      <c r="A211">
        <v>40</v>
      </c>
      <c r="B211" t="s">
        <v>10</v>
      </c>
      <c r="C211">
        <v>41.23</v>
      </c>
      <c r="D211">
        <v>1</v>
      </c>
      <c r="E211" t="s">
        <v>11</v>
      </c>
      <c r="F211" t="s">
        <v>14</v>
      </c>
      <c r="G211">
        <v>6610.1097</v>
      </c>
      <c r="H211">
        <f t="shared" si="9"/>
        <v>0</v>
      </c>
      <c r="I211">
        <f t="shared" si="10"/>
        <v>0</v>
      </c>
      <c r="J211" cm="1">
        <f t="array" ref="J211">_xlfn.IFS(F211="southwest", 1, F211="southeast", 2, F211="northwest", 3, F211="northeast", 4)</f>
        <v>4</v>
      </c>
      <c r="K211">
        <f t="shared" si="11"/>
        <v>1</v>
      </c>
    </row>
    <row r="212" spans="1:11" x14ac:dyDescent="0.2">
      <c r="A212">
        <v>20</v>
      </c>
      <c r="B212" t="s">
        <v>10</v>
      </c>
      <c r="C212">
        <v>33</v>
      </c>
      <c r="D212">
        <v>1</v>
      </c>
      <c r="E212" t="s">
        <v>11</v>
      </c>
      <c r="F212" t="s">
        <v>9</v>
      </c>
      <c r="G212">
        <v>1980.07</v>
      </c>
      <c r="H212">
        <f t="shared" si="9"/>
        <v>0</v>
      </c>
      <c r="I212">
        <f t="shared" si="10"/>
        <v>0</v>
      </c>
      <c r="J212" cm="1">
        <f t="array" ref="J212">_xlfn.IFS(F212="southwest", 1, F212="southeast", 2, F212="northwest", 3, F212="northeast", 4)</f>
        <v>1</v>
      </c>
      <c r="K212">
        <f t="shared" si="11"/>
        <v>1</v>
      </c>
    </row>
    <row r="213" spans="1:11" x14ac:dyDescent="0.2">
      <c r="A213">
        <v>40</v>
      </c>
      <c r="B213" t="s">
        <v>10</v>
      </c>
      <c r="C213">
        <v>30.875</v>
      </c>
      <c r="D213">
        <v>4</v>
      </c>
      <c r="E213" t="s">
        <v>11</v>
      </c>
      <c r="F213" t="s">
        <v>13</v>
      </c>
      <c r="G213">
        <v>8162.7162500000004</v>
      </c>
      <c r="H213">
        <f t="shared" si="9"/>
        <v>0</v>
      </c>
      <c r="I213">
        <f t="shared" si="10"/>
        <v>0</v>
      </c>
      <c r="J213" cm="1">
        <f t="array" ref="J213">_xlfn.IFS(F213="southwest", 1, F213="southeast", 2, F213="northwest", 3, F213="northeast", 4)</f>
        <v>3</v>
      </c>
      <c r="K213">
        <f t="shared" si="11"/>
        <v>1</v>
      </c>
    </row>
    <row r="214" spans="1:11" x14ac:dyDescent="0.2">
      <c r="A214">
        <v>24</v>
      </c>
      <c r="B214" t="s">
        <v>10</v>
      </c>
      <c r="C214">
        <v>28.5</v>
      </c>
      <c r="D214">
        <v>2</v>
      </c>
      <c r="E214" t="s">
        <v>11</v>
      </c>
      <c r="F214" t="s">
        <v>13</v>
      </c>
      <c r="G214">
        <v>3537.703</v>
      </c>
      <c r="H214">
        <f t="shared" si="9"/>
        <v>0</v>
      </c>
      <c r="I214">
        <f t="shared" si="10"/>
        <v>0</v>
      </c>
      <c r="J214" cm="1">
        <f t="array" ref="J214">_xlfn.IFS(F214="southwest", 1, F214="southeast", 2, F214="northwest", 3, F214="northeast", 4)</f>
        <v>3</v>
      </c>
      <c r="K214">
        <f t="shared" si="11"/>
        <v>1</v>
      </c>
    </row>
    <row r="215" spans="1:11" x14ac:dyDescent="0.2">
      <c r="A215">
        <v>34</v>
      </c>
      <c r="B215" t="s">
        <v>7</v>
      </c>
      <c r="C215">
        <v>26.73</v>
      </c>
      <c r="D215">
        <v>1</v>
      </c>
      <c r="E215" t="s">
        <v>11</v>
      </c>
      <c r="F215" t="s">
        <v>12</v>
      </c>
      <c r="G215">
        <v>5002.7826999999997</v>
      </c>
      <c r="H215">
        <f t="shared" si="9"/>
        <v>1</v>
      </c>
      <c r="I215">
        <f t="shared" si="10"/>
        <v>0</v>
      </c>
      <c r="J215" cm="1">
        <f t="array" ref="J215">_xlfn.IFS(F215="southwest", 1, F215="southeast", 2, F215="northwest", 3, F215="northeast", 4)</f>
        <v>2</v>
      </c>
      <c r="K215">
        <f t="shared" si="11"/>
        <v>1</v>
      </c>
    </row>
    <row r="216" spans="1:11" x14ac:dyDescent="0.2">
      <c r="A216">
        <v>45</v>
      </c>
      <c r="B216" t="s">
        <v>7</v>
      </c>
      <c r="C216">
        <v>30.9</v>
      </c>
      <c r="D216">
        <v>2</v>
      </c>
      <c r="E216" t="s">
        <v>11</v>
      </c>
      <c r="F216" t="s">
        <v>9</v>
      </c>
      <c r="G216">
        <v>8520.0259999999998</v>
      </c>
      <c r="H216">
        <f t="shared" si="9"/>
        <v>1</v>
      </c>
      <c r="I216">
        <f t="shared" si="10"/>
        <v>0</v>
      </c>
      <c r="J216" cm="1">
        <f t="array" ref="J216">_xlfn.IFS(F216="southwest", 1, F216="southeast", 2, F216="northwest", 3, F216="northeast", 4)</f>
        <v>1</v>
      </c>
      <c r="K216">
        <f t="shared" si="11"/>
        <v>1</v>
      </c>
    </row>
    <row r="217" spans="1:11" x14ac:dyDescent="0.2">
      <c r="A217">
        <v>41</v>
      </c>
      <c r="B217" t="s">
        <v>7</v>
      </c>
      <c r="C217">
        <v>37.1</v>
      </c>
      <c r="D217">
        <v>2</v>
      </c>
      <c r="E217" t="s">
        <v>11</v>
      </c>
      <c r="F217" t="s">
        <v>9</v>
      </c>
      <c r="G217">
        <v>7371.7719999999999</v>
      </c>
      <c r="H217">
        <f t="shared" si="9"/>
        <v>1</v>
      </c>
      <c r="I217">
        <f t="shared" si="10"/>
        <v>0</v>
      </c>
      <c r="J217" cm="1">
        <f t="array" ref="J217">_xlfn.IFS(F217="southwest", 1, F217="southeast", 2, F217="northwest", 3, F217="northeast", 4)</f>
        <v>1</v>
      </c>
      <c r="K217">
        <f t="shared" si="11"/>
        <v>1</v>
      </c>
    </row>
    <row r="218" spans="1:11" x14ac:dyDescent="0.2">
      <c r="A218">
        <v>53</v>
      </c>
      <c r="B218" t="s">
        <v>7</v>
      </c>
      <c r="C218">
        <v>26.6</v>
      </c>
      <c r="D218">
        <v>0</v>
      </c>
      <c r="E218" t="s">
        <v>11</v>
      </c>
      <c r="F218" t="s">
        <v>13</v>
      </c>
      <c r="G218">
        <v>10355.641</v>
      </c>
      <c r="H218">
        <f t="shared" si="9"/>
        <v>1</v>
      </c>
      <c r="I218">
        <f t="shared" si="10"/>
        <v>0</v>
      </c>
      <c r="J218" cm="1">
        <f t="array" ref="J218">_xlfn.IFS(F218="southwest", 1, F218="southeast", 2, F218="northwest", 3, F218="northeast", 4)</f>
        <v>3</v>
      </c>
      <c r="K218">
        <f t="shared" si="11"/>
        <v>1</v>
      </c>
    </row>
    <row r="219" spans="1:11" x14ac:dyDescent="0.2">
      <c r="A219">
        <v>27</v>
      </c>
      <c r="B219" t="s">
        <v>10</v>
      </c>
      <c r="C219">
        <v>23.1</v>
      </c>
      <c r="D219">
        <v>0</v>
      </c>
      <c r="E219" t="s">
        <v>11</v>
      </c>
      <c r="F219" t="s">
        <v>12</v>
      </c>
      <c r="G219">
        <v>2483.7359999999999</v>
      </c>
      <c r="H219">
        <f t="shared" si="9"/>
        <v>0</v>
      </c>
      <c r="I219">
        <f t="shared" si="10"/>
        <v>0</v>
      </c>
      <c r="J219" cm="1">
        <f t="array" ref="J219">_xlfn.IFS(F219="southwest", 1, F219="southeast", 2, F219="northwest", 3, F219="northeast", 4)</f>
        <v>2</v>
      </c>
      <c r="K219">
        <f t="shared" si="11"/>
        <v>0</v>
      </c>
    </row>
    <row r="220" spans="1:11" x14ac:dyDescent="0.2">
      <c r="A220">
        <v>26</v>
      </c>
      <c r="B220" t="s">
        <v>7</v>
      </c>
      <c r="C220">
        <v>29.92</v>
      </c>
      <c r="D220">
        <v>1</v>
      </c>
      <c r="E220" t="s">
        <v>11</v>
      </c>
      <c r="F220" t="s">
        <v>12</v>
      </c>
      <c r="G220">
        <v>3392.9767999999999</v>
      </c>
      <c r="H220">
        <f t="shared" si="9"/>
        <v>1</v>
      </c>
      <c r="I220">
        <f t="shared" si="10"/>
        <v>0</v>
      </c>
      <c r="J220" cm="1">
        <f t="array" ref="J220">_xlfn.IFS(F220="southwest", 1, F220="southeast", 2, F220="northwest", 3, F220="northeast", 4)</f>
        <v>2</v>
      </c>
      <c r="K220">
        <f t="shared" si="11"/>
        <v>1</v>
      </c>
    </row>
    <row r="221" spans="1:11" x14ac:dyDescent="0.2">
      <c r="A221">
        <v>24</v>
      </c>
      <c r="B221" t="s">
        <v>7</v>
      </c>
      <c r="C221">
        <v>23.21</v>
      </c>
      <c r="D221">
        <v>0</v>
      </c>
      <c r="E221" t="s">
        <v>11</v>
      </c>
      <c r="F221" t="s">
        <v>12</v>
      </c>
      <c r="G221">
        <v>25081.76784</v>
      </c>
      <c r="H221">
        <f t="shared" si="9"/>
        <v>1</v>
      </c>
      <c r="I221">
        <f t="shared" si="10"/>
        <v>0</v>
      </c>
      <c r="J221" cm="1">
        <f t="array" ref="J221">_xlfn.IFS(F221="southwest", 1, F221="southeast", 2, F221="northwest", 3, F221="northeast", 4)</f>
        <v>2</v>
      </c>
      <c r="K221">
        <f t="shared" si="11"/>
        <v>0</v>
      </c>
    </row>
    <row r="222" spans="1:11" x14ac:dyDescent="0.2">
      <c r="A222">
        <v>34</v>
      </c>
      <c r="B222" t="s">
        <v>7</v>
      </c>
      <c r="C222">
        <v>33.700000000000003</v>
      </c>
      <c r="D222">
        <v>1</v>
      </c>
      <c r="E222" t="s">
        <v>11</v>
      </c>
      <c r="F222" t="s">
        <v>9</v>
      </c>
      <c r="G222">
        <v>5012.4709999999995</v>
      </c>
      <c r="H222">
        <f t="shared" si="9"/>
        <v>1</v>
      </c>
      <c r="I222">
        <f t="shared" si="10"/>
        <v>0</v>
      </c>
      <c r="J222" cm="1">
        <f t="array" ref="J222">_xlfn.IFS(F222="southwest", 1, F222="southeast", 2, F222="northwest", 3, F222="northeast", 4)</f>
        <v>1</v>
      </c>
      <c r="K222">
        <f t="shared" si="11"/>
        <v>1</v>
      </c>
    </row>
    <row r="223" spans="1:11" x14ac:dyDescent="0.2">
      <c r="A223">
        <v>53</v>
      </c>
      <c r="B223" t="s">
        <v>7</v>
      </c>
      <c r="C223">
        <v>33.25</v>
      </c>
      <c r="D223">
        <v>0</v>
      </c>
      <c r="E223" t="s">
        <v>11</v>
      </c>
      <c r="F223" t="s">
        <v>14</v>
      </c>
      <c r="G223">
        <v>10564.8845</v>
      </c>
      <c r="H223">
        <f t="shared" si="9"/>
        <v>1</v>
      </c>
      <c r="I223">
        <f t="shared" si="10"/>
        <v>0</v>
      </c>
      <c r="J223" cm="1">
        <f t="array" ref="J223">_xlfn.IFS(F223="southwest", 1, F223="southeast", 2, F223="northwest", 3, F223="northeast", 4)</f>
        <v>4</v>
      </c>
      <c r="K223">
        <f t="shared" si="11"/>
        <v>1</v>
      </c>
    </row>
    <row r="224" spans="1:11" x14ac:dyDescent="0.2">
      <c r="A224">
        <v>32</v>
      </c>
      <c r="B224" t="s">
        <v>10</v>
      </c>
      <c r="C224">
        <v>30.8</v>
      </c>
      <c r="D224">
        <v>3</v>
      </c>
      <c r="E224" t="s">
        <v>11</v>
      </c>
      <c r="F224" t="s">
        <v>9</v>
      </c>
      <c r="G224">
        <v>5253.5240000000003</v>
      </c>
      <c r="H224">
        <f t="shared" si="9"/>
        <v>0</v>
      </c>
      <c r="I224">
        <f t="shared" si="10"/>
        <v>0</v>
      </c>
      <c r="J224" cm="1">
        <f t="array" ref="J224">_xlfn.IFS(F224="southwest", 1, F224="southeast", 2, F224="northwest", 3, F224="northeast", 4)</f>
        <v>1</v>
      </c>
      <c r="K224">
        <f t="shared" si="11"/>
        <v>1</v>
      </c>
    </row>
    <row r="225" spans="1:11" x14ac:dyDescent="0.2">
      <c r="A225">
        <v>19</v>
      </c>
      <c r="B225" t="s">
        <v>10</v>
      </c>
      <c r="C225">
        <v>34.799999999999997</v>
      </c>
      <c r="D225">
        <v>0</v>
      </c>
      <c r="E225" t="s">
        <v>8</v>
      </c>
      <c r="F225" t="s">
        <v>9</v>
      </c>
      <c r="G225">
        <v>34779.614999999998</v>
      </c>
      <c r="H225">
        <f t="shared" si="9"/>
        <v>0</v>
      </c>
      <c r="I225">
        <f t="shared" si="10"/>
        <v>1</v>
      </c>
      <c r="J225" cm="1">
        <f t="array" ref="J225">_xlfn.IFS(F225="southwest", 1, F225="southeast", 2, F225="northwest", 3, F225="northeast", 4)</f>
        <v>1</v>
      </c>
      <c r="K225">
        <f t="shared" si="11"/>
        <v>1</v>
      </c>
    </row>
    <row r="226" spans="1:11" x14ac:dyDescent="0.2">
      <c r="A226">
        <v>42</v>
      </c>
      <c r="B226" t="s">
        <v>10</v>
      </c>
      <c r="C226">
        <v>24.64</v>
      </c>
      <c r="D226">
        <v>0</v>
      </c>
      <c r="E226" t="s">
        <v>8</v>
      </c>
      <c r="F226" t="s">
        <v>12</v>
      </c>
      <c r="G226">
        <v>19515.5416</v>
      </c>
      <c r="H226">
        <f t="shared" si="9"/>
        <v>0</v>
      </c>
      <c r="I226">
        <f t="shared" si="10"/>
        <v>1</v>
      </c>
      <c r="J226" cm="1">
        <f t="array" ref="J226">_xlfn.IFS(F226="southwest", 1, F226="southeast", 2, F226="northwest", 3, F226="northeast", 4)</f>
        <v>2</v>
      </c>
      <c r="K226">
        <f t="shared" si="11"/>
        <v>0</v>
      </c>
    </row>
    <row r="227" spans="1:11" x14ac:dyDescent="0.2">
      <c r="A227">
        <v>55</v>
      </c>
      <c r="B227" t="s">
        <v>10</v>
      </c>
      <c r="C227">
        <v>33.880000000000003</v>
      </c>
      <c r="D227">
        <v>3</v>
      </c>
      <c r="E227" t="s">
        <v>11</v>
      </c>
      <c r="F227" t="s">
        <v>12</v>
      </c>
      <c r="G227">
        <v>11987.1682</v>
      </c>
      <c r="H227">
        <f t="shared" si="9"/>
        <v>0</v>
      </c>
      <c r="I227">
        <f t="shared" si="10"/>
        <v>0</v>
      </c>
      <c r="J227" cm="1">
        <f t="array" ref="J227">_xlfn.IFS(F227="southwest", 1, F227="southeast", 2, F227="northwest", 3, F227="northeast", 4)</f>
        <v>2</v>
      </c>
      <c r="K227">
        <f t="shared" si="11"/>
        <v>1</v>
      </c>
    </row>
    <row r="228" spans="1:11" x14ac:dyDescent="0.2">
      <c r="A228">
        <v>28</v>
      </c>
      <c r="B228" t="s">
        <v>10</v>
      </c>
      <c r="C228">
        <v>38.06</v>
      </c>
      <c r="D228">
        <v>0</v>
      </c>
      <c r="E228" t="s">
        <v>11</v>
      </c>
      <c r="F228" t="s">
        <v>12</v>
      </c>
      <c r="G228">
        <v>2689.4953999999998</v>
      </c>
      <c r="H228">
        <f t="shared" si="9"/>
        <v>0</v>
      </c>
      <c r="I228">
        <f t="shared" si="10"/>
        <v>0</v>
      </c>
      <c r="J228" cm="1">
        <f t="array" ref="J228">_xlfn.IFS(F228="southwest", 1, F228="southeast", 2, F228="northwest", 3, F228="northeast", 4)</f>
        <v>2</v>
      </c>
      <c r="K228">
        <f t="shared" si="11"/>
        <v>1</v>
      </c>
    </row>
    <row r="229" spans="1:11" x14ac:dyDescent="0.2">
      <c r="A229">
        <v>58</v>
      </c>
      <c r="B229" t="s">
        <v>7</v>
      </c>
      <c r="C229">
        <v>41.91</v>
      </c>
      <c r="D229">
        <v>0</v>
      </c>
      <c r="E229" t="s">
        <v>11</v>
      </c>
      <c r="F229" t="s">
        <v>12</v>
      </c>
      <c r="G229">
        <v>24227.337240000001</v>
      </c>
      <c r="H229">
        <f t="shared" si="9"/>
        <v>1</v>
      </c>
      <c r="I229">
        <f t="shared" si="10"/>
        <v>0</v>
      </c>
      <c r="J229" cm="1">
        <f t="array" ref="J229">_xlfn.IFS(F229="southwest", 1, F229="southeast", 2, F229="northwest", 3, F229="northeast", 4)</f>
        <v>2</v>
      </c>
      <c r="K229">
        <f t="shared" si="11"/>
        <v>1</v>
      </c>
    </row>
    <row r="230" spans="1:11" x14ac:dyDescent="0.2">
      <c r="A230">
        <v>41</v>
      </c>
      <c r="B230" t="s">
        <v>7</v>
      </c>
      <c r="C230">
        <v>31.635000000000002</v>
      </c>
      <c r="D230">
        <v>1</v>
      </c>
      <c r="E230" t="s">
        <v>11</v>
      </c>
      <c r="F230" t="s">
        <v>14</v>
      </c>
      <c r="G230">
        <v>7358.1756500000001</v>
      </c>
      <c r="H230">
        <f t="shared" si="9"/>
        <v>1</v>
      </c>
      <c r="I230">
        <f t="shared" si="10"/>
        <v>0</v>
      </c>
      <c r="J230" cm="1">
        <f t="array" ref="J230">_xlfn.IFS(F230="southwest", 1, F230="southeast", 2, F230="northwest", 3, F230="northeast", 4)</f>
        <v>4</v>
      </c>
      <c r="K230">
        <f t="shared" si="11"/>
        <v>1</v>
      </c>
    </row>
    <row r="231" spans="1:11" x14ac:dyDescent="0.2">
      <c r="A231">
        <v>47</v>
      </c>
      <c r="B231" t="s">
        <v>10</v>
      </c>
      <c r="C231">
        <v>25.46</v>
      </c>
      <c r="D231">
        <v>2</v>
      </c>
      <c r="E231" t="s">
        <v>11</v>
      </c>
      <c r="F231" t="s">
        <v>14</v>
      </c>
      <c r="G231">
        <v>9225.2564000000002</v>
      </c>
      <c r="H231">
        <f t="shared" si="9"/>
        <v>0</v>
      </c>
      <c r="I231">
        <f t="shared" si="10"/>
        <v>0</v>
      </c>
      <c r="J231" cm="1">
        <f t="array" ref="J231">_xlfn.IFS(F231="southwest", 1, F231="southeast", 2, F231="northwest", 3, F231="northeast", 4)</f>
        <v>4</v>
      </c>
      <c r="K231">
        <f t="shared" si="11"/>
        <v>1</v>
      </c>
    </row>
    <row r="232" spans="1:11" x14ac:dyDescent="0.2">
      <c r="A232">
        <v>42</v>
      </c>
      <c r="B232" t="s">
        <v>7</v>
      </c>
      <c r="C232">
        <v>36.195</v>
      </c>
      <c r="D232">
        <v>1</v>
      </c>
      <c r="E232" t="s">
        <v>11</v>
      </c>
      <c r="F232" t="s">
        <v>13</v>
      </c>
      <c r="G232">
        <v>7443.6430499999997</v>
      </c>
      <c r="H232">
        <f t="shared" si="9"/>
        <v>1</v>
      </c>
      <c r="I232">
        <f t="shared" si="10"/>
        <v>0</v>
      </c>
      <c r="J232" cm="1">
        <f t="array" ref="J232">_xlfn.IFS(F232="southwest", 1, F232="southeast", 2, F232="northwest", 3, F232="northeast", 4)</f>
        <v>3</v>
      </c>
      <c r="K232">
        <f t="shared" si="11"/>
        <v>1</v>
      </c>
    </row>
    <row r="233" spans="1:11" x14ac:dyDescent="0.2">
      <c r="A233">
        <v>59</v>
      </c>
      <c r="B233" t="s">
        <v>7</v>
      </c>
      <c r="C233">
        <v>27.83</v>
      </c>
      <c r="D233">
        <v>3</v>
      </c>
      <c r="E233" t="s">
        <v>11</v>
      </c>
      <c r="F233" t="s">
        <v>12</v>
      </c>
      <c r="G233">
        <v>14001.286700000001</v>
      </c>
      <c r="H233">
        <f t="shared" si="9"/>
        <v>1</v>
      </c>
      <c r="I233">
        <f t="shared" si="10"/>
        <v>0</v>
      </c>
      <c r="J233" cm="1">
        <f t="array" ref="J233">_xlfn.IFS(F233="southwest", 1, F233="southeast", 2, F233="northwest", 3, F233="northeast", 4)</f>
        <v>2</v>
      </c>
      <c r="K233">
        <f t="shared" si="11"/>
        <v>1</v>
      </c>
    </row>
    <row r="234" spans="1:11" x14ac:dyDescent="0.2">
      <c r="A234">
        <v>19</v>
      </c>
      <c r="B234" t="s">
        <v>7</v>
      </c>
      <c r="C234">
        <v>17.8</v>
      </c>
      <c r="D234">
        <v>0</v>
      </c>
      <c r="E234" t="s">
        <v>11</v>
      </c>
      <c r="F234" t="s">
        <v>9</v>
      </c>
      <c r="G234">
        <v>1727.7850000000001</v>
      </c>
      <c r="H234">
        <f t="shared" si="9"/>
        <v>1</v>
      </c>
      <c r="I234">
        <f t="shared" si="10"/>
        <v>0</v>
      </c>
      <c r="J234" cm="1">
        <f t="array" ref="J234">_xlfn.IFS(F234="southwest", 1, F234="southeast", 2, F234="northwest", 3, F234="northeast", 4)</f>
        <v>1</v>
      </c>
      <c r="K234">
        <f t="shared" si="11"/>
        <v>0</v>
      </c>
    </row>
    <row r="235" spans="1:11" x14ac:dyDescent="0.2">
      <c r="A235">
        <v>59</v>
      </c>
      <c r="B235" t="s">
        <v>10</v>
      </c>
      <c r="C235">
        <v>27.5</v>
      </c>
      <c r="D235">
        <v>1</v>
      </c>
      <c r="E235" t="s">
        <v>11</v>
      </c>
      <c r="F235" t="s">
        <v>9</v>
      </c>
      <c r="G235">
        <v>12333.828</v>
      </c>
      <c r="H235">
        <f t="shared" si="9"/>
        <v>0</v>
      </c>
      <c r="I235">
        <f t="shared" si="10"/>
        <v>0</v>
      </c>
      <c r="J235" cm="1">
        <f t="array" ref="J235">_xlfn.IFS(F235="southwest", 1, F235="southeast", 2, F235="northwest", 3, F235="northeast", 4)</f>
        <v>1</v>
      </c>
      <c r="K235">
        <f t="shared" si="11"/>
        <v>1</v>
      </c>
    </row>
    <row r="236" spans="1:11" x14ac:dyDescent="0.2">
      <c r="A236">
        <v>39</v>
      </c>
      <c r="B236" t="s">
        <v>10</v>
      </c>
      <c r="C236">
        <v>24.51</v>
      </c>
      <c r="D236">
        <v>2</v>
      </c>
      <c r="E236" t="s">
        <v>11</v>
      </c>
      <c r="F236" t="s">
        <v>13</v>
      </c>
      <c r="G236">
        <v>6710.1918999999998</v>
      </c>
      <c r="H236">
        <f t="shared" si="9"/>
        <v>0</v>
      </c>
      <c r="I236">
        <f t="shared" si="10"/>
        <v>0</v>
      </c>
      <c r="J236" cm="1">
        <f t="array" ref="J236">_xlfn.IFS(F236="southwest", 1, F236="southeast", 2, F236="northwest", 3, F236="northeast", 4)</f>
        <v>3</v>
      </c>
      <c r="K236">
        <f t="shared" si="11"/>
        <v>0</v>
      </c>
    </row>
    <row r="237" spans="1:11" x14ac:dyDescent="0.2">
      <c r="A237">
        <v>40</v>
      </c>
      <c r="B237" t="s">
        <v>7</v>
      </c>
      <c r="C237">
        <v>22.22</v>
      </c>
      <c r="D237">
        <v>2</v>
      </c>
      <c r="E237" t="s">
        <v>8</v>
      </c>
      <c r="F237" t="s">
        <v>12</v>
      </c>
      <c r="G237">
        <v>19444.265800000001</v>
      </c>
      <c r="H237">
        <f t="shared" si="9"/>
        <v>1</v>
      </c>
      <c r="I237">
        <f t="shared" si="10"/>
        <v>1</v>
      </c>
      <c r="J237" cm="1">
        <f t="array" ref="J237">_xlfn.IFS(F237="southwest", 1, F237="southeast", 2, F237="northwest", 3, F237="northeast", 4)</f>
        <v>2</v>
      </c>
      <c r="K237">
        <f t="shared" si="11"/>
        <v>0</v>
      </c>
    </row>
    <row r="238" spans="1:11" x14ac:dyDescent="0.2">
      <c r="A238">
        <v>18</v>
      </c>
      <c r="B238" t="s">
        <v>7</v>
      </c>
      <c r="C238">
        <v>26.73</v>
      </c>
      <c r="D238">
        <v>0</v>
      </c>
      <c r="E238" t="s">
        <v>11</v>
      </c>
      <c r="F238" t="s">
        <v>12</v>
      </c>
      <c r="G238">
        <v>1615.7666999999999</v>
      </c>
      <c r="H238">
        <f t="shared" si="9"/>
        <v>1</v>
      </c>
      <c r="I238">
        <f t="shared" si="10"/>
        <v>0</v>
      </c>
      <c r="J238" cm="1">
        <f t="array" ref="J238">_xlfn.IFS(F238="southwest", 1, F238="southeast", 2, F238="northwest", 3, F238="northeast", 4)</f>
        <v>2</v>
      </c>
      <c r="K238">
        <f t="shared" si="11"/>
        <v>1</v>
      </c>
    </row>
    <row r="239" spans="1:11" x14ac:dyDescent="0.2">
      <c r="A239">
        <v>31</v>
      </c>
      <c r="B239" t="s">
        <v>10</v>
      </c>
      <c r="C239">
        <v>38.39</v>
      </c>
      <c r="D239">
        <v>2</v>
      </c>
      <c r="E239" t="s">
        <v>11</v>
      </c>
      <c r="F239" t="s">
        <v>12</v>
      </c>
      <c r="G239">
        <v>4463.2051000000001</v>
      </c>
      <c r="H239">
        <f t="shared" si="9"/>
        <v>0</v>
      </c>
      <c r="I239">
        <f t="shared" si="10"/>
        <v>0</v>
      </c>
      <c r="J239" cm="1">
        <f t="array" ref="J239">_xlfn.IFS(F239="southwest", 1, F239="southeast", 2, F239="northwest", 3, F239="northeast", 4)</f>
        <v>2</v>
      </c>
      <c r="K239">
        <f t="shared" si="11"/>
        <v>1</v>
      </c>
    </row>
    <row r="240" spans="1:11" x14ac:dyDescent="0.2">
      <c r="A240">
        <v>19</v>
      </c>
      <c r="B240" t="s">
        <v>10</v>
      </c>
      <c r="C240">
        <v>29.07</v>
      </c>
      <c r="D240">
        <v>0</v>
      </c>
      <c r="E240" t="s">
        <v>8</v>
      </c>
      <c r="F240" t="s">
        <v>13</v>
      </c>
      <c r="G240">
        <v>17352.6803</v>
      </c>
      <c r="H240">
        <f t="shared" si="9"/>
        <v>0</v>
      </c>
      <c r="I240">
        <f t="shared" si="10"/>
        <v>1</v>
      </c>
      <c r="J240" cm="1">
        <f t="array" ref="J240">_xlfn.IFS(F240="southwest", 1, F240="southeast", 2, F240="northwest", 3, F240="northeast", 4)</f>
        <v>3</v>
      </c>
      <c r="K240">
        <f t="shared" si="11"/>
        <v>1</v>
      </c>
    </row>
    <row r="241" spans="1:11" x14ac:dyDescent="0.2">
      <c r="A241">
        <v>44</v>
      </c>
      <c r="B241" t="s">
        <v>10</v>
      </c>
      <c r="C241">
        <v>38.06</v>
      </c>
      <c r="D241">
        <v>1</v>
      </c>
      <c r="E241" t="s">
        <v>11</v>
      </c>
      <c r="F241" t="s">
        <v>12</v>
      </c>
      <c r="G241">
        <v>7152.6714000000002</v>
      </c>
      <c r="H241">
        <f t="shared" si="9"/>
        <v>0</v>
      </c>
      <c r="I241">
        <f t="shared" si="10"/>
        <v>0</v>
      </c>
      <c r="J241" cm="1">
        <f t="array" ref="J241">_xlfn.IFS(F241="southwest", 1, F241="southeast", 2, F241="northwest", 3, F241="northeast", 4)</f>
        <v>2</v>
      </c>
      <c r="K241">
        <f t="shared" si="11"/>
        <v>1</v>
      </c>
    </row>
    <row r="242" spans="1:11" x14ac:dyDescent="0.2">
      <c r="A242">
        <v>23</v>
      </c>
      <c r="B242" t="s">
        <v>7</v>
      </c>
      <c r="C242">
        <v>36.67</v>
      </c>
      <c r="D242">
        <v>2</v>
      </c>
      <c r="E242" t="s">
        <v>8</v>
      </c>
      <c r="F242" t="s">
        <v>14</v>
      </c>
      <c r="G242">
        <v>38511.628299999997</v>
      </c>
      <c r="H242">
        <f t="shared" si="9"/>
        <v>1</v>
      </c>
      <c r="I242">
        <f t="shared" si="10"/>
        <v>1</v>
      </c>
      <c r="J242" cm="1">
        <f t="array" ref="J242">_xlfn.IFS(F242="southwest", 1, F242="southeast", 2, F242="northwest", 3, F242="northeast", 4)</f>
        <v>4</v>
      </c>
      <c r="K242">
        <f t="shared" si="11"/>
        <v>1</v>
      </c>
    </row>
    <row r="243" spans="1:11" x14ac:dyDescent="0.2">
      <c r="A243">
        <v>33</v>
      </c>
      <c r="B243" t="s">
        <v>7</v>
      </c>
      <c r="C243">
        <v>22.135000000000002</v>
      </c>
      <c r="D243">
        <v>1</v>
      </c>
      <c r="E243" t="s">
        <v>11</v>
      </c>
      <c r="F243" t="s">
        <v>14</v>
      </c>
      <c r="G243">
        <v>5354.0746499999996</v>
      </c>
      <c r="H243">
        <f t="shared" si="9"/>
        <v>1</v>
      </c>
      <c r="I243">
        <f t="shared" si="10"/>
        <v>0</v>
      </c>
      <c r="J243" cm="1">
        <f t="array" ref="J243">_xlfn.IFS(F243="southwest", 1, F243="southeast", 2, F243="northwest", 3, F243="northeast", 4)</f>
        <v>4</v>
      </c>
      <c r="K243">
        <f t="shared" si="11"/>
        <v>0</v>
      </c>
    </row>
    <row r="244" spans="1:11" x14ac:dyDescent="0.2">
      <c r="A244">
        <v>55</v>
      </c>
      <c r="B244" t="s">
        <v>7</v>
      </c>
      <c r="C244">
        <v>26.8</v>
      </c>
      <c r="D244">
        <v>1</v>
      </c>
      <c r="E244" t="s">
        <v>11</v>
      </c>
      <c r="F244" t="s">
        <v>9</v>
      </c>
      <c r="G244">
        <v>35160.134570000002</v>
      </c>
      <c r="H244">
        <f t="shared" si="9"/>
        <v>1</v>
      </c>
      <c r="I244">
        <f t="shared" si="10"/>
        <v>0</v>
      </c>
      <c r="J244" cm="1">
        <f t="array" ref="J244">_xlfn.IFS(F244="southwest", 1, F244="southeast", 2, F244="northwest", 3, F244="northeast", 4)</f>
        <v>1</v>
      </c>
      <c r="K244">
        <f t="shared" si="11"/>
        <v>1</v>
      </c>
    </row>
    <row r="245" spans="1:11" x14ac:dyDescent="0.2">
      <c r="A245">
        <v>40</v>
      </c>
      <c r="B245" t="s">
        <v>10</v>
      </c>
      <c r="C245">
        <v>35.299999999999997</v>
      </c>
      <c r="D245">
        <v>3</v>
      </c>
      <c r="E245" t="s">
        <v>11</v>
      </c>
      <c r="F245" t="s">
        <v>9</v>
      </c>
      <c r="G245">
        <v>7196.8670000000002</v>
      </c>
      <c r="H245">
        <f t="shared" si="9"/>
        <v>0</v>
      </c>
      <c r="I245">
        <f t="shared" si="10"/>
        <v>0</v>
      </c>
      <c r="J245" cm="1">
        <f t="array" ref="J245">_xlfn.IFS(F245="southwest", 1, F245="southeast", 2, F245="northwest", 3, F245="northeast", 4)</f>
        <v>1</v>
      </c>
      <c r="K245">
        <f t="shared" si="11"/>
        <v>1</v>
      </c>
    </row>
    <row r="246" spans="1:11" x14ac:dyDescent="0.2">
      <c r="A246">
        <v>63</v>
      </c>
      <c r="B246" t="s">
        <v>7</v>
      </c>
      <c r="C246">
        <v>27.74</v>
      </c>
      <c r="D246">
        <v>0</v>
      </c>
      <c r="E246" t="s">
        <v>8</v>
      </c>
      <c r="F246" t="s">
        <v>14</v>
      </c>
      <c r="G246">
        <v>29523.1656</v>
      </c>
      <c r="H246">
        <f t="shared" si="9"/>
        <v>1</v>
      </c>
      <c r="I246">
        <f t="shared" si="10"/>
        <v>1</v>
      </c>
      <c r="J246" cm="1">
        <f t="array" ref="J246">_xlfn.IFS(F246="southwest", 1, F246="southeast", 2, F246="northwest", 3, F246="northeast", 4)</f>
        <v>4</v>
      </c>
      <c r="K246">
        <f t="shared" si="11"/>
        <v>1</v>
      </c>
    </row>
    <row r="247" spans="1:11" x14ac:dyDescent="0.2">
      <c r="A247">
        <v>54</v>
      </c>
      <c r="B247" t="s">
        <v>10</v>
      </c>
      <c r="C247">
        <v>30.02</v>
      </c>
      <c r="D247">
        <v>0</v>
      </c>
      <c r="E247" t="s">
        <v>11</v>
      </c>
      <c r="F247" t="s">
        <v>13</v>
      </c>
      <c r="G247">
        <v>24476.478510000001</v>
      </c>
      <c r="H247">
        <f t="shared" si="9"/>
        <v>0</v>
      </c>
      <c r="I247">
        <f t="shared" si="10"/>
        <v>0</v>
      </c>
      <c r="J247" cm="1">
        <f t="array" ref="J247">_xlfn.IFS(F247="southwest", 1, F247="southeast", 2, F247="northwest", 3, F247="northeast", 4)</f>
        <v>3</v>
      </c>
      <c r="K247">
        <f t="shared" si="11"/>
        <v>1</v>
      </c>
    </row>
    <row r="248" spans="1:11" x14ac:dyDescent="0.2">
      <c r="A248">
        <v>60</v>
      </c>
      <c r="B248" t="s">
        <v>7</v>
      </c>
      <c r="C248">
        <v>38.06</v>
      </c>
      <c r="D248">
        <v>0</v>
      </c>
      <c r="E248" t="s">
        <v>11</v>
      </c>
      <c r="F248" t="s">
        <v>12</v>
      </c>
      <c r="G248">
        <v>12648.7034</v>
      </c>
      <c r="H248">
        <f t="shared" si="9"/>
        <v>1</v>
      </c>
      <c r="I248">
        <f t="shared" si="10"/>
        <v>0</v>
      </c>
      <c r="J248" cm="1">
        <f t="array" ref="J248">_xlfn.IFS(F248="southwest", 1, F248="southeast", 2, F248="northwest", 3, F248="northeast", 4)</f>
        <v>2</v>
      </c>
      <c r="K248">
        <f t="shared" si="11"/>
        <v>1</v>
      </c>
    </row>
    <row r="249" spans="1:11" x14ac:dyDescent="0.2">
      <c r="A249">
        <v>24</v>
      </c>
      <c r="B249" t="s">
        <v>10</v>
      </c>
      <c r="C249">
        <v>35.86</v>
      </c>
      <c r="D249">
        <v>0</v>
      </c>
      <c r="E249" t="s">
        <v>11</v>
      </c>
      <c r="F249" t="s">
        <v>12</v>
      </c>
      <c r="G249">
        <v>1986.9333999999999</v>
      </c>
      <c r="H249">
        <f t="shared" si="9"/>
        <v>0</v>
      </c>
      <c r="I249">
        <f t="shared" si="10"/>
        <v>0</v>
      </c>
      <c r="J249" cm="1">
        <f t="array" ref="J249">_xlfn.IFS(F249="southwest", 1, F249="southeast", 2, F249="northwest", 3, F249="northeast", 4)</f>
        <v>2</v>
      </c>
      <c r="K249">
        <f t="shared" si="11"/>
        <v>1</v>
      </c>
    </row>
    <row r="250" spans="1:11" x14ac:dyDescent="0.2">
      <c r="A250">
        <v>19</v>
      </c>
      <c r="B250" t="s">
        <v>10</v>
      </c>
      <c r="C250">
        <v>20.9</v>
      </c>
      <c r="D250">
        <v>1</v>
      </c>
      <c r="E250" t="s">
        <v>11</v>
      </c>
      <c r="F250" t="s">
        <v>9</v>
      </c>
      <c r="G250">
        <v>1832.0940000000001</v>
      </c>
      <c r="H250">
        <f t="shared" si="9"/>
        <v>0</v>
      </c>
      <c r="I250">
        <f t="shared" si="10"/>
        <v>0</v>
      </c>
      <c r="J250" cm="1">
        <f t="array" ref="J250">_xlfn.IFS(F250="southwest", 1, F250="southeast", 2, F250="northwest", 3, F250="northeast", 4)</f>
        <v>1</v>
      </c>
      <c r="K250">
        <f t="shared" si="11"/>
        <v>0</v>
      </c>
    </row>
    <row r="251" spans="1:11" x14ac:dyDescent="0.2">
      <c r="A251">
        <v>29</v>
      </c>
      <c r="B251" t="s">
        <v>10</v>
      </c>
      <c r="C251">
        <v>28.975000000000001</v>
      </c>
      <c r="D251">
        <v>1</v>
      </c>
      <c r="E251" t="s">
        <v>11</v>
      </c>
      <c r="F251" t="s">
        <v>14</v>
      </c>
      <c r="G251">
        <v>4040.55825</v>
      </c>
      <c r="H251">
        <f t="shared" si="9"/>
        <v>0</v>
      </c>
      <c r="I251">
        <f t="shared" si="10"/>
        <v>0</v>
      </c>
      <c r="J251" cm="1">
        <f t="array" ref="J251">_xlfn.IFS(F251="southwest", 1, F251="southeast", 2, F251="northwest", 3, F251="northeast", 4)</f>
        <v>4</v>
      </c>
      <c r="K251">
        <f t="shared" si="11"/>
        <v>1</v>
      </c>
    </row>
    <row r="252" spans="1:11" x14ac:dyDescent="0.2">
      <c r="A252">
        <v>18</v>
      </c>
      <c r="B252" t="s">
        <v>10</v>
      </c>
      <c r="C252">
        <v>17.29</v>
      </c>
      <c r="D252">
        <v>2</v>
      </c>
      <c r="E252" t="s">
        <v>8</v>
      </c>
      <c r="F252" t="s">
        <v>14</v>
      </c>
      <c r="G252">
        <v>12829.455099999999</v>
      </c>
      <c r="H252">
        <f t="shared" si="9"/>
        <v>0</v>
      </c>
      <c r="I252">
        <f t="shared" si="10"/>
        <v>1</v>
      </c>
      <c r="J252" cm="1">
        <f t="array" ref="J252">_xlfn.IFS(F252="southwest", 1, F252="southeast", 2, F252="northwest", 3, F252="northeast", 4)</f>
        <v>4</v>
      </c>
      <c r="K252">
        <f t="shared" si="11"/>
        <v>0</v>
      </c>
    </row>
    <row r="253" spans="1:11" x14ac:dyDescent="0.2">
      <c r="A253">
        <v>63</v>
      </c>
      <c r="B253" t="s">
        <v>7</v>
      </c>
      <c r="C253">
        <v>32.200000000000003</v>
      </c>
      <c r="D253">
        <v>2</v>
      </c>
      <c r="E253" t="s">
        <v>8</v>
      </c>
      <c r="F253" t="s">
        <v>9</v>
      </c>
      <c r="G253">
        <v>47305.305</v>
      </c>
      <c r="H253">
        <f t="shared" si="9"/>
        <v>1</v>
      </c>
      <c r="I253">
        <f t="shared" si="10"/>
        <v>1</v>
      </c>
      <c r="J253" cm="1">
        <f t="array" ref="J253">_xlfn.IFS(F253="southwest", 1, F253="southeast", 2, F253="northwest", 3, F253="northeast", 4)</f>
        <v>1</v>
      </c>
      <c r="K253">
        <f t="shared" si="11"/>
        <v>1</v>
      </c>
    </row>
    <row r="254" spans="1:11" x14ac:dyDescent="0.2">
      <c r="A254">
        <v>54</v>
      </c>
      <c r="B254" t="s">
        <v>10</v>
      </c>
      <c r="C254">
        <v>34.21</v>
      </c>
      <c r="D254">
        <v>2</v>
      </c>
      <c r="E254" t="s">
        <v>8</v>
      </c>
      <c r="F254" t="s">
        <v>12</v>
      </c>
      <c r="G254">
        <v>44260.749900000003</v>
      </c>
      <c r="H254">
        <f t="shared" si="9"/>
        <v>0</v>
      </c>
      <c r="I254">
        <f t="shared" si="10"/>
        <v>1</v>
      </c>
      <c r="J254" cm="1">
        <f t="array" ref="J254">_xlfn.IFS(F254="southwest", 1, F254="southeast", 2, F254="northwest", 3, F254="northeast", 4)</f>
        <v>2</v>
      </c>
      <c r="K254">
        <f t="shared" si="11"/>
        <v>1</v>
      </c>
    </row>
    <row r="255" spans="1:11" x14ac:dyDescent="0.2">
      <c r="A255">
        <v>27</v>
      </c>
      <c r="B255" t="s">
        <v>10</v>
      </c>
      <c r="C255">
        <v>30.3</v>
      </c>
      <c r="D255">
        <v>3</v>
      </c>
      <c r="E255" t="s">
        <v>11</v>
      </c>
      <c r="F255" t="s">
        <v>9</v>
      </c>
      <c r="G255">
        <v>4260.7439999999997</v>
      </c>
      <c r="H255">
        <f t="shared" si="9"/>
        <v>0</v>
      </c>
      <c r="I255">
        <f t="shared" si="10"/>
        <v>0</v>
      </c>
      <c r="J255" cm="1">
        <f t="array" ref="J255">_xlfn.IFS(F255="southwest", 1, F255="southeast", 2, F255="northwest", 3, F255="northeast", 4)</f>
        <v>1</v>
      </c>
      <c r="K255">
        <f t="shared" si="11"/>
        <v>1</v>
      </c>
    </row>
    <row r="256" spans="1:11" x14ac:dyDescent="0.2">
      <c r="A256">
        <v>50</v>
      </c>
      <c r="B256" t="s">
        <v>10</v>
      </c>
      <c r="C256">
        <v>31.824999999999999</v>
      </c>
      <c r="D256">
        <v>0</v>
      </c>
      <c r="E256" t="s">
        <v>8</v>
      </c>
      <c r="F256" t="s">
        <v>14</v>
      </c>
      <c r="G256">
        <v>41097.161749999999</v>
      </c>
      <c r="H256">
        <f t="shared" si="9"/>
        <v>0</v>
      </c>
      <c r="I256">
        <f t="shared" si="10"/>
        <v>1</v>
      </c>
      <c r="J256" cm="1">
        <f t="array" ref="J256">_xlfn.IFS(F256="southwest", 1, F256="southeast", 2, F256="northwest", 3, F256="northeast", 4)</f>
        <v>4</v>
      </c>
      <c r="K256">
        <f t="shared" si="11"/>
        <v>1</v>
      </c>
    </row>
    <row r="257" spans="1:11" x14ac:dyDescent="0.2">
      <c r="A257">
        <v>55</v>
      </c>
      <c r="B257" t="s">
        <v>7</v>
      </c>
      <c r="C257">
        <v>25.364999999999998</v>
      </c>
      <c r="D257">
        <v>3</v>
      </c>
      <c r="E257" t="s">
        <v>11</v>
      </c>
      <c r="F257" t="s">
        <v>14</v>
      </c>
      <c r="G257">
        <v>13047.332350000001</v>
      </c>
      <c r="H257">
        <f t="shared" si="9"/>
        <v>1</v>
      </c>
      <c r="I257">
        <f t="shared" si="10"/>
        <v>0</v>
      </c>
      <c r="J257" cm="1">
        <f t="array" ref="J257">_xlfn.IFS(F257="southwest", 1, F257="southeast", 2, F257="northwest", 3, F257="northeast", 4)</f>
        <v>4</v>
      </c>
      <c r="K257">
        <f t="shared" si="11"/>
        <v>1</v>
      </c>
    </row>
    <row r="258" spans="1:11" x14ac:dyDescent="0.2">
      <c r="A258">
        <v>56</v>
      </c>
      <c r="B258" t="s">
        <v>10</v>
      </c>
      <c r="C258">
        <v>33.630000000000003</v>
      </c>
      <c r="D258">
        <v>0</v>
      </c>
      <c r="E258" t="s">
        <v>8</v>
      </c>
      <c r="F258" t="s">
        <v>13</v>
      </c>
      <c r="G258">
        <v>43921.183700000001</v>
      </c>
      <c r="H258">
        <f t="shared" si="9"/>
        <v>0</v>
      </c>
      <c r="I258">
        <f t="shared" si="10"/>
        <v>1</v>
      </c>
      <c r="J258" cm="1">
        <f t="array" ref="J258">_xlfn.IFS(F258="southwest", 1, F258="southeast", 2, F258="northwest", 3, F258="northeast", 4)</f>
        <v>3</v>
      </c>
      <c r="K258">
        <f t="shared" si="11"/>
        <v>1</v>
      </c>
    </row>
    <row r="259" spans="1:11" x14ac:dyDescent="0.2">
      <c r="A259">
        <v>38</v>
      </c>
      <c r="B259" t="s">
        <v>7</v>
      </c>
      <c r="C259">
        <v>40.15</v>
      </c>
      <c r="D259">
        <v>0</v>
      </c>
      <c r="E259" t="s">
        <v>11</v>
      </c>
      <c r="F259" t="s">
        <v>12</v>
      </c>
      <c r="G259">
        <v>5400.9804999999997</v>
      </c>
      <c r="H259">
        <f t="shared" ref="H259:H322" si="12">IF(B259= "female", 1, 0)</f>
        <v>1</v>
      </c>
      <c r="I259">
        <f t="shared" ref="I259:I322" si="13">IF(E259="yes", 1, 0)</f>
        <v>0</v>
      </c>
      <c r="J259" cm="1">
        <f t="array" ref="J259">_xlfn.IFS(F259="southwest", 1, F259="southeast", 2, F259="northwest", 3, F259="northeast", 4)</f>
        <v>2</v>
      </c>
      <c r="K259">
        <f t="shared" ref="K259:K322" si="14">IF(C259&gt;25, 1, 0)</f>
        <v>1</v>
      </c>
    </row>
    <row r="260" spans="1:11" x14ac:dyDescent="0.2">
      <c r="A260">
        <v>51</v>
      </c>
      <c r="B260" t="s">
        <v>10</v>
      </c>
      <c r="C260">
        <v>24.414999999999999</v>
      </c>
      <c r="D260">
        <v>4</v>
      </c>
      <c r="E260" t="s">
        <v>11</v>
      </c>
      <c r="F260" t="s">
        <v>13</v>
      </c>
      <c r="G260">
        <v>11520.099850000001</v>
      </c>
      <c r="H260">
        <f t="shared" si="12"/>
        <v>0</v>
      </c>
      <c r="I260">
        <f t="shared" si="13"/>
        <v>0</v>
      </c>
      <c r="J260" cm="1">
        <f t="array" ref="J260">_xlfn.IFS(F260="southwest", 1, F260="southeast", 2, F260="northwest", 3, F260="northeast", 4)</f>
        <v>3</v>
      </c>
      <c r="K260">
        <f t="shared" si="14"/>
        <v>0</v>
      </c>
    </row>
    <row r="261" spans="1:11" x14ac:dyDescent="0.2">
      <c r="A261">
        <v>19</v>
      </c>
      <c r="B261" t="s">
        <v>10</v>
      </c>
      <c r="C261">
        <v>31.92</v>
      </c>
      <c r="D261">
        <v>0</v>
      </c>
      <c r="E261" t="s">
        <v>8</v>
      </c>
      <c r="F261" t="s">
        <v>13</v>
      </c>
      <c r="G261">
        <v>33750.291799999999</v>
      </c>
      <c r="H261">
        <f t="shared" si="12"/>
        <v>0</v>
      </c>
      <c r="I261">
        <f t="shared" si="13"/>
        <v>1</v>
      </c>
      <c r="J261" cm="1">
        <f t="array" ref="J261">_xlfn.IFS(F261="southwest", 1, F261="southeast", 2, F261="northwest", 3, F261="northeast", 4)</f>
        <v>3</v>
      </c>
      <c r="K261">
        <f t="shared" si="14"/>
        <v>1</v>
      </c>
    </row>
    <row r="262" spans="1:11" x14ac:dyDescent="0.2">
      <c r="A262">
        <v>58</v>
      </c>
      <c r="B262" t="s">
        <v>7</v>
      </c>
      <c r="C262">
        <v>25.2</v>
      </c>
      <c r="D262">
        <v>0</v>
      </c>
      <c r="E262" t="s">
        <v>11</v>
      </c>
      <c r="F262" t="s">
        <v>9</v>
      </c>
      <c r="G262">
        <v>11837.16</v>
      </c>
      <c r="H262">
        <f t="shared" si="12"/>
        <v>1</v>
      </c>
      <c r="I262">
        <f t="shared" si="13"/>
        <v>0</v>
      </c>
      <c r="J262" cm="1">
        <f t="array" ref="J262">_xlfn.IFS(F262="southwest", 1, F262="southeast", 2, F262="northwest", 3, F262="northeast", 4)</f>
        <v>1</v>
      </c>
      <c r="K262">
        <f t="shared" si="14"/>
        <v>1</v>
      </c>
    </row>
    <row r="263" spans="1:11" x14ac:dyDescent="0.2">
      <c r="A263">
        <v>20</v>
      </c>
      <c r="B263" t="s">
        <v>7</v>
      </c>
      <c r="C263">
        <v>26.84</v>
      </c>
      <c r="D263">
        <v>1</v>
      </c>
      <c r="E263" t="s">
        <v>8</v>
      </c>
      <c r="F263" t="s">
        <v>12</v>
      </c>
      <c r="G263">
        <v>17085.267599999999</v>
      </c>
      <c r="H263">
        <f t="shared" si="12"/>
        <v>1</v>
      </c>
      <c r="I263">
        <f t="shared" si="13"/>
        <v>1</v>
      </c>
      <c r="J263" cm="1">
        <f t="array" ref="J263">_xlfn.IFS(F263="southwest", 1, F263="southeast", 2, F263="northwest", 3, F263="northeast", 4)</f>
        <v>2</v>
      </c>
      <c r="K263">
        <f t="shared" si="14"/>
        <v>1</v>
      </c>
    </row>
    <row r="264" spans="1:11" x14ac:dyDescent="0.2">
      <c r="A264">
        <v>52</v>
      </c>
      <c r="B264" t="s">
        <v>10</v>
      </c>
      <c r="C264">
        <v>24.32</v>
      </c>
      <c r="D264">
        <v>3</v>
      </c>
      <c r="E264" t="s">
        <v>8</v>
      </c>
      <c r="F264" t="s">
        <v>14</v>
      </c>
      <c r="G264">
        <v>24869.836800000001</v>
      </c>
      <c r="H264">
        <f t="shared" si="12"/>
        <v>0</v>
      </c>
      <c r="I264">
        <f t="shared" si="13"/>
        <v>1</v>
      </c>
      <c r="J264" cm="1">
        <f t="array" ref="J264">_xlfn.IFS(F264="southwest", 1, F264="southeast", 2, F264="northwest", 3, F264="northeast", 4)</f>
        <v>4</v>
      </c>
      <c r="K264">
        <f t="shared" si="14"/>
        <v>0</v>
      </c>
    </row>
    <row r="265" spans="1:11" x14ac:dyDescent="0.2">
      <c r="A265">
        <v>19</v>
      </c>
      <c r="B265" t="s">
        <v>10</v>
      </c>
      <c r="C265">
        <v>36.954999999999998</v>
      </c>
      <c r="D265">
        <v>0</v>
      </c>
      <c r="E265" t="s">
        <v>8</v>
      </c>
      <c r="F265" t="s">
        <v>13</v>
      </c>
      <c r="G265">
        <v>36219.405449999998</v>
      </c>
      <c r="H265">
        <f t="shared" si="12"/>
        <v>0</v>
      </c>
      <c r="I265">
        <f t="shared" si="13"/>
        <v>1</v>
      </c>
      <c r="J265" cm="1">
        <f t="array" ref="J265">_xlfn.IFS(F265="southwest", 1, F265="southeast", 2, F265="northwest", 3, F265="northeast", 4)</f>
        <v>3</v>
      </c>
      <c r="K265">
        <f t="shared" si="14"/>
        <v>1</v>
      </c>
    </row>
    <row r="266" spans="1:11" x14ac:dyDescent="0.2">
      <c r="A266">
        <v>53</v>
      </c>
      <c r="B266" t="s">
        <v>7</v>
      </c>
      <c r="C266">
        <v>38.06</v>
      </c>
      <c r="D266">
        <v>3</v>
      </c>
      <c r="E266" t="s">
        <v>11</v>
      </c>
      <c r="F266" t="s">
        <v>12</v>
      </c>
      <c r="G266">
        <v>20462.997660000001</v>
      </c>
      <c r="H266">
        <f t="shared" si="12"/>
        <v>1</v>
      </c>
      <c r="I266">
        <f t="shared" si="13"/>
        <v>0</v>
      </c>
      <c r="J266" cm="1">
        <f t="array" ref="J266">_xlfn.IFS(F266="southwest", 1, F266="southeast", 2, F266="northwest", 3, F266="northeast", 4)</f>
        <v>2</v>
      </c>
      <c r="K266">
        <f t="shared" si="14"/>
        <v>1</v>
      </c>
    </row>
    <row r="267" spans="1:11" x14ac:dyDescent="0.2">
      <c r="A267">
        <v>46</v>
      </c>
      <c r="B267" t="s">
        <v>10</v>
      </c>
      <c r="C267">
        <v>42.35</v>
      </c>
      <c r="D267">
        <v>3</v>
      </c>
      <c r="E267" t="s">
        <v>8</v>
      </c>
      <c r="F267" t="s">
        <v>12</v>
      </c>
      <c r="G267">
        <v>46151.124499999998</v>
      </c>
      <c r="H267">
        <f t="shared" si="12"/>
        <v>0</v>
      </c>
      <c r="I267">
        <f t="shared" si="13"/>
        <v>1</v>
      </c>
      <c r="J267" cm="1">
        <f t="array" ref="J267">_xlfn.IFS(F267="southwest", 1, F267="southeast", 2, F267="northwest", 3, F267="northeast", 4)</f>
        <v>2</v>
      </c>
      <c r="K267">
        <f t="shared" si="14"/>
        <v>1</v>
      </c>
    </row>
    <row r="268" spans="1:11" x14ac:dyDescent="0.2">
      <c r="A268">
        <v>40</v>
      </c>
      <c r="B268" t="s">
        <v>10</v>
      </c>
      <c r="C268">
        <v>19.8</v>
      </c>
      <c r="D268">
        <v>1</v>
      </c>
      <c r="E268" t="s">
        <v>8</v>
      </c>
      <c r="F268" t="s">
        <v>12</v>
      </c>
      <c r="G268">
        <v>17179.522000000001</v>
      </c>
      <c r="H268">
        <f t="shared" si="12"/>
        <v>0</v>
      </c>
      <c r="I268">
        <f t="shared" si="13"/>
        <v>1</v>
      </c>
      <c r="J268" cm="1">
        <f t="array" ref="J268">_xlfn.IFS(F268="southwest", 1, F268="southeast", 2, F268="northwest", 3, F268="northeast", 4)</f>
        <v>2</v>
      </c>
      <c r="K268">
        <f t="shared" si="14"/>
        <v>0</v>
      </c>
    </row>
    <row r="269" spans="1:11" x14ac:dyDescent="0.2">
      <c r="A269">
        <v>59</v>
      </c>
      <c r="B269" t="s">
        <v>7</v>
      </c>
      <c r="C269">
        <v>32.395000000000003</v>
      </c>
      <c r="D269">
        <v>3</v>
      </c>
      <c r="E269" t="s">
        <v>11</v>
      </c>
      <c r="F269" t="s">
        <v>14</v>
      </c>
      <c r="G269">
        <v>14590.63205</v>
      </c>
      <c r="H269">
        <f t="shared" si="12"/>
        <v>1</v>
      </c>
      <c r="I269">
        <f t="shared" si="13"/>
        <v>0</v>
      </c>
      <c r="J269" cm="1">
        <f t="array" ref="J269">_xlfn.IFS(F269="southwest", 1, F269="southeast", 2, F269="northwest", 3, F269="northeast", 4)</f>
        <v>4</v>
      </c>
      <c r="K269">
        <f t="shared" si="14"/>
        <v>1</v>
      </c>
    </row>
    <row r="270" spans="1:11" x14ac:dyDescent="0.2">
      <c r="A270">
        <v>45</v>
      </c>
      <c r="B270" t="s">
        <v>10</v>
      </c>
      <c r="C270">
        <v>30.2</v>
      </c>
      <c r="D270">
        <v>1</v>
      </c>
      <c r="E270" t="s">
        <v>11</v>
      </c>
      <c r="F270" t="s">
        <v>9</v>
      </c>
      <c r="G270">
        <v>7441.0529999999999</v>
      </c>
      <c r="H270">
        <f t="shared" si="12"/>
        <v>0</v>
      </c>
      <c r="I270">
        <f t="shared" si="13"/>
        <v>0</v>
      </c>
      <c r="J270" cm="1">
        <f t="array" ref="J270">_xlfn.IFS(F270="southwest", 1, F270="southeast", 2, F270="northwest", 3, F270="northeast", 4)</f>
        <v>1</v>
      </c>
      <c r="K270">
        <f t="shared" si="14"/>
        <v>1</v>
      </c>
    </row>
    <row r="271" spans="1:11" x14ac:dyDescent="0.2">
      <c r="A271">
        <v>49</v>
      </c>
      <c r="B271" t="s">
        <v>10</v>
      </c>
      <c r="C271">
        <v>25.84</v>
      </c>
      <c r="D271">
        <v>1</v>
      </c>
      <c r="E271" t="s">
        <v>11</v>
      </c>
      <c r="F271" t="s">
        <v>14</v>
      </c>
      <c r="G271">
        <v>9282.4806000000008</v>
      </c>
      <c r="H271">
        <f t="shared" si="12"/>
        <v>0</v>
      </c>
      <c r="I271">
        <f t="shared" si="13"/>
        <v>0</v>
      </c>
      <c r="J271" cm="1">
        <f t="array" ref="J271">_xlfn.IFS(F271="southwest", 1, F271="southeast", 2, F271="northwest", 3, F271="northeast", 4)</f>
        <v>4</v>
      </c>
      <c r="K271">
        <f t="shared" si="14"/>
        <v>1</v>
      </c>
    </row>
    <row r="272" spans="1:11" x14ac:dyDescent="0.2">
      <c r="A272">
        <v>18</v>
      </c>
      <c r="B272" t="s">
        <v>10</v>
      </c>
      <c r="C272">
        <v>29.37</v>
      </c>
      <c r="D272">
        <v>1</v>
      </c>
      <c r="E272" t="s">
        <v>11</v>
      </c>
      <c r="F272" t="s">
        <v>12</v>
      </c>
      <c r="G272">
        <v>1719.4363000000001</v>
      </c>
      <c r="H272">
        <f t="shared" si="12"/>
        <v>0</v>
      </c>
      <c r="I272">
        <f t="shared" si="13"/>
        <v>0</v>
      </c>
      <c r="J272" cm="1">
        <f t="array" ref="J272">_xlfn.IFS(F272="southwest", 1, F272="southeast", 2, F272="northwest", 3, F272="northeast", 4)</f>
        <v>2</v>
      </c>
      <c r="K272">
        <f t="shared" si="14"/>
        <v>1</v>
      </c>
    </row>
    <row r="273" spans="1:11" x14ac:dyDescent="0.2">
      <c r="A273">
        <v>50</v>
      </c>
      <c r="B273" t="s">
        <v>10</v>
      </c>
      <c r="C273">
        <v>34.200000000000003</v>
      </c>
      <c r="D273">
        <v>2</v>
      </c>
      <c r="E273" t="s">
        <v>8</v>
      </c>
      <c r="F273" t="s">
        <v>9</v>
      </c>
      <c r="G273">
        <v>42856.838000000003</v>
      </c>
      <c r="H273">
        <f t="shared" si="12"/>
        <v>0</v>
      </c>
      <c r="I273">
        <f t="shared" si="13"/>
        <v>1</v>
      </c>
      <c r="J273" cm="1">
        <f t="array" ref="J273">_xlfn.IFS(F273="southwest", 1, F273="southeast", 2, F273="northwest", 3, F273="northeast", 4)</f>
        <v>1</v>
      </c>
      <c r="K273">
        <f t="shared" si="14"/>
        <v>1</v>
      </c>
    </row>
    <row r="274" spans="1:11" x14ac:dyDescent="0.2">
      <c r="A274">
        <v>41</v>
      </c>
      <c r="B274" t="s">
        <v>10</v>
      </c>
      <c r="C274">
        <v>37.049999999999997</v>
      </c>
      <c r="D274">
        <v>2</v>
      </c>
      <c r="E274" t="s">
        <v>11</v>
      </c>
      <c r="F274" t="s">
        <v>13</v>
      </c>
      <c r="G274">
        <v>7265.7025000000003</v>
      </c>
      <c r="H274">
        <f t="shared" si="12"/>
        <v>0</v>
      </c>
      <c r="I274">
        <f t="shared" si="13"/>
        <v>0</v>
      </c>
      <c r="J274" cm="1">
        <f t="array" ref="J274">_xlfn.IFS(F274="southwest", 1, F274="southeast", 2, F274="northwest", 3, F274="northeast", 4)</f>
        <v>3</v>
      </c>
      <c r="K274">
        <f t="shared" si="14"/>
        <v>1</v>
      </c>
    </row>
    <row r="275" spans="1:11" x14ac:dyDescent="0.2">
      <c r="A275">
        <v>50</v>
      </c>
      <c r="B275" t="s">
        <v>10</v>
      </c>
      <c r="C275">
        <v>27.454999999999998</v>
      </c>
      <c r="D275">
        <v>1</v>
      </c>
      <c r="E275" t="s">
        <v>11</v>
      </c>
      <c r="F275" t="s">
        <v>14</v>
      </c>
      <c r="G275">
        <v>9617.6624499999998</v>
      </c>
      <c r="H275">
        <f t="shared" si="12"/>
        <v>0</v>
      </c>
      <c r="I275">
        <f t="shared" si="13"/>
        <v>0</v>
      </c>
      <c r="J275" cm="1">
        <f t="array" ref="J275">_xlfn.IFS(F275="southwest", 1, F275="southeast", 2, F275="northwest", 3, F275="northeast", 4)</f>
        <v>4</v>
      </c>
      <c r="K275">
        <f t="shared" si="14"/>
        <v>1</v>
      </c>
    </row>
    <row r="276" spans="1:11" x14ac:dyDescent="0.2">
      <c r="A276">
        <v>25</v>
      </c>
      <c r="B276" t="s">
        <v>10</v>
      </c>
      <c r="C276">
        <v>27.55</v>
      </c>
      <c r="D276">
        <v>0</v>
      </c>
      <c r="E276" t="s">
        <v>11</v>
      </c>
      <c r="F276" t="s">
        <v>13</v>
      </c>
      <c r="G276">
        <v>2523.1695</v>
      </c>
      <c r="H276">
        <f t="shared" si="12"/>
        <v>0</v>
      </c>
      <c r="I276">
        <f t="shared" si="13"/>
        <v>0</v>
      </c>
      <c r="J276" cm="1">
        <f t="array" ref="J276">_xlfn.IFS(F276="southwest", 1, F276="southeast", 2, F276="northwest", 3, F276="northeast", 4)</f>
        <v>3</v>
      </c>
      <c r="K276">
        <f t="shared" si="14"/>
        <v>1</v>
      </c>
    </row>
    <row r="277" spans="1:11" x14ac:dyDescent="0.2">
      <c r="A277">
        <v>47</v>
      </c>
      <c r="B277" t="s">
        <v>7</v>
      </c>
      <c r="C277">
        <v>26.6</v>
      </c>
      <c r="D277">
        <v>2</v>
      </c>
      <c r="E277" t="s">
        <v>11</v>
      </c>
      <c r="F277" t="s">
        <v>14</v>
      </c>
      <c r="G277">
        <v>9715.8410000000003</v>
      </c>
      <c r="H277">
        <f t="shared" si="12"/>
        <v>1</v>
      </c>
      <c r="I277">
        <f t="shared" si="13"/>
        <v>0</v>
      </c>
      <c r="J277" cm="1">
        <f t="array" ref="J277">_xlfn.IFS(F277="southwest", 1, F277="southeast", 2, F277="northwest", 3, F277="northeast", 4)</f>
        <v>4</v>
      </c>
      <c r="K277">
        <f t="shared" si="14"/>
        <v>1</v>
      </c>
    </row>
    <row r="278" spans="1:11" x14ac:dyDescent="0.2">
      <c r="A278">
        <v>19</v>
      </c>
      <c r="B278" t="s">
        <v>10</v>
      </c>
      <c r="C278">
        <v>20.614999999999998</v>
      </c>
      <c r="D278">
        <v>2</v>
      </c>
      <c r="E278" t="s">
        <v>11</v>
      </c>
      <c r="F278" t="s">
        <v>13</v>
      </c>
      <c r="G278">
        <v>2803.69785</v>
      </c>
      <c r="H278">
        <f t="shared" si="12"/>
        <v>0</v>
      </c>
      <c r="I278">
        <f t="shared" si="13"/>
        <v>0</v>
      </c>
      <c r="J278" cm="1">
        <f t="array" ref="J278">_xlfn.IFS(F278="southwest", 1, F278="southeast", 2, F278="northwest", 3, F278="northeast", 4)</f>
        <v>3</v>
      </c>
      <c r="K278">
        <f t="shared" si="14"/>
        <v>0</v>
      </c>
    </row>
    <row r="279" spans="1:11" x14ac:dyDescent="0.2">
      <c r="A279">
        <v>22</v>
      </c>
      <c r="B279" t="s">
        <v>7</v>
      </c>
      <c r="C279">
        <v>24.3</v>
      </c>
      <c r="D279">
        <v>0</v>
      </c>
      <c r="E279" t="s">
        <v>11</v>
      </c>
      <c r="F279" t="s">
        <v>9</v>
      </c>
      <c r="G279">
        <v>2150.4690000000001</v>
      </c>
      <c r="H279">
        <f t="shared" si="12"/>
        <v>1</v>
      </c>
      <c r="I279">
        <f t="shared" si="13"/>
        <v>0</v>
      </c>
      <c r="J279" cm="1">
        <f t="array" ref="J279">_xlfn.IFS(F279="southwest", 1, F279="southeast", 2, F279="northwest", 3, F279="northeast", 4)</f>
        <v>1</v>
      </c>
      <c r="K279">
        <f t="shared" si="14"/>
        <v>0</v>
      </c>
    </row>
    <row r="280" spans="1:11" x14ac:dyDescent="0.2">
      <c r="A280">
        <v>59</v>
      </c>
      <c r="B280" t="s">
        <v>10</v>
      </c>
      <c r="C280">
        <v>31.79</v>
      </c>
      <c r="D280">
        <v>2</v>
      </c>
      <c r="E280" t="s">
        <v>11</v>
      </c>
      <c r="F280" t="s">
        <v>12</v>
      </c>
      <c r="G280">
        <v>12928.7911</v>
      </c>
      <c r="H280">
        <f t="shared" si="12"/>
        <v>0</v>
      </c>
      <c r="I280">
        <f t="shared" si="13"/>
        <v>0</v>
      </c>
      <c r="J280" cm="1">
        <f t="array" ref="J280">_xlfn.IFS(F280="southwest", 1, F280="southeast", 2, F280="northwest", 3, F280="northeast", 4)</f>
        <v>2</v>
      </c>
      <c r="K280">
        <f t="shared" si="14"/>
        <v>1</v>
      </c>
    </row>
    <row r="281" spans="1:11" x14ac:dyDescent="0.2">
      <c r="A281">
        <v>51</v>
      </c>
      <c r="B281" t="s">
        <v>7</v>
      </c>
      <c r="C281">
        <v>21.56</v>
      </c>
      <c r="D281">
        <v>1</v>
      </c>
      <c r="E281" t="s">
        <v>11</v>
      </c>
      <c r="F281" t="s">
        <v>12</v>
      </c>
      <c r="G281">
        <v>9855.1314000000002</v>
      </c>
      <c r="H281">
        <f t="shared" si="12"/>
        <v>1</v>
      </c>
      <c r="I281">
        <f t="shared" si="13"/>
        <v>0</v>
      </c>
      <c r="J281" cm="1">
        <f t="array" ref="J281">_xlfn.IFS(F281="southwest", 1, F281="southeast", 2, F281="northwest", 3, F281="northeast", 4)</f>
        <v>2</v>
      </c>
      <c r="K281">
        <f t="shared" si="14"/>
        <v>0</v>
      </c>
    </row>
    <row r="282" spans="1:11" x14ac:dyDescent="0.2">
      <c r="A282">
        <v>40</v>
      </c>
      <c r="B282" t="s">
        <v>7</v>
      </c>
      <c r="C282">
        <v>28.12</v>
      </c>
      <c r="D282">
        <v>1</v>
      </c>
      <c r="E282" t="s">
        <v>8</v>
      </c>
      <c r="F282" t="s">
        <v>14</v>
      </c>
      <c r="G282">
        <v>22331.566800000001</v>
      </c>
      <c r="H282">
        <f t="shared" si="12"/>
        <v>1</v>
      </c>
      <c r="I282">
        <f t="shared" si="13"/>
        <v>1</v>
      </c>
      <c r="J282" cm="1">
        <f t="array" ref="J282">_xlfn.IFS(F282="southwest", 1, F282="southeast", 2, F282="northwest", 3, F282="northeast", 4)</f>
        <v>4</v>
      </c>
      <c r="K282">
        <f t="shared" si="14"/>
        <v>1</v>
      </c>
    </row>
    <row r="283" spans="1:11" x14ac:dyDescent="0.2">
      <c r="A283">
        <v>54</v>
      </c>
      <c r="B283" t="s">
        <v>10</v>
      </c>
      <c r="C283">
        <v>40.564999999999998</v>
      </c>
      <c r="D283">
        <v>3</v>
      </c>
      <c r="E283" t="s">
        <v>8</v>
      </c>
      <c r="F283" t="s">
        <v>14</v>
      </c>
      <c r="G283">
        <v>48549.178350000002</v>
      </c>
      <c r="H283">
        <f t="shared" si="12"/>
        <v>0</v>
      </c>
      <c r="I283">
        <f t="shared" si="13"/>
        <v>1</v>
      </c>
      <c r="J283" cm="1">
        <f t="array" ref="J283">_xlfn.IFS(F283="southwest", 1, F283="southeast", 2, F283="northwest", 3, F283="northeast", 4)</f>
        <v>4</v>
      </c>
      <c r="K283">
        <f t="shared" si="14"/>
        <v>1</v>
      </c>
    </row>
    <row r="284" spans="1:11" x14ac:dyDescent="0.2">
      <c r="A284">
        <v>30</v>
      </c>
      <c r="B284" t="s">
        <v>10</v>
      </c>
      <c r="C284">
        <v>27.645</v>
      </c>
      <c r="D284">
        <v>1</v>
      </c>
      <c r="E284" t="s">
        <v>11</v>
      </c>
      <c r="F284" t="s">
        <v>14</v>
      </c>
      <c r="G284">
        <v>4237.12655</v>
      </c>
      <c r="H284">
        <f t="shared" si="12"/>
        <v>0</v>
      </c>
      <c r="I284">
        <f t="shared" si="13"/>
        <v>0</v>
      </c>
      <c r="J284" cm="1">
        <f t="array" ref="J284">_xlfn.IFS(F284="southwest", 1, F284="southeast", 2, F284="northwest", 3, F284="northeast", 4)</f>
        <v>4</v>
      </c>
      <c r="K284">
        <f t="shared" si="14"/>
        <v>1</v>
      </c>
    </row>
    <row r="285" spans="1:11" x14ac:dyDescent="0.2">
      <c r="A285">
        <v>55</v>
      </c>
      <c r="B285" t="s">
        <v>7</v>
      </c>
      <c r="C285">
        <v>32.395000000000003</v>
      </c>
      <c r="D285">
        <v>1</v>
      </c>
      <c r="E285" t="s">
        <v>11</v>
      </c>
      <c r="F285" t="s">
        <v>14</v>
      </c>
      <c r="G285">
        <v>11879.10405</v>
      </c>
      <c r="H285">
        <f t="shared" si="12"/>
        <v>1</v>
      </c>
      <c r="I285">
        <f t="shared" si="13"/>
        <v>0</v>
      </c>
      <c r="J285" cm="1">
        <f t="array" ref="J285">_xlfn.IFS(F285="southwest", 1, F285="southeast", 2, F285="northwest", 3, F285="northeast", 4)</f>
        <v>4</v>
      </c>
      <c r="K285">
        <f t="shared" si="14"/>
        <v>1</v>
      </c>
    </row>
    <row r="286" spans="1:11" x14ac:dyDescent="0.2">
      <c r="A286">
        <v>52</v>
      </c>
      <c r="B286" t="s">
        <v>7</v>
      </c>
      <c r="C286">
        <v>31.2</v>
      </c>
      <c r="D286">
        <v>0</v>
      </c>
      <c r="E286" t="s">
        <v>11</v>
      </c>
      <c r="F286" t="s">
        <v>9</v>
      </c>
      <c r="G286">
        <v>9625.92</v>
      </c>
      <c r="H286">
        <f t="shared" si="12"/>
        <v>1</v>
      </c>
      <c r="I286">
        <f t="shared" si="13"/>
        <v>0</v>
      </c>
      <c r="J286" cm="1">
        <f t="array" ref="J286">_xlfn.IFS(F286="southwest", 1, F286="southeast", 2, F286="northwest", 3, F286="northeast", 4)</f>
        <v>1</v>
      </c>
      <c r="K286">
        <f t="shared" si="14"/>
        <v>1</v>
      </c>
    </row>
    <row r="287" spans="1:11" x14ac:dyDescent="0.2">
      <c r="A287">
        <v>46</v>
      </c>
      <c r="B287" t="s">
        <v>10</v>
      </c>
      <c r="C287">
        <v>26.62</v>
      </c>
      <c r="D287">
        <v>1</v>
      </c>
      <c r="E287" t="s">
        <v>11</v>
      </c>
      <c r="F287" t="s">
        <v>12</v>
      </c>
      <c r="G287">
        <v>7742.1098000000002</v>
      </c>
      <c r="H287">
        <f t="shared" si="12"/>
        <v>0</v>
      </c>
      <c r="I287">
        <f t="shared" si="13"/>
        <v>0</v>
      </c>
      <c r="J287" cm="1">
        <f t="array" ref="J287">_xlfn.IFS(F287="southwest", 1, F287="southeast", 2, F287="northwest", 3, F287="northeast", 4)</f>
        <v>2</v>
      </c>
      <c r="K287">
        <f t="shared" si="14"/>
        <v>1</v>
      </c>
    </row>
    <row r="288" spans="1:11" x14ac:dyDescent="0.2">
      <c r="A288">
        <v>46</v>
      </c>
      <c r="B288" t="s">
        <v>7</v>
      </c>
      <c r="C288">
        <v>48.07</v>
      </c>
      <c r="D288">
        <v>2</v>
      </c>
      <c r="E288" t="s">
        <v>11</v>
      </c>
      <c r="F288" t="s">
        <v>14</v>
      </c>
      <c r="G288">
        <v>9432.9253000000008</v>
      </c>
      <c r="H288">
        <f t="shared" si="12"/>
        <v>1</v>
      </c>
      <c r="I288">
        <f t="shared" si="13"/>
        <v>0</v>
      </c>
      <c r="J288" cm="1">
        <f t="array" ref="J288">_xlfn.IFS(F288="southwest", 1, F288="southeast", 2, F288="northwest", 3, F288="northeast", 4)</f>
        <v>4</v>
      </c>
      <c r="K288">
        <f t="shared" si="14"/>
        <v>1</v>
      </c>
    </row>
    <row r="289" spans="1:11" x14ac:dyDescent="0.2">
      <c r="A289">
        <v>63</v>
      </c>
      <c r="B289" t="s">
        <v>7</v>
      </c>
      <c r="C289">
        <v>26.22</v>
      </c>
      <c r="D289">
        <v>0</v>
      </c>
      <c r="E289" t="s">
        <v>11</v>
      </c>
      <c r="F289" t="s">
        <v>13</v>
      </c>
      <c r="G289">
        <v>14256.192800000001</v>
      </c>
      <c r="H289">
        <f t="shared" si="12"/>
        <v>1</v>
      </c>
      <c r="I289">
        <f t="shared" si="13"/>
        <v>0</v>
      </c>
      <c r="J289" cm="1">
        <f t="array" ref="J289">_xlfn.IFS(F289="southwest", 1, F289="southeast", 2, F289="northwest", 3, F289="northeast", 4)</f>
        <v>3</v>
      </c>
      <c r="K289">
        <f t="shared" si="14"/>
        <v>1</v>
      </c>
    </row>
    <row r="290" spans="1:11" x14ac:dyDescent="0.2">
      <c r="A290">
        <v>59</v>
      </c>
      <c r="B290" t="s">
        <v>7</v>
      </c>
      <c r="C290">
        <v>36.765000000000001</v>
      </c>
      <c r="D290">
        <v>1</v>
      </c>
      <c r="E290" t="s">
        <v>8</v>
      </c>
      <c r="F290" t="s">
        <v>14</v>
      </c>
      <c r="G290">
        <v>47896.79135</v>
      </c>
      <c r="H290">
        <f t="shared" si="12"/>
        <v>1</v>
      </c>
      <c r="I290">
        <f t="shared" si="13"/>
        <v>1</v>
      </c>
      <c r="J290" cm="1">
        <f t="array" ref="J290">_xlfn.IFS(F290="southwest", 1, F290="southeast", 2, F290="northwest", 3, F290="northeast", 4)</f>
        <v>4</v>
      </c>
      <c r="K290">
        <f t="shared" si="14"/>
        <v>1</v>
      </c>
    </row>
    <row r="291" spans="1:11" x14ac:dyDescent="0.2">
      <c r="A291">
        <v>52</v>
      </c>
      <c r="B291" t="s">
        <v>10</v>
      </c>
      <c r="C291">
        <v>26.4</v>
      </c>
      <c r="D291">
        <v>3</v>
      </c>
      <c r="E291" t="s">
        <v>11</v>
      </c>
      <c r="F291" t="s">
        <v>12</v>
      </c>
      <c r="G291">
        <v>25992.821039999999</v>
      </c>
      <c r="H291">
        <f t="shared" si="12"/>
        <v>0</v>
      </c>
      <c r="I291">
        <f t="shared" si="13"/>
        <v>0</v>
      </c>
      <c r="J291" cm="1">
        <f t="array" ref="J291">_xlfn.IFS(F291="southwest", 1, F291="southeast", 2, F291="northwest", 3, F291="northeast", 4)</f>
        <v>2</v>
      </c>
      <c r="K291">
        <f t="shared" si="14"/>
        <v>1</v>
      </c>
    </row>
    <row r="292" spans="1:11" x14ac:dyDescent="0.2">
      <c r="A292">
        <v>28</v>
      </c>
      <c r="B292" t="s">
        <v>7</v>
      </c>
      <c r="C292">
        <v>33.4</v>
      </c>
      <c r="D292">
        <v>0</v>
      </c>
      <c r="E292" t="s">
        <v>11</v>
      </c>
      <c r="F292" t="s">
        <v>9</v>
      </c>
      <c r="G292">
        <v>3172.018</v>
      </c>
      <c r="H292">
        <f t="shared" si="12"/>
        <v>1</v>
      </c>
      <c r="I292">
        <f t="shared" si="13"/>
        <v>0</v>
      </c>
      <c r="J292" cm="1">
        <f t="array" ref="J292">_xlfn.IFS(F292="southwest", 1, F292="southeast", 2, F292="northwest", 3, F292="northeast", 4)</f>
        <v>1</v>
      </c>
      <c r="K292">
        <f t="shared" si="14"/>
        <v>1</v>
      </c>
    </row>
    <row r="293" spans="1:11" x14ac:dyDescent="0.2">
      <c r="A293">
        <v>29</v>
      </c>
      <c r="B293" t="s">
        <v>10</v>
      </c>
      <c r="C293">
        <v>29.64</v>
      </c>
      <c r="D293">
        <v>1</v>
      </c>
      <c r="E293" t="s">
        <v>11</v>
      </c>
      <c r="F293" t="s">
        <v>14</v>
      </c>
      <c r="G293">
        <v>20277.807509999999</v>
      </c>
      <c r="H293">
        <f t="shared" si="12"/>
        <v>0</v>
      </c>
      <c r="I293">
        <f t="shared" si="13"/>
        <v>0</v>
      </c>
      <c r="J293" cm="1">
        <f t="array" ref="J293">_xlfn.IFS(F293="southwest", 1, F293="southeast", 2, F293="northwest", 3, F293="northeast", 4)</f>
        <v>4</v>
      </c>
      <c r="K293">
        <f t="shared" si="14"/>
        <v>1</v>
      </c>
    </row>
    <row r="294" spans="1:11" x14ac:dyDescent="0.2">
      <c r="A294">
        <v>25</v>
      </c>
      <c r="B294" t="s">
        <v>10</v>
      </c>
      <c r="C294">
        <v>45.54</v>
      </c>
      <c r="D294">
        <v>2</v>
      </c>
      <c r="E294" t="s">
        <v>8</v>
      </c>
      <c r="F294" t="s">
        <v>12</v>
      </c>
      <c r="G294">
        <v>42112.2356</v>
      </c>
      <c r="H294">
        <f t="shared" si="12"/>
        <v>0</v>
      </c>
      <c r="I294">
        <f t="shared" si="13"/>
        <v>1</v>
      </c>
      <c r="J294" cm="1">
        <f t="array" ref="J294">_xlfn.IFS(F294="southwest", 1, F294="southeast", 2, F294="northwest", 3, F294="northeast", 4)</f>
        <v>2</v>
      </c>
      <c r="K294">
        <f t="shared" si="14"/>
        <v>1</v>
      </c>
    </row>
    <row r="295" spans="1:11" x14ac:dyDescent="0.2">
      <c r="A295">
        <v>22</v>
      </c>
      <c r="B295" t="s">
        <v>7</v>
      </c>
      <c r="C295">
        <v>28.82</v>
      </c>
      <c r="D295">
        <v>0</v>
      </c>
      <c r="E295" t="s">
        <v>11</v>
      </c>
      <c r="F295" t="s">
        <v>12</v>
      </c>
      <c r="G295">
        <v>2156.7518</v>
      </c>
      <c r="H295">
        <f t="shared" si="12"/>
        <v>1</v>
      </c>
      <c r="I295">
        <f t="shared" si="13"/>
        <v>0</v>
      </c>
      <c r="J295" cm="1">
        <f t="array" ref="J295">_xlfn.IFS(F295="southwest", 1, F295="southeast", 2, F295="northwest", 3, F295="northeast", 4)</f>
        <v>2</v>
      </c>
      <c r="K295">
        <f t="shared" si="14"/>
        <v>1</v>
      </c>
    </row>
    <row r="296" spans="1:11" x14ac:dyDescent="0.2">
      <c r="A296">
        <v>25</v>
      </c>
      <c r="B296" t="s">
        <v>10</v>
      </c>
      <c r="C296">
        <v>26.8</v>
      </c>
      <c r="D296">
        <v>3</v>
      </c>
      <c r="E296" t="s">
        <v>11</v>
      </c>
      <c r="F296" t="s">
        <v>9</v>
      </c>
      <c r="G296">
        <v>3906.127</v>
      </c>
      <c r="H296">
        <f t="shared" si="12"/>
        <v>0</v>
      </c>
      <c r="I296">
        <f t="shared" si="13"/>
        <v>0</v>
      </c>
      <c r="J296" cm="1">
        <f t="array" ref="J296">_xlfn.IFS(F296="southwest", 1, F296="southeast", 2, F296="northwest", 3, F296="northeast", 4)</f>
        <v>1</v>
      </c>
      <c r="K296">
        <f t="shared" si="14"/>
        <v>1</v>
      </c>
    </row>
    <row r="297" spans="1:11" x14ac:dyDescent="0.2">
      <c r="A297">
        <v>18</v>
      </c>
      <c r="B297" t="s">
        <v>10</v>
      </c>
      <c r="C297">
        <v>22.99</v>
      </c>
      <c r="D297">
        <v>0</v>
      </c>
      <c r="E297" t="s">
        <v>11</v>
      </c>
      <c r="F297" t="s">
        <v>14</v>
      </c>
      <c r="G297">
        <v>1704.5681</v>
      </c>
      <c r="H297">
        <f t="shared" si="12"/>
        <v>0</v>
      </c>
      <c r="I297">
        <f t="shared" si="13"/>
        <v>0</v>
      </c>
      <c r="J297" cm="1">
        <f t="array" ref="J297">_xlfn.IFS(F297="southwest", 1, F297="southeast", 2, F297="northwest", 3, F297="northeast", 4)</f>
        <v>4</v>
      </c>
      <c r="K297">
        <f t="shared" si="14"/>
        <v>0</v>
      </c>
    </row>
    <row r="298" spans="1:11" x14ac:dyDescent="0.2">
      <c r="A298">
        <v>19</v>
      </c>
      <c r="B298" t="s">
        <v>10</v>
      </c>
      <c r="C298">
        <v>27.7</v>
      </c>
      <c r="D298">
        <v>0</v>
      </c>
      <c r="E298" t="s">
        <v>8</v>
      </c>
      <c r="F298" t="s">
        <v>9</v>
      </c>
      <c r="G298">
        <v>16297.846</v>
      </c>
      <c r="H298">
        <f t="shared" si="12"/>
        <v>0</v>
      </c>
      <c r="I298">
        <f t="shared" si="13"/>
        <v>1</v>
      </c>
      <c r="J298" cm="1">
        <f t="array" ref="J298">_xlfn.IFS(F298="southwest", 1, F298="southeast", 2, F298="northwest", 3, F298="northeast", 4)</f>
        <v>1</v>
      </c>
      <c r="K298">
        <f t="shared" si="14"/>
        <v>1</v>
      </c>
    </row>
    <row r="299" spans="1:11" x14ac:dyDescent="0.2">
      <c r="A299">
        <v>47</v>
      </c>
      <c r="B299" t="s">
        <v>10</v>
      </c>
      <c r="C299">
        <v>25.41</v>
      </c>
      <c r="D299">
        <v>1</v>
      </c>
      <c r="E299" t="s">
        <v>8</v>
      </c>
      <c r="F299" t="s">
        <v>12</v>
      </c>
      <c r="G299">
        <v>21978.676899999999</v>
      </c>
      <c r="H299">
        <f t="shared" si="12"/>
        <v>0</v>
      </c>
      <c r="I299">
        <f t="shared" si="13"/>
        <v>1</v>
      </c>
      <c r="J299" cm="1">
        <f t="array" ref="J299">_xlfn.IFS(F299="southwest", 1, F299="southeast", 2, F299="northwest", 3, F299="northeast", 4)</f>
        <v>2</v>
      </c>
      <c r="K299">
        <f t="shared" si="14"/>
        <v>1</v>
      </c>
    </row>
    <row r="300" spans="1:11" x14ac:dyDescent="0.2">
      <c r="A300">
        <v>31</v>
      </c>
      <c r="B300" t="s">
        <v>10</v>
      </c>
      <c r="C300">
        <v>34.39</v>
      </c>
      <c r="D300">
        <v>3</v>
      </c>
      <c r="E300" t="s">
        <v>8</v>
      </c>
      <c r="F300" t="s">
        <v>13</v>
      </c>
      <c r="G300">
        <v>38746.355100000001</v>
      </c>
      <c r="H300">
        <f t="shared" si="12"/>
        <v>0</v>
      </c>
      <c r="I300">
        <f t="shared" si="13"/>
        <v>1</v>
      </c>
      <c r="J300" cm="1">
        <f t="array" ref="J300">_xlfn.IFS(F300="southwest", 1, F300="southeast", 2, F300="northwest", 3, F300="northeast", 4)</f>
        <v>3</v>
      </c>
      <c r="K300">
        <f t="shared" si="14"/>
        <v>1</v>
      </c>
    </row>
    <row r="301" spans="1:11" x14ac:dyDescent="0.2">
      <c r="A301">
        <v>48</v>
      </c>
      <c r="B301" t="s">
        <v>7</v>
      </c>
      <c r="C301">
        <v>28.88</v>
      </c>
      <c r="D301">
        <v>1</v>
      </c>
      <c r="E301" t="s">
        <v>11</v>
      </c>
      <c r="F301" t="s">
        <v>13</v>
      </c>
      <c r="G301">
        <v>9249.4951999999994</v>
      </c>
      <c r="H301">
        <f t="shared" si="12"/>
        <v>1</v>
      </c>
      <c r="I301">
        <f t="shared" si="13"/>
        <v>0</v>
      </c>
      <c r="J301" cm="1">
        <f t="array" ref="J301">_xlfn.IFS(F301="southwest", 1, F301="southeast", 2, F301="northwest", 3, F301="northeast", 4)</f>
        <v>3</v>
      </c>
      <c r="K301">
        <f t="shared" si="14"/>
        <v>1</v>
      </c>
    </row>
    <row r="302" spans="1:11" x14ac:dyDescent="0.2">
      <c r="A302">
        <v>36</v>
      </c>
      <c r="B302" t="s">
        <v>10</v>
      </c>
      <c r="C302">
        <v>27.55</v>
      </c>
      <c r="D302">
        <v>3</v>
      </c>
      <c r="E302" t="s">
        <v>11</v>
      </c>
      <c r="F302" t="s">
        <v>14</v>
      </c>
      <c r="G302">
        <v>6746.7425000000003</v>
      </c>
      <c r="H302">
        <f t="shared" si="12"/>
        <v>0</v>
      </c>
      <c r="I302">
        <f t="shared" si="13"/>
        <v>0</v>
      </c>
      <c r="J302" cm="1">
        <f t="array" ref="J302">_xlfn.IFS(F302="southwest", 1, F302="southeast", 2, F302="northwest", 3, F302="northeast", 4)</f>
        <v>4</v>
      </c>
      <c r="K302">
        <f t="shared" si="14"/>
        <v>1</v>
      </c>
    </row>
    <row r="303" spans="1:11" x14ac:dyDescent="0.2">
      <c r="A303">
        <v>53</v>
      </c>
      <c r="B303" t="s">
        <v>7</v>
      </c>
      <c r="C303">
        <v>22.61</v>
      </c>
      <c r="D303">
        <v>3</v>
      </c>
      <c r="E303" t="s">
        <v>8</v>
      </c>
      <c r="F303" t="s">
        <v>14</v>
      </c>
      <c r="G303">
        <v>24873.384900000001</v>
      </c>
      <c r="H303">
        <f t="shared" si="12"/>
        <v>1</v>
      </c>
      <c r="I303">
        <f t="shared" si="13"/>
        <v>1</v>
      </c>
      <c r="J303" cm="1">
        <f t="array" ref="J303">_xlfn.IFS(F303="southwest", 1, F303="southeast", 2, F303="northwest", 3, F303="northeast", 4)</f>
        <v>4</v>
      </c>
      <c r="K303">
        <f t="shared" si="14"/>
        <v>0</v>
      </c>
    </row>
    <row r="304" spans="1:11" x14ac:dyDescent="0.2">
      <c r="A304">
        <v>56</v>
      </c>
      <c r="B304" t="s">
        <v>7</v>
      </c>
      <c r="C304">
        <v>37.51</v>
      </c>
      <c r="D304">
        <v>2</v>
      </c>
      <c r="E304" t="s">
        <v>11</v>
      </c>
      <c r="F304" t="s">
        <v>12</v>
      </c>
      <c r="G304">
        <v>12265.5069</v>
      </c>
      <c r="H304">
        <f t="shared" si="12"/>
        <v>1</v>
      </c>
      <c r="I304">
        <f t="shared" si="13"/>
        <v>0</v>
      </c>
      <c r="J304" cm="1">
        <f t="array" ref="J304">_xlfn.IFS(F304="southwest", 1, F304="southeast", 2, F304="northwest", 3, F304="northeast", 4)</f>
        <v>2</v>
      </c>
      <c r="K304">
        <f t="shared" si="14"/>
        <v>1</v>
      </c>
    </row>
    <row r="305" spans="1:11" x14ac:dyDescent="0.2">
      <c r="A305">
        <v>28</v>
      </c>
      <c r="B305" t="s">
        <v>7</v>
      </c>
      <c r="C305">
        <v>33</v>
      </c>
      <c r="D305">
        <v>2</v>
      </c>
      <c r="E305" t="s">
        <v>11</v>
      </c>
      <c r="F305" t="s">
        <v>12</v>
      </c>
      <c r="G305">
        <v>4349.4620000000004</v>
      </c>
      <c r="H305">
        <f t="shared" si="12"/>
        <v>1</v>
      </c>
      <c r="I305">
        <f t="shared" si="13"/>
        <v>0</v>
      </c>
      <c r="J305" cm="1">
        <f t="array" ref="J305">_xlfn.IFS(F305="southwest", 1, F305="southeast", 2, F305="northwest", 3, F305="northeast", 4)</f>
        <v>2</v>
      </c>
      <c r="K305">
        <f t="shared" si="14"/>
        <v>1</v>
      </c>
    </row>
    <row r="306" spans="1:11" x14ac:dyDescent="0.2">
      <c r="A306">
        <v>57</v>
      </c>
      <c r="B306" t="s">
        <v>7</v>
      </c>
      <c r="C306">
        <v>38</v>
      </c>
      <c r="D306">
        <v>2</v>
      </c>
      <c r="E306" t="s">
        <v>11</v>
      </c>
      <c r="F306" t="s">
        <v>9</v>
      </c>
      <c r="G306">
        <v>12646.207</v>
      </c>
      <c r="H306">
        <f t="shared" si="12"/>
        <v>1</v>
      </c>
      <c r="I306">
        <f t="shared" si="13"/>
        <v>0</v>
      </c>
      <c r="J306" cm="1">
        <f t="array" ref="J306">_xlfn.IFS(F306="southwest", 1, F306="southeast", 2, F306="northwest", 3, F306="northeast", 4)</f>
        <v>1</v>
      </c>
      <c r="K306">
        <f t="shared" si="14"/>
        <v>1</v>
      </c>
    </row>
    <row r="307" spans="1:11" x14ac:dyDescent="0.2">
      <c r="A307">
        <v>29</v>
      </c>
      <c r="B307" t="s">
        <v>10</v>
      </c>
      <c r="C307">
        <v>33.344999999999999</v>
      </c>
      <c r="D307">
        <v>2</v>
      </c>
      <c r="E307" t="s">
        <v>11</v>
      </c>
      <c r="F307" t="s">
        <v>13</v>
      </c>
      <c r="G307">
        <v>19442.353500000001</v>
      </c>
      <c r="H307">
        <f t="shared" si="12"/>
        <v>0</v>
      </c>
      <c r="I307">
        <f t="shared" si="13"/>
        <v>0</v>
      </c>
      <c r="J307" cm="1">
        <f t="array" ref="J307">_xlfn.IFS(F307="southwest", 1, F307="southeast", 2, F307="northwest", 3, F307="northeast", 4)</f>
        <v>3</v>
      </c>
      <c r="K307">
        <f t="shared" si="14"/>
        <v>1</v>
      </c>
    </row>
    <row r="308" spans="1:11" x14ac:dyDescent="0.2">
      <c r="A308">
        <v>28</v>
      </c>
      <c r="B308" t="s">
        <v>7</v>
      </c>
      <c r="C308">
        <v>27.5</v>
      </c>
      <c r="D308">
        <v>2</v>
      </c>
      <c r="E308" t="s">
        <v>11</v>
      </c>
      <c r="F308" t="s">
        <v>9</v>
      </c>
      <c r="G308">
        <v>20177.671129999999</v>
      </c>
      <c r="H308">
        <f t="shared" si="12"/>
        <v>1</v>
      </c>
      <c r="I308">
        <f t="shared" si="13"/>
        <v>0</v>
      </c>
      <c r="J308" cm="1">
        <f t="array" ref="J308">_xlfn.IFS(F308="southwest", 1, F308="southeast", 2, F308="northwest", 3, F308="northeast", 4)</f>
        <v>1</v>
      </c>
      <c r="K308">
        <f t="shared" si="14"/>
        <v>1</v>
      </c>
    </row>
    <row r="309" spans="1:11" x14ac:dyDescent="0.2">
      <c r="A309">
        <v>30</v>
      </c>
      <c r="B309" t="s">
        <v>7</v>
      </c>
      <c r="C309">
        <v>33.33</v>
      </c>
      <c r="D309">
        <v>1</v>
      </c>
      <c r="E309" t="s">
        <v>11</v>
      </c>
      <c r="F309" t="s">
        <v>12</v>
      </c>
      <c r="G309">
        <v>4151.0286999999998</v>
      </c>
      <c r="H309">
        <f t="shared" si="12"/>
        <v>1</v>
      </c>
      <c r="I309">
        <f t="shared" si="13"/>
        <v>0</v>
      </c>
      <c r="J309" cm="1">
        <f t="array" ref="J309">_xlfn.IFS(F309="southwest", 1, F309="southeast", 2, F309="northwest", 3, F309="northeast", 4)</f>
        <v>2</v>
      </c>
      <c r="K309">
        <f t="shared" si="14"/>
        <v>1</v>
      </c>
    </row>
    <row r="310" spans="1:11" x14ac:dyDescent="0.2">
      <c r="A310">
        <v>58</v>
      </c>
      <c r="B310" t="s">
        <v>10</v>
      </c>
      <c r="C310">
        <v>34.865000000000002</v>
      </c>
      <c r="D310">
        <v>0</v>
      </c>
      <c r="E310" t="s">
        <v>11</v>
      </c>
      <c r="F310" t="s">
        <v>14</v>
      </c>
      <c r="G310">
        <v>11944.594349999999</v>
      </c>
      <c r="H310">
        <f t="shared" si="12"/>
        <v>0</v>
      </c>
      <c r="I310">
        <f t="shared" si="13"/>
        <v>0</v>
      </c>
      <c r="J310" cm="1">
        <f t="array" ref="J310">_xlfn.IFS(F310="southwest", 1, F310="southeast", 2, F310="northwest", 3, F310="northeast", 4)</f>
        <v>4</v>
      </c>
      <c r="K310">
        <f t="shared" si="14"/>
        <v>1</v>
      </c>
    </row>
    <row r="311" spans="1:11" x14ac:dyDescent="0.2">
      <c r="A311">
        <v>41</v>
      </c>
      <c r="B311" t="s">
        <v>7</v>
      </c>
      <c r="C311">
        <v>33.06</v>
      </c>
      <c r="D311">
        <v>2</v>
      </c>
      <c r="E311" t="s">
        <v>11</v>
      </c>
      <c r="F311" t="s">
        <v>13</v>
      </c>
      <c r="G311">
        <v>7749.1563999999998</v>
      </c>
      <c r="H311">
        <f t="shared" si="12"/>
        <v>1</v>
      </c>
      <c r="I311">
        <f t="shared" si="13"/>
        <v>0</v>
      </c>
      <c r="J311" cm="1">
        <f t="array" ref="J311">_xlfn.IFS(F311="southwest", 1, F311="southeast", 2, F311="northwest", 3, F311="northeast", 4)</f>
        <v>3</v>
      </c>
      <c r="K311">
        <f t="shared" si="14"/>
        <v>1</v>
      </c>
    </row>
    <row r="312" spans="1:11" x14ac:dyDescent="0.2">
      <c r="A312">
        <v>50</v>
      </c>
      <c r="B312" t="s">
        <v>10</v>
      </c>
      <c r="C312">
        <v>26.6</v>
      </c>
      <c r="D312">
        <v>0</v>
      </c>
      <c r="E312" t="s">
        <v>11</v>
      </c>
      <c r="F312" t="s">
        <v>9</v>
      </c>
      <c r="G312">
        <v>8444.4740000000002</v>
      </c>
      <c r="H312">
        <f t="shared" si="12"/>
        <v>0</v>
      </c>
      <c r="I312">
        <f t="shared" si="13"/>
        <v>0</v>
      </c>
      <c r="J312" cm="1">
        <f t="array" ref="J312">_xlfn.IFS(F312="southwest", 1, F312="southeast", 2, F312="northwest", 3, F312="northeast", 4)</f>
        <v>1</v>
      </c>
      <c r="K312">
        <f t="shared" si="14"/>
        <v>1</v>
      </c>
    </row>
    <row r="313" spans="1:11" x14ac:dyDescent="0.2">
      <c r="A313">
        <v>19</v>
      </c>
      <c r="B313" t="s">
        <v>7</v>
      </c>
      <c r="C313">
        <v>24.7</v>
      </c>
      <c r="D313">
        <v>0</v>
      </c>
      <c r="E313" t="s">
        <v>11</v>
      </c>
      <c r="F313" t="s">
        <v>9</v>
      </c>
      <c r="G313">
        <v>1737.376</v>
      </c>
      <c r="H313">
        <f t="shared" si="12"/>
        <v>1</v>
      </c>
      <c r="I313">
        <f t="shared" si="13"/>
        <v>0</v>
      </c>
      <c r="J313" cm="1">
        <f t="array" ref="J313">_xlfn.IFS(F313="southwest", 1, F313="southeast", 2, F313="northwest", 3, F313="northeast", 4)</f>
        <v>1</v>
      </c>
      <c r="K313">
        <f t="shared" si="14"/>
        <v>0</v>
      </c>
    </row>
    <row r="314" spans="1:11" x14ac:dyDescent="0.2">
      <c r="A314">
        <v>43</v>
      </c>
      <c r="B314" t="s">
        <v>10</v>
      </c>
      <c r="C314">
        <v>35.97</v>
      </c>
      <c r="D314">
        <v>3</v>
      </c>
      <c r="E314" t="s">
        <v>8</v>
      </c>
      <c r="F314" t="s">
        <v>12</v>
      </c>
      <c r="G314">
        <v>42124.515299999999</v>
      </c>
      <c r="H314">
        <f t="shared" si="12"/>
        <v>0</v>
      </c>
      <c r="I314">
        <f t="shared" si="13"/>
        <v>1</v>
      </c>
      <c r="J314" cm="1">
        <f t="array" ref="J314">_xlfn.IFS(F314="southwest", 1, F314="southeast", 2, F314="northwest", 3, F314="northeast", 4)</f>
        <v>2</v>
      </c>
      <c r="K314">
        <f t="shared" si="14"/>
        <v>1</v>
      </c>
    </row>
    <row r="315" spans="1:11" x14ac:dyDescent="0.2">
      <c r="A315">
        <v>49</v>
      </c>
      <c r="B315" t="s">
        <v>10</v>
      </c>
      <c r="C315">
        <v>35.86</v>
      </c>
      <c r="D315">
        <v>0</v>
      </c>
      <c r="E315" t="s">
        <v>11</v>
      </c>
      <c r="F315" t="s">
        <v>12</v>
      </c>
      <c r="G315">
        <v>8124.4084000000003</v>
      </c>
      <c r="H315">
        <f t="shared" si="12"/>
        <v>0</v>
      </c>
      <c r="I315">
        <f t="shared" si="13"/>
        <v>0</v>
      </c>
      <c r="J315" cm="1">
        <f t="array" ref="J315">_xlfn.IFS(F315="southwest", 1, F315="southeast", 2, F315="northwest", 3, F315="northeast", 4)</f>
        <v>2</v>
      </c>
      <c r="K315">
        <f t="shared" si="14"/>
        <v>1</v>
      </c>
    </row>
    <row r="316" spans="1:11" x14ac:dyDescent="0.2">
      <c r="A316">
        <v>27</v>
      </c>
      <c r="B316" t="s">
        <v>7</v>
      </c>
      <c r="C316">
        <v>31.4</v>
      </c>
      <c r="D316">
        <v>0</v>
      </c>
      <c r="E316" t="s">
        <v>8</v>
      </c>
      <c r="F316" t="s">
        <v>9</v>
      </c>
      <c r="G316">
        <v>34838.873</v>
      </c>
      <c r="H316">
        <f t="shared" si="12"/>
        <v>1</v>
      </c>
      <c r="I316">
        <f t="shared" si="13"/>
        <v>1</v>
      </c>
      <c r="J316" cm="1">
        <f t="array" ref="J316">_xlfn.IFS(F316="southwest", 1, F316="southeast", 2, F316="northwest", 3, F316="northeast", 4)</f>
        <v>1</v>
      </c>
      <c r="K316">
        <f t="shared" si="14"/>
        <v>1</v>
      </c>
    </row>
    <row r="317" spans="1:11" x14ac:dyDescent="0.2">
      <c r="A317">
        <v>52</v>
      </c>
      <c r="B317" t="s">
        <v>10</v>
      </c>
      <c r="C317">
        <v>33.25</v>
      </c>
      <c r="D317">
        <v>0</v>
      </c>
      <c r="E317" t="s">
        <v>11</v>
      </c>
      <c r="F317" t="s">
        <v>14</v>
      </c>
      <c r="G317">
        <v>9722.7695000000003</v>
      </c>
      <c r="H317">
        <f t="shared" si="12"/>
        <v>0</v>
      </c>
      <c r="I317">
        <f t="shared" si="13"/>
        <v>0</v>
      </c>
      <c r="J317" cm="1">
        <f t="array" ref="J317">_xlfn.IFS(F317="southwest", 1, F317="southeast", 2, F317="northwest", 3, F317="northeast", 4)</f>
        <v>4</v>
      </c>
      <c r="K317">
        <f t="shared" si="14"/>
        <v>1</v>
      </c>
    </row>
    <row r="318" spans="1:11" x14ac:dyDescent="0.2">
      <c r="A318">
        <v>50</v>
      </c>
      <c r="B318" t="s">
        <v>10</v>
      </c>
      <c r="C318">
        <v>32.204999999999998</v>
      </c>
      <c r="D318">
        <v>0</v>
      </c>
      <c r="E318" t="s">
        <v>11</v>
      </c>
      <c r="F318" t="s">
        <v>13</v>
      </c>
      <c r="G318">
        <v>8835.2649500000007</v>
      </c>
      <c r="H318">
        <f t="shared" si="12"/>
        <v>0</v>
      </c>
      <c r="I318">
        <f t="shared" si="13"/>
        <v>0</v>
      </c>
      <c r="J318" cm="1">
        <f t="array" ref="J318">_xlfn.IFS(F318="southwest", 1, F318="southeast", 2, F318="northwest", 3, F318="northeast", 4)</f>
        <v>3</v>
      </c>
      <c r="K318">
        <f t="shared" si="14"/>
        <v>1</v>
      </c>
    </row>
    <row r="319" spans="1:11" x14ac:dyDescent="0.2">
      <c r="A319">
        <v>54</v>
      </c>
      <c r="B319" t="s">
        <v>10</v>
      </c>
      <c r="C319">
        <v>32.774999999999999</v>
      </c>
      <c r="D319">
        <v>0</v>
      </c>
      <c r="E319" t="s">
        <v>11</v>
      </c>
      <c r="F319" t="s">
        <v>14</v>
      </c>
      <c r="G319">
        <v>10435.06525</v>
      </c>
      <c r="H319">
        <f t="shared" si="12"/>
        <v>0</v>
      </c>
      <c r="I319">
        <f t="shared" si="13"/>
        <v>0</v>
      </c>
      <c r="J319" cm="1">
        <f t="array" ref="J319">_xlfn.IFS(F319="southwest", 1, F319="southeast", 2, F319="northwest", 3, F319="northeast", 4)</f>
        <v>4</v>
      </c>
      <c r="K319">
        <f t="shared" si="14"/>
        <v>1</v>
      </c>
    </row>
    <row r="320" spans="1:11" x14ac:dyDescent="0.2">
      <c r="A320">
        <v>44</v>
      </c>
      <c r="B320" t="s">
        <v>7</v>
      </c>
      <c r="C320">
        <v>27.645</v>
      </c>
      <c r="D320">
        <v>0</v>
      </c>
      <c r="E320" t="s">
        <v>11</v>
      </c>
      <c r="F320" t="s">
        <v>13</v>
      </c>
      <c r="G320">
        <v>7421.1945500000002</v>
      </c>
      <c r="H320">
        <f t="shared" si="12"/>
        <v>1</v>
      </c>
      <c r="I320">
        <f t="shared" si="13"/>
        <v>0</v>
      </c>
      <c r="J320" cm="1">
        <f t="array" ref="J320">_xlfn.IFS(F320="southwest", 1, F320="southeast", 2, F320="northwest", 3, F320="northeast", 4)</f>
        <v>3</v>
      </c>
      <c r="K320">
        <f t="shared" si="14"/>
        <v>1</v>
      </c>
    </row>
    <row r="321" spans="1:11" x14ac:dyDescent="0.2">
      <c r="A321">
        <v>32</v>
      </c>
      <c r="B321" t="s">
        <v>10</v>
      </c>
      <c r="C321">
        <v>37.335000000000001</v>
      </c>
      <c r="D321">
        <v>1</v>
      </c>
      <c r="E321" t="s">
        <v>11</v>
      </c>
      <c r="F321" t="s">
        <v>14</v>
      </c>
      <c r="G321">
        <v>4667.6076499999999</v>
      </c>
      <c r="H321">
        <f t="shared" si="12"/>
        <v>0</v>
      </c>
      <c r="I321">
        <f t="shared" si="13"/>
        <v>0</v>
      </c>
      <c r="J321" cm="1">
        <f t="array" ref="J321">_xlfn.IFS(F321="southwest", 1, F321="southeast", 2, F321="northwest", 3, F321="northeast", 4)</f>
        <v>4</v>
      </c>
      <c r="K321">
        <f t="shared" si="14"/>
        <v>1</v>
      </c>
    </row>
    <row r="322" spans="1:11" x14ac:dyDescent="0.2">
      <c r="A322">
        <v>34</v>
      </c>
      <c r="B322" t="s">
        <v>10</v>
      </c>
      <c r="C322">
        <v>25.27</v>
      </c>
      <c r="D322">
        <v>1</v>
      </c>
      <c r="E322" t="s">
        <v>11</v>
      </c>
      <c r="F322" t="s">
        <v>13</v>
      </c>
      <c r="G322">
        <v>4894.7533000000003</v>
      </c>
      <c r="H322">
        <f t="shared" si="12"/>
        <v>0</v>
      </c>
      <c r="I322">
        <f t="shared" si="13"/>
        <v>0</v>
      </c>
      <c r="J322" cm="1">
        <f t="array" ref="J322">_xlfn.IFS(F322="southwest", 1, F322="southeast", 2, F322="northwest", 3, F322="northeast", 4)</f>
        <v>3</v>
      </c>
      <c r="K322">
        <f t="shared" si="14"/>
        <v>1</v>
      </c>
    </row>
    <row r="323" spans="1:11" x14ac:dyDescent="0.2">
      <c r="A323">
        <v>26</v>
      </c>
      <c r="B323" t="s">
        <v>7</v>
      </c>
      <c r="C323">
        <v>29.64</v>
      </c>
      <c r="D323">
        <v>4</v>
      </c>
      <c r="E323" t="s">
        <v>11</v>
      </c>
      <c r="F323" t="s">
        <v>14</v>
      </c>
      <c r="G323">
        <v>24671.663339999999</v>
      </c>
      <c r="H323">
        <f t="shared" ref="H323:H386" si="15">IF(B323= "female", 1, 0)</f>
        <v>1</v>
      </c>
      <c r="I323">
        <f t="shared" ref="I323:I386" si="16">IF(E323="yes", 1, 0)</f>
        <v>0</v>
      </c>
      <c r="J323" cm="1">
        <f t="array" ref="J323">_xlfn.IFS(F323="southwest", 1, F323="southeast", 2, F323="northwest", 3, F323="northeast", 4)</f>
        <v>4</v>
      </c>
      <c r="K323">
        <f t="shared" ref="K323:K386" si="17">IF(C323&gt;25, 1, 0)</f>
        <v>1</v>
      </c>
    </row>
    <row r="324" spans="1:11" x14ac:dyDescent="0.2">
      <c r="A324">
        <v>34</v>
      </c>
      <c r="B324" t="s">
        <v>10</v>
      </c>
      <c r="C324">
        <v>30.8</v>
      </c>
      <c r="D324">
        <v>0</v>
      </c>
      <c r="E324" t="s">
        <v>8</v>
      </c>
      <c r="F324" t="s">
        <v>9</v>
      </c>
      <c r="G324">
        <v>35491.64</v>
      </c>
      <c r="H324">
        <f t="shared" si="15"/>
        <v>0</v>
      </c>
      <c r="I324">
        <f t="shared" si="16"/>
        <v>1</v>
      </c>
      <c r="J324" cm="1">
        <f t="array" ref="J324">_xlfn.IFS(F324="southwest", 1, F324="southeast", 2, F324="northwest", 3, F324="northeast", 4)</f>
        <v>1</v>
      </c>
      <c r="K324">
        <f t="shared" si="17"/>
        <v>1</v>
      </c>
    </row>
    <row r="325" spans="1:11" x14ac:dyDescent="0.2">
      <c r="A325">
        <v>57</v>
      </c>
      <c r="B325" t="s">
        <v>10</v>
      </c>
      <c r="C325">
        <v>40.945</v>
      </c>
      <c r="D325">
        <v>0</v>
      </c>
      <c r="E325" t="s">
        <v>11</v>
      </c>
      <c r="F325" t="s">
        <v>14</v>
      </c>
      <c r="G325">
        <v>11566.30055</v>
      </c>
      <c r="H325">
        <f t="shared" si="15"/>
        <v>0</v>
      </c>
      <c r="I325">
        <f t="shared" si="16"/>
        <v>0</v>
      </c>
      <c r="J325" cm="1">
        <f t="array" ref="J325">_xlfn.IFS(F325="southwest", 1, F325="southeast", 2, F325="northwest", 3, F325="northeast", 4)</f>
        <v>4</v>
      </c>
      <c r="K325">
        <f t="shared" si="17"/>
        <v>1</v>
      </c>
    </row>
    <row r="326" spans="1:11" x14ac:dyDescent="0.2">
      <c r="A326">
        <v>29</v>
      </c>
      <c r="B326" t="s">
        <v>10</v>
      </c>
      <c r="C326">
        <v>27.2</v>
      </c>
      <c r="D326">
        <v>0</v>
      </c>
      <c r="E326" t="s">
        <v>11</v>
      </c>
      <c r="F326" t="s">
        <v>9</v>
      </c>
      <c r="G326">
        <v>2866.0909999999999</v>
      </c>
      <c r="H326">
        <f t="shared" si="15"/>
        <v>0</v>
      </c>
      <c r="I326">
        <f t="shared" si="16"/>
        <v>0</v>
      </c>
      <c r="J326" cm="1">
        <f t="array" ref="J326">_xlfn.IFS(F326="southwest", 1, F326="southeast", 2, F326="northwest", 3, F326="northeast", 4)</f>
        <v>1</v>
      </c>
      <c r="K326">
        <f t="shared" si="17"/>
        <v>1</v>
      </c>
    </row>
    <row r="327" spans="1:11" x14ac:dyDescent="0.2">
      <c r="A327">
        <v>40</v>
      </c>
      <c r="B327" t="s">
        <v>10</v>
      </c>
      <c r="C327">
        <v>34.104999999999997</v>
      </c>
      <c r="D327">
        <v>1</v>
      </c>
      <c r="E327" t="s">
        <v>11</v>
      </c>
      <c r="F327" t="s">
        <v>14</v>
      </c>
      <c r="G327">
        <v>6600.2059499999996</v>
      </c>
      <c r="H327">
        <f t="shared" si="15"/>
        <v>0</v>
      </c>
      <c r="I327">
        <f t="shared" si="16"/>
        <v>0</v>
      </c>
      <c r="J327" cm="1">
        <f t="array" ref="J327">_xlfn.IFS(F327="southwest", 1, F327="southeast", 2, F327="northwest", 3, F327="northeast", 4)</f>
        <v>4</v>
      </c>
      <c r="K327">
        <f t="shared" si="17"/>
        <v>1</v>
      </c>
    </row>
    <row r="328" spans="1:11" x14ac:dyDescent="0.2">
      <c r="A328">
        <v>27</v>
      </c>
      <c r="B328" t="s">
        <v>7</v>
      </c>
      <c r="C328">
        <v>23.21</v>
      </c>
      <c r="D328">
        <v>1</v>
      </c>
      <c r="E328" t="s">
        <v>11</v>
      </c>
      <c r="F328" t="s">
        <v>12</v>
      </c>
      <c r="G328">
        <v>3561.8888999999999</v>
      </c>
      <c r="H328">
        <f t="shared" si="15"/>
        <v>1</v>
      </c>
      <c r="I328">
        <f t="shared" si="16"/>
        <v>0</v>
      </c>
      <c r="J328" cm="1">
        <f t="array" ref="J328">_xlfn.IFS(F328="southwest", 1, F328="southeast", 2, F328="northwest", 3, F328="northeast", 4)</f>
        <v>2</v>
      </c>
      <c r="K328">
        <f t="shared" si="17"/>
        <v>0</v>
      </c>
    </row>
    <row r="329" spans="1:11" x14ac:dyDescent="0.2">
      <c r="A329">
        <v>45</v>
      </c>
      <c r="B329" t="s">
        <v>10</v>
      </c>
      <c r="C329">
        <v>36.479999999999997</v>
      </c>
      <c r="D329">
        <v>2</v>
      </c>
      <c r="E329" t="s">
        <v>8</v>
      </c>
      <c r="F329" t="s">
        <v>13</v>
      </c>
      <c r="G329">
        <v>42760.502200000003</v>
      </c>
      <c r="H329">
        <f t="shared" si="15"/>
        <v>0</v>
      </c>
      <c r="I329">
        <f t="shared" si="16"/>
        <v>1</v>
      </c>
      <c r="J329" cm="1">
        <f t="array" ref="J329">_xlfn.IFS(F329="southwest", 1, F329="southeast", 2, F329="northwest", 3, F329="northeast", 4)</f>
        <v>3</v>
      </c>
      <c r="K329">
        <f t="shared" si="17"/>
        <v>1</v>
      </c>
    </row>
    <row r="330" spans="1:11" x14ac:dyDescent="0.2">
      <c r="A330">
        <v>64</v>
      </c>
      <c r="B330" t="s">
        <v>7</v>
      </c>
      <c r="C330">
        <v>33.799999999999997</v>
      </c>
      <c r="D330">
        <v>1</v>
      </c>
      <c r="E330" t="s">
        <v>8</v>
      </c>
      <c r="F330" t="s">
        <v>9</v>
      </c>
      <c r="G330">
        <v>47928.03</v>
      </c>
      <c r="H330">
        <f t="shared" si="15"/>
        <v>1</v>
      </c>
      <c r="I330">
        <f t="shared" si="16"/>
        <v>1</v>
      </c>
      <c r="J330" cm="1">
        <f t="array" ref="J330">_xlfn.IFS(F330="southwest", 1, F330="southeast", 2, F330="northwest", 3, F330="northeast", 4)</f>
        <v>1</v>
      </c>
      <c r="K330">
        <f t="shared" si="17"/>
        <v>1</v>
      </c>
    </row>
    <row r="331" spans="1:11" x14ac:dyDescent="0.2">
      <c r="A331">
        <v>52</v>
      </c>
      <c r="B331" t="s">
        <v>10</v>
      </c>
      <c r="C331">
        <v>36.700000000000003</v>
      </c>
      <c r="D331">
        <v>0</v>
      </c>
      <c r="E331" t="s">
        <v>11</v>
      </c>
      <c r="F331" t="s">
        <v>9</v>
      </c>
      <c r="G331">
        <v>9144.5650000000005</v>
      </c>
      <c r="H331">
        <f t="shared" si="15"/>
        <v>0</v>
      </c>
      <c r="I331">
        <f t="shared" si="16"/>
        <v>0</v>
      </c>
      <c r="J331" cm="1">
        <f t="array" ref="J331">_xlfn.IFS(F331="southwest", 1, F331="southeast", 2, F331="northwest", 3, F331="northeast", 4)</f>
        <v>1</v>
      </c>
      <c r="K331">
        <f t="shared" si="17"/>
        <v>1</v>
      </c>
    </row>
    <row r="332" spans="1:11" x14ac:dyDescent="0.2">
      <c r="A332">
        <v>61</v>
      </c>
      <c r="B332" t="s">
        <v>7</v>
      </c>
      <c r="C332">
        <v>36.384999999999998</v>
      </c>
      <c r="D332">
        <v>1</v>
      </c>
      <c r="E332" t="s">
        <v>8</v>
      </c>
      <c r="F332" t="s">
        <v>14</v>
      </c>
      <c r="G332">
        <v>48517.563150000002</v>
      </c>
      <c r="H332">
        <f t="shared" si="15"/>
        <v>1</v>
      </c>
      <c r="I332">
        <f t="shared" si="16"/>
        <v>1</v>
      </c>
      <c r="J332" cm="1">
        <f t="array" ref="J332">_xlfn.IFS(F332="southwest", 1, F332="southeast", 2, F332="northwest", 3, F332="northeast", 4)</f>
        <v>4</v>
      </c>
      <c r="K332">
        <f t="shared" si="17"/>
        <v>1</v>
      </c>
    </row>
    <row r="333" spans="1:11" x14ac:dyDescent="0.2">
      <c r="A333">
        <v>52</v>
      </c>
      <c r="B333" t="s">
        <v>10</v>
      </c>
      <c r="C333">
        <v>27.36</v>
      </c>
      <c r="D333">
        <v>0</v>
      </c>
      <c r="E333" t="s">
        <v>8</v>
      </c>
      <c r="F333" t="s">
        <v>13</v>
      </c>
      <c r="G333">
        <v>24393.6224</v>
      </c>
      <c r="H333">
        <f t="shared" si="15"/>
        <v>0</v>
      </c>
      <c r="I333">
        <f t="shared" si="16"/>
        <v>1</v>
      </c>
      <c r="J333" cm="1">
        <f t="array" ref="J333">_xlfn.IFS(F333="southwest", 1, F333="southeast", 2, F333="northwest", 3, F333="northeast", 4)</f>
        <v>3</v>
      </c>
      <c r="K333">
        <f t="shared" si="17"/>
        <v>1</v>
      </c>
    </row>
    <row r="334" spans="1:11" x14ac:dyDescent="0.2">
      <c r="A334">
        <v>61</v>
      </c>
      <c r="B334" t="s">
        <v>7</v>
      </c>
      <c r="C334">
        <v>31.16</v>
      </c>
      <c r="D334">
        <v>0</v>
      </c>
      <c r="E334" t="s">
        <v>11</v>
      </c>
      <c r="F334" t="s">
        <v>13</v>
      </c>
      <c r="G334">
        <v>13429.035400000001</v>
      </c>
      <c r="H334">
        <f t="shared" si="15"/>
        <v>1</v>
      </c>
      <c r="I334">
        <f t="shared" si="16"/>
        <v>0</v>
      </c>
      <c r="J334" cm="1">
        <f t="array" ref="J334">_xlfn.IFS(F334="southwest", 1, F334="southeast", 2, F334="northwest", 3, F334="northeast", 4)</f>
        <v>3</v>
      </c>
      <c r="K334">
        <f t="shared" si="17"/>
        <v>1</v>
      </c>
    </row>
    <row r="335" spans="1:11" x14ac:dyDescent="0.2">
      <c r="A335">
        <v>56</v>
      </c>
      <c r="B335" t="s">
        <v>7</v>
      </c>
      <c r="C335">
        <v>28.785</v>
      </c>
      <c r="D335">
        <v>0</v>
      </c>
      <c r="E335" t="s">
        <v>11</v>
      </c>
      <c r="F335" t="s">
        <v>14</v>
      </c>
      <c r="G335">
        <v>11658.379150000001</v>
      </c>
      <c r="H335">
        <f t="shared" si="15"/>
        <v>1</v>
      </c>
      <c r="I335">
        <f t="shared" si="16"/>
        <v>0</v>
      </c>
      <c r="J335" cm="1">
        <f t="array" ref="J335">_xlfn.IFS(F335="southwest", 1, F335="southeast", 2, F335="northwest", 3, F335="northeast", 4)</f>
        <v>4</v>
      </c>
      <c r="K335">
        <f t="shared" si="17"/>
        <v>1</v>
      </c>
    </row>
    <row r="336" spans="1:11" x14ac:dyDescent="0.2">
      <c r="A336">
        <v>43</v>
      </c>
      <c r="B336" t="s">
        <v>7</v>
      </c>
      <c r="C336">
        <v>35.72</v>
      </c>
      <c r="D336">
        <v>2</v>
      </c>
      <c r="E336" t="s">
        <v>11</v>
      </c>
      <c r="F336" t="s">
        <v>14</v>
      </c>
      <c r="G336">
        <v>19144.576519999999</v>
      </c>
      <c r="H336">
        <f t="shared" si="15"/>
        <v>1</v>
      </c>
      <c r="I336">
        <f t="shared" si="16"/>
        <v>0</v>
      </c>
      <c r="J336" cm="1">
        <f t="array" ref="J336">_xlfn.IFS(F336="southwest", 1, F336="southeast", 2, F336="northwest", 3, F336="northeast", 4)</f>
        <v>4</v>
      </c>
      <c r="K336">
        <f t="shared" si="17"/>
        <v>1</v>
      </c>
    </row>
    <row r="337" spans="1:11" x14ac:dyDescent="0.2">
      <c r="A337">
        <v>64</v>
      </c>
      <c r="B337" t="s">
        <v>10</v>
      </c>
      <c r="C337">
        <v>34.5</v>
      </c>
      <c r="D337">
        <v>0</v>
      </c>
      <c r="E337" t="s">
        <v>11</v>
      </c>
      <c r="F337" t="s">
        <v>9</v>
      </c>
      <c r="G337">
        <v>13822.803</v>
      </c>
      <c r="H337">
        <f t="shared" si="15"/>
        <v>0</v>
      </c>
      <c r="I337">
        <f t="shared" si="16"/>
        <v>0</v>
      </c>
      <c r="J337" cm="1">
        <f t="array" ref="J337">_xlfn.IFS(F337="southwest", 1, F337="southeast", 2, F337="northwest", 3, F337="northeast", 4)</f>
        <v>1</v>
      </c>
      <c r="K337">
        <f t="shared" si="17"/>
        <v>1</v>
      </c>
    </row>
    <row r="338" spans="1:11" x14ac:dyDescent="0.2">
      <c r="A338">
        <v>60</v>
      </c>
      <c r="B338" t="s">
        <v>10</v>
      </c>
      <c r="C338">
        <v>25.74</v>
      </c>
      <c r="D338">
        <v>0</v>
      </c>
      <c r="E338" t="s">
        <v>11</v>
      </c>
      <c r="F338" t="s">
        <v>12</v>
      </c>
      <c r="G338">
        <v>12142.578600000001</v>
      </c>
      <c r="H338">
        <f t="shared" si="15"/>
        <v>0</v>
      </c>
      <c r="I338">
        <f t="shared" si="16"/>
        <v>0</v>
      </c>
      <c r="J338" cm="1">
        <f t="array" ref="J338">_xlfn.IFS(F338="southwest", 1, F338="southeast", 2, F338="northwest", 3, F338="northeast", 4)</f>
        <v>2</v>
      </c>
      <c r="K338">
        <f t="shared" si="17"/>
        <v>1</v>
      </c>
    </row>
    <row r="339" spans="1:11" x14ac:dyDescent="0.2">
      <c r="A339">
        <v>62</v>
      </c>
      <c r="B339" t="s">
        <v>10</v>
      </c>
      <c r="C339">
        <v>27.55</v>
      </c>
      <c r="D339">
        <v>1</v>
      </c>
      <c r="E339" t="s">
        <v>11</v>
      </c>
      <c r="F339" t="s">
        <v>13</v>
      </c>
      <c r="G339">
        <v>13937.666499999999</v>
      </c>
      <c r="H339">
        <f t="shared" si="15"/>
        <v>0</v>
      </c>
      <c r="I339">
        <f t="shared" si="16"/>
        <v>0</v>
      </c>
      <c r="J339" cm="1">
        <f t="array" ref="J339">_xlfn.IFS(F339="southwest", 1, F339="southeast", 2, F339="northwest", 3, F339="northeast", 4)</f>
        <v>3</v>
      </c>
      <c r="K339">
        <f t="shared" si="17"/>
        <v>1</v>
      </c>
    </row>
    <row r="340" spans="1:11" x14ac:dyDescent="0.2">
      <c r="A340">
        <v>50</v>
      </c>
      <c r="B340" t="s">
        <v>10</v>
      </c>
      <c r="C340">
        <v>32.299999999999997</v>
      </c>
      <c r="D340">
        <v>1</v>
      </c>
      <c r="E340" t="s">
        <v>8</v>
      </c>
      <c r="F340" t="s">
        <v>14</v>
      </c>
      <c r="G340">
        <v>41919.097000000002</v>
      </c>
      <c r="H340">
        <f t="shared" si="15"/>
        <v>0</v>
      </c>
      <c r="I340">
        <f t="shared" si="16"/>
        <v>1</v>
      </c>
      <c r="J340" cm="1">
        <f t="array" ref="J340">_xlfn.IFS(F340="southwest", 1, F340="southeast", 2, F340="northwest", 3, F340="northeast", 4)</f>
        <v>4</v>
      </c>
      <c r="K340">
        <f t="shared" si="17"/>
        <v>1</v>
      </c>
    </row>
    <row r="341" spans="1:11" x14ac:dyDescent="0.2">
      <c r="A341">
        <v>46</v>
      </c>
      <c r="B341" t="s">
        <v>7</v>
      </c>
      <c r="C341">
        <v>27.72</v>
      </c>
      <c r="D341">
        <v>1</v>
      </c>
      <c r="E341" t="s">
        <v>11</v>
      </c>
      <c r="F341" t="s">
        <v>12</v>
      </c>
      <c r="G341">
        <v>8232.6388000000006</v>
      </c>
      <c r="H341">
        <f t="shared" si="15"/>
        <v>1</v>
      </c>
      <c r="I341">
        <f t="shared" si="16"/>
        <v>0</v>
      </c>
      <c r="J341" cm="1">
        <f t="array" ref="J341">_xlfn.IFS(F341="southwest", 1, F341="southeast", 2, F341="northwest", 3, F341="northeast", 4)</f>
        <v>2</v>
      </c>
      <c r="K341">
        <f t="shared" si="17"/>
        <v>1</v>
      </c>
    </row>
    <row r="342" spans="1:11" x14ac:dyDescent="0.2">
      <c r="A342">
        <v>24</v>
      </c>
      <c r="B342" t="s">
        <v>7</v>
      </c>
      <c r="C342">
        <v>27.6</v>
      </c>
      <c r="D342">
        <v>0</v>
      </c>
      <c r="E342" t="s">
        <v>11</v>
      </c>
      <c r="F342" t="s">
        <v>9</v>
      </c>
      <c r="G342">
        <v>18955.220170000001</v>
      </c>
      <c r="H342">
        <f t="shared" si="15"/>
        <v>1</v>
      </c>
      <c r="I342">
        <f t="shared" si="16"/>
        <v>0</v>
      </c>
      <c r="J342" cm="1">
        <f t="array" ref="J342">_xlfn.IFS(F342="southwest", 1, F342="southeast", 2, F342="northwest", 3, F342="northeast", 4)</f>
        <v>1</v>
      </c>
      <c r="K342">
        <f t="shared" si="17"/>
        <v>1</v>
      </c>
    </row>
    <row r="343" spans="1:11" x14ac:dyDescent="0.2">
      <c r="A343">
        <v>62</v>
      </c>
      <c r="B343" t="s">
        <v>10</v>
      </c>
      <c r="C343">
        <v>30.02</v>
      </c>
      <c r="D343">
        <v>0</v>
      </c>
      <c r="E343" t="s">
        <v>11</v>
      </c>
      <c r="F343" t="s">
        <v>13</v>
      </c>
      <c r="G343">
        <v>13352.0998</v>
      </c>
      <c r="H343">
        <f t="shared" si="15"/>
        <v>0</v>
      </c>
      <c r="I343">
        <f t="shared" si="16"/>
        <v>0</v>
      </c>
      <c r="J343" cm="1">
        <f t="array" ref="J343">_xlfn.IFS(F343="southwest", 1, F343="southeast", 2, F343="northwest", 3, F343="northeast", 4)</f>
        <v>3</v>
      </c>
      <c r="K343">
        <f t="shared" si="17"/>
        <v>1</v>
      </c>
    </row>
    <row r="344" spans="1:11" x14ac:dyDescent="0.2">
      <c r="A344">
        <v>60</v>
      </c>
      <c r="B344" t="s">
        <v>7</v>
      </c>
      <c r="C344">
        <v>27.55</v>
      </c>
      <c r="D344">
        <v>0</v>
      </c>
      <c r="E344" t="s">
        <v>11</v>
      </c>
      <c r="F344" t="s">
        <v>14</v>
      </c>
      <c r="G344">
        <v>13217.094499999999</v>
      </c>
      <c r="H344">
        <f t="shared" si="15"/>
        <v>1</v>
      </c>
      <c r="I344">
        <f t="shared" si="16"/>
        <v>0</v>
      </c>
      <c r="J344" cm="1">
        <f t="array" ref="J344">_xlfn.IFS(F344="southwest", 1, F344="southeast", 2, F344="northwest", 3, F344="northeast", 4)</f>
        <v>4</v>
      </c>
      <c r="K344">
        <f t="shared" si="17"/>
        <v>1</v>
      </c>
    </row>
    <row r="345" spans="1:11" x14ac:dyDescent="0.2">
      <c r="A345">
        <v>63</v>
      </c>
      <c r="B345" t="s">
        <v>10</v>
      </c>
      <c r="C345">
        <v>36.765000000000001</v>
      </c>
      <c r="D345">
        <v>0</v>
      </c>
      <c r="E345" t="s">
        <v>11</v>
      </c>
      <c r="F345" t="s">
        <v>14</v>
      </c>
      <c r="G345">
        <v>13981.850350000001</v>
      </c>
      <c r="H345">
        <f t="shared" si="15"/>
        <v>0</v>
      </c>
      <c r="I345">
        <f t="shared" si="16"/>
        <v>0</v>
      </c>
      <c r="J345" cm="1">
        <f t="array" ref="J345">_xlfn.IFS(F345="southwest", 1, F345="southeast", 2, F345="northwest", 3, F345="northeast", 4)</f>
        <v>4</v>
      </c>
      <c r="K345">
        <f t="shared" si="17"/>
        <v>1</v>
      </c>
    </row>
    <row r="346" spans="1:11" x14ac:dyDescent="0.2">
      <c r="A346">
        <v>49</v>
      </c>
      <c r="B346" t="s">
        <v>7</v>
      </c>
      <c r="C346">
        <v>41.47</v>
      </c>
      <c r="D346">
        <v>4</v>
      </c>
      <c r="E346" t="s">
        <v>11</v>
      </c>
      <c r="F346" t="s">
        <v>12</v>
      </c>
      <c r="G346">
        <v>10977.2063</v>
      </c>
      <c r="H346">
        <f t="shared" si="15"/>
        <v>1</v>
      </c>
      <c r="I346">
        <f t="shared" si="16"/>
        <v>0</v>
      </c>
      <c r="J346" cm="1">
        <f t="array" ref="J346">_xlfn.IFS(F346="southwest", 1, F346="southeast", 2, F346="northwest", 3, F346="northeast", 4)</f>
        <v>2</v>
      </c>
      <c r="K346">
        <f t="shared" si="17"/>
        <v>1</v>
      </c>
    </row>
    <row r="347" spans="1:11" x14ac:dyDescent="0.2">
      <c r="A347">
        <v>34</v>
      </c>
      <c r="B347" t="s">
        <v>7</v>
      </c>
      <c r="C347">
        <v>29.26</v>
      </c>
      <c r="D347">
        <v>3</v>
      </c>
      <c r="E347" t="s">
        <v>11</v>
      </c>
      <c r="F347" t="s">
        <v>12</v>
      </c>
      <c r="G347">
        <v>6184.2993999999999</v>
      </c>
      <c r="H347">
        <f t="shared" si="15"/>
        <v>1</v>
      </c>
      <c r="I347">
        <f t="shared" si="16"/>
        <v>0</v>
      </c>
      <c r="J347" cm="1">
        <f t="array" ref="J347">_xlfn.IFS(F347="southwest", 1, F347="southeast", 2, F347="northwest", 3, F347="northeast", 4)</f>
        <v>2</v>
      </c>
      <c r="K347">
        <f t="shared" si="17"/>
        <v>1</v>
      </c>
    </row>
    <row r="348" spans="1:11" x14ac:dyDescent="0.2">
      <c r="A348">
        <v>33</v>
      </c>
      <c r="B348" t="s">
        <v>10</v>
      </c>
      <c r="C348">
        <v>35.75</v>
      </c>
      <c r="D348">
        <v>2</v>
      </c>
      <c r="E348" t="s">
        <v>11</v>
      </c>
      <c r="F348" t="s">
        <v>12</v>
      </c>
      <c r="G348">
        <v>4889.9994999999999</v>
      </c>
      <c r="H348">
        <f t="shared" si="15"/>
        <v>0</v>
      </c>
      <c r="I348">
        <f t="shared" si="16"/>
        <v>0</v>
      </c>
      <c r="J348" cm="1">
        <f t="array" ref="J348">_xlfn.IFS(F348="southwest", 1, F348="southeast", 2, F348="northwest", 3, F348="northeast", 4)</f>
        <v>2</v>
      </c>
      <c r="K348">
        <f t="shared" si="17"/>
        <v>1</v>
      </c>
    </row>
    <row r="349" spans="1:11" x14ac:dyDescent="0.2">
      <c r="A349">
        <v>46</v>
      </c>
      <c r="B349" t="s">
        <v>10</v>
      </c>
      <c r="C349">
        <v>33.344999999999999</v>
      </c>
      <c r="D349">
        <v>1</v>
      </c>
      <c r="E349" t="s">
        <v>11</v>
      </c>
      <c r="F349" t="s">
        <v>14</v>
      </c>
      <c r="G349">
        <v>8334.4575499999992</v>
      </c>
      <c r="H349">
        <f t="shared" si="15"/>
        <v>0</v>
      </c>
      <c r="I349">
        <f t="shared" si="16"/>
        <v>0</v>
      </c>
      <c r="J349" cm="1">
        <f t="array" ref="J349">_xlfn.IFS(F349="southwest", 1, F349="southeast", 2, F349="northwest", 3, F349="northeast", 4)</f>
        <v>4</v>
      </c>
      <c r="K349">
        <f t="shared" si="17"/>
        <v>1</v>
      </c>
    </row>
    <row r="350" spans="1:11" x14ac:dyDescent="0.2">
      <c r="A350">
        <v>36</v>
      </c>
      <c r="B350" t="s">
        <v>7</v>
      </c>
      <c r="C350">
        <v>29.92</v>
      </c>
      <c r="D350">
        <v>1</v>
      </c>
      <c r="E350" t="s">
        <v>11</v>
      </c>
      <c r="F350" t="s">
        <v>12</v>
      </c>
      <c r="G350">
        <v>5478.0367999999999</v>
      </c>
      <c r="H350">
        <f t="shared" si="15"/>
        <v>1</v>
      </c>
      <c r="I350">
        <f t="shared" si="16"/>
        <v>0</v>
      </c>
      <c r="J350" cm="1">
        <f t="array" ref="J350">_xlfn.IFS(F350="southwest", 1, F350="southeast", 2, F350="northwest", 3, F350="northeast", 4)</f>
        <v>2</v>
      </c>
      <c r="K350">
        <f t="shared" si="17"/>
        <v>1</v>
      </c>
    </row>
    <row r="351" spans="1:11" x14ac:dyDescent="0.2">
      <c r="A351">
        <v>19</v>
      </c>
      <c r="B351" t="s">
        <v>10</v>
      </c>
      <c r="C351">
        <v>27.835000000000001</v>
      </c>
      <c r="D351">
        <v>0</v>
      </c>
      <c r="E351" t="s">
        <v>11</v>
      </c>
      <c r="F351" t="s">
        <v>13</v>
      </c>
      <c r="G351">
        <v>1635.7336499999999</v>
      </c>
      <c r="H351">
        <f t="shared" si="15"/>
        <v>0</v>
      </c>
      <c r="I351">
        <f t="shared" si="16"/>
        <v>0</v>
      </c>
      <c r="J351" cm="1">
        <f t="array" ref="J351">_xlfn.IFS(F351="southwest", 1, F351="southeast", 2, F351="northwest", 3, F351="northeast", 4)</f>
        <v>3</v>
      </c>
      <c r="K351">
        <f t="shared" si="17"/>
        <v>1</v>
      </c>
    </row>
    <row r="352" spans="1:11" x14ac:dyDescent="0.2">
      <c r="A352">
        <v>57</v>
      </c>
      <c r="B352" t="s">
        <v>7</v>
      </c>
      <c r="C352">
        <v>23.18</v>
      </c>
      <c r="D352">
        <v>0</v>
      </c>
      <c r="E352" t="s">
        <v>11</v>
      </c>
      <c r="F352" t="s">
        <v>13</v>
      </c>
      <c r="G352">
        <v>11830.6072</v>
      </c>
      <c r="H352">
        <f t="shared" si="15"/>
        <v>1</v>
      </c>
      <c r="I352">
        <f t="shared" si="16"/>
        <v>0</v>
      </c>
      <c r="J352" cm="1">
        <f t="array" ref="J352">_xlfn.IFS(F352="southwest", 1, F352="southeast", 2, F352="northwest", 3, F352="northeast", 4)</f>
        <v>3</v>
      </c>
      <c r="K352">
        <f t="shared" si="17"/>
        <v>0</v>
      </c>
    </row>
    <row r="353" spans="1:11" x14ac:dyDescent="0.2">
      <c r="A353">
        <v>50</v>
      </c>
      <c r="B353" t="s">
        <v>7</v>
      </c>
      <c r="C353">
        <v>25.6</v>
      </c>
      <c r="D353">
        <v>0</v>
      </c>
      <c r="E353" t="s">
        <v>11</v>
      </c>
      <c r="F353" t="s">
        <v>9</v>
      </c>
      <c r="G353">
        <v>8932.0840000000007</v>
      </c>
      <c r="H353">
        <f t="shared" si="15"/>
        <v>1</v>
      </c>
      <c r="I353">
        <f t="shared" si="16"/>
        <v>0</v>
      </c>
      <c r="J353" cm="1">
        <f t="array" ref="J353">_xlfn.IFS(F353="southwest", 1, F353="southeast", 2, F353="northwest", 3, F353="northeast", 4)</f>
        <v>1</v>
      </c>
      <c r="K353">
        <f t="shared" si="17"/>
        <v>1</v>
      </c>
    </row>
    <row r="354" spans="1:11" x14ac:dyDescent="0.2">
      <c r="A354">
        <v>30</v>
      </c>
      <c r="B354" t="s">
        <v>7</v>
      </c>
      <c r="C354">
        <v>27.7</v>
      </c>
      <c r="D354">
        <v>0</v>
      </c>
      <c r="E354" t="s">
        <v>11</v>
      </c>
      <c r="F354" t="s">
        <v>9</v>
      </c>
      <c r="G354">
        <v>3554.203</v>
      </c>
      <c r="H354">
        <f t="shared" si="15"/>
        <v>1</v>
      </c>
      <c r="I354">
        <f t="shared" si="16"/>
        <v>0</v>
      </c>
      <c r="J354" cm="1">
        <f t="array" ref="J354">_xlfn.IFS(F354="southwest", 1, F354="southeast", 2, F354="northwest", 3, F354="northeast", 4)</f>
        <v>1</v>
      </c>
      <c r="K354">
        <f t="shared" si="17"/>
        <v>1</v>
      </c>
    </row>
    <row r="355" spans="1:11" x14ac:dyDescent="0.2">
      <c r="A355">
        <v>33</v>
      </c>
      <c r="B355" t="s">
        <v>10</v>
      </c>
      <c r="C355">
        <v>35.244999999999997</v>
      </c>
      <c r="D355">
        <v>0</v>
      </c>
      <c r="E355" t="s">
        <v>11</v>
      </c>
      <c r="F355" t="s">
        <v>14</v>
      </c>
      <c r="G355">
        <v>12404.8791</v>
      </c>
      <c r="H355">
        <f t="shared" si="15"/>
        <v>0</v>
      </c>
      <c r="I355">
        <f t="shared" si="16"/>
        <v>0</v>
      </c>
      <c r="J355" cm="1">
        <f t="array" ref="J355">_xlfn.IFS(F355="southwest", 1, F355="southeast", 2, F355="northwest", 3, F355="northeast", 4)</f>
        <v>4</v>
      </c>
      <c r="K355">
        <f t="shared" si="17"/>
        <v>1</v>
      </c>
    </row>
    <row r="356" spans="1:11" x14ac:dyDescent="0.2">
      <c r="A356">
        <v>18</v>
      </c>
      <c r="B356" t="s">
        <v>7</v>
      </c>
      <c r="C356">
        <v>38.28</v>
      </c>
      <c r="D356">
        <v>0</v>
      </c>
      <c r="E356" t="s">
        <v>11</v>
      </c>
      <c r="F356" t="s">
        <v>12</v>
      </c>
      <c r="G356">
        <v>14133.03775</v>
      </c>
      <c r="H356">
        <f t="shared" si="15"/>
        <v>1</v>
      </c>
      <c r="I356">
        <f t="shared" si="16"/>
        <v>0</v>
      </c>
      <c r="J356" cm="1">
        <f t="array" ref="J356">_xlfn.IFS(F356="southwest", 1, F356="southeast", 2, F356="northwest", 3, F356="northeast", 4)</f>
        <v>2</v>
      </c>
      <c r="K356">
        <f t="shared" si="17"/>
        <v>1</v>
      </c>
    </row>
    <row r="357" spans="1:11" x14ac:dyDescent="0.2">
      <c r="A357">
        <v>46</v>
      </c>
      <c r="B357" t="s">
        <v>10</v>
      </c>
      <c r="C357">
        <v>27.6</v>
      </c>
      <c r="D357">
        <v>0</v>
      </c>
      <c r="E357" t="s">
        <v>11</v>
      </c>
      <c r="F357" t="s">
        <v>9</v>
      </c>
      <c r="G357">
        <v>24603.04837</v>
      </c>
      <c r="H357">
        <f t="shared" si="15"/>
        <v>0</v>
      </c>
      <c r="I357">
        <f t="shared" si="16"/>
        <v>0</v>
      </c>
      <c r="J357" cm="1">
        <f t="array" ref="J357">_xlfn.IFS(F357="southwest", 1, F357="southeast", 2, F357="northwest", 3, F357="northeast", 4)</f>
        <v>1</v>
      </c>
      <c r="K357">
        <f t="shared" si="17"/>
        <v>1</v>
      </c>
    </row>
    <row r="358" spans="1:11" x14ac:dyDescent="0.2">
      <c r="A358">
        <v>46</v>
      </c>
      <c r="B358" t="s">
        <v>10</v>
      </c>
      <c r="C358">
        <v>43.89</v>
      </c>
      <c r="D358">
        <v>3</v>
      </c>
      <c r="E358" t="s">
        <v>11</v>
      </c>
      <c r="F358" t="s">
        <v>12</v>
      </c>
      <c r="G358">
        <v>8944.1151000000009</v>
      </c>
      <c r="H358">
        <f t="shared" si="15"/>
        <v>0</v>
      </c>
      <c r="I358">
        <f t="shared" si="16"/>
        <v>0</v>
      </c>
      <c r="J358" cm="1">
        <f t="array" ref="J358">_xlfn.IFS(F358="southwest", 1, F358="southeast", 2, F358="northwest", 3, F358="northeast", 4)</f>
        <v>2</v>
      </c>
      <c r="K358">
        <f t="shared" si="17"/>
        <v>1</v>
      </c>
    </row>
    <row r="359" spans="1:11" x14ac:dyDescent="0.2">
      <c r="A359">
        <v>47</v>
      </c>
      <c r="B359" t="s">
        <v>10</v>
      </c>
      <c r="C359">
        <v>29.83</v>
      </c>
      <c r="D359">
        <v>3</v>
      </c>
      <c r="E359" t="s">
        <v>11</v>
      </c>
      <c r="F359" t="s">
        <v>13</v>
      </c>
      <c r="G359">
        <v>9620.3307000000004</v>
      </c>
      <c r="H359">
        <f t="shared" si="15"/>
        <v>0</v>
      </c>
      <c r="I359">
        <f t="shared" si="16"/>
        <v>0</v>
      </c>
      <c r="J359" cm="1">
        <f t="array" ref="J359">_xlfn.IFS(F359="southwest", 1, F359="southeast", 2, F359="northwest", 3, F359="northeast", 4)</f>
        <v>3</v>
      </c>
      <c r="K359">
        <f t="shared" si="17"/>
        <v>1</v>
      </c>
    </row>
    <row r="360" spans="1:11" x14ac:dyDescent="0.2">
      <c r="A360">
        <v>23</v>
      </c>
      <c r="B360" t="s">
        <v>10</v>
      </c>
      <c r="C360">
        <v>41.91</v>
      </c>
      <c r="D360">
        <v>0</v>
      </c>
      <c r="E360" t="s">
        <v>11</v>
      </c>
      <c r="F360" t="s">
        <v>12</v>
      </c>
      <c r="G360">
        <v>1837.2819</v>
      </c>
      <c r="H360">
        <f t="shared" si="15"/>
        <v>0</v>
      </c>
      <c r="I360">
        <f t="shared" si="16"/>
        <v>0</v>
      </c>
      <c r="J360" cm="1">
        <f t="array" ref="J360">_xlfn.IFS(F360="southwest", 1, F360="southeast", 2, F360="northwest", 3, F360="northeast", 4)</f>
        <v>2</v>
      </c>
      <c r="K360">
        <f t="shared" si="17"/>
        <v>1</v>
      </c>
    </row>
    <row r="361" spans="1:11" x14ac:dyDescent="0.2">
      <c r="A361">
        <v>18</v>
      </c>
      <c r="B361" t="s">
        <v>7</v>
      </c>
      <c r="C361">
        <v>20.79</v>
      </c>
      <c r="D361">
        <v>0</v>
      </c>
      <c r="E361" t="s">
        <v>11</v>
      </c>
      <c r="F361" t="s">
        <v>12</v>
      </c>
      <c r="G361">
        <v>1607.5101</v>
      </c>
      <c r="H361">
        <f t="shared" si="15"/>
        <v>1</v>
      </c>
      <c r="I361">
        <f t="shared" si="16"/>
        <v>0</v>
      </c>
      <c r="J361" cm="1">
        <f t="array" ref="J361">_xlfn.IFS(F361="southwest", 1, F361="southeast", 2, F361="northwest", 3, F361="northeast", 4)</f>
        <v>2</v>
      </c>
      <c r="K361">
        <f t="shared" si="17"/>
        <v>0</v>
      </c>
    </row>
    <row r="362" spans="1:11" x14ac:dyDescent="0.2">
      <c r="A362">
        <v>48</v>
      </c>
      <c r="B362" t="s">
        <v>7</v>
      </c>
      <c r="C362">
        <v>32.299999999999997</v>
      </c>
      <c r="D362">
        <v>2</v>
      </c>
      <c r="E362" t="s">
        <v>11</v>
      </c>
      <c r="F362" t="s">
        <v>14</v>
      </c>
      <c r="G362">
        <v>10043.249</v>
      </c>
      <c r="H362">
        <f t="shared" si="15"/>
        <v>1</v>
      </c>
      <c r="I362">
        <f t="shared" si="16"/>
        <v>0</v>
      </c>
      <c r="J362" cm="1">
        <f t="array" ref="J362">_xlfn.IFS(F362="southwest", 1, F362="southeast", 2, F362="northwest", 3, F362="northeast", 4)</f>
        <v>4</v>
      </c>
      <c r="K362">
        <f t="shared" si="17"/>
        <v>1</v>
      </c>
    </row>
    <row r="363" spans="1:11" x14ac:dyDescent="0.2">
      <c r="A363">
        <v>35</v>
      </c>
      <c r="B363" t="s">
        <v>10</v>
      </c>
      <c r="C363">
        <v>30.5</v>
      </c>
      <c r="D363">
        <v>1</v>
      </c>
      <c r="E363" t="s">
        <v>11</v>
      </c>
      <c r="F363" t="s">
        <v>9</v>
      </c>
      <c r="G363">
        <v>4751.07</v>
      </c>
      <c r="H363">
        <f t="shared" si="15"/>
        <v>0</v>
      </c>
      <c r="I363">
        <f t="shared" si="16"/>
        <v>0</v>
      </c>
      <c r="J363" cm="1">
        <f t="array" ref="J363">_xlfn.IFS(F363="southwest", 1, F363="southeast", 2, F363="northwest", 3, F363="northeast", 4)</f>
        <v>1</v>
      </c>
      <c r="K363">
        <f t="shared" si="17"/>
        <v>1</v>
      </c>
    </row>
    <row r="364" spans="1:11" x14ac:dyDescent="0.2">
      <c r="A364">
        <v>19</v>
      </c>
      <c r="B364" t="s">
        <v>7</v>
      </c>
      <c r="C364">
        <v>21.7</v>
      </c>
      <c r="D364">
        <v>0</v>
      </c>
      <c r="E364" t="s">
        <v>8</v>
      </c>
      <c r="F364" t="s">
        <v>9</v>
      </c>
      <c r="G364">
        <v>13844.505999999999</v>
      </c>
      <c r="H364">
        <f t="shared" si="15"/>
        <v>1</v>
      </c>
      <c r="I364">
        <f t="shared" si="16"/>
        <v>1</v>
      </c>
      <c r="J364" cm="1">
        <f t="array" ref="J364">_xlfn.IFS(F364="southwest", 1, F364="southeast", 2, F364="northwest", 3, F364="northeast", 4)</f>
        <v>1</v>
      </c>
      <c r="K364">
        <f t="shared" si="17"/>
        <v>0</v>
      </c>
    </row>
    <row r="365" spans="1:11" x14ac:dyDescent="0.2">
      <c r="A365">
        <v>21</v>
      </c>
      <c r="B365" t="s">
        <v>7</v>
      </c>
      <c r="C365">
        <v>26.4</v>
      </c>
      <c r="D365">
        <v>1</v>
      </c>
      <c r="E365" t="s">
        <v>11</v>
      </c>
      <c r="F365" t="s">
        <v>9</v>
      </c>
      <c r="G365">
        <v>2597.779</v>
      </c>
      <c r="H365">
        <f t="shared" si="15"/>
        <v>1</v>
      </c>
      <c r="I365">
        <f t="shared" si="16"/>
        <v>0</v>
      </c>
      <c r="J365" cm="1">
        <f t="array" ref="J365">_xlfn.IFS(F365="southwest", 1, F365="southeast", 2, F365="northwest", 3, F365="northeast", 4)</f>
        <v>1</v>
      </c>
      <c r="K365">
        <f t="shared" si="17"/>
        <v>1</v>
      </c>
    </row>
    <row r="366" spans="1:11" x14ac:dyDescent="0.2">
      <c r="A366">
        <v>21</v>
      </c>
      <c r="B366" t="s">
        <v>7</v>
      </c>
      <c r="C366">
        <v>21.89</v>
      </c>
      <c r="D366">
        <v>2</v>
      </c>
      <c r="E366" t="s">
        <v>11</v>
      </c>
      <c r="F366" t="s">
        <v>12</v>
      </c>
      <c r="G366">
        <v>3180.5101</v>
      </c>
      <c r="H366">
        <f t="shared" si="15"/>
        <v>1</v>
      </c>
      <c r="I366">
        <f t="shared" si="16"/>
        <v>0</v>
      </c>
      <c r="J366" cm="1">
        <f t="array" ref="J366">_xlfn.IFS(F366="southwest", 1, F366="southeast", 2, F366="northwest", 3, F366="northeast", 4)</f>
        <v>2</v>
      </c>
      <c r="K366">
        <f t="shared" si="17"/>
        <v>0</v>
      </c>
    </row>
    <row r="367" spans="1:11" x14ac:dyDescent="0.2">
      <c r="A367">
        <v>49</v>
      </c>
      <c r="B367" t="s">
        <v>7</v>
      </c>
      <c r="C367">
        <v>30.78</v>
      </c>
      <c r="D367">
        <v>1</v>
      </c>
      <c r="E367" t="s">
        <v>11</v>
      </c>
      <c r="F367" t="s">
        <v>14</v>
      </c>
      <c r="G367">
        <v>9778.3472000000002</v>
      </c>
      <c r="H367">
        <f t="shared" si="15"/>
        <v>1</v>
      </c>
      <c r="I367">
        <f t="shared" si="16"/>
        <v>0</v>
      </c>
      <c r="J367" cm="1">
        <f t="array" ref="J367">_xlfn.IFS(F367="southwest", 1, F367="southeast", 2, F367="northwest", 3, F367="northeast", 4)</f>
        <v>4</v>
      </c>
      <c r="K367">
        <f t="shared" si="17"/>
        <v>1</v>
      </c>
    </row>
    <row r="368" spans="1:11" x14ac:dyDescent="0.2">
      <c r="A368">
        <v>56</v>
      </c>
      <c r="B368" t="s">
        <v>7</v>
      </c>
      <c r="C368">
        <v>32.299999999999997</v>
      </c>
      <c r="D368">
        <v>3</v>
      </c>
      <c r="E368" t="s">
        <v>11</v>
      </c>
      <c r="F368" t="s">
        <v>14</v>
      </c>
      <c r="G368">
        <v>13430.264999999999</v>
      </c>
      <c r="H368">
        <f t="shared" si="15"/>
        <v>1</v>
      </c>
      <c r="I368">
        <f t="shared" si="16"/>
        <v>0</v>
      </c>
      <c r="J368" cm="1">
        <f t="array" ref="J368">_xlfn.IFS(F368="southwest", 1, F368="southeast", 2, F368="northwest", 3, F368="northeast", 4)</f>
        <v>4</v>
      </c>
      <c r="K368">
        <f t="shared" si="17"/>
        <v>1</v>
      </c>
    </row>
    <row r="369" spans="1:11" x14ac:dyDescent="0.2">
      <c r="A369">
        <v>42</v>
      </c>
      <c r="B369" t="s">
        <v>7</v>
      </c>
      <c r="C369">
        <v>24.984999999999999</v>
      </c>
      <c r="D369">
        <v>2</v>
      </c>
      <c r="E369" t="s">
        <v>11</v>
      </c>
      <c r="F369" t="s">
        <v>13</v>
      </c>
      <c r="G369">
        <v>8017.0611500000005</v>
      </c>
      <c r="H369">
        <f t="shared" si="15"/>
        <v>1</v>
      </c>
      <c r="I369">
        <f t="shared" si="16"/>
        <v>0</v>
      </c>
      <c r="J369" cm="1">
        <f t="array" ref="J369">_xlfn.IFS(F369="southwest", 1, F369="southeast", 2, F369="northwest", 3, F369="northeast", 4)</f>
        <v>3</v>
      </c>
      <c r="K369">
        <f t="shared" si="17"/>
        <v>0</v>
      </c>
    </row>
    <row r="370" spans="1:11" x14ac:dyDescent="0.2">
      <c r="A370">
        <v>44</v>
      </c>
      <c r="B370" t="s">
        <v>10</v>
      </c>
      <c r="C370">
        <v>32.015000000000001</v>
      </c>
      <c r="D370">
        <v>2</v>
      </c>
      <c r="E370" t="s">
        <v>11</v>
      </c>
      <c r="F370" t="s">
        <v>13</v>
      </c>
      <c r="G370">
        <v>8116.2688500000004</v>
      </c>
      <c r="H370">
        <f t="shared" si="15"/>
        <v>0</v>
      </c>
      <c r="I370">
        <f t="shared" si="16"/>
        <v>0</v>
      </c>
      <c r="J370" cm="1">
        <f t="array" ref="J370">_xlfn.IFS(F370="southwest", 1, F370="southeast", 2, F370="northwest", 3, F370="northeast", 4)</f>
        <v>3</v>
      </c>
      <c r="K370">
        <f t="shared" si="17"/>
        <v>1</v>
      </c>
    </row>
    <row r="371" spans="1:11" x14ac:dyDescent="0.2">
      <c r="A371">
        <v>18</v>
      </c>
      <c r="B371" t="s">
        <v>10</v>
      </c>
      <c r="C371">
        <v>30.4</v>
      </c>
      <c r="D371">
        <v>3</v>
      </c>
      <c r="E371" t="s">
        <v>11</v>
      </c>
      <c r="F371" t="s">
        <v>14</v>
      </c>
      <c r="G371">
        <v>3481.8679999999999</v>
      </c>
      <c r="H371">
        <f t="shared" si="15"/>
        <v>0</v>
      </c>
      <c r="I371">
        <f t="shared" si="16"/>
        <v>0</v>
      </c>
      <c r="J371" cm="1">
        <f t="array" ref="J371">_xlfn.IFS(F371="southwest", 1, F371="southeast", 2, F371="northwest", 3, F371="northeast", 4)</f>
        <v>4</v>
      </c>
      <c r="K371">
        <f t="shared" si="17"/>
        <v>1</v>
      </c>
    </row>
    <row r="372" spans="1:11" x14ac:dyDescent="0.2">
      <c r="A372">
        <v>61</v>
      </c>
      <c r="B372" t="s">
        <v>7</v>
      </c>
      <c r="C372">
        <v>21.09</v>
      </c>
      <c r="D372">
        <v>0</v>
      </c>
      <c r="E372" t="s">
        <v>11</v>
      </c>
      <c r="F372" t="s">
        <v>13</v>
      </c>
      <c r="G372">
        <v>13415.0381</v>
      </c>
      <c r="H372">
        <f t="shared" si="15"/>
        <v>1</v>
      </c>
      <c r="I372">
        <f t="shared" si="16"/>
        <v>0</v>
      </c>
      <c r="J372" cm="1">
        <f t="array" ref="J372">_xlfn.IFS(F372="southwest", 1, F372="southeast", 2, F372="northwest", 3, F372="northeast", 4)</f>
        <v>3</v>
      </c>
      <c r="K372">
        <f t="shared" si="17"/>
        <v>0</v>
      </c>
    </row>
    <row r="373" spans="1:11" x14ac:dyDescent="0.2">
      <c r="A373">
        <v>57</v>
      </c>
      <c r="B373" t="s">
        <v>7</v>
      </c>
      <c r="C373">
        <v>22.23</v>
      </c>
      <c r="D373">
        <v>0</v>
      </c>
      <c r="E373" t="s">
        <v>11</v>
      </c>
      <c r="F373" t="s">
        <v>14</v>
      </c>
      <c r="G373">
        <v>12029.286700000001</v>
      </c>
      <c r="H373">
        <f t="shared" si="15"/>
        <v>1</v>
      </c>
      <c r="I373">
        <f t="shared" si="16"/>
        <v>0</v>
      </c>
      <c r="J373" cm="1">
        <f t="array" ref="J373">_xlfn.IFS(F373="southwest", 1, F373="southeast", 2, F373="northwest", 3, F373="northeast", 4)</f>
        <v>4</v>
      </c>
      <c r="K373">
        <f t="shared" si="17"/>
        <v>0</v>
      </c>
    </row>
    <row r="374" spans="1:11" x14ac:dyDescent="0.2">
      <c r="A374">
        <v>42</v>
      </c>
      <c r="B374" t="s">
        <v>7</v>
      </c>
      <c r="C374">
        <v>33.155000000000001</v>
      </c>
      <c r="D374">
        <v>1</v>
      </c>
      <c r="E374" t="s">
        <v>11</v>
      </c>
      <c r="F374" t="s">
        <v>14</v>
      </c>
      <c r="G374">
        <v>7639.4174499999999</v>
      </c>
      <c r="H374">
        <f t="shared" si="15"/>
        <v>1</v>
      </c>
      <c r="I374">
        <f t="shared" si="16"/>
        <v>0</v>
      </c>
      <c r="J374" cm="1">
        <f t="array" ref="J374">_xlfn.IFS(F374="southwest", 1, F374="southeast", 2, F374="northwest", 3, F374="northeast", 4)</f>
        <v>4</v>
      </c>
      <c r="K374">
        <f t="shared" si="17"/>
        <v>1</v>
      </c>
    </row>
    <row r="375" spans="1:11" x14ac:dyDescent="0.2">
      <c r="A375">
        <v>26</v>
      </c>
      <c r="B375" t="s">
        <v>10</v>
      </c>
      <c r="C375">
        <v>32.9</v>
      </c>
      <c r="D375">
        <v>2</v>
      </c>
      <c r="E375" t="s">
        <v>8</v>
      </c>
      <c r="F375" t="s">
        <v>9</v>
      </c>
      <c r="G375">
        <v>36085.218999999997</v>
      </c>
      <c r="H375">
        <f t="shared" si="15"/>
        <v>0</v>
      </c>
      <c r="I375">
        <f t="shared" si="16"/>
        <v>1</v>
      </c>
      <c r="J375" cm="1">
        <f t="array" ref="J375">_xlfn.IFS(F375="southwest", 1, F375="southeast", 2, F375="northwest", 3, F375="northeast", 4)</f>
        <v>1</v>
      </c>
      <c r="K375">
        <f t="shared" si="17"/>
        <v>1</v>
      </c>
    </row>
    <row r="376" spans="1:11" x14ac:dyDescent="0.2">
      <c r="A376">
        <v>20</v>
      </c>
      <c r="B376" t="s">
        <v>10</v>
      </c>
      <c r="C376">
        <v>33.33</v>
      </c>
      <c r="D376">
        <v>0</v>
      </c>
      <c r="E376" t="s">
        <v>11</v>
      </c>
      <c r="F376" t="s">
        <v>12</v>
      </c>
      <c r="G376">
        <v>1391.5287000000001</v>
      </c>
      <c r="H376">
        <f t="shared" si="15"/>
        <v>0</v>
      </c>
      <c r="I376">
        <f t="shared" si="16"/>
        <v>0</v>
      </c>
      <c r="J376" cm="1">
        <f t="array" ref="J376">_xlfn.IFS(F376="southwest", 1, F376="southeast", 2, F376="northwest", 3, F376="northeast", 4)</f>
        <v>2</v>
      </c>
      <c r="K376">
        <f t="shared" si="17"/>
        <v>1</v>
      </c>
    </row>
    <row r="377" spans="1:11" x14ac:dyDescent="0.2">
      <c r="A377">
        <v>23</v>
      </c>
      <c r="B377" t="s">
        <v>7</v>
      </c>
      <c r="C377">
        <v>28.31</v>
      </c>
      <c r="D377">
        <v>0</v>
      </c>
      <c r="E377" t="s">
        <v>8</v>
      </c>
      <c r="F377" t="s">
        <v>13</v>
      </c>
      <c r="G377">
        <v>18033.9679</v>
      </c>
      <c r="H377">
        <f t="shared" si="15"/>
        <v>1</v>
      </c>
      <c r="I377">
        <f t="shared" si="16"/>
        <v>1</v>
      </c>
      <c r="J377" cm="1">
        <f t="array" ref="J377">_xlfn.IFS(F377="southwest", 1, F377="southeast", 2, F377="northwest", 3, F377="northeast", 4)</f>
        <v>3</v>
      </c>
      <c r="K377">
        <f t="shared" si="17"/>
        <v>1</v>
      </c>
    </row>
    <row r="378" spans="1:11" x14ac:dyDescent="0.2">
      <c r="A378">
        <v>39</v>
      </c>
      <c r="B378" t="s">
        <v>7</v>
      </c>
      <c r="C378">
        <v>24.89</v>
      </c>
      <c r="D378">
        <v>3</v>
      </c>
      <c r="E378" t="s">
        <v>8</v>
      </c>
      <c r="F378" t="s">
        <v>14</v>
      </c>
      <c r="G378">
        <v>21659.930100000001</v>
      </c>
      <c r="H378">
        <f t="shared" si="15"/>
        <v>1</v>
      </c>
      <c r="I378">
        <f t="shared" si="16"/>
        <v>1</v>
      </c>
      <c r="J378" cm="1">
        <f t="array" ref="J378">_xlfn.IFS(F378="southwest", 1, F378="southeast", 2, F378="northwest", 3, F378="northeast", 4)</f>
        <v>4</v>
      </c>
      <c r="K378">
        <f t="shared" si="17"/>
        <v>0</v>
      </c>
    </row>
    <row r="379" spans="1:11" x14ac:dyDescent="0.2">
      <c r="A379">
        <v>24</v>
      </c>
      <c r="B379" t="s">
        <v>10</v>
      </c>
      <c r="C379">
        <v>40.15</v>
      </c>
      <c r="D379">
        <v>0</v>
      </c>
      <c r="E379" t="s">
        <v>8</v>
      </c>
      <c r="F379" t="s">
        <v>12</v>
      </c>
      <c r="G379">
        <v>38126.246500000001</v>
      </c>
      <c r="H379">
        <f t="shared" si="15"/>
        <v>0</v>
      </c>
      <c r="I379">
        <f t="shared" si="16"/>
        <v>1</v>
      </c>
      <c r="J379" cm="1">
        <f t="array" ref="J379">_xlfn.IFS(F379="southwest", 1, F379="southeast", 2, F379="northwest", 3, F379="northeast", 4)</f>
        <v>2</v>
      </c>
      <c r="K379">
        <f t="shared" si="17"/>
        <v>1</v>
      </c>
    </row>
    <row r="380" spans="1:11" x14ac:dyDescent="0.2">
      <c r="A380">
        <v>64</v>
      </c>
      <c r="B380" t="s">
        <v>7</v>
      </c>
      <c r="C380">
        <v>30.114999999999998</v>
      </c>
      <c r="D380">
        <v>3</v>
      </c>
      <c r="E380" t="s">
        <v>11</v>
      </c>
      <c r="F380" t="s">
        <v>13</v>
      </c>
      <c r="G380">
        <v>16455.707849999999</v>
      </c>
      <c r="H380">
        <f t="shared" si="15"/>
        <v>1</v>
      </c>
      <c r="I380">
        <f t="shared" si="16"/>
        <v>0</v>
      </c>
      <c r="J380" cm="1">
        <f t="array" ref="J380">_xlfn.IFS(F380="southwest", 1, F380="southeast", 2, F380="northwest", 3, F380="northeast", 4)</f>
        <v>3</v>
      </c>
      <c r="K380">
        <f t="shared" si="17"/>
        <v>1</v>
      </c>
    </row>
    <row r="381" spans="1:11" x14ac:dyDescent="0.2">
      <c r="A381">
        <v>62</v>
      </c>
      <c r="B381" t="s">
        <v>10</v>
      </c>
      <c r="C381">
        <v>31.46</v>
      </c>
      <c r="D381">
        <v>1</v>
      </c>
      <c r="E381" t="s">
        <v>11</v>
      </c>
      <c r="F381" t="s">
        <v>12</v>
      </c>
      <c r="G381">
        <v>27000.98473</v>
      </c>
      <c r="H381">
        <f t="shared" si="15"/>
        <v>0</v>
      </c>
      <c r="I381">
        <f t="shared" si="16"/>
        <v>0</v>
      </c>
      <c r="J381" cm="1">
        <f t="array" ref="J381">_xlfn.IFS(F381="southwest", 1, F381="southeast", 2, F381="northwest", 3, F381="northeast", 4)</f>
        <v>2</v>
      </c>
      <c r="K381">
        <f t="shared" si="17"/>
        <v>1</v>
      </c>
    </row>
    <row r="382" spans="1:11" x14ac:dyDescent="0.2">
      <c r="A382">
        <v>27</v>
      </c>
      <c r="B382" t="s">
        <v>7</v>
      </c>
      <c r="C382">
        <v>17.954999999999998</v>
      </c>
      <c r="D382">
        <v>2</v>
      </c>
      <c r="E382" t="s">
        <v>8</v>
      </c>
      <c r="F382" t="s">
        <v>14</v>
      </c>
      <c r="G382">
        <v>15006.579449999999</v>
      </c>
      <c r="H382">
        <f t="shared" si="15"/>
        <v>1</v>
      </c>
      <c r="I382">
        <f t="shared" si="16"/>
        <v>1</v>
      </c>
      <c r="J382" cm="1">
        <f t="array" ref="J382">_xlfn.IFS(F382="southwest", 1, F382="southeast", 2, F382="northwest", 3, F382="northeast", 4)</f>
        <v>4</v>
      </c>
      <c r="K382">
        <f t="shared" si="17"/>
        <v>0</v>
      </c>
    </row>
    <row r="383" spans="1:11" x14ac:dyDescent="0.2">
      <c r="A383">
        <v>55</v>
      </c>
      <c r="B383" t="s">
        <v>10</v>
      </c>
      <c r="C383">
        <v>30.684999999999999</v>
      </c>
      <c r="D383">
        <v>0</v>
      </c>
      <c r="E383" t="s">
        <v>8</v>
      </c>
      <c r="F383" t="s">
        <v>14</v>
      </c>
      <c r="G383">
        <v>42303.692150000003</v>
      </c>
      <c r="H383">
        <f t="shared" si="15"/>
        <v>0</v>
      </c>
      <c r="I383">
        <f t="shared" si="16"/>
        <v>1</v>
      </c>
      <c r="J383" cm="1">
        <f t="array" ref="J383">_xlfn.IFS(F383="southwest", 1, F383="southeast", 2, F383="northwest", 3, F383="northeast", 4)</f>
        <v>4</v>
      </c>
      <c r="K383">
        <f t="shared" si="17"/>
        <v>1</v>
      </c>
    </row>
    <row r="384" spans="1:11" x14ac:dyDescent="0.2">
      <c r="A384">
        <v>55</v>
      </c>
      <c r="B384" t="s">
        <v>10</v>
      </c>
      <c r="C384">
        <v>33</v>
      </c>
      <c r="D384">
        <v>0</v>
      </c>
      <c r="E384" t="s">
        <v>11</v>
      </c>
      <c r="F384" t="s">
        <v>12</v>
      </c>
      <c r="G384">
        <v>20781.48892</v>
      </c>
      <c r="H384">
        <f t="shared" si="15"/>
        <v>0</v>
      </c>
      <c r="I384">
        <f t="shared" si="16"/>
        <v>0</v>
      </c>
      <c r="J384" cm="1">
        <f t="array" ref="J384">_xlfn.IFS(F384="southwest", 1, F384="southeast", 2, F384="northwest", 3, F384="northeast", 4)</f>
        <v>2</v>
      </c>
      <c r="K384">
        <f t="shared" si="17"/>
        <v>1</v>
      </c>
    </row>
    <row r="385" spans="1:11" x14ac:dyDescent="0.2">
      <c r="A385">
        <v>35</v>
      </c>
      <c r="B385" t="s">
        <v>7</v>
      </c>
      <c r="C385">
        <v>43.34</v>
      </c>
      <c r="D385">
        <v>2</v>
      </c>
      <c r="E385" t="s">
        <v>11</v>
      </c>
      <c r="F385" t="s">
        <v>12</v>
      </c>
      <c r="G385">
        <v>5846.9175999999998</v>
      </c>
      <c r="H385">
        <f t="shared" si="15"/>
        <v>1</v>
      </c>
      <c r="I385">
        <f t="shared" si="16"/>
        <v>0</v>
      </c>
      <c r="J385" cm="1">
        <f t="array" ref="J385">_xlfn.IFS(F385="southwest", 1, F385="southeast", 2, F385="northwest", 3, F385="northeast", 4)</f>
        <v>2</v>
      </c>
      <c r="K385">
        <f t="shared" si="17"/>
        <v>1</v>
      </c>
    </row>
    <row r="386" spans="1:11" x14ac:dyDescent="0.2">
      <c r="A386">
        <v>44</v>
      </c>
      <c r="B386" t="s">
        <v>10</v>
      </c>
      <c r="C386">
        <v>22.135000000000002</v>
      </c>
      <c r="D386">
        <v>2</v>
      </c>
      <c r="E386" t="s">
        <v>11</v>
      </c>
      <c r="F386" t="s">
        <v>14</v>
      </c>
      <c r="G386">
        <v>8302.5356499999998</v>
      </c>
      <c r="H386">
        <f t="shared" si="15"/>
        <v>0</v>
      </c>
      <c r="I386">
        <f t="shared" si="16"/>
        <v>0</v>
      </c>
      <c r="J386" cm="1">
        <f t="array" ref="J386">_xlfn.IFS(F386="southwest", 1, F386="southeast", 2, F386="northwest", 3, F386="northeast", 4)</f>
        <v>4</v>
      </c>
      <c r="K386">
        <f t="shared" si="17"/>
        <v>0</v>
      </c>
    </row>
    <row r="387" spans="1:11" x14ac:dyDescent="0.2">
      <c r="A387">
        <v>19</v>
      </c>
      <c r="B387" t="s">
        <v>10</v>
      </c>
      <c r="C387">
        <v>34.4</v>
      </c>
      <c r="D387">
        <v>0</v>
      </c>
      <c r="E387" t="s">
        <v>11</v>
      </c>
      <c r="F387" t="s">
        <v>9</v>
      </c>
      <c r="G387">
        <v>1261.8589999999999</v>
      </c>
      <c r="H387">
        <f t="shared" ref="H387:H450" si="18">IF(B387= "female", 1, 0)</f>
        <v>0</v>
      </c>
      <c r="I387">
        <f t="shared" ref="I387:I450" si="19">IF(E387="yes", 1, 0)</f>
        <v>0</v>
      </c>
      <c r="J387" cm="1">
        <f t="array" ref="J387">_xlfn.IFS(F387="southwest", 1, F387="southeast", 2, F387="northwest", 3, F387="northeast", 4)</f>
        <v>1</v>
      </c>
      <c r="K387">
        <f t="shared" ref="K387:K450" si="20">IF(C387&gt;25, 1, 0)</f>
        <v>1</v>
      </c>
    </row>
    <row r="388" spans="1:11" x14ac:dyDescent="0.2">
      <c r="A388">
        <v>58</v>
      </c>
      <c r="B388" t="s">
        <v>7</v>
      </c>
      <c r="C388">
        <v>39.049999999999997</v>
      </c>
      <c r="D388">
        <v>0</v>
      </c>
      <c r="E388" t="s">
        <v>11</v>
      </c>
      <c r="F388" t="s">
        <v>12</v>
      </c>
      <c r="G388">
        <v>11856.4115</v>
      </c>
      <c r="H388">
        <f t="shared" si="18"/>
        <v>1</v>
      </c>
      <c r="I388">
        <f t="shared" si="19"/>
        <v>0</v>
      </c>
      <c r="J388" cm="1">
        <f t="array" ref="J388">_xlfn.IFS(F388="southwest", 1, F388="southeast", 2, F388="northwest", 3, F388="northeast", 4)</f>
        <v>2</v>
      </c>
      <c r="K388">
        <f t="shared" si="20"/>
        <v>1</v>
      </c>
    </row>
    <row r="389" spans="1:11" x14ac:dyDescent="0.2">
      <c r="A389">
        <v>50</v>
      </c>
      <c r="B389" t="s">
        <v>10</v>
      </c>
      <c r="C389">
        <v>25.364999999999998</v>
      </c>
      <c r="D389">
        <v>2</v>
      </c>
      <c r="E389" t="s">
        <v>11</v>
      </c>
      <c r="F389" t="s">
        <v>13</v>
      </c>
      <c r="G389">
        <v>30284.642940000002</v>
      </c>
      <c r="H389">
        <f t="shared" si="18"/>
        <v>0</v>
      </c>
      <c r="I389">
        <f t="shared" si="19"/>
        <v>0</v>
      </c>
      <c r="J389" cm="1">
        <f t="array" ref="J389">_xlfn.IFS(F389="southwest", 1, F389="southeast", 2, F389="northwest", 3, F389="northeast", 4)</f>
        <v>3</v>
      </c>
      <c r="K389">
        <f t="shared" si="20"/>
        <v>1</v>
      </c>
    </row>
    <row r="390" spans="1:11" x14ac:dyDescent="0.2">
      <c r="A390">
        <v>26</v>
      </c>
      <c r="B390" t="s">
        <v>7</v>
      </c>
      <c r="C390">
        <v>22.61</v>
      </c>
      <c r="D390">
        <v>0</v>
      </c>
      <c r="E390" t="s">
        <v>11</v>
      </c>
      <c r="F390" t="s">
        <v>13</v>
      </c>
      <c r="G390">
        <v>3176.8159000000001</v>
      </c>
      <c r="H390">
        <f t="shared" si="18"/>
        <v>1</v>
      </c>
      <c r="I390">
        <f t="shared" si="19"/>
        <v>0</v>
      </c>
      <c r="J390" cm="1">
        <f t="array" ref="J390">_xlfn.IFS(F390="southwest", 1, F390="southeast", 2, F390="northwest", 3, F390="northeast", 4)</f>
        <v>3</v>
      </c>
      <c r="K390">
        <f t="shared" si="20"/>
        <v>0</v>
      </c>
    </row>
    <row r="391" spans="1:11" x14ac:dyDescent="0.2">
      <c r="A391">
        <v>24</v>
      </c>
      <c r="B391" t="s">
        <v>7</v>
      </c>
      <c r="C391">
        <v>30.21</v>
      </c>
      <c r="D391">
        <v>3</v>
      </c>
      <c r="E391" t="s">
        <v>11</v>
      </c>
      <c r="F391" t="s">
        <v>13</v>
      </c>
      <c r="G391">
        <v>4618.0798999999997</v>
      </c>
      <c r="H391">
        <f t="shared" si="18"/>
        <v>1</v>
      </c>
      <c r="I391">
        <f t="shared" si="19"/>
        <v>0</v>
      </c>
      <c r="J391" cm="1">
        <f t="array" ref="J391">_xlfn.IFS(F391="southwest", 1, F391="southeast", 2, F391="northwest", 3, F391="northeast", 4)</f>
        <v>3</v>
      </c>
      <c r="K391">
        <f t="shared" si="20"/>
        <v>1</v>
      </c>
    </row>
    <row r="392" spans="1:11" x14ac:dyDescent="0.2">
      <c r="A392">
        <v>48</v>
      </c>
      <c r="B392" t="s">
        <v>10</v>
      </c>
      <c r="C392">
        <v>35.625</v>
      </c>
      <c r="D392">
        <v>4</v>
      </c>
      <c r="E392" t="s">
        <v>11</v>
      </c>
      <c r="F392" t="s">
        <v>14</v>
      </c>
      <c r="G392">
        <v>10736.87075</v>
      </c>
      <c r="H392">
        <f t="shared" si="18"/>
        <v>0</v>
      </c>
      <c r="I392">
        <f t="shared" si="19"/>
        <v>0</v>
      </c>
      <c r="J392" cm="1">
        <f t="array" ref="J392">_xlfn.IFS(F392="southwest", 1, F392="southeast", 2, F392="northwest", 3, F392="northeast", 4)</f>
        <v>4</v>
      </c>
      <c r="K392">
        <f t="shared" si="20"/>
        <v>1</v>
      </c>
    </row>
    <row r="393" spans="1:11" x14ac:dyDescent="0.2">
      <c r="A393">
        <v>19</v>
      </c>
      <c r="B393" t="s">
        <v>7</v>
      </c>
      <c r="C393">
        <v>37.43</v>
      </c>
      <c r="D393">
        <v>0</v>
      </c>
      <c r="E393" t="s">
        <v>11</v>
      </c>
      <c r="F393" t="s">
        <v>13</v>
      </c>
      <c r="G393">
        <v>2138.0707000000002</v>
      </c>
      <c r="H393">
        <f t="shared" si="18"/>
        <v>1</v>
      </c>
      <c r="I393">
        <f t="shared" si="19"/>
        <v>0</v>
      </c>
      <c r="J393" cm="1">
        <f t="array" ref="J393">_xlfn.IFS(F393="southwest", 1, F393="southeast", 2, F393="northwest", 3, F393="northeast", 4)</f>
        <v>3</v>
      </c>
      <c r="K393">
        <f t="shared" si="20"/>
        <v>1</v>
      </c>
    </row>
    <row r="394" spans="1:11" x14ac:dyDescent="0.2">
      <c r="A394">
        <v>48</v>
      </c>
      <c r="B394" t="s">
        <v>10</v>
      </c>
      <c r="C394">
        <v>31.445</v>
      </c>
      <c r="D394">
        <v>1</v>
      </c>
      <c r="E394" t="s">
        <v>11</v>
      </c>
      <c r="F394" t="s">
        <v>14</v>
      </c>
      <c r="G394">
        <v>8964.0605500000001</v>
      </c>
      <c r="H394">
        <f t="shared" si="18"/>
        <v>0</v>
      </c>
      <c r="I394">
        <f t="shared" si="19"/>
        <v>0</v>
      </c>
      <c r="J394" cm="1">
        <f t="array" ref="J394">_xlfn.IFS(F394="southwest", 1, F394="southeast", 2, F394="northwest", 3, F394="northeast", 4)</f>
        <v>4</v>
      </c>
      <c r="K394">
        <f t="shared" si="20"/>
        <v>1</v>
      </c>
    </row>
    <row r="395" spans="1:11" x14ac:dyDescent="0.2">
      <c r="A395">
        <v>49</v>
      </c>
      <c r="B395" t="s">
        <v>10</v>
      </c>
      <c r="C395">
        <v>31.35</v>
      </c>
      <c r="D395">
        <v>1</v>
      </c>
      <c r="E395" t="s">
        <v>11</v>
      </c>
      <c r="F395" t="s">
        <v>14</v>
      </c>
      <c r="G395">
        <v>9290.1394999999993</v>
      </c>
      <c r="H395">
        <f t="shared" si="18"/>
        <v>0</v>
      </c>
      <c r="I395">
        <f t="shared" si="19"/>
        <v>0</v>
      </c>
      <c r="J395" cm="1">
        <f t="array" ref="J395">_xlfn.IFS(F395="southwest", 1, F395="southeast", 2, F395="northwest", 3, F395="northeast", 4)</f>
        <v>4</v>
      </c>
      <c r="K395">
        <f t="shared" si="20"/>
        <v>1</v>
      </c>
    </row>
    <row r="396" spans="1:11" x14ac:dyDescent="0.2">
      <c r="A396">
        <v>46</v>
      </c>
      <c r="B396" t="s">
        <v>7</v>
      </c>
      <c r="C396">
        <v>32.299999999999997</v>
      </c>
      <c r="D396">
        <v>2</v>
      </c>
      <c r="E396" t="s">
        <v>11</v>
      </c>
      <c r="F396" t="s">
        <v>14</v>
      </c>
      <c r="G396">
        <v>9411.0049999999992</v>
      </c>
      <c r="H396">
        <f t="shared" si="18"/>
        <v>1</v>
      </c>
      <c r="I396">
        <f t="shared" si="19"/>
        <v>0</v>
      </c>
      <c r="J396" cm="1">
        <f t="array" ref="J396">_xlfn.IFS(F396="southwest", 1, F396="southeast", 2, F396="northwest", 3, F396="northeast", 4)</f>
        <v>4</v>
      </c>
      <c r="K396">
        <f t="shared" si="20"/>
        <v>1</v>
      </c>
    </row>
    <row r="397" spans="1:11" x14ac:dyDescent="0.2">
      <c r="A397">
        <v>46</v>
      </c>
      <c r="B397" t="s">
        <v>10</v>
      </c>
      <c r="C397">
        <v>19.855</v>
      </c>
      <c r="D397">
        <v>0</v>
      </c>
      <c r="E397" t="s">
        <v>11</v>
      </c>
      <c r="F397" t="s">
        <v>13</v>
      </c>
      <c r="G397">
        <v>7526.7064499999997</v>
      </c>
      <c r="H397">
        <f t="shared" si="18"/>
        <v>0</v>
      </c>
      <c r="I397">
        <f t="shared" si="19"/>
        <v>0</v>
      </c>
      <c r="J397" cm="1">
        <f t="array" ref="J397">_xlfn.IFS(F397="southwest", 1, F397="southeast", 2, F397="northwest", 3, F397="northeast", 4)</f>
        <v>3</v>
      </c>
      <c r="K397">
        <f t="shared" si="20"/>
        <v>0</v>
      </c>
    </row>
    <row r="398" spans="1:11" x14ac:dyDescent="0.2">
      <c r="A398">
        <v>43</v>
      </c>
      <c r="B398" t="s">
        <v>7</v>
      </c>
      <c r="C398">
        <v>34.4</v>
      </c>
      <c r="D398">
        <v>3</v>
      </c>
      <c r="E398" t="s">
        <v>11</v>
      </c>
      <c r="F398" t="s">
        <v>9</v>
      </c>
      <c r="G398">
        <v>8522.0030000000006</v>
      </c>
      <c r="H398">
        <f t="shared" si="18"/>
        <v>1</v>
      </c>
      <c r="I398">
        <f t="shared" si="19"/>
        <v>0</v>
      </c>
      <c r="J398" cm="1">
        <f t="array" ref="J398">_xlfn.IFS(F398="southwest", 1, F398="southeast", 2, F398="northwest", 3, F398="northeast", 4)</f>
        <v>1</v>
      </c>
      <c r="K398">
        <f t="shared" si="20"/>
        <v>1</v>
      </c>
    </row>
    <row r="399" spans="1:11" x14ac:dyDescent="0.2">
      <c r="A399">
        <v>21</v>
      </c>
      <c r="B399" t="s">
        <v>10</v>
      </c>
      <c r="C399">
        <v>31.02</v>
      </c>
      <c r="D399">
        <v>0</v>
      </c>
      <c r="E399" t="s">
        <v>11</v>
      </c>
      <c r="F399" t="s">
        <v>12</v>
      </c>
      <c r="G399">
        <v>16586.49771</v>
      </c>
      <c r="H399">
        <f t="shared" si="18"/>
        <v>0</v>
      </c>
      <c r="I399">
        <f t="shared" si="19"/>
        <v>0</v>
      </c>
      <c r="J399" cm="1">
        <f t="array" ref="J399">_xlfn.IFS(F399="southwest", 1, F399="southeast", 2, F399="northwest", 3, F399="northeast", 4)</f>
        <v>2</v>
      </c>
      <c r="K399">
        <f t="shared" si="20"/>
        <v>1</v>
      </c>
    </row>
    <row r="400" spans="1:11" x14ac:dyDescent="0.2">
      <c r="A400">
        <v>64</v>
      </c>
      <c r="B400" t="s">
        <v>10</v>
      </c>
      <c r="C400">
        <v>25.6</v>
      </c>
      <c r="D400">
        <v>2</v>
      </c>
      <c r="E400" t="s">
        <v>11</v>
      </c>
      <c r="F400" t="s">
        <v>9</v>
      </c>
      <c r="G400">
        <v>14988.432000000001</v>
      </c>
      <c r="H400">
        <f t="shared" si="18"/>
        <v>0</v>
      </c>
      <c r="I400">
        <f t="shared" si="19"/>
        <v>0</v>
      </c>
      <c r="J400" cm="1">
        <f t="array" ref="J400">_xlfn.IFS(F400="southwest", 1, F400="southeast", 2, F400="northwest", 3, F400="northeast", 4)</f>
        <v>1</v>
      </c>
      <c r="K400">
        <f t="shared" si="20"/>
        <v>1</v>
      </c>
    </row>
    <row r="401" spans="1:11" x14ac:dyDescent="0.2">
      <c r="A401">
        <v>18</v>
      </c>
      <c r="B401" t="s">
        <v>7</v>
      </c>
      <c r="C401">
        <v>38.17</v>
      </c>
      <c r="D401">
        <v>0</v>
      </c>
      <c r="E401" t="s">
        <v>11</v>
      </c>
      <c r="F401" t="s">
        <v>12</v>
      </c>
      <c r="G401">
        <v>1631.6683</v>
      </c>
      <c r="H401">
        <f t="shared" si="18"/>
        <v>1</v>
      </c>
      <c r="I401">
        <f t="shared" si="19"/>
        <v>0</v>
      </c>
      <c r="J401" cm="1">
        <f t="array" ref="J401">_xlfn.IFS(F401="southwest", 1, F401="southeast", 2, F401="northwest", 3, F401="northeast", 4)</f>
        <v>2</v>
      </c>
      <c r="K401">
        <f t="shared" si="20"/>
        <v>1</v>
      </c>
    </row>
    <row r="402" spans="1:11" x14ac:dyDescent="0.2">
      <c r="A402">
        <v>51</v>
      </c>
      <c r="B402" t="s">
        <v>7</v>
      </c>
      <c r="C402">
        <v>20.6</v>
      </c>
      <c r="D402">
        <v>0</v>
      </c>
      <c r="E402" t="s">
        <v>11</v>
      </c>
      <c r="F402" t="s">
        <v>9</v>
      </c>
      <c r="G402">
        <v>9264.7970000000005</v>
      </c>
      <c r="H402">
        <f t="shared" si="18"/>
        <v>1</v>
      </c>
      <c r="I402">
        <f t="shared" si="19"/>
        <v>0</v>
      </c>
      <c r="J402" cm="1">
        <f t="array" ref="J402">_xlfn.IFS(F402="southwest", 1, F402="southeast", 2, F402="northwest", 3, F402="northeast", 4)</f>
        <v>1</v>
      </c>
      <c r="K402">
        <f t="shared" si="20"/>
        <v>0</v>
      </c>
    </row>
    <row r="403" spans="1:11" x14ac:dyDescent="0.2">
      <c r="A403">
        <v>47</v>
      </c>
      <c r="B403" t="s">
        <v>10</v>
      </c>
      <c r="C403">
        <v>47.52</v>
      </c>
      <c r="D403">
        <v>1</v>
      </c>
      <c r="E403" t="s">
        <v>11</v>
      </c>
      <c r="F403" t="s">
        <v>12</v>
      </c>
      <c r="G403">
        <v>8083.9197999999997</v>
      </c>
      <c r="H403">
        <f t="shared" si="18"/>
        <v>0</v>
      </c>
      <c r="I403">
        <f t="shared" si="19"/>
        <v>0</v>
      </c>
      <c r="J403" cm="1">
        <f t="array" ref="J403">_xlfn.IFS(F403="southwest", 1, F403="southeast", 2, F403="northwest", 3, F403="northeast", 4)</f>
        <v>2</v>
      </c>
      <c r="K403">
        <f t="shared" si="20"/>
        <v>1</v>
      </c>
    </row>
    <row r="404" spans="1:11" x14ac:dyDescent="0.2">
      <c r="A404">
        <v>64</v>
      </c>
      <c r="B404" t="s">
        <v>7</v>
      </c>
      <c r="C404">
        <v>32.965000000000003</v>
      </c>
      <c r="D404">
        <v>0</v>
      </c>
      <c r="E404" t="s">
        <v>11</v>
      </c>
      <c r="F404" t="s">
        <v>13</v>
      </c>
      <c r="G404">
        <v>14692.66935</v>
      </c>
      <c r="H404">
        <f t="shared" si="18"/>
        <v>1</v>
      </c>
      <c r="I404">
        <f t="shared" si="19"/>
        <v>0</v>
      </c>
      <c r="J404" cm="1">
        <f t="array" ref="J404">_xlfn.IFS(F404="southwest", 1, F404="southeast", 2, F404="northwest", 3, F404="northeast", 4)</f>
        <v>3</v>
      </c>
      <c r="K404">
        <f t="shared" si="20"/>
        <v>1</v>
      </c>
    </row>
    <row r="405" spans="1:11" x14ac:dyDescent="0.2">
      <c r="A405">
        <v>49</v>
      </c>
      <c r="B405" t="s">
        <v>10</v>
      </c>
      <c r="C405">
        <v>32.299999999999997</v>
      </c>
      <c r="D405">
        <v>3</v>
      </c>
      <c r="E405" t="s">
        <v>11</v>
      </c>
      <c r="F405" t="s">
        <v>13</v>
      </c>
      <c r="G405">
        <v>10269.459999999999</v>
      </c>
      <c r="H405">
        <f t="shared" si="18"/>
        <v>0</v>
      </c>
      <c r="I405">
        <f t="shared" si="19"/>
        <v>0</v>
      </c>
      <c r="J405" cm="1">
        <f t="array" ref="J405">_xlfn.IFS(F405="southwest", 1, F405="southeast", 2, F405="northwest", 3, F405="northeast", 4)</f>
        <v>3</v>
      </c>
      <c r="K405">
        <f t="shared" si="20"/>
        <v>1</v>
      </c>
    </row>
    <row r="406" spans="1:11" x14ac:dyDescent="0.2">
      <c r="A406">
        <v>31</v>
      </c>
      <c r="B406" t="s">
        <v>10</v>
      </c>
      <c r="C406">
        <v>20.399999999999999</v>
      </c>
      <c r="D406">
        <v>0</v>
      </c>
      <c r="E406" t="s">
        <v>11</v>
      </c>
      <c r="F406" t="s">
        <v>9</v>
      </c>
      <c r="G406">
        <v>3260.1990000000001</v>
      </c>
      <c r="H406">
        <f t="shared" si="18"/>
        <v>0</v>
      </c>
      <c r="I406">
        <f t="shared" si="19"/>
        <v>0</v>
      </c>
      <c r="J406" cm="1">
        <f t="array" ref="J406">_xlfn.IFS(F406="southwest", 1, F406="southeast", 2, F406="northwest", 3, F406="northeast", 4)</f>
        <v>1</v>
      </c>
      <c r="K406">
        <f t="shared" si="20"/>
        <v>0</v>
      </c>
    </row>
    <row r="407" spans="1:11" x14ac:dyDescent="0.2">
      <c r="A407">
        <v>52</v>
      </c>
      <c r="B407" t="s">
        <v>7</v>
      </c>
      <c r="C407">
        <v>38.380000000000003</v>
      </c>
      <c r="D407">
        <v>2</v>
      </c>
      <c r="E407" t="s">
        <v>11</v>
      </c>
      <c r="F407" t="s">
        <v>14</v>
      </c>
      <c r="G407">
        <v>11396.9002</v>
      </c>
      <c r="H407">
        <f t="shared" si="18"/>
        <v>1</v>
      </c>
      <c r="I407">
        <f t="shared" si="19"/>
        <v>0</v>
      </c>
      <c r="J407" cm="1">
        <f t="array" ref="J407">_xlfn.IFS(F407="southwest", 1, F407="southeast", 2, F407="northwest", 3, F407="northeast", 4)</f>
        <v>4</v>
      </c>
      <c r="K407">
        <f t="shared" si="20"/>
        <v>1</v>
      </c>
    </row>
    <row r="408" spans="1:11" x14ac:dyDescent="0.2">
      <c r="A408">
        <v>33</v>
      </c>
      <c r="B408" t="s">
        <v>7</v>
      </c>
      <c r="C408">
        <v>24.31</v>
      </c>
      <c r="D408">
        <v>0</v>
      </c>
      <c r="E408" t="s">
        <v>11</v>
      </c>
      <c r="F408" t="s">
        <v>12</v>
      </c>
      <c r="G408">
        <v>4185.0978999999998</v>
      </c>
      <c r="H408">
        <f t="shared" si="18"/>
        <v>1</v>
      </c>
      <c r="I408">
        <f t="shared" si="19"/>
        <v>0</v>
      </c>
      <c r="J408" cm="1">
        <f t="array" ref="J408">_xlfn.IFS(F408="southwest", 1, F408="southeast", 2, F408="northwest", 3, F408="northeast", 4)</f>
        <v>2</v>
      </c>
      <c r="K408">
        <f t="shared" si="20"/>
        <v>0</v>
      </c>
    </row>
    <row r="409" spans="1:11" x14ac:dyDescent="0.2">
      <c r="A409">
        <v>47</v>
      </c>
      <c r="B409" t="s">
        <v>7</v>
      </c>
      <c r="C409">
        <v>23.6</v>
      </c>
      <c r="D409">
        <v>1</v>
      </c>
      <c r="E409" t="s">
        <v>11</v>
      </c>
      <c r="F409" t="s">
        <v>9</v>
      </c>
      <c r="G409">
        <v>8539.6710000000003</v>
      </c>
      <c r="H409">
        <f t="shared" si="18"/>
        <v>1</v>
      </c>
      <c r="I409">
        <f t="shared" si="19"/>
        <v>0</v>
      </c>
      <c r="J409" cm="1">
        <f t="array" ref="J409">_xlfn.IFS(F409="southwest", 1, F409="southeast", 2, F409="northwest", 3, F409="northeast", 4)</f>
        <v>1</v>
      </c>
      <c r="K409">
        <f t="shared" si="20"/>
        <v>0</v>
      </c>
    </row>
    <row r="410" spans="1:11" x14ac:dyDescent="0.2">
      <c r="A410">
        <v>38</v>
      </c>
      <c r="B410" t="s">
        <v>10</v>
      </c>
      <c r="C410">
        <v>21.12</v>
      </c>
      <c r="D410">
        <v>3</v>
      </c>
      <c r="E410" t="s">
        <v>11</v>
      </c>
      <c r="F410" t="s">
        <v>12</v>
      </c>
      <c r="G410">
        <v>6652.5288</v>
      </c>
      <c r="H410">
        <f t="shared" si="18"/>
        <v>0</v>
      </c>
      <c r="I410">
        <f t="shared" si="19"/>
        <v>0</v>
      </c>
      <c r="J410" cm="1">
        <f t="array" ref="J410">_xlfn.IFS(F410="southwest", 1, F410="southeast", 2, F410="northwest", 3, F410="northeast", 4)</f>
        <v>2</v>
      </c>
      <c r="K410">
        <f t="shared" si="20"/>
        <v>0</v>
      </c>
    </row>
    <row r="411" spans="1:11" x14ac:dyDescent="0.2">
      <c r="A411">
        <v>32</v>
      </c>
      <c r="B411" t="s">
        <v>10</v>
      </c>
      <c r="C411">
        <v>30.03</v>
      </c>
      <c r="D411">
        <v>1</v>
      </c>
      <c r="E411" t="s">
        <v>11</v>
      </c>
      <c r="F411" t="s">
        <v>12</v>
      </c>
      <c r="G411">
        <v>4074.4537</v>
      </c>
      <c r="H411">
        <f t="shared" si="18"/>
        <v>0</v>
      </c>
      <c r="I411">
        <f t="shared" si="19"/>
        <v>0</v>
      </c>
      <c r="J411" cm="1">
        <f t="array" ref="J411">_xlfn.IFS(F411="southwest", 1, F411="southeast", 2, F411="northwest", 3, F411="northeast", 4)</f>
        <v>2</v>
      </c>
      <c r="K411">
        <f t="shared" si="20"/>
        <v>1</v>
      </c>
    </row>
    <row r="412" spans="1:11" x14ac:dyDescent="0.2">
      <c r="A412">
        <v>19</v>
      </c>
      <c r="B412" t="s">
        <v>10</v>
      </c>
      <c r="C412">
        <v>17.48</v>
      </c>
      <c r="D412">
        <v>0</v>
      </c>
      <c r="E412" t="s">
        <v>11</v>
      </c>
      <c r="F412" t="s">
        <v>13</v>
      </c>
      <c r="G412">
        <v>1621.3402000000001</v>
      </c>
      <c r="H412">
        <f t="shared" si="18"/>
        <v>0</v>
      </c>
      <c r="I412">
        <f t="shared" si="19"/>
        <v>0</v>
      </c>
      <c r="J412" cm="1">
        <f t="array" ref="J412">_xlfn.IFS(F412="southwest", 1, F412="southeast", 2, F412="northwest", 3, F412="northeast", 4)</f>
        <v>3</v>
      </c>
      <c r="K412">
        <f t="shared" si="20"/>
        <v>0</v>
      </c>
    </row>
    <row r="413" spans="1:11" x14ac:dyDescent="0.2">
      <c r="A413">
        <v>44</v>
      </c>
      <c r="B413" t="s">
        <v>7</v>
      </c>
      <c r="C413">
        <v>20.234999999999999</v>
      </c>
      <c r="D413">
        <v>1</v>
      </c>
      <c r="E413" t="s">
        <v>8</v>
      </c>
      <c r="F413" t="s">
        <v>14</v>
      </c>
      <c r="G413">
        <v>19594.809649999999</v>
      </c>
      <c r="H413">
        <f t="shared" si="18"/>
        <v>1</v>
      </c>
      <c r="I413">
        <f t="shared" si="19"/>
        <v>1</v>
      </c>
      <c r="J413" cm="1">
        <f t="array" ref="J413">_xlfn.IFS(F413="southwest", 1, F413="southeast", 2, F413="northwest", 3, F413="northeast", 4)</f>
        <v>4</v>
      </c>
      <c r="K413">
        <f t="shared" si="20"/>
        <v>0</v>
      </c>
    </row>
    <row r="414" spans="1:11" x14ac:dyDescent="0.2">
      <c r="A414">
        <v>26</v>
      </c>
      <c r="B414" t="s">
        <v>7</v>
      </c>
      <c r="C414">
        <v>17.195</v>
      </c>
      <c r="D414">
        <v>2</v>
      </c>
      <c r="E414" t="s">
        <v>8</v>
      </c>
      <c r="F414" t="s">
        <v>14</v>
      </c>
      <c r="G414">
        <v>14455.644050000001</v>
      </c>
      <c r="H414">
        <f t="shared" si="18"/>
        <v>1</v>
      </c>
      <c r="I414">
        <f t="shared" si="19"/>
        <v>1</v>
      </c>
      <c r="J414" cm="1">
        <f t="array" ref="J414">_xlfn.IFS(F414="southwest", 1, F414="southeast", 2, F414="northwest", 3, F414="northeast", 4)</f>
        <v>4</v>
      </c>
      <c r="K414">
        <f t="shared" si="20"/>
        <v>0</v>
      </c>
    </row>
    <row r="415" spans="1:11" x14ac:dyDescent="0.2">
      <c r="A415">
        <v>25</v>
      </c>
      <c r="B415" t="s">
        <v>10</v>
      </c>
      <c r="C415">
        <v>23.9</v>
      </c>
      <c r="D415">
        <v>5</v>
      </c>
      <c r="E415" t="s">
        <v>11</v>
      </c>
      <c r="F415" t="s">
        <v>9</v>
      </c>
      <c r="G415">
        <v>5080.0959999999995</v>
      </c>
      <c r="H415">
        <f t="shared" si="18"/>
        <v>0</v>
      </c>
      <c r="I415">
        <f t="shared" si="19"/>
        <v>0</v>
      </c>
      <c r="J415" cm="1">
        <f t="array" ref="J415">_xlfn.IFS(F415="southwest", 1, F415="southeast", 2, F415="northwest", 3, F415="northeast", 4)</f>
        <v>1</v>
      </c>
      <c r="K415">
        <f t="shared" si="20"/>
        <v>0</v>
      </c>
    </row>
    <row r="416" spans="1:11" x14ac:dyDescent="0.2">
      <c r="A416">
        <v>19</v>
      </c>
      <c r="B416" t="s">
        <v>7</v>
      </c>
      <c r="C416">
        <v>35.15</v>
      </c>
      <c r="D416">
        <v>0</v>
      </c>
      <c r="E416" t="s">
        <v>11</v>
      </c>
      <c r="F416" t="s">
        <v>13</v>
      </c>
      <c r="G416">
        <v>2134.9014999999999</v>
      </c>
      <c r="H416">
        <f t="shared" si="18"/>
        <v>1</v>
      </c>
      <c r="I416">
        <f t="shared" si="19"/>
        <v>0</v>
      </c>
      <c r="J416" cm="1">
        <f t="array" ref="J416">_xlfn.IFS(F416="southwest", 1, F416="southeast", 2, F416="northwest", 3, F416="northeast", 4)</f>
        <v>3</v>
      </c>
      <c r="K416">
        <f t="shared" si="20"/>
        <v>1</v>
      </c>
    </row>
    <row r="417" spans="1:11" x14ac:dyDescent="0.2">
      <c r="A417">
        <v>43</v>
      </c>
      <c r="B417" t="s">
        <v>7</v>
      </c>
      <c r="C417">
        <v>35.64</v>
      </c>
      <c r="D417">
        <v>1</v>
      </c>
      <c r="E417" t="s">
        <v>11</v>
      </c>
      <c r="F417" t="s">
        <v>12</v>
      </c>
      <c r="G417">
        <v>7345.7266</v>
      </c>
      <c r="H417">
        <f t="shared" si="18"/>
        <v>1</v>
      </c>
      <c r="I417">
        <f t="shared" si="19"/>
        <v>0</v>
      </c>
      <c r="J417" cm="1">
        <f t="array" ref="J417">_xlfn.IFS(F417="southwest", 1, F417="southeast", 2, F417="northwest", 3, F417="northeast", 4)</f>
        <v>2</v>
      </c>
      <c r="K417">
        <f t="shared" si="20"/>
        <v>1</v>
      </c>
    </row>
    <row r="418" spans="1:11" x14ac:dyDescent="0.2">
      <c r="A418">
        <v>52</v>
      </c>
      <c r="B418" t="s">
        <v>10</v>
      </c>
      <c r="C418">
        <v>34.1</v>
      </c>
      <c r="D418">
        <v>0</v>
      </c>
      <c r="E418" t="s">
        <v>11</v>
      </c>
      <c r="F418" t="s">
        <v>12</v>
      </c>
      <c r="G418">
        <v>9140.9509999999991</v>
      </c>
      <c r="H418">
        <f t="shared" si="18"/>
        <v>0</v>
      </c>
      <c r="I418">
        <f t="shared" si="19"/>
        <v>0</v>
      </c>
      <c r="J418" cm="1">
        <f t="array" ref="J418">_xlfn.IFS(F418="southwest", 1, F418="southeast", 2, F418="northwest", 3, F418="northeast", 4)</f>
        <v>2</v>
      </c>
      <c r="K418">
        <f t="shared" si="20"/>
        <v>1</v>
      </c>
    </row>
    <row r="419" spans="1:11" x14ac:dyDescent="0.2">
      <c r="A419">
        <v>36</v>
      </c>
      <c r="B419" t="s">
        <v>7</v>
      </c>
      <c r="C419">
        <v>22.6</v>
      </c>
      <c r="D419">
        <v>2</v>
      </c>
      <c r="E419" t="s">
        <v>8</v>
      </c>
      <c r="F419" t="s">
        <v>9</v>
      </c>
      <c r="G419">
        <v>18608.261999999999</v>
      </c>
      <c r="H419">
        <f t="shared" si="18"/>
        <v>1</v>
      </c>
      <c r="I419">
        <f t="shared" si="19"/>
        <v>1</v>
      </c>
      <c r="J419" cm="1">
        <f t="array" ref="J419">_xlfn.IFS(F419="southwest", 1, F419="southeast", 2, F419="northwest", 3, F419="northeast", 4)</f>
        <v>1</v>
      </c>
      <c r="K419">
        <f t="shared" si="20"/>
        <v>0</v>
      </c>
    </row>
    <row r="420" spans="1:11" x14ac:dyDescent="0.2">
      <c r="A420">
        <v>64</v>
      </c>
      <c r="B420" t="s">
        <v>10</v>
      </c>
      <c r="C420">
        <v>39.159999999999997</v>
      </c>
      <c r="D420">
        <v>1</v>
      </c>
      <c r="E420" t="s">
        <v>11</v>
      </c>
      <c r="F420" t="s">
        <v>12</v>
      </c>
      <c r="G420">
        <v>14418.2804</v>
      </c>
      <c r="H420">
        <f t="shared" si="18"/>
        <v>0</v>
      </c>
      <c r="I420">
        <f t="shared" si="19"/>
        <v>0</v>
      </c>
      <c r="J420" cm="1">
        <f t="array" ref="J420">_xlfn.IFS(F420="southwest", 1, F420="southeast", 2, F420="northwest", 3, F420="northeast", 4)</f>
        <v>2</v>
      </c>
      <c r="K420">
        <f t="shared" si="20"/>
        <v>1</v>
      </c>
    </row>
    <row r="421" spans="1:11" x14ac:dyDescent="0.2">
      <c r="A421">
        <v>63</v>
      </c>
      <c r="B421" t="s">
        <v>7</v>
      </c>
      <c r="C421">
        <v>26.98</v>
      </c>
      <c r="D421">
        <v>0</v>
      </c>
      <c r="E421" t="s">
        <v>8</v>
      </c>
      <c r="F421" t="s">
        <v>13</v>
      </c>
      <c r="G421">
        <v>28950.4692</v>
      </c>
      <c r="H421">
        <f t="shared" si="18"/>
        <v>1</v>
      </c>
      <c r="I421">
        <f t="shared" si="19"/>
        <v>1</v>
      </c>
      <c r="J421" cm="1">
        <f t="array" ref="J421">_xlfn.IFS(F421="southwest", 1, F421="southeast", 2, F421="northwest", 3, F421="northeast", 4)</f>
        <v>3</v>
      </c>
      <c r="K421">
        <f t="shared" si="20"/>
        <v>1</v>
      </c>
    </row>
    <row r="422" spans="1:11" x14ac:dyDescent="0.2">
      <c r="A422">
        <v>64</v>
      </c>
      <c r="B422" t="s">
        <v>10</v>
      </c>
      <c r="C422">
        <v>33.880000000000003</v>
      </c>
      <c r="D422">
        <v>0</v>
      </c>
      <c r="E422" t="s">
        <v>8</v>
      </c>
      <c r="F422" t="s">
        <v>12</v>
      </c>
      <c r="G422">
        <v>46889.261200000001</v>
      </c>
      <c r="H422">
        <f t="shared" si="18"/>
        <v>0</v>
      </c>
      <c r="I422">
        <f t="shared" si="19"/>
        <v>1</v>
      </c>
      <c r="J422" cm="1">
        <f t="array" ref="J422">_xlfn.IFS(F422="southwest", 1, F422="southeast", 2, F422="northwest", 3, F422="northeast", 4)</f>
        <v>2</v>
      </c>
      <c r="K422">
        <f t="shared" si="20"/>
        <v>1</v>
      </c>
    </row>
    <row r="423" spans="1:11" x14ac:dyDescent="0.2">
      <c r="A423">
        <v>61</v>
      </c>
      <c r="B423" t="s">
        <v>10</v>
      </c>
      <c r="C423">
        <v>35.86</v>
      </c>
      <c r="D423">
        <v>0</v>
      </c>
      <c r="E423" t="s">
        <v>8</v>
      </c>
      <c r="F423" t="s">
        <v>12</v>
      </c>
      <c r="G423">
        <v>46599.108399999997</v>
      </c>
      <c r="H423">
        <f t="shared" si="18"/>
        <v>0</v>
      </c>
      <c r="I423">
        <f t="shared" si="19"/>
        <v>1</v>
      </c>
      <c r="J423" cm="1">
        <f t="array" ref="J423">_xlfn.IFS(F423="southwest", 1, F423="southeast", 2, F423="northwest", 3, F423="northeast", 4)</f>
        <v>2</v>
      </c>
      <c r="K423">
        <f t="shared" si="20"/>
        <v>1</v>
      </c>
    </row>
    <row r="424" spans="1:11" x14ac:dyDescent="0.2">
      <c r="A424">
        <v>40</v>
      </c>
      <c r="B424" t="s">
        <v>10</v>
      </c>
      <c r="C424">
        <v>32.774999999999999</v>
      </c>
      <c r="D424">
        <v>1</v>
      </c>
      <c r="E424" t="s">
        <v>8</v>
      </c>
      <c r="F424" t="s">
        <v>14</v>
      </c>
      <c r="G424">
        <v>39125.332249999999</v>
      </c>
      <c r="H424">
        <f t="shared" si="18"/>
        <v>0</v>
      </c>
      <c r="I424">
        <f t="shared" si="19"/>
        <v>1</v>
      </c>
      <c r="J424" cm="1">
        <f t="array" ref="J424">_xlfn.IFS(F424="southwest", 1, F424="southeast", 2, F424="northwest", 3, F424="northeast", 4)</f>
        <v>4</v>
      </c>
      <c r="K424">
        <f t="shared" si="20"/>
        <v>1</v>
      </c>
    </row>
    <row r="425" spans="1:11" x14ac:dyDescent="0.2">
      <c r="A425">
        <v>25</v>
      </c>
      <c r="B425" t="s">
        <v>10</v>
      </c>
      <c r="C425">
        <v>30.59</v>
      </c>
      <c r="D425">
        <v>0</v>
      </c>
      <c r="E425" t="s">
        <v>11</v>
      </c>
      <c r="F425" t="s">
        <v>14</v>
      </c>
      <c r="G425">
        <v>2727.3951000000002</v>
      </c>
      <c r="H425">
        <f t="shared" si="18"/>
        <v>0</v>
      </c>
      <c r="I425">
        <f t="shared" si="19"/>
        <v>0</v>
      </c>
      <c r="J425" cm="1">
        <f t="array" ref="J425">_xlfn.IFS(F425="southwest", 1, F425="southeast", 2, F425="northwest", 3, F425="northeast", 4)</f>
        <v>4</v>
      </c>
      <c r="K425">
        <f t="shared" si="20"/>
        <v>1</v>
      </c>
    </row>
    <row r="426" spans="1:11" x14ac:dyDescent="0.2">
      <c r="A426">
        <v>48</v>
      </c>
      <c r="B426" t="s">
        <v>10</v>
      </c>
      <c r="C426">
        <v>30.2</v>
      </c>
      <c r="D426">
        <v>2</v>
      </c>
      <c r="E426" t="s">
        <v>11</v>
      </c>
      <c r="F426" t="s">
        <v>9</v>
      </c>
      <c r="G426">
        <v>8968.33</v>
      </c>
      <c r="H426">
        <f t="shared" si="18"/>
        <v>0</v>
      </c>
      <c r="I426">
        <f t="shared" si="19"/>
        <v>0</v>
      </c>
      <c r="J426" cm="1">
        <f t="array" ref="J426">_xlfn.IFS(F426="southwest", 1, F426="southeast", 2, F426="northwest", 3, F426="northeast", 4)</f>
        <v>1</v>
      </c>
      <c r="K426">
        <f t="shared" si="20"/>
        <v>1</v>
      </c>
    </row>
    <row r="427" spans="1:11" x14ac:dyDescent="0.2">
      <c r="A427">
        <v>45</v>
      </c>
      <c r="B427" t="s">
        <v>10</v>
      </c>
      <c r="C427">
        <v>24.31</v>
      </c>
      <c r="D427">
        <v>5</v>
      </c>
      <c r="E427" t="s">
        <v>11</v>
      </c>
      <c r="F427" t="s">
        <v>12</v>
      </c>
      <c r="G427">
        <v>9788.8659000000007</v>
      </c>
      <c r="H427">
        <f t="shared" si="18"/>
        <v>0</v>
      </c>
      <c r="I427">
        <f t="shared" si="19"/>
        <v>0</v>
      </c>
      <c r="J427" cm="1">
        <f t="array" ref="J427">_xlfn.IFS(F427="southwest", 1, F427="southeast", 2, F427="northwest", 3, F427="northeast", 4)</f>
        <v>2</v>
      </c>
      <c r="K427">
        <f t="shared" si="20"/>
        <v>0</v>
      </c>
    </row>
    <row r="428" spans="1:11" x14ac:dyDescent="0.2">
      <c r="A428">
        <v>38</v>
      </c>
      <c r="B428" t="s">
        <v>7</v>
      </c>
      <c r="C428">
        <v>27.265000000000001</v>
      </c>
      <c r="D428">
        <v>1</v>
      </c>
      <c r="E428" t="s">
        <v>11</v>
      </c>
      <c r="F428" t="s">
        <v>14</v>
      </c>
      <c r="G428">
        <v>6555.07035</v>
      </c>
      <c r="H428">
        <f t="shared" si="18"/>
        <v>1</v>
      </c>
      <c r="I428">
        <f t="shared" si="19"/>
        <v>0</v>
      </c>
      <c r="J428" cm="1">
        <f t="array" ref="J428">_xlfn.IFS(F428="southwest", 1, F428="southeast", 2, F428="northwest", 3, F428="northeast", 4)</f>
        <v>4</v>
      </c>
      <c r="K428">
        <f t="shared" si="20"/>
        <v>1</v>
      </c>
    </row>
    <row r="429" spans="1:11" x14ac:dyDescent="0.2">
      <c r="A429">
        <v>18</v>
      </c>
      <c r="B429" t="s">
        <v>7</v>
      </c>
      <c r="C429">
        <v>29.164999999999999</v>
      </c>
      <c r="D429">
        <v>0</v>
      </c>
      <c r="E429" t="s">
        <v>11</v>
      </c>
      <c r="F429" t="s">
        <v>14</v>
      </c>
      <c r="G429">
        <v>7323.7348190000002</v>
      </c>
      <c r="H429">
        <f t="shared" si="18"/>
        <v>1</v>
      </c>
      <c r="I429">
        <f t="shared" si="19"/>
        <v>0</v>
      </c>
      <c r="J429" cm="1">
        <f t="array" ref="J429">_xlfn.IFS(F429="southwest", 1, F429="southeast", 2, F429="northwest", 3, F429="northeast", 4)</f>
        <v>4</v>
      </c>
      <c r="K429">
        <f t="shared" si="20"/>
        <v>1</v>
      </c>
    </row>
    <row r="430" spans="1:11" x14ac:dyDescent="0.2">
      <c r="A430">
        <v>21</v>
      </c>
      <c r="B430" t="s">
        <v>7</v>
      </c>
      <c r="C430">
        <v>16.815000000000001</v>
      </c>
      <c r="D430">
        <v>1</v>
      </c>
      <c r="E430" t="s">
        <v>11</v>
      </c>
      <c r="F430" t="s">
        <v>14</v>
      </c>
      <c r="G430">
        <v>3167.4558499999998</v>
      </c>
      <c r="H430">
        <f t="shared" si="18"/>
        <v>1</v>
      </c>
      <c r="I430">
        <f t="shared" si="19"/>
        <v>0</v>
      </c>
      <c r="J430" cm="1">
        <f t="array" ref="J430">_xlfn.IFS(F430="southwest", 1, F430="southeast", 2, F430="northwest", 3, F430="northeast", 4)</f>
        <v>4</v>
      </c>
      <c r="K430">
        <f t="shared" si="20"/>
        <v>0</v>
      </c>
    </row>
    <row r="431" spans="1:11" x14ac:dyDescent="0.2">
      <c r="A431">
        <v>27</v>
      </c>
      <c r="B431" t="s">
        <v>7</v>
      </c>
      <c r="C431">
        <v>30.4</v>
      </c>
      <c r="D431">
        <v>3</v>
      </c>
      <c r="E431" t="s">
        <v>11</v>
      </c>
      <c r="F431" t="s">
        <v>13</v>
      </c>
      <c r="G431">
        <v>18804.752400000001</v>
      </c>
      <c r="H431">
        <f t="shared" si="18"/>
        <v>1</v>
      </c>
      <c r="I431">
        <f t="shared" si="19"/>
        <v>0</v>
      </c>
      <c r="J431" cm="1">
        <f t="array" ref="J431">_xlfn.IFS(F431="southwest", 1, F431="southeast", 2, F431="northwest", 3, F431="northeast", 4)</f>
        <v>3</v>
      </c>
      <c r="K431">
        <f t="shared" si="20"/>
        <v>1</v>
      </c>
    </row>
    <row r="432" spans="1:11" x14ac:dyDescent="0.2">
      <c r="A432">
        <v>19</v>
      </c>
      <c r="B432" t="s">
        <v>10</v>
      </c>
      <c r="C432">
        <v>33.1</v>
      </c>
      <c r="D432">
        <v>0</v>
      </c>
      <c r="E432" t="s">
        <v>11</v>
      </c>
      <c r="F432" t="s">
        <v>9</v>
      </c>
      <c r="G432">
        <v>23082.955330000001</v>
      </c>
      <c r="H432">
        <f t="shared" si="18"/>
        <v>0</v>
      </c>
      <c r="I432">
        <f t="shared" si="19"/>
        <v>0</v>
      </c>
      <c r="J432" cm="1">
        <f t="array" ref="J432">_xlfn.IFS(F432="southwest", 1, F432="southeast", 2, F432="northwest", 3, F432="northeast", 4)</f>
        <v>1</v>
      </c>
      <c r="K432">
        <f t="shared" si="20"/>
        <v>1</v>
      </c>
    </row>
    <row r="433" spans="1:11" x14ac:dyDescent="0.2">
      <c r="A433">
        <v>29</v>
      </c>
      <c r="B433" t="s">
        <v>7</v>
      </c>
      <c r="C433">
        <v>20.234999999999999</v>
      </c>
      <c r="D433">
        <v>2</v>
      </c>
      <c r="E433" t="s">
        <v>11</v>
      </c>
      <c r="F433" t="s">
        <v>13</v>
      </c>
      <c r="G433">
        <v>4906.4096499999996</v>
      </c>
      <c r="H433">
        <f t="shared" si="18"/>
        <v>1</v>
      </c>
      <c r="I433">
        <f t="shared" si="19"/>
        <v>0</v>
      </c>
      <c r="J433" cm="1">
        <f t="array" ref="J433">_xlfn.IFS(F433="southwest", 1, F433="southeast", 2, F433="northwest", 3, F433="northeast", 4)</f>
        <v>3</v>
      </c>
      <c r="K433">
        <f t="shared" si="20"/>
        <v>0</v>
      </c>
    </row>
    <row r="434" spans="1:11" x14ac:dyDescent="0.2">
      <c r="A434">
        <v>42</v>
      </c>
      <c r="B434" t="s">
        <v>10</v>
      </c>
      <c r="C434">
        <v>26.9</v>
      </c>
      <c r="D434">
        <v>0</v>
      </c>
      <c r="E434" t="s">
        <v>11</v>
      </c>
      <c r="F434" t="s">
        <v>9</v>
      </c>
      <c r="G434">
        <v>5969.723</v>
      </c>
      <c r="H434">
        <f t="shared" si="18"/>
        <v>0</v>
      </c>
      <c r="I434">
        <f t="shared" si="19"/>
        <v>0</v>
      </c>
      <c r="J434" cm="1">
        <f t="array" ref="J434">_xlfn.IFS(F434="southwest", 1, F434="southeast", 2, F434="northwest", 3, F434="northeast", 4)</f>
        <v>1</v>
      </c>
      <c r="K434">
        <f t="shared" si="20"/>
        <v>1</v>
      </c>
    </row>
    <row r="435" spans="1:11" x14ac:dyDescent="0.2">
      <c r="A435">
        <v>60</v>
      </c>
      <c r="B435" t="s">
        <v>7</v>
      </c>
      <c r="C435">
        <v>30.5</v>
      </c>
      <c r="D435">
        <v>0</v>
      </c>
      <c r="E435" t="s">
        <v>11</v>
      </c>
      <c r="F435" t="s">
        <v>9</v>
      </c>
      <c r="G435">
        <v>12638.195</v>
      </c>
      <c r="H435">
        <f t="shared" si="18"/>
        <v>1</v>
      </c>
      <c r="I435">
        <f t="shared" si="19"/>
        <v>0</v>
      </c>
      <c r="J435" cm="1">
        <f t="array" ref="J435">_xlfn.IFS(F435="southwest", 1, F435="southeast", 2, F435="northwest", 3, F435="northeast", 4)</f>
        <v>1</v>
      </c>
      <c r="K435">
        <f t="shared" si="20"/>
        <v>1</v>
      </c>
    </row>
    <row r="436" spans="1:11" x14ac:dyDescent="0.2">
      <c r="A436">
        <v>31</v>
      </c>
      <c r="B436" t="s">
        <v>10</v>
      </c>
      <c r="C436">
        <v>28.594999999999999</v>
      </c>
      <c r="D436">
        <v>1</v>
      </c>
      <c r="E436" t="s">
        <v>11</v>
      </c>
      <c r="F436" t="s">
        <v>13</v>
      </c>
      <c r="G436">
        <v>4243.5900499999998</v>
      </c>
      <c r="H436">
        <f t="shared" si="18"/>
        <v>0</v>
      </c>
      <c r="I436">
        <f t="shared" si="19"/>
        <v>0</v>
      </c>
      <c r="J436" cm="1">
        <f t="array" ref="J436">_xlfn.IFS(F436="southwest", 1, F436="southeast", 2, F436="northwest", 3, F436="northeast", 4)</f>
        <v>3</v>
      </c>
      <c r="K436">
        <f t="shared" si="20"/>
        <v>1</v>
      </c>
    </row>
    <row r="437" spans="1:11" x14ac:dyDescent="0.2">
      <c r="A437">
        <v>60</v>
      </c>
      <c r="B437" t="s">
        <v>10</v>
      </c>
      <c r="C437">
        <v>33.11</v>
      </c>
      <c r="D437">
        <v>3</v>
      </c>
      <c r="E437" t="s">
        <v>11</v>
      </c>
      <c r="F437" t="s">
        <v>12</v>
      </c>
      <c r="G437">
        <v>13919.822899999999</v>
      </c>
      <c r="H437">
        <f t="shared" si="18"/>
        <v>0</v>
      </c>
      <c r="I437">
        <f t="shared" si="19"/>
        <v>0</v>
      </c>
      <c r="J437" cm="1">
        <f t="array" ref="J437">_xlfn.IFS(F437="southwest", 1, F437="southeast", 2, F437="northwest", 3, F437="northeast", 4)</f>
        <v>2</v>
      </c>
      <c r="K437">
        <f t="shared" si="20"/>
        <v>1</v>
      </c>
    </row>
    <row r="438" spans="1:11" x14ac:dyDescent="0.2">
      <c r="A438">
        <v>22</v>
      </c>
      <c r="B438" t="s">
        <v>10</v>
      </c>
      <c r="C438">
        <v>31.73</v>
      </c>
      <c r="D438">
        <v>0</v>
      </c>
      <c r="E438" t="s">
        <v>11</v>
      </c>
      <c r="F438" t="s">
        <v>14</v>
      </c>
      <c r="G438">
        <v>2254.7966999999999</v>
      </c>
      <c r="H438">
        <f t="shared" si="18"/>
        <v>0</v>
      </c>
      <c r="I438">
        <f t="shared" si="19"/>
        <v>0</v>
      </c>
      <c r="J438" cm="1">
        <f t="array" ref="J438">_xlfn.IFS(F438="southwest", 1, F438="southeast", 2, F438="northwest", 3, F438="northeast", 4)</f>
        <v>4</v>
      </c>
      <c r="K438">
        <f t="shared" si="20"/>
        <v>1</v>
      </c>
    </row>
    <row r="439" spans="1:11" x14ac:dyDescent="0.2">
      <c r="A439">
        <v>35</v>
      </c>
      <c r="B439" t="s">
        <v>10</v>
      </c>
      <c r="C439">
        <v>28.9</v>
      </c>
      <c r="D439">
        <v>3</v>
      </c>
      <c r="E439" t="s">
        <v>11</v>
      </c>
      <c r="F439" t="s">
        <v>9</v>
      </c>
      <c r="G439">
        <v>5926.8459999999995</v>
      </c>
      <c r="H439">
        <f t="shared" si="18"/>
        <v>0</v>
      </c>
      <c r="I439">
        <f t="shared" si="19"/>
        <v>0</v>
      </c>
      <c r="J439" cm="1">
        <f t="array" ref="J439">_xlfn.IFS(F439="southwest", 1, F439="southeast", 2, F439="northwest", 3, F439="northeast", 4)</f>
        <v>1</v>
      </c>
      <c r="K439">
        <f t="shared" si="20"/>
        <v>1</v>
      </c>
    </row>
    <row r="440" spans="1:11" x14ac:dyDescent="0.2">
      <c r="A440">
        <v>52</v>
      </c>
      <c r="B440" t="s">
        <v>7</v>
      </c>
      <c r="C440">
        <v>46.75</v>
      </c>
      <c r="D440">
        <v>5</v>
      </c>
      <c r="E440" t="s">
        <v>11</v>
      </c>
      <c r="F440" t="s">
        <v>12</v>
      </c>
      <c r="G440">
        <v>12592.5345</v>
      </c>
      <c r="H440">
        <f t="shared" si="18"/>
        <v>1</v>
      </c>
      <c r="I440">
        <f t="shared" si="19"/>
        <v>0</v>
      </c>
      <c r="J440" cm="1">
        <f t="array" ref="J440">_xlfn.IFS(F440="southwest", 1, F440="southeast", 2, F440="northwest", 3, F440="northeast", 4)</f>
        <v>2</v>
      </c>
      <c r="K440">
        <f t="shared" si="20"/>
        <v>1</v>
      </c>
    </row>
    <row r="441" spans="1:11" x14ac:dyDescent="0.2">
      <c r="A441">
        <v>26</v>
      </c>
      <c r="B441" t="s">
        <v>10</v>
      </c>
      <c r="C441">
        <v>29.45</v>
      </c>
      <c r="D441">
        <v>0</v>
      </c>
      <c r="E441" t="s">
        <v>11</v>
      </c>
      <c r="F441" t="s">
        <v>14</v>
      </c>
      <c r="G441">
        <v>2897.3235</v>
      </c>
      <c r="H441">
        <f t="shared" si="18"/>
        <v>0</v>
      </c>
      <c r="I441">
        <f t="shared" si="19"/>
        <v>0</v>
      </c>
      <c r="J441" cm="1">
        <f t="array" ref="J441">_xlfn.IFS(F441="southwest", 1, F441="southeast", 2, F441="northwest", 3, F441="northeast", 4)</f>
        <v>4</v>
      </c>
      <c r="K441">
        <f t="shared" si="20"/>
        <v>1</v>
      </c>
    </row>
    <row r="442" spans="1:11" x14ac:dyDescent="0.2">
      <c r="A442">
        <v>31</v>
      </c>
      <c r="B442" t="s">
        <v>7</v>
      </c>
      <c r="C442">
        <v>32.68</v>
      </c>
      <c r="D442">
        <v>1</v>
      </c>
      <c r="E442" t="s">
        <v>11</v>
      </c>
      <c r="F442" t="s">
        <v>13</v>
      </c>
      <c r="G442">
        <v>4738.2682000000004</v>
      </c>
      <c r="H442">
        <f t="shared" si="18"/>
        <v>1</v>
      </c>
      <c r="I442">
        <f t="shared" si="19"/>
        <v>0</v>
      </c>
      <c r="J442" cm="1">
        <f t="array" ref="J442">_xlfn.IFS(F442="southwest", 1, F442="southeast", 2, F442="northwest", 3, F442="northeast", 4)</f>
        <v>3</v>
      </c>
      <c r="K442">
        <f t="shared" si="20"/>
        <v>1</v>
      </c>
    </row>
    <row r="443" spans="1:11" x14ac:dyDescent="0.2">
      <c r="A443">
        <v>33</v>
      </c>
      <c r="B443" t="s">
        <v>7</v>
      </c>
      <c r="C443">
        <v>33.5</v>
      </c>
      <c r="D443">
        <v>0</v>
      </c>
      <c r="E443" t="s">
        <v>8</v>
      </c>
      <c r="F443" t="s">
        <v>9</v>
      </c>
      <c r="G443">
        <v>37079.372000000003</v>
      </c>
      <c r="H443">
        <f t="shared" si="18"/>
        <v>1</v>
      </c>
      <c r="I443">
        <f t="shared" si="19"/>
        <v>1</v>
      </c>
      <c r="J443" cm="1">
        <f t="array" ref="J443">_xlfn.IFS(F443="southwest", 1, F443="southeast", 2, F443="northwest", 3, F443="northeast", 4)</f>
        <v>1</v>
      </c>
      <c r="K443">
        <f t="shared" si="20"/>
        <v>1</v>
      </c>
    </row>
    <row r="444" spans="1:11" x14ac:dyDescent="0.2">
      <c r="A444">
        <v>18</v>
      </c>
      <c r="B444" t="s">
        <v>10</v>
      </c>
      <c r="C444">
        <v>43.01</v>
      </c>
      <c r="D444">
        <v>0</v>
      </c>
      <c r="E444" t="s">
        <v>11</v>
      </c>
      <c r="F444" t="s">
        <v>12</v>
      </c>
      <c r="G444">
        <v>1149.3959</v>
      </c>
      <c r="H444">
        <f t="shared" si="18"/>
        <v>0</v>
      </c>
      <c r="I444">
        <f t="shared" si="19"/>
        <v>0</v>
      </c>
      <c r="J444" cm="1">
        <f t="array" ref="J444">_xlfn.IFS(F444="southwest", 1, F444="southeast", 2, F444="northwest", 3, F444="northeast", 4)</f>
        <v>2</v>
      </c>
      <c r="K444">
        <f t="shared" si="20"/>
        <v>1</v>
      </c>
    </row>
    <row r="445" spans="1:11" x14ac:dyDescent="0.2">
      <c r="A445">
        <v>59</v>
      </c>
      <c r="B445" t="s">
        <v>7</v>
      </c>
      <c r="C445">
        <v>36.520000000000003</v>
      </c>
      <c r="D445">
        <v>1</v>
      </c>
      <c r="E445" t="s">
        <v>11</v>
      </c>
      <c r="F445" t="s">
        <v>12</v>
      </c>
      <c r="G445">
        <v>28287.897659999999</v>
      </c>
      <c r="H445">
        <f t="shared" si="18"/>
        <v>1</v>
      </c>
      <c r="I445">
        <f t="shared" si="19"/>
        <v>0</v>
      </c>
      <c r="J445" cm="1">
        <f t="array" ref="J445">_xlfn.IFS(F445="southwest", 1, F445="southeast", 2, F445="northwest", 3, F445="northeast", 4)</f>
        <v>2</v>
      </c>
      <c r="K445">
        <f t="shared" si="20"/>
        <v>1</v>
      </c>
    </row>
    <row r="446" spans="1:11" x14ac:dyDescent="0.2">
      <c r="A446">
        <v>56</v>
      </c>
      <c r="B446" t="s">
        <v>10</v>
      </c>
      <c r="C446">
        <v>26.695</v>
      </c>
      <c r="D446">
        <v>1</v>
      </c>
      <c r="E446" t="s">
        <v>8</v>
      </c>
      <c r="F446" t="s">
        <v>13</v>
      </c>
      <c r="G446">
        <v>26109.32905</v>
      </c>
      <c r="H446">
        <f t="shared" si="18"/>
        <v>0</v>
      </c>
      <c r="I446">
        <f t="shared" si="19"/>
        <v>1</v>
      </c>
      <c r="J446" cm="1">
        <f t="array" ref="J446">_xlfn.IFS(F446="southwest", 1, F446="southeast", 2, F446="northwest", 3, F446="northeast", 4)</f>
        <v>3</v>
      </c>
      <c r="K446">
        <f t="shared" si="20"/>
        <v>1</v>
      </c>
    </row>
    <row r="447" spans="1:11" x14ac:dyDescent="0.2">
      <c r="A447">
        <v>45</v>
      </c>
      <c r="B447" t="s">
        <v>7</v>
      </c>
      <c r="C447">
        <v>33.1</v>
      </c>
      <c r="D447">
        <v>0</v>
      </c>
      <c r="E447" t="s">
        <v>11</v>
      </c>
      <c r="F447" t="s">
        <v>9</v>
      </c>
      <c r="G447">
        <v>7345.0839999999998</v>
      </c>
      <c r="H447">
        <f t="shared" si="18"/>
        <v>1</v>
      </c>
      <c r="I447">
        <f t="shared" si="19"/>
        <v>0</v>
      </c>
      <c r="J447" cm="1">
        <f t="array" ref="J447">_xlfn.IFS(F447="southwest", 1, F447="southeast", 2, F447="northwest", 3, F447="northeast", 4)</f>
        <v>1</v>
      </c>
      <c r="K447">
        <f t="shared" si="20"/>
        <v>1</v>
      </c>
    </row>
    <row r="448" spans="1:11" x14ac:dyDescent="0.2">
      <c r="A448">
        <v>60</v>
      </c>
      <c r="B448" t="s">
        <v>10</v>
      </c>
      <c r="C448">
        <v>29.64</v>
      </c>
      <c r="D448">
        <v>0</v>
      </c>
      <c r="E448" t="s">
        <v>11</v>
      </c>
      <c r="F448" t="s">
        <v>14</v>
      </c>
      <c r="G448">
        <v>12730.999599999999</v>
      </c>
      <c r="H448">
        <f t="shared" si="18"/>
        <v>0</v>
      </c>
      <c r="I448">
        <f t="shared" si="19"/>
        <v>0</v>
      </c>
      <c r="J448" cm="1">
        <f t="array" ref="J448">_xlfn.IFS(F448="southwest", 1, F448="southeast", 2, F448="northwest", 3, F448="northeast", 4)</f>
        <v>4</v>
      </c>
      <c r="K448">
        <f t="shared" si="20"/>
        <v>1</v>
      </c>
    </row>
    <row r="449" spans="1:11" x14ac:dyDescent="0.2">
      <c r="A449">
        <v>56</v>
      </c>
      <c r="B449" t="s">
        <v>7</v>
      </c>
      <c r="C449">
        <v>25.65</v>
      </c>
      <c r="D449">
        <v>0</v>
      </c>
      <c r="E449" t="s">
        <v>11</v>
      </c>
      <c r="F449" t="s">
        <v>13</v>
      </c>
      <c r="G449">
        <v>11454.021500000001</v>
      </c>
      <c r="H449">
        <f t="shared" si="18"/>
        <v>1</v>
      </c>
      <c r="I449">
        <f t="shared" si="19"/>
        <v>0</v>
      </c>
      <c r="J449" cm="1">
        <f t="array" ref="J449">_xlfn.IFS(F449="southwest", 1, F449="southeast", 2, F449="northwest", 3, F449="northeast", 4)</f>
        <v>3</v>
      </c>
      <c r="K449">
        <f t="shared" si="20"/>
        <v>1</v>
      </c>
    </row>
    <row r="450" spans="1:11" x14ac:dyDescent="0.2">
      <c r="A450">
        <v>40</v>
      </c>
      <c r="B450" t="s">
        <v>7</v>
      </c>
      <c r="C450">
        <v>29.6</v>
      </c>
      <c r="D450">
        <v>0</v>
      </c>
      <c r="E450" t="s">
        <v>11</v>
      </c>
      <c r="F450" t="s">
        <v>9</v>
      </c>
      <c r="G450">
        <v>5910.9440000000004</v>
      </c>
      <c r="H450">
        <f t="shared" si="18"/>
        <v>1</v>
      </c>
      <c r="I450">
        <f t="shared" si="19"/>
        <v>0</v>
      </c>
      <c r="J450" cm="1">
        <f t="array" ref="J450">_xlfn.IFS(F450="southwest", 1, F450="southeast", 2, F450="northwest", 3, F450="northeast", 4)</f>
        <v>1</v>
      </c>
      <c r="K450">
        <f t="shared" si="20"/>
        <v>1</v>
      </c>
    </row>
    <row r="451" spans="1:11" x14ac:dyDescent="0.2">
      <c r="A451">
        <v>35</v>
      </c>
      <c r="B451" t="s">
        <v>10</v>
      </c>
      <c r="C451">
        <v>38.6</v>
      </c>
      <c r="D451">
        <v>1</v>
      </c>
      <c r="E451" t="s">
        <v>11</v>
      </c>
      <c r="F451" t="s">
        <v>9</v>
      </c>
      <c r="G451">
        <v>4762.3289999999997</v>
      </c>
      <c r="H451">
        <f t="shared" ref="H451:H514" si="21">IF(B451= "female", 1, 0)</f>
        <v>0</v>
      </c>
      <c r="I451">
        <f t="shared" ref="I451:I514" si="22">IF(E451="yes", 1, 0)</f>
        <v>0</v>
      </c>
      <c r="J451" cm="1">
        <f t="array" ref="J451">_xlfn.IFS(F451="southwest", 1, F451="southeast", 2, F451="northwest", 3, F451="northeast", 4)</f>
        <v>1</v>
      </c>
      <c r="K451">
        <f t="shared" ref="K451:K514" si="23">IF(C451&gt;25, 1, 0)</f>
        <v>1</v>
      </c>
    </row>
    <row r="452" spans="1:11" x14ac:dyDescent="0.2">
      <c r="A452">
        <v>39</v>
      </c>
      <c r="B452" t="s">
        <v>10</v>
      </c>
      <c r="C452">
        <v>29.6</v>
      </c>
      <c r="D452">
        <v>4</v>
      </c>
      <c r="E452" t="s">
        <v>11</v>
      </c>
      <c r="F452" t="s">
        <v>9</v>
      </c>
      <c r="G452">
        <v>7512.2669999999998</v>
      </c>
      <c r="H452">
        <f t="shared" si="21"/>
        <v>0</v>
      </c>
      <c r="I452">
        <f t="shared" si="22"/>
        <v>0</v>
      </c>
      <c r="J452" cm="1">
        <f t="array" ref="J452">_xlfn.IFS(F452="southwest", 1, F452="southeast", 2, F452="northwest", 3, F452="northeast", 4)</f>
        <v>1</v>
      </c>
      <c r="K452">
        <f t="shared" si="23"/>
        <v>1</v>
      </c>
    </row>
    <row r="453" spans="1:11" x14ac:dyDescent="0.2">
      <c r="A453">
        <v>30</v>
      </c>
      <c r="B453" t="s">
        <v>10</v>
      </c>
      <c r="C453">
        <v>24.13</v>
      </c>
      <c r="D453">
        <v>1</v>
      </c>
      <c r="E453" t="s">
        <v>11</v>
      </c>
      <c r="F453" t="s">
        <v>13</v>
      </c>
      <c r="G453">
        <v>4032.2406999999998</v>
      </c>
      <c r="H453">
        <f t="shared" si="21"/>
        <v>0</v>
      </c>
      <c r="I453">
        <f t="shared" si="22"/>
        <v>0</v>
      </c>
      <c r="J453" cm="1">
        <f t="array" ref="J453">_xlfn.IFS(F453="southwest", 1, F453="southeast", 2, F453="northwest", 3, F453="northeast", 4)</f>
        <v>3</v>
      </c>
      <c r="K453">
        <f t="shared" si="23"/>
        <v>0</v>
      </c>
    </row>
    <row r="454" spans="1:11" x14ac:dyDescent="0.2">
      <c r="A454">
        <v>24</v>
      </c>
      <c r="B454" t="s">
        <v>10</v>
      </c>
      <c r="C454">
        <v>23.4</v>
      </c>
      <c r="D454">
        <v>0</v>
      </c>
      <c r="E454" t="s">
        <v>11</v>
      </c>
      <c r="F454" t="s">
        <v>9</v>
      </c>
      <c r="G454">
        <v>1969.614</v>
      </c>
      <c r="H454">
        <f t="shared" si="21"/>
        <v>0</v>
      </c>
      <c r="I454">
        <f t="shared" si="22"/>
        <v>0</v>
      </c>
      <c r="J454" cm="1">
        <f t="array" ref="J454">_xlfn.IFS(F454="southwest", 1, F454="southeast", 2, F454="northwest", 3, F454="northeast", 4)</f>
        <v>1</v>
      </c>
      <c r="K454">
        <f t="shared" si="23"/>
        <v>0</v>
      </c>
    </row>
    <row r="455" spans="1:11" x14ac:dyDescent="0.2">
      <c r="A455">
        <v>20</v>
      </c>
      <c r="B455" t="s">
        <v>10</v>
      </c>
      <c r="C455">
        <v>29.734999999999999</v>
      </c>
      <c r="D455">
        <v>0</v>
      </c>
      <c r="E455" t="s">
        <v>11</v>
      </c>
      <c r="F455" t="s">
        <v>13</v>
      </c>
      <c r="G455">
        <v>1769.5316499999999</v>
      </c>
      <c r="H455">
        <f t="shared" si="21"/>
        <v>0</v>
      </c>
      <c r="I455">
        <f t="shared" si="22"/>
        <v>0</v>
      </c>
      <c r="J455" cm="1">
        <f t="array" ref="J455">_xlfn.IFS(F455="southwest", 1, F455="southeast", 2, F455="northwest", 3, F455="northeast", 4)</f>
        <v>3</v>
      </c>
      <c r="K455">
        <f t="shared" si="23"/>
        <v>1</v>
      </c>
    </row>
    <row r="456" spans="1:11" x14ac:dyDescent="0.2">
      <c r="A456">
        <v>32</v>
      </c>
      <c r="B456" t="s">
        <v>10</v>
      </c>
      <c r="C456">
        <v>46.53</v>
      </c>
      <c r="D456">
        <v>2</v>
      </c>
      <c r="E456" t="s">
        <v>11</v>
      </c>
      <c r="F456" t="s">
        <v>12</v>
      </c>
      <c r="G456">
        <v>4686.3887000000004</v>
      </c>
      <c r="H456">
        <f t="shared" si="21"/>
        <v>0</v>
      </c>
      <c r="I456">
        <f t="shared" si="22"/>
        <v>0</v>
      </c>
      <c r="J456" cm="1">
        <f t="array" ref="J456">_xlfn.IFS(F456="southwest", 1, F456="southeast", 2, F456="northwest", 3, F456="northeast", 4)</f>
        <v>2</v>
      </c>
      <c r="K456">
        <f t="shared" si="23"/>
        <v>1</v>
      </c>
    </row>
    <row r="457" spans="1:11" x14ac:dyDescent="0.2">
      <c r="A457">
        <v>59</v>
      </c>
      <c r="B457" t="s">
        <v>10</v>
      </c>
      <c r="C457">
        <v>37.4</v>
      </c>
      <c r="D457">
        <v>0</v>
      </c>
      <c r="E457" t="s">
        <v>11</v>
      </c>
      <c r="F457" t="s">
        <v>9</v>
      </c>
      <c r="G457">
        <v>21797.000400000001</v>
      </c>
      <c r="H457">
        <f t="shared" si="21"/>
        <v>0</v>
      </c>
      <c r="I457">
        <f t="shared" si="22"/>
        <v>0</v>
      </c>
      <c r="J457" cm="1">
        <f t="array" ref="J457">_xlfn.IFS(F457="southwest", 1, F457="southeast", 2, F457="northwest", 3, F457="northeast", 4)</f>
        <v>1</v>
      </c>
      <c r="K457">
        <f t="shared" si="23"/>
        <v>1</v>
      </c>
    </row>
    <row r="458" spans="1:11" x14ac:dyDescent="0.2">
      <c r="A458">
        <v>55</v>
      </c>
      <c r="B458" t="s">
        <v>7</v>
      </c>
      <c r="C458">
        <v>30.14</v>
      </c>
      <c r="D458">
        <v>2</v>
      </c>
      <c r="E458" t="s">
        <v>11</v>
      </c>
      <c r="F458" t="s">
        <v>12</v>
      </c>
      <c r="G458">
        <v>11881.9696</v>
      </c>
      <c r="H458">
        <f t="shared" si="21"/>
        <v>1</v>
      </c>
      <c r="I458">
        <f t="shared" si="22"/>
        <v>0</v>
      </c>
      <c r="J458" cm="1">
        <f t="array" ref="J458">_xlfn.IFS(F458="southwest", 1, F458="southeast", 2, F458="northwest", 3, F458="northeast", 4)</f>
        <v>2</v>
      </c>
      <c r="K458">
        <f t="shared" si="23"/>
        <v>1</v>
      </c>
    </row>
    <row r="459" spans="1:11" x14ac:dyDescent="0.2">
      <c r="A459">
        <v>57</v>
      </c>
      <c r="B459" t="s">
        <v>7</v>
      </c>
      <c r="C459">
        <v>30.495000000000001</v>
      </c>
      <c r="D459">
        <v>0</v>
      </c>
      <c r="E459" t="s">
        <v>11</v>
      </c>
      <c r="F459" t="s">
        <v>13</v>
      </c>
      <c r="G459">
        <v>11840.77505</v>
      </c>
      <c r="H459">
        <f t="shared" si="21"/>
        <v>1</v>
      </c>
      <c r="I459">
        <f t="shared" si="22"/>
        <v>0</v>
      </c>
      <c r="J459" cm="1">
        <f t="array" ref="J459">_xlfn.IFS(F459="southwest", 1, F459="southeast", 2, F459="northwest", 3, F459="northeast", 4)</f>
        <v>3</v>
      </c>
      <c r="K459">
        <f t="shared" si="23"/>
        <v>1</v>
      </c>
    </row>
    <row r="460" spans="1:11" x14ac:dyDescent="0.2">
      <c r="A460">
        <v>56</v>
      </c>
      <c r="B460" t="s">
        <v>10</v>
      </c>
      <c r="C460">
        <v>39.6</v>
      </c>
      <c r="D460">
        <v>0</v>
      </c>
      <c r="E460" t="s">
        <v>11</v>
      </c>
      <c r="F460" t="s">
        <v>9</v>
      </c>
      <c r="G460">
        <v>10601.412</v>
      </c>
      <c r="H460">
        <f t="shared" si="21"/>
        <v>0</v>
      </c>
      <c r="I460">
        <f t="shared" si="22"/>
        <v>0</v>
      </c>
      <c r="J460" cm="1">
        <f t="array" ref="J460">_xlfn.IFS(F460="southwest", 1, F460="southeast", 2, F460="northwest", 3, F460="northeast", 4)</f>
        <v>1</v>
      </c>
      <c r="K460">
        <f t="shared" si="23"/>
        <v>1</v>
      </c>
    </row>
    <row r="461" spans="1:11" x14ac:dyDescent="0.2">
      <c r="A461">
        <v>40</v>
      </c>
      <c r="B461" t="s">
        <v>7</v>
      </c>
      <c r="C461">
        <v>33</v>
      </c>
      <c r="D461">
        <v>3</v>
      </c>
      <c r="E461" t="s">
        <v>11</v>
      </c>
      <c r="F461" t="s">
        <v>12</v>
      </c>
      <c r="G461">
        <v>7682.67</v>
      </c>
      <c r="H461">
        <f t="shared" si="21"/>
        <v>1</v>
      </c>
      <c r="I461">
        <f t="shared" si="22"/>
        <v>0</v>
      </c>
      <c r="J461" cm="1">
        <f t="array" ref="J461">_xlfn.IFS(F461="southwest", 1, F461="southeast", 2, F461="northwest", 3, F461="northeast", 4)</f>
        <v>2</v>
      </c>
      <c r="K461">
        <f t="shared" si="23"/>
        <v>1</v>
      </c>
    </row>
    <row r="462" spans="1:11" x14ac:dyDescent="0.2">
      <c r="A462">
        <v>49</v>
      </c>
      <c r="B462" t="s">
        <v>7</v>
      </c>
      <c r="C462">
        <v>36.630000000000003</v>
      </c>
      <c r="D462">
        <v>3</v>
      </c>
      <c r="E462" t="s">
        <v>11</v>
      </c>
      <c r="F462" t="s">
        <v>12</v>
      </c>
      <c r="G462">
        <v>10381.4787</v>
      </c>
      <c r="H462">
        <f t="shared" si="21"/>
        <v>1</v>
      </c>
      <c r="I462">
        <f t="shared" si="22"/>
        <v>0</v>
      </c>
      <c r="J462" cm="1">
        <f t="array" ref="J462">_xlfn.IFS(F462="southwest", 1, F462="southeast", 2, F462="northwest", 3, F462="northeast", 4)</f>
        <v>2</v>
      </c>
      <c r="K462">
        <f t="shared" si="23"/>
        <v>1</v>
      </c>
    </row>
    <row r="463" spans="1:11" x14ac:dyDescent="0.2">
      <c r="A463">
        <v>42</v>
      </c>
      <c r="B463" t="s">
        <v>10</v>
      </c>
      <c r="C463">
        <v>30</v>
      </c>
      <c r="D463">
        <v>0</v>
      </c>
      <c r="E463" t="s">
        <v>8</v>
      </c>
      <c r="F463" t="s">
        <v>9</v>
      </c>
      <c r="G463">
        <v>22144.031999999999</v>
      </c>
      <c r="H463">
        <f t="shared" si="21"/>
        <v>0</v>
      </c>
      <c r="I463">
        <f t="shared" si="22"/>
        <v>1</v>
      </c>
      <c r="J463" cm="1">
        <f t="array" ref="J463">_xlfn.IFS(F463="southwest", 1, F463="southeast", 2, F463="northwest", 3, F463="northeast", 4)</f>
        <v>1</v>
      </c>
      <c r="K463">
        <f t="shared" si="23"/>
        <v>1</v>
      </c>
    </row>
    <row r="464" spans="1:11" x14ac:dyDescent="0.2">
      <c r="A464">
        <v>62</v>
      </c>
      <c r="B464" t="s">
        <v>7</v>
      </c>
      <c r="C464">
        <v>38.094999999999999</v>
      </c>
      <c r="D464">
        <v>2</v>
      </c>
      <c r="E464" t="s">
        <v>11</v>
      </c>
      <c r="F464" t="s">
        <v>14</v>
      </c>
      <c r="G464">
        <v>15230.324049999999</v>
      </c>
      <c r="H464">
        <f t="shared" si="21"/>
        <v>1</v>
      </c>
      <c r="I464">
        <f t="shared" si="22"/>
        <v>0</v>
      </c>
      <c r="J464" cm="1">
        <f t="array" ref="J464">_xlfn.IFS(F464="southwest", 1, F464="southeast", 2, F464="northwest", 3, F464="northeast", 4)</f>
        <v>4</v>
      </c>
      <c r="K464">
        <f t="shared" si="23"/>
        <v>1</v>
      </c>
    </row>
    <row r="465" spans="1:11" x14ac:dyDescent="0.2">
      <c r="A465">
        <v>56</v>
      </c>
      <c r="B465" t="s">
        <v>10</v>
      </c>
      <c r="C465">
        <v>25.934999999999999</v>
      </c>
      <c r="D465">
        <v>0</v>
      </c>
      <c r="E465" t="s">
        <v>11</v>
      </c>
      <c r="F465" t="s">
        <v>14</v>
      </c>
      <c r="G465">
        <v>11165.417649999999</v>
      </c>
      <c r="H465">
        <f t="shared" si="21"/>
        <v>0</v>
      </c>
      <c r="I465">
        <f t="shared" si="22"/>
        <v>0</v>
      </c>
      <c r="J465" cm="1">
        <f t="array" ref="J465">_xlfn.IFS(F465="southwest", 1, F465="southeast", 2, F465="northwest", 3, F465="northeast", 4)</f>
        <v>4</v>
      </c>
      <c r="K465">
        <f t="shared" si="23"/>
        <v>1</v>
      </c>
    </row>
    <row r="466" spans="1:11" x14ac:dyDescent="0.2">
      <c r="A466">
        <v>19</v>
      </c>
      <c r="B466" t="s">
        <v>10</v>
      </c>
      <c r="C466">
        <v>25.175000000000001</v>
      </c>
      <c r="D466">
        <v>0</v>
      </c>
      <c r="E466" t="s">
        <v>11</v>
      </c>
      <c r="F466" t="s">
        <v>13</v>
      </c>
      <c r="G466">
        <v>1632.0362500000001</v>
      </c>
      <c r="H466">
        <f t="shared" si="21"/>
        <v>0</v>
      </c>
      <c r="I466">
        <f t="shared" si="22"/>
        <v>0</v>
      </c>
      <c r="J466" cm="1">
        <f t="array" ref="J466">_xlfn.IFS(F466="southwest", 1, F466="southeast", 2, F466="northwest", 3, F466="northeast", 4)</f>
        <v>3</v>
      </c>
      <c r="K466">
        <f t="shared" si="23"/>
        <v>1</v>
      </c>
    </row>
    <row r="467" spans="1:11" x14ac:dyDescent="0.2">
      <c r="A467">
        <v>30</v>
      </c>
      <c r="B467" t="s">
        <v>7</v>
      </c>
      <c r="C467">
        <v>28.38</v>
      </c>
      <c r="D467">
        <v>1</v>
      </c>
      <c r="E467" t="s">
        <v>8</v>
      </c>
      <c r="F467" t="s">
        <v>12</v>
      </c>
      <c r="G467">
        <v>19521.968199999999</v>
      </c>
      <c r="H467">
        <f t="shared" si="21"/>
        <v>1</v>
      </c>
      <c r="I467">
        <f t="shared" si="22"/>
        <v>1</v>
      </c>
      <c r="J467" cm="1">
        <f t="array" ref="J467">_xlfn.IFS(F467="southwest", 1, F467="southeast", 2, F467="northwest", 3, F467="northeast", 4)</f>
        <v>2</v>
      </c>
      <c r="K467">
        <f t="shared" si="23"/>
        <v>1</v>
      </c>
    </row>
    <row r="468" spans="1:11" x14ac:dyDescent="0.2">
      <c r="A468">
        <v>60</v>
      </c>
      <c r="B468" t="s">
        <v>7</v>
      </c>
      <c r="C468">
        <v>28.7</v>
      </c>
      <c r="D468">
        <v>1</v>
      </c>
      <c r="E468" t="s">
        <v>11</v>
      </c>
      <c r="F468" t="s">
        <v>9</v>
      </c>
      <c r="G468">
        <v>13224.692999999999</v>
      </c>
      <c r="H468">
        <f t="shared" si="21"/>
        <v>1</v>
      </c>
      <c r="I468">
        <f t="shared" si="22"/>
        <v>0</v>
      </c>
      <c r="J468" cm="1">
        <f t="array" ref="J468">_xlfn.IFS(F468="southwest", 1, F468="southeast", 2, F468="northwest", 3, F468="northeast", 4)</f>
        <v>1</v>
      </c>
      <c r="K468">
        <f t="shared" si="23"/>
        <v>1</v>
      </c>
    </row>
    <row r="469" spans="1:11" x14ac:dyDescent="0.2">
      <c r="A469">
        <v>56</v>
      </c>
      <c r="B469" t="s">
        <v>7</v>
      </c>
      <c r="C469">
        <v>33.82</v>
      </c>
      <c r="D469">
        <v>2</v>
      </c>
      <c r="E469" t="s">
        <v>11</v>
      </c>
      <c r="F469" t="s">
        <v>13</v>
      </c>
      <c r="G469">
        <v>12643.3778</v>
      </c>
      <c r="H469">
        <f t="shared" si="21"/>
        <v>1</v>
      </c>
      <c r="I469">
        <f t="shared" si="22"/>
        <v>0</v>
      </c>
      <c r="J469" cm="1">
        <f t="array" ref="J469">_xlfn.IFS(F469="southwest", 1, F469="southeast", 2, F469="northwest", 3, F469="northeast", 4)</f>
        <v>3</v>
      </c>
      <c r="K469">
        <f t="shared" si="23"/>
        <v>1</v>
      </c>
    </row>
    <row r="470" spans="1:11" x14ac:dyDescent="0.2">
      <c r="A470">
        <v>28</v>
      </c>
      <c r="B470" t="s">
        <v>7</v>
      </c>
      <c r="C470">
        <v>24.32</v>
      </c>
      <c r="D470">
        <v>1</v>
      </c>
      <c r="E470" t="s">
        <v>11</v>
      </c>
      <c r="F470" t="s">
        <v>14</v>
      </c>
      <c r="G470">
        <v>23288.928400000001</v>
      </c>
      <c r="H470">
        <f t="shared" si="21"/>
        <v>1</v>
      </c>
      <c r="I470">
        <f t="shared" si="22"/>
        <v>0</v>
      </c>
      <c r="J470" cm="1">
        <f t="array" ref="J470">_xlfn.IFS(F470="southwest", 1, F470="southeast", 2, F470="northwest", 3, F470="northeast", 4)</f>
        <v>4</v>
      </c>
      <c r="K470">
        <f t="shared" si="23"/>
        <v>0</v>
      </c>
    </row>
    <row r="471" spans="1:11" x14ac:dyDescent="0.2">
      <c r="A471">
        <v>18</v>
      </c>
      <c r="B471" t="s">
        <v>7</v>
      </c>
      <c r="C471">
        <v>24.09</v>
      </c>
      <c r="D471">
        <v>1</v>
      </c>
      <c r="E471" t="s">
        <v>11</v>
      </c>
      <c r="F471" t="s">
        <v>12</v>
      </c>
      <c r="G471">
        <v>2201.0971</v>
      </c>
      <c r="H471">
        <f t="shared" si="21"/>
        <v>1</v>
      </c>
      <c r="I471">
        <f t="shared" si="22"/>
        <v>0</v>
      </c>
      <c r="J471" cm="1">
        <f t="array" ref="J471">_xlfn.IFS(F471="southwest", 1, F471="southeast", 2, F471="northwest", 3, F471="northeast", 4)</f>
        <v>2</v>
      </c>
      <c r="K471">
        <f t="shared" si="23"/>
        <v>0</v>
      </c>
    </row>
    <row r="472" spans="1:11" x14ac:dyDescent="0.2">
      <c r="A472">
        <v>27</v>
      </c>
      <c r="B472" t="s">
        <v>10</v>
      </c>
      <c r="C472">
        <v>32.67</v>
      </c>
      <c r="D472">
        <v>0</v>
      </c>
      <c r="E472" t="s">
        <v>11</v>
      </c>
      <c r="F472" t="s">
        <v>12</v>
      </c>
      <c r="G472">
        <v>2497.0383000000002</v>
      </c>
      <c r="H472">
        <f t="shared" si="21"/>
        <v>0</v>
      </c>
      <c r="I472">
        <f t="shared" si="22"/>
        <v>0</v>
      </c>
      <c r="J472" cm="1">
        <f t="array" ref="J472">_xlfn.IFS(F472="southwest", 1, F472="southeast", 2, F472="northwest", 3, F472="northeast", 4)</f>
        <v>2</v>
      </c>
      <c r="K472">
        <f t="shared" si="23"/>
        <v>1</v>
      </c>
    </row>
    <row r="473" spans="1:11" x14ac:dyDescent="0.2">
      <c r="A473">
        <v>18</v>
      </c>
      <c r="B473" t="s">
        <v>7</v>
      </c>
      <c r="C473">
        <v>30.114999999999998</v>
      </c>
      <c r="D473">
        <v>0</v>
      </c>
      <c r="E473" t="s">
        <v>11</v>
      </c>
      <c r="F473" t="s">
        <v>14</v>
      </c>
      <c r="G473">
        <v>2203.4718499999999</v>
      </c>
      <c r="H473">
        <f t="shared" si="21"/>
        <v>1</v>
      </c>
      <c r="I473">
        <f t="shared" si="22"/>
        <v>0</v>
      </c>
      <c r="J473" cm="1">
        <f t="array" ref="J473">_xlfn.IFS(F473="southwest", 1, F473="southeast", 2, F473="northwest", 3, F473="northeast", 4)</f>
        <v>4</v>
      </c>
      <c r="K473">
        <f t="shared" si="23"/>
        <v>1</v>
      </c>
    </row>
    <row r="474" spans="1:11" x14ac:dyDescent="0.2">
      <c r="A474">
        <v>19</v>
      </c>
      <c r="B474" t="s">
        <v>7</v>
      </c>
      <c r="C474">
        <v>29.8</v>
      </c>
      <c r="D474">
        <v>0</v>
      </c>
      <c r="E474" t="s">
        <v>11</v>
      </c>
      <c r="F474" t="s">
        <v>9</v>
      </c>
      <c r="G474">
        <v>1744.4649999999999</v>
      </c>
      <c r="H474">
        <f t="shared" si="21"/>
        <v>1</v>
      </c>
      <c r="I474">
        <f t="shared" si="22"/>
        <v>0</v>
      </c>
      <c r="J474" cm="1">
        <f t="array" ref="J474">_xlfn.IFS(F474="southwest", 1, F474="southeast", 2, F474="northwest", 3, F474="northeast", 4)</f>
        <v>1</v>
      </c>
      <c r="K474">
        <f t="shared" si="23"/>
        <v>1</v>
      </c>
    </row>
    <row r="475" spans="1:11" x14ac:dyDescent="0.2">
      <c r="A475">
        <v>47</v>
      </c>
      <c r="B475" t="s">
        <v>7</v>
      </c>
      <c r="C475">
        <v>33.344999999999999</v>
      </c>
      <c r="D475">
        <v>0</v>
      </c>
      <c r="E475" t="s">
        <v>11</v>
      </c>
      <c r="F475" t="s">
        <v>14</v>
      </c>
      <c r="G475">
        <v>20878.78443</v>
      </c>
      <c r="H475">
        <f t="shared" si="21"/>
        <v>1</v>
      </c>
      <c r="I475">
        <f t="shared" si="22"/>
        <v>0</v>
      </c>
      <c r="J475" cm="1">
        <f t="array" ref="J475">_xlfn.IFS(F475="southwest", 1, F475="southeast", 2, F475="northwest", 3, F475="northeast", 4)</f>
        <v>4</v>
      </c>
      <c r="K475">
        <f t="shared" si="23"/>
        <v>1</v>
      </c>
    </row>
    <row r="476" spans="1:11" x14ac:dyDescent="0.2">
      <c r="A476">
        <v>54</v>
      </c>
      <c r="B476" t="s">
        <v>10</v>
      </c>
      <c r="C476">
        <v>25.1</v>
      </c>
      <c r="D476">
        <v>3</v>
      </c>
      <c r="E476" t="s">
        <v>8</v>
      </c>
      <c r="F476" t="s">
        <v>9</v>
      </c>
      <c r="G476">
        <v>25382.296999999999</v>
      </c>
      <c r="H476">
        <f t="shared" si="21"/>
        <v>0</v>
      </c>
      <c r="I476">
        <f t="shared" si="22"/>
        <v>1</v>
      </c>
      <c r="J476" cm="1">
        <f t="array" ref="J476">_xlfn.IFS(F476="southwest", 1, F476="southeast", 2, F476="northwest", 3, F476="northeast", 4)</f>
        <v>1</v>
      </c>
      <c r="K476">
        <f t="shared" si="23"/>
        <v>1</v>
      </c>
    </row>
    <row r="477" spans="1:11" x14ac:dyDescent="0.2">
      <c r="A477">
        <v>61</v>
      </c>
      <c r="B477" t="s">
        <v>10</v>
      </c>
      <c r="C477">
        <v>28.31</v>
      </c>
      <c r="D477">
        <v>1</v>
      </c>
      <c r="E477" t="s">
        <v>8</v>
      </c>
      <c r="F477" t="s">
        <v>13</v>
      </c>
      <c r="G477">
        <v>28868.6639</v>
      </c>
      <c r="H477">
        <f t="shared" si="21"/>
        <v>0</v>
      </c>
      <c r="I477">
        <f t="shared" si="22"/>
        <v>1</v>
      </c>
      <c r="J477" cm="1">
        <f t="array" ref="J477">_xlfn.IFS(F477="southwest", 1, F477="southeast", 2, F477="northwest", 3, F477="northeast", 4)</f>
        <v>3</v>
      </c>
      <c r="K477">
        <f t="shared" si="23"/>
        <v>1</v>
      </c>
    </row>
    <row r="478" spans="1:11" x14ac:dyDescent="0.2">
      <c r="A478">
        <v>24</v>
      </c>
      <c r="B478" t="s">
        <v>10</v>
      </c>
      <c r="C478">
        <v>28.5</v>
      </c>
      <c r="D478">
        <v>0</v>
      </c>
      <c r="E478" t="s">
        <v>8</v>
      </c>
      <c r="F478" t="s">
        <v>14</v>
      </c>
      <c r="G478">
        <v>35147.528480000001</v>
      </c>
      <c r="H478">
        <f t="shared" si="21"/>
        <v>0</v>
      </c>
      <c r="I478">
        <f t="shared" si="22"/>
        <v>1</v>
      </c>
      <c r="J478" cm="1">
        <f t="array" ref="J478">_xlfn.IFS(F478="southwest", 1, F478="southeast", 2, F478="northwest", 3, F478="northeast", 4)</f>
        <v>4</v>
      </c>
      <c r="K478">
        <f t="shared" si="23"/>
        <v>1</v>
      </c>
    </row>
    <row r="479" spans="1:11" x14ac:dyDescent="0.2">
      <c r="A479">
        <v>25</v>
      </c>
      <c r="B479" t="s">
        <v>10</v>
      </c>
      <c r="C479">
        <v>35.625</v>
      </c>
      <c r="D479">
        <v>0</v>
      </c>
      <c r="E479" t="s">
        <v>11</v>
      </c>
      <c r="F479" t="s">
        <v>13</v>
      </c>
      <c r="G479">
        <v>2534.3937500000002</v>
      </c>
      <c r="H479">
        <f t="shared" si="21"/>
        <v>0</v>
      </c>
      <c r="I479">
        <f t="shared" si="22"/>
        <v>0</v>
      </c>
      <c r="J479" cm="1">
        <f t="array" ref="J479">_xlfn.IFS(F479="southwest", 1, F479="southeast", 2, F479="northwest", 3, F479="northeast", 4)</f>
        <v>3</v>
      </c>
      <c r="K479">
        <f t="shared" si="23"/>
        <v>1</v>
      </c>
    </row>
    <row r="480" spans="1:11" x14ac:dyDescent="0.2">
      <c r="A480">
        <v>21</v>
      </c>
      <c r="B480" t="s">
        <v>10</v>
      </c>
      <c r="C480">
        <v>36.85</v>
      </c>
      <c r="D480">
        <v>0</v>
      </c>
      <c r="E480" t="s">
        <v>11</v>
      </c>
      <c r="F480" t="s">
        <v>12</v>
      </c>
      <c r="G480">
        <v>1534.3045</v>
      </c>
      <c r="H480">
        <f t="shared" si="21"/>
        <v>0</v>
      </c>
      <c r="I480">
        <f t="shared" si="22"/>
        <v>0</v>
      </c>
      <c r="J480" cm="1">
        <f t="array" ref="J480">_xlfn.IFS(F480="southwest", 1, F480="southeast", 2, F480="northwest", 3, F480="northeast", 4)</f>
        <v>2</v>
      </c>
      <c r="K480">
        <f t="shared" si="23"/>
        <v>1</v>
      </c>
    </row>
    <row r="481" spans="1:11" x14ac:dyDescent="0.2">
      <c r="A481">
        <v>23</v>
      </c>
      <c r="B481" t="s">
        <v>10</v>
      </c>
      <c r="C481">
        <v>32.56</v>
      </c>
      <c r="D481">
        <v>0</v>
      </c>
      <c r="E481" t="s">
        <v>11</v>
      </c>
      <c r="F481" t="s">
        <v>12</v>
      </c>
      <c r="G481">
        <v>1824.2854</v>
      </c>
      <c r="H481">
        <f t="shared" si="21"/>
        <v>0</v>
      </c>
      <c r="I481">
        <f t="shared" si="22"/>
        <v>0</v>
      </c>
      <c r="J481" cm="1">
        <f t="array" ref="J481">_xlfn.IFS(F481="southwest", 1, F481="southeast", 2, F481="northwest", 3, F481="northeast", 4)</f>
        <v>2</v>
      </c>
      <c r="K481">
        <f t="shared" si="23"/>
        <v>1</v>
      </c>
    </row>
    <row r="482" spans="1:11" x14ac:dyDescent="0.2">
      <c r="A482">
        <v>63</v>
      </c>
      <c r="B482" t="s">
        <v>10</v>
      </c>
      <c r="C482">
        <v>41.325000000000003</v>
      </c>
      <c r="D482">
        <v>3</v>
      </c>
      <c r="E482" t="s">
        <v>11</v>
      </c>
      <c r="F482" t="s">
        <v>13</v>
      </c>
      <c r="G482">
        <v>15555.188749999999</v>
      </c>
      <c r="H482">
        <f t="shared" si="21"/>
        <v>0</v>
      </c>
      <c r="I482">
        <f t="shared" si="22"/>
        <v>0</v>
      </c>
      <c r="J482" cm="1">
        <f t="array" ref="J482">_xlfn.IFS(F482="southwest", 1, F482="southeast", 2, F482="northwest", 3, F482="northeast", 4)</f>
        <v>3</v>
      </c>
      <c r="K482">
        <f t="shared" si="23"/>
        <v>1</v>
      </c>
    </row>
    <row r="483" spans="1:11" x14ac:dyDescent="0.2">
      <c r="A483">
        <v>49</v>
      </c>
      <c r="B483" t="s">
        <v>10</v>
      </c>
      <c r="C483">
        <v>37.51</v>
      </c>
      <c r="D483">
        <v>2</v>
      </c>
      <c r="E483" t="s">
        <v>11</v>
      </c>
      <c r="F483" t="s">
        <v>12</v>
      </c>
      <c r="G483">
        <v>9304.7019</v>
      </c>
      <c r="H483">
        <f t="shared" si="21"/>
        <v>0</v>
      </c>
      <c r="I483">
        <f t="shared" si="22"/>
        <v>0</v>
      </c>
      <c r="J483" cm="1">
        <f t="array" ref="J483">_xlfn.IFS(F483="southwest", 1, F483="southeast", 2, F483="northwest", 3, F483="northeast", 4)</f>
        <v>2</v>
      </c>
      <c r="K483">
        <f t="shared" si="23"/>
        <v>1</v>
      </c>
    </row>
    <row r="484" spans="1:11" x14ac:dyDescent="0.2">
      <c r="A484">
        <v>18</v>
      </c>
      <c r="B484" t="s">
        <v>7</v>
      </c>
      <c r="C484">
        <v>31.35</v>
      </c>
      <c r="D484">
        <v>0</v>
      </c>
      <c r="E484" t="s">
        <v>11</v>
      </c>
      <c r="F484" t="s">
        <v>12</v>
      </c>
      <c r="G484">
        <v>1622.1885</v>
      </c>
      <c r="H484">
        <f t="shared" si="21"/>
        <v>1</v>
      </c>
      <c r="I484">
        <f t="shared" si="22"/>
        <v>0</v>
      </c>
      <c r="J484" cm="1">
        <f t="array" ref="J484">_xlfn.IFS(F484="southwest", 1, F484="southeast", 2, F484="northwest", 3, F484="northeast", 4)</f>
        <v>2</v>
      </c>
      <c r="K484">
        <f t="shared" si="23"/>
        <v>1</v>
      </c>
    </row>
    <row r="485" spans="1:11" x14ac:dyDescent="0.2">
      <c r="A485">
        <v>51</v>
      </c>
      <c r="B485" t="s">
        <v>7</v>
      </c>
      <c r="C485">
        <v>39.5</v>
      </c>
      <c r="D485">
        <v>1</v>
      </c>
      <c r="E485" t="s">
        <v>11</v>
      </c>
      <c r="F485" t="s">
        <v>9</v>
      </c>
      <c r="G485">
        <v>9880.0679999999993</v>
      </c>
      <c r="H485">
        <f t="shared" si="21"/>
        <v>1</v>
      </c>
      <c r="I485">
        <f t="shared" si="22"/>
        <v>0</v>
      </c>
      <c r="J485" cm="1">
        <f t="array" ref="J485">_xlfn.IFS(F485="southwest", 1, F485="southeast", 2, F485="northwest", 3, F485="northeast", 4)</f>
        <v>1</v>
      </c>
      <c r="K485">
        <f t="shared" si="23"/>
        <v>1</v>
      </c>
    </row>
    <row r="486" spans="1:11" x14ac:dyDescent="0.2">
      <c r="A486">
        <v>48</v>
      </c>
      <c r="B486" t="s">
        <v>10</v>
      </c>
      <c r="C486">
        <v>34.299999999999997</v>
      </c>
      <c r="D486">
        <v>3</v>
      </c>
      <c r="E486" t="s">
        <v>11</v>
      </c>
      <c r="F486" t="s">
        <v>9</v>
      </c>
      <c r="G486">
        <v>9563.0290000000005</v>
      </c>
      <c r="H486">
        <f t="shared" si="21"/>
        <v>0</v>
      </c>
      <c r="I486">
        <f t="shared" si="22"/>
        <v>0</v>
      </c>
      <c r="J486" cm="1">
        <f t="array" ref="J486">_xlfn.IFS(F486="southwest", 1, F486="southeast", 2, F486="northwest", 3, F486="northeast", 4)</f>
        <v>1</v>
      </c>
      <c r="K486">
        <f t="shared" si="23"/>
        <v>1</v>
      </c>
    </row>
    <row r="487" spans="1:11" x14ac:dyDescent="0.2">
      <c r="A487">
        <v>31</v>
      </c>
      <c r="B487" t="s">
        <v>7</v>
      </c>
      <c r="C487">
        <v>31.065000000000001</v>
      </c>
      <c r="D487">
        <v>0</v>
      </c>
      <c r="E487" t="s">
        <v>11</v>
      </c>
      <c r="F487" t="s">
        <v>14</v>
      </c>
      <c r="G487">
        <v>4347.0233500000004</v>
      </c>
      <c r="H487">
        <f t="shared" si="21"/>
        <v>1</v>
      </c>
      <c r="I487">
        <f t="shared" si="22"/>
        <v>0</v>
      </c>
      <c r="J487" cm="1">
        <f t="array" ref="J487">_xlfn.IFS(F487="southwest", 1, F487="southeast", 2, F487="northwest", 3, F487="northeast", 4)</f>
        <v>4</v>
      </c>
      <c r="K487">
        <f t="shared" si="23"/>
        <v>1</v>
      </c>
    </row>
    <row r="488" spans="1:11" x14ac:dyDescent="0.2">
      <c r="A488">
        <v>54</v>
      </c>
      <c r="B488" t="s">
        <v>7</v>
      </c>
      <c r="C488">
        <v>21.47</v>
      </c>
      <c r="D488">
        <v>3</v>
      </c>
      <c r="E488" t="s">
        <v>11</v>
      </c>
      <c r="F488" t="s">
        <v>13</v>
      </c>
      <c r="G488">
        <v>12475.3513</v>
      </c>
      <c r="H488">
        <f t="shared" si="21"/>
        <v>1</v>
      </c>
      <c r="I488">
        <f t="shared" si="22"/>
        <v>0</v>
      </c>
      <c r="J488" cm="1">
        <f t="array" ref="J488">_xlfn.IFS(F488="southwest", 1, F488="southeast", 2, F488="northwest", 3, F488="northeast", 4)</f>
        <v>3</v>
      </c>
      <c r="K488">
        <f t="shared" si="23"/>
        <v>0</v>
      </c>
    </row>
    <row r="489" spans="1:11" x14ac:dyDescent="0.2">
      <c r="A489">
        <v>19</v>
      </c>
      <c r="B489" t="s">
        <v>10</v>
      </c>
      <c r="C489">
        <v>28.7</v>
      </c>
      <c r="D489">
        <v>0</v>
      </c>
      <c r="E489" t="s">
        <v>11</v>
      </c>
      <c r="F489" t="s">
        <v>9</v>
      </c>
      <c r="G489">
        <v>1253.9359999999999</v>
      </c>
      <c r="H489">
        <f t="shared" si="21"/>
        <v>0</v>
      </c>
      <c r="I489">
        <f t="shared" si="22"/>
        <v>0</v>
      </c>
      <c r="J489" cm="1">
        <f t="array" ref="J489">_xlfn.IFS(F489="southwest", 1, F489="southeast", 2, F489="northwest", 3, F489="northeast", 4)</f>
        <v>1</v>
      </c>
      <c r="K489">
        <f t="shared" si="23"/>
        <v>1</v>
      </c>
    </row>
    <row r="490" spans="1:11" x14ac:dyDescent="0.2">
      <c r="A490">
        <v>44</v>
      </c>
      <c r="B490" t="s">
        <v>7</v>
      </c>
      <c r="C490">
        <v>38.06</v>
      </c>
      <c r="D490">
        <v>0</v>
      </c>
      <c r="E490" t="s">
        <v>8</v>
      </c>
      <c r="F490" t="s">
        <v>12</v>
      </c>
      <c r="G490">
        <v>48885.135609999998</v>
      </c>
      <c r="H490">
        <f t="shared" si="21"/>
        <v>1</v>
      </c>
      <c r="I490">
        <f t="shared" si="22"/>
        <v>1</v>
      </c>
      <c r="J490" cm="1">
        <f t="array" ref="J490">_xlfn.IFS(F490="southwest", 1, F490="southeast", 2, F490="northwest", 3, F490="northeast", 4)</f>
        <v>2</v>
      </c>
      <c r="K490">
        <f t="shared" si="23"/>
        <v>1</v>
      </c>
    </row>
    <row r="491" spans="1:11" x14ac:dyDescent="0.2">
      <c r="A491">
        <v>53</v>
      </c>
      <c r="B491" t="s">
        <v>10</v>
      </c>
      <c r="C491">
        <v>31.16</v>
      </c>
      <c r="D491">
        <v>1</v>
      </c>
      <c r="E491" t="s">
        <v>11</v>
      </c>
      <c r="F491" t="s">
        <v>13</v>
      </c>
      <c r="G491">
        <v>10461.9794</v>
      </c>
      <c r="H491">
        <f t="shared" si="21"/>
        <v>0</v>
      </c>
      <c r="I491">
        <f t="shared" si="22"/>
        <v>0</v>
      </c>
      <c r="J491" cm="1">
        <f t="array" ref="J491">_xlfn.IFS(F491="southwest", 1, F491="southeast", 2, F491="northwest", 3, F491="northeast", 4)</f>
        <v>3</v>
      </c>
      <c r="K491">
        <f t="shared" si="23"/>
        <v>1</v>
      </c>
    </row>
    <row r="492" spans="1:11" x14ac:dyDescent="0.2">
      <c r="A492">
        <v>19</v>
      </c>
      <c r="B492" t="s">
        <v>7</v>
      </c>
      <c r="C492">
        <v>32.9</v>
      </c>
      <c r="D492">
        <v>0</v>
      </c>
      <c r="E492" t="s">
        <v>11</v>
      </c>
      <c r="F492" t="s">
        <v>9</v>
      </c>
      <c r="G492">
        <v>1748.7739999999999</v>
      </c>
      <c r="H492">
        <f t="shared" si="21"/>
        <v>1</v>
      </c>
      <c r="I492">
        <f t="shared" si="22"/>
        <v>0</v>
      </c>
      <c r="J492" cm="1">
        <f t="array" ref="J492">_xlfn.IFS(F492="southwest", 1, F492="southeast", 2, F492="northwest", 3, F492="northeast", 4)</f>
        <v>1</v>
      </c>
      <c r="K492">
        <f t="shared" si="23"/>
        <v>1</v>
      </c>
    </row>
    <row r="493" spans="1:11" x14ac:dyDescent="0.2">
      <c r="A493">
        <v>61</v>
      </c>
      <c r="B493" t="s">
        <v>7</v>
      </c>
      <c r="C493">
        <v>25.08</v>
      </c>
      <c r="D493">
        <v>0</v>
      </c>
      <c r="E493" t="s">
        <v>11</v>
      </c>
      <c r="F493" t="s">
        <v>12</v>
      </c>
      <c r="G493">
        <v>24513.091260000001</v>
      </c>
      <c r="H493">
        <f t="shared" si="21"/>
        <v>1</v>
      </c>
      <c r="I493">
        <f t="shared" si="22"/>
        <v>0</v>
      </c>
      <c r="J493" cm="1">
        <f t="array" ref="J493">_xlfn.IFS(F493="southwest", 1, F493="southeast", 2, F493="northwest", 3, F493="northeast", 4)</f>
        <v>2</v>
      </c>
      <c r="K493">
        <f t="shared" si="23"/>
        <v>1</v>
      </c>
    </row>
    <row r="494" spans="1:11" x14ac:dyDescent="0.2">
      <c r="A494">
        <v>18</v>
      </c>
      <c r="B494" t="s">
        <v>7</v>
      </c>
      <c r="C494">
        <v>25.08</v>
      </c>
      <c r="D494">
        <v>0</v>
      </c>
      <c r="E494" t="s">
        <v>11</v>
      </c>
      <c r="F494" t="s">
        <v>14</v>
      </c>
      <c r="G494">
        <v>2196.4731999999999</v>
      </c>
      <c r="H494">
        <f t="shared" si="21"/>
        <v>1</v>
      </c>
      <c r="I494">
        <f t="shared" si="22"/>
        <v>0</v>
      </c>
      <c r="J494" cm="1">
        <f t="array" ref="J494">_xlfn.IFS(F494="southwest", 1, F494="southeast", 2, F494="northwest", 3, F494="northeast", 4)</f>
        <v>4</v>
      </c>
      <c r="K494">
        <f t="shared" si="23"/>
        <v>1</v>
      </c>
    </row>
    <row r="495" spans="1:11" x14ac:dyDescent="0.2">
      <c r="A495">
        <v>61</v>
      </c>
      <c r="B495" t="s">
        <v>10</v>
      </c>
      <c r="C495">
        <v>43.4</v>
      </c>
      <c r="D495">
        <v>0</v>
      </c>
      <c r="E495" t="s">
        <v>11</v>
      </c>
      <c r="F495" t="s">
        <v>9</v>
      </c>
      <c r="G495">
        <v>12574.049000000001</v>
      </c>
      <c r="H495">
        <f t="shared" si="21"/>
        <v>0</v>
      </c>
      <c r="I495">
        <f t="shared" si="22"/>
        <v>0</v>
      </c>
      <c r="J495" cm="1">
        <f t="array" ref="J495">_xlfn.IFS(F495="southwest", 1, F495="southeast", 2, F495="northwest", 3, F495="northeast", 4)</f>
        <v>1</v>
      </c>
      <c r="K495">
        <f t="shared" si="23"/>
        <v>1</v>
      </c>
    </row>
    <row r="496" spans="1:11" x14ac:dyDescent="0.2">
      <c r="A496">
        <v>21</v>
      </c>
      <c r="B496" t="s">
        <v>10</v>
      </c>
      <c r="C496">
        <v>25.7</v>
      </c>
      <c r="D496">
        <v>4</v>
      </c>
      <c r="E496" t="s">
        <v>8</v>
      </c>
      <c r="F496" t="s">
        <v>9</v>
      </c>
      <c r="G496">
        <v>17942.106</v>
      </c>
      <c r="H496">
        <f t="shared" si="21"/>
        <v>0</v>
      </c>
      <c r="I496">
        <f t="shared" si="22"/>
        <v>1</v>
      </c>
      <c r="J496" cm="1">
        <f t="array" ref="J496">_xlfn.IFS(F496="southwest", 1, F496="southeast", 2, F496="northwest", 3, F496="northeast", 4)</f>
        <v>1</v>
      </c>
      <c r="K496">
        <f t="shared" si="23"/>
        <v>1</v>
      </c>
    </row>
    <row r="497" spans="1:11" x14ac:dyDescent="0.2">
      <c r="A497">
        <v>20</v>
      </c>
      <c r="B497" t="s">
        <v>10</v>
      </c>
      <c r="C497">
        <v>27.93</v>
      </c>
      <c r="D497">
        <v>0</v>
      </c>
      <c r="E497" t="s">
        <v>11</v>
      </c>
      <c r="F497" t="s">
        <v>14</v>
      </c>
      <c r="G497">
        <v>1967.0227</v>
      </c>
      <c r="H497">
        <f t="shared" si="21"/>
        <v>0</v>
      </c>
      <c r="I497">
        <f t="shared" si="22"/>
        <v>0</v>
      </c>
      <c r="J497" cm="1">
        <f t="array" ref="J497">_xlfn.IFS(F497="southwest", 1, F497="southeast", 2, F497="northwest", 3, F497="northeast", 4)</f>
        <v>4</v>
      </c>
      <c r="K497">
        <f t="shared" si="23"/>
        <v>1</v>
      </c>
    </row>
    <row r="498" spans="1:11" x14ac:dyDescent="0.2">
      <c r="A498">
        <v>31</v>
      </c>
      <c r="B498" t="s">
        <v>7</v>
      </c>
      <c r="C498">
        <v>23.6</v>
      </c>
      <c r="D498">
        <v>2</v>
      </c>
      <c r="E498" t="s">
        <v>11</v>
      </c>
      <c r="F498" t="s">
        <v>9</v>
      </c>
      <c r="G498">
        <v>4931.6469999999999</v>
      </c>
      <c r="H498">
        <f t="shared" si="21"/>
        <v>1</v>
      </c>
      <c r="I498">
        <f t="shared" si="22"/>
        <v>0</v>
      </c>
      <c r="J498" cm="1">
        <f t="array" ref="J498">_xlfn.IFS(F498="southwest", 1, F498="southeast", 2, F498="northwest", 3, F498="northeast", 4)</f>
        <v>1</v>
      </c>
      <c r="K498">
        <f t="shared" si="23"/>
        <v>0</v>
      </c>
    </row>
    <row r="499" spans="1:11" x14ac:dyDescent="0.2">
      <c r="A499">
        <v>45</v>
      </c>
      <c r="B499" t="s">
        <v>10</v>
      </c>
      <c r="C499">
        <v>28.7</v>
      </c>
      <c r="D499">
        <v>2</v>
      </c>
      <c r="E499" t="s">
        <v>11</v>
      </c>
      <c r="F499" t="s">
        <v>9</v>
      </c>
      <c r="G499">
        <v>8027.9679999999998</v>
      </c>
      <c r="H499">
        <f t="shared" si="21"/>
        <v>0</v>
      </c>
      <c r="I499">
        <f t="shared" si="22"/>
        <v>0</v>
      </c>
      <c r="J499" cm="1">
        <f t="array" ref="J499">_xlfn.IFS(F499="southwest", 1, F499="southeast", 2, F499="northwest", 3, F499="northeast", 4)</f>
        <v>1</v>
      </c>
      <c r="K499">
        <f t="shared" si="23"/>
        <v>1</v>
      </c>
    </row>
    <row r="500" spans="1:11" x14ac:dyDescent="0.2">
      <c r="A500">
        <v>44</v>
      </c>
      <c r="B500" t="s">
        <v>7</v>
      </c>
      <c r="C500">
        <v>23.98</v>
      </c>
      <c r="D500">
        <v>2</v>
      </c>
      <c r="E500" t="s">
        <v>11</v>
      </c>
      <c r="F500" t="s">
        <v>12</v>
      </c>
      <c r="G500">
        <v>8211.1002000000008</v>
      </c>
      <c r="H500">
        <f t="shared" si="21"/>
        <v>1</v>
      </c>
      <c r="I500">
        <f t="shared" si="22"/>
        <v>0</v>
      </c>
      <c r="J500" cm="1">
        <f t="array" ref="J500">_xlfn.IFS(F500="southwest", 1, F500="southeast", 2, F500="northwest", 3, F500="northeast", 4)</f>
        <v>2</v>
      </c>
      <c r="K500">
        <f t="shared" si="23"/>
        <v>0</v>
      </c>
    </row>
    <row r="501" spans="1:11" x14ac:dyDescent="0.2">
      <c r="A501">
        <v>62</v>
      </c>
      <c r="B501" t="s">
        <v>7</v>
      </c>
      <c r="C501">
        <v>39.200000000000003</v>
      </c>
      <c r="D501">
        <v>0</v>
      </c>
      <c r="E501" t="s">
        <v>11</v>
      </c>
      <c r="F501" t="s">
        <v>9</v>
      </c>
      <c r="G501">
        <v>13470.86</v>
      </c>
      <c r="H501">
        <f t="shared" si="21"/>
        <v>1</v>
      </c>
      <c r="I501">
        <f t="shared" si="22"/>
        <v>0</v>
      </c>
      <c r="J501" cm="1">
        <f t="array" ref="J501">_xlfn.IFS(F501="southwest", 1, F501="southeast", 2, F501="northwest", 3, F501="northeast", 4)</f>
        <v>1</v>
      </c>
      <c r="K501">
        <f t="shared" si="23"/>
        <v>1</v>
      </c>
    </row>
    <row r="502" spans="1:11" x14ac:dyDescent="0.2">
      <c r="A502">
        <v>29</v>
      </c>
      <c r="B502" t="s">
        <v>10</v>
      </c>
      <c r="C502">
        <v>34.4</v>
      </c>
      <c r="D502">
        <v>0</v>
      </c>
      <c r="E502" t="s">
        <v>8</v>
      </c>
      <c r="F502" t="s">
        <v>9</v>
      </c>
      <c r="G502">
        <v>36197.699000000001</v>
      </c>
      <c r="H502">
        <f t="shared" si="21"/>
        <v>0</v>
      </c>
      <c r="I502">
        <f t="shared" si="22"/>
        <v>1</v>
      </c>
      <c r="J502" cm="1">
        <f t="array" ref="J502">_xlfn.IFS(F502="southwest", 1, F502="southeast", 2, F502="northwest", 3, F502="northeast", 4)</f>
        <v>1</v>
      </c>
      <c r="K502">
        <f t="shared" si="23"/>
        <v>1</v>
      </c>
    </row>
    <row r="503" spans="1:11" x14ac:dyDescent="0.2">
      <c r="A503">
        <v>43</v>
      </c>
      <c r="B503" t="s">
        <v>10</v>
      </c>
      <c r="C503">
        <v>26.03</v>
      </c>
      <c r="D503">
        <v>0</v>
      </c>
      <c r="E503" t="s">
        <v>11</v>
      </c>
      <c r="F503" t="s">
        <v>14</v>
      </c>
      <c r="G503">
        <v>6837.3687</v>
      </c>
      <c r="H503">
        <f t="shared" si="21"/>
        <v>0</v>
      </c>
      <c r="I503">
        <f t="shared" si="22"/>
        <v>0</v>
      </c>
      <c r="J503" cm="1">
        <f t="array" ref="J503">_xlfn.IFS(F503="southwest", 1, F503="southeast", 2, F503="northwest", 3, F503="northeast", 4)</f>
        <v>4</v>
      </c>
      <c r="K503">
        <f t="shared" si="23"/>
        <v>1</v>
      </c>
    </row>
    <row r="504" spans="1:11" x14ac:dyDescent="0.2">
      <c r="A504">
        <v>51</v>
      </c>
      <c r="B504" t="s">
        <v>10</v>
      </c>
      <c r="C504">
        <v>23.21</v>
      </c>
      <c r="D504">
        <v>1</v>
      </c>
      <c r="E504" t="s">
        <v>8</v>
      </c>
      <c r="F504" t="s">
        <v>12</v>
      </c>
      <c r="G504">
        <v>22218.1149</v>
      </c>
      <c r="H504">
        <f t="shared" si="21"/>
        <v>0</v>
      </c>
      <c r="I504">
        <f t="shared" si="22"/>
        <v>1</v>
      </c>
      <c r="J504" cm="1">
        <f t="array" ref="J504">_xlfn.IFS(F504="southwest", 1, F504="southeast", 2, F504="northwest", 3, F504="northeast", 4)</f>
        <v>2</v>
      </c>
      <c r="K504">
        <f t="shared" si="23"/>
        <v>0</v>
      </c>
    </row>
    <row r="505" spans="1:11" x14ac:dyDescent="0.2">
      <c r="A505">
        <v>19</v>
      </c>
      <c r="B505" t="s">
        <v>10</v>
      </c>
      <c r="C505">
        <v>30.25</v>
      </c>
      <c r="D505">
        <v>0</v>
      </c>
      <c r="E505" t="s">
        <v>8</v>
      </c>
      <c r="F505" t="s">
        <v>12</v>
      </c>
      <c r="G505">
        <v>32548.340499999998</v>
      </c>
      <c r="H505">
        <f t="shared" si="21"/>
        <v>0</v>
      </c>
      <c r="I505">
        <f t="shared" si="22"/>
        <v>1</v>
      </c>
      <c r="J505" cm="1">
        <f t="array" ref="J505">_xlfn.IFS(F505="southwest", 1, F505="southeast", 2, F505="northwest", 3, F505="northeast", 4)</f>
        <v>2</v>
      </c>
      <c r="K505">
        <f t="shared" si="23"/>
        <v>1</v>
      </c>
    </row>
    <row r="506" spans="1:11" x14ac:dyDescent="0.2">
      <c r="A506">
        <v>38</v>
      </c>
      <c r="B506" t="s">
        <v>7</v>
      </c>
      <c r="C506">
        <v>28.93</v>
      </c>
      <c r="D506">
        <v>1</v>
      </c>
      <c r="E506" t="s">
        <v>11</v>
      </c>
      <c r="F506" t="s">
        <v>12</v>
      </c>
      <c r="G506">
        <v>5974.3846999999996</v>
      </c>
      <c r="H506">
        <f t="shared" si="21"/>
        <v>1</v>
      </c>
      <c r="I506">
        <f t="shared" si="22"/>
        <v>0</v>
      </c>
      <c r="J506" cm="1">
        <f t="array" ref="J506">_xlfn.IFS(F506="southwest", 1, F506="southeast", 2, F506="northwest", 3, F506="northeast", 4)</f>
        <v>2</v>
      </c>
      <c r="K506">
        <f t="shared" si="23"/>
        <v>1</v>
      </c>
    </row>
    <row r="507" spans="1:11" x14ac:dyDescent="0.2">
      <c r="A507">
        <v>37</v>
      </c>
      <c r="B507" t="s">
        <v>10</v>
      </c>
      <c r="C507">
        <v>30.875</v>
      </c>
      <c r="D507">
        <v>3</v>
      </c>
      <c r="E507" t="s">
        <v>11</v>
      </c>
      <c r="F507" t="s">
        <v>13</v>
      </c>
      <c r="G507">
        <v>6796.8632500000003</v>
      </c>
      <c r="H507">
        <f t="shared" si="21"/>
        <v>0</v>
      </c>
      <c r="I507">
        <f t="shared" si="22"/>
        <v>0</v>
      </c>
      <c r="J507" cm="1">
        <f t="array" ref="J507">_xlfn.IFS(F507="southwest", 1, F507="southeast", 2, F507="northwest", 3, F507="northeast", 4)</f>
        <v>3</v>
      </c>
      <c r="K507">
        <f t="shared" si="23"/>
        <v>1</v>
      </c>
    </row>
    <row r="508" spans="1:11" x14ac:dyDescent="0.2">
      <c r="A508">
        <v>22</v>
      </c>
      <c r="B508" t="s">
        <v>10</v>
      </c>
      <c r="C508">
        <v>31.35</v>
      </c>
      <c r="D508">
        <v>1</v>
      </c>
      <c r="E508" t="s">
        <v>11</v>
      </c>
      <c r="F508" t="s">
        <v>13</v>
      </c>
      <c r="G508">
        <v>2643.2685000000001</v>
      </c>
      <c r="H508">
        <f t="shared" si="21"/>
        <v>0</v>
      </c>
      <c r="I508">
        <f t="shared" si="22"/>
        <v>0</v>
      </c>
      <c r="J508" cm="1">
        <f t="array" ref="J508">_xlfn.IFS(F508="southwest", 1, F508="southeast", 2, F508="northwest", 3, F508="northeast", 4)</f>
        <v>3</v>
      </c>
      <c r="K508">
        <f t="shared" si="23"/>
        <v>1</v>
      </c>
    </row>
    <row r="509" spans="1:11" x14ac:dyDescent="0.2">
      <c r="A509">
        <v>21</v>
      </c>
      <c r="B509" t="s">
        <v>10</v>
      </c>
      <c r="C509">
        <v>23.75</v>
      </c>
      <c r="D509">
        <v>2</v>
      </c>
      <c r="E509" t="s">
        <v>11</v>
      </c>
      <c r="F509" t="s">
        <v>13</v>
      </c>
      <c r="G509">
        <v>3077.0954999999999</v>
      </c>
      <c r="H509">
        <f t="shared" si="21"/>
        <v>0</v>
      </c>
      <c r="I509">
        <f t="shared" si="22"/>
        <v>0</v>
      </c>
      <c r="J509" cm="1">
        <f t="array" ref="J509">_xlfn.IFS(F509="southwest", 1, F509="southeast", 2, F509="northwest", 3, F509="northeast", 4)</f>
        <v>3</v>
      </c>
      <c r="K509">
        <f t="shared" si="23"/>
        <v>0</v>
      </c>
    </row>
    <row r="510" spans="1:11" x14ac:dyDescent="0.2">
      <c r="A510">
        <v>24</v>
      </c>
      <c r="B510" t="s">
        <v>7</v>
      </c>
      <c r="C510">
        <v>25.27</v>
      </c>
      <c r="D510">
        <v>0</v>
      </c>
      <c r="E510" t="s">
        <v>11</v>
      </c>
      <c r="F510" t="s">
        <v>14</v>
      </c>
      <c r="G510">
        <v>3044.2132999999999</v>
      </c>
      <c r="H510">
        <f t="shared" si="21"/>
        <v>1</v>
      </c>
      <c r="I510">
        <f t="shared" si="22"/>
        <v>0</v>
      </c>
      <c r="J510" cm="1">
        <f t="array" ref="J510">_xlfn.IFS(F510="southwest", 1, F510="southeast", 2, F510="northwest", 3, F510="northeast", 4)</f>
        <v>4</v>
      </c>
      <c r="K510">
        <f t="shared" si="23"/>
        <v>1</v>
      </c>
    </row>
    <row r="511" spans="1:11" x14ac:dyDescent="0.2">
      <c r="A511">
        <v>57</v>
      </c>
      <c r="B511" t="s">
        <v>7</v>
      </c>
      <c r="C511">
        <v>28.7</v>
      </c>
      <c r="D511">
        <v>0</v>
      </c>
      <c r="E511" t="s">
        <v>11</v>
      </c>
      <c r="F511" t="s">
        <v>9</v>
      </c>
      <c r="G511">
        <v>11455.28</v>
      </c>
      <c r="H511">
        <f t="shared" si="21"/>
        <v>1</v>
      </c>
      <c r="I511">
        <f t="shared" si="22"/>
        <v>0</v>
      </c>
      <c r="J511" cm="1">
        <f t="array" ref="J511">_xlfn.IFS(F511="southwest", 1, F511="southeast", 2, F511="northwest", 3, F511="northeast", 4)</f>
        <v>1</v>
      </c>
      <c r="K511">
        <f t="shared" si="23"/>
        <v>1</v>
      </c>
    </row>
    <row r="512" spans="1:11" x14ac:dyDescent="0.2">
      <c r="A512">
        <v>56</v>
      </c>
      <c r="B512" t="s">
        <v>10</v>
      </c>
      <c r="C512">
        <v>32.11</v>
      </c>
      <c r="D512">
        <v>1</v>
      </c>
      <c r="E512" t="s">
        <v>11</v>
      </c>
      <c r="F512" t="s">
        <v>14</v>
      </c>
      <c r="G512">
        <v>11763.000899999999</v>
      </c>
      <c r="H512">
        <f t="shared" si="21"/>
        <v>0</v>
      </c>
      <c r="I512">
        <f t="shared" si="22"/>
        <v>0</v>
      </c>
      <c r="J512" cm="1">
        <f t="array" ref="J512">_xlfn.IFS(F512="southwest", 1, F512="southeast", 2, F512="northwest", 3, F512="northeast", 4)</f>
        <v>4</v>
      </c>
      <c r="K512">
        <f t="shared" si="23"/>
        <v>1</v>
      </c>
    </row>
    <row r="513" spans="1:11" x14ac:dyDescent="0.2">
      <c r="A513">
        <v>27</v>
      </c>
      <c r="B513" t="s">
        <v>10</v>
      </c>
      <c r="C513">
        <v>33.659999999999997</v>
      </c>
      <c r="D513">
        <v>0</v>
      </c>
      <c r="E513" t="s">
        <v>11</v>
      </c>
      <c r="F513" t="s">
        <v>12</v>
      </c>
      <c r="G513">
        <v>2498.4144000000001</v>
      </c>
      <c r="H513">
        <f t="shared" si="21"/>
        <v>0</v>
      </c>
      <c r="I513">
        <f t="shared" si="22"/>
        <v>0</v>
      </c>
      <c r="J513" cm="1">
        <f t="array" ref="J513">_xlfn.IFS(F513="southwest", 1, F513="southeast", 2, F513="northwest", 3, F513="northeast", 4)</f>
        <v>2</v>
      </c>
      <c r="K513">
        <f t="shared" si="23"/>
        <v>1</v>
      </c>
    </row>
    <row r="514" spans="1:11" x14ac:dyDescent="0.2">
      <c r="A514">
        <v>51</v>
      </c>
      <c r="B514" t="s">
        <v>10</v>
      </c>
      <c r="C514">
        <v>22.42</v>
      </c>
      <c r="D514">
        <v>0</v>
      </c>
      <c r="E514" t="s">
        <v>11</v>
      </c>
      <c r="F514" t="s">
        <v>14</v>
      </c>
      <c r="G514">
        <v>9361.3268000000007</v>
      </c>
      <c r="H514">
        <f t="shared" si="21"/>
        <v>0</v>
      </c>
      <c r="I514">
        <f t="shared" si="22"/>
        <v>0</v>
      </c>
      <c r="J514" cm="1">
        <f t="array" ref="J514">_xlfn.IFS(F514="southwest", 1, F514="southeast", 2, F514="northwest", 3, F514="northeast", 4)</f>
        <v>4</v>
      </c>
      <c r="K514">
        <f t="shared" si="23"/>
        <v>0</v>
      </c>
    </row>
    <row r="515" spans="1:11" x14ac:dyDescent="0.2">
      <c r="A515">
        <v>19</v>
      </c>
      <c r="B515" t="s">
        <v>10</v>
      </c>
      <c r="C515">
        <v>30.4</v>
      </c>
      <c r="D515">
        <v>0</v>
      </c>
      <c r="E515" t="s">
        <v>11</v>
      </c>
      <c r="F515" t="s">
        <v>9</v>
      </c>
      <c r="G515">
        <v>1256.299</v>
      </c>
      <c r="H515">
        <f t="shared" ref="H515:H578" si="24">IF(B515= "female", 1, 0)</f>
        <v>0</v>
      </c>
      <c r="I515">
        <f t="shared" ref="I515:I578" si="25">IF(E515="yes", 1, 0)</f>
        <v>0</v>
      </c>
      <c r="J515" cm="1">
        <f t="array" ref="J515">_xlfn.IFS(F515="southwest", 1, F515="southeast", 2, F515="northwest", 3, F515="northeast", 4)</f>
        <v>1</v>
      </c>
      <c r="K515">
        <f t="shared" ref="K515:K578" si="26">IF(C515&gt;25, 1, 0)</f>
        <v>1</v>
      </c>
    </row>
    <row r="516" spans="1:11" x14ac:dyDescent="0.2">
      <c r="A516">
        <v>39</v>
      </c>
      <c r="B516" t="s">
        <v>10</v>
      </c>
      <c r="C516">
        <v>28.3</v>
      </c>
      <c r="D516">
        <v>1</v>
      </c>
      <c r="E516" t="s">
        <v>8</v>
      </c>
      <c r="F516" t="s">
        <v>9</v>
      </c>
      <c r="G516">
        <v>21082.16</v>
      </c>
      <c r="H516">
        <f t="shared" si="24"/>
        <v>0</v>
      </c>
      <c r="I516">
        <f t="shared" si="25"/>
        <v>1</v>
      </c>
      <c r="J516" cm="1">
        <f t="array" ref="J516">_xlfn.IFS(F516="southwest", 1, F516="southeast", 2, F516="northwest", 3, F516="northeast", 4)</f>
        <v>1</v>
      </c>
      <c r="K516">
        <f t="shared" si="26"/>
        <v>1</v>
      </c>
    </row>
    <row r="517" spans="1:11" x14ac:dyDescent="0.2">
      <c r="A517">
        <v>58</v>
      </c>
      <c r="B517" t="s">
        <v>10</v>
      </c>
      <c r="C517">
        <v>35.700000000000003</v>
      </c>
      <c r="D517">
        <v>0</v>
      </c>
      <c r="E517" t="s">
        <v>11</v>
      </c>
      <c r="F517" t="s">
        <v>9</v>
      </c>
      <c r="G517">
        <v>11362.754999999999</v>
      </c>
      <c r="H517">
        <f t="shared" si="24"/>
        <v>0</v>
      </c>
      <c r="I517">
        <f t="shared" si="25"/>
        <v>0</v>
      </c>
      <c r="J517" cm="1">
        <f t="array" ref="J517">_xlfn.IFS(F517="southwest", 1, F517="southeast", 2, F517="northwest", 3, F517="northeast", 4)</f>
        <v>1</v>
      </c>
      <c r="K517">
        <f t="shared" si="26"/>
        <v>1</v>
      </c>
    </row>
    <row r="518" spans="1:11" x14ac:dyDescent="0.2">
      <c r="A518">
        <v>20</v>
      </c>
      <c r="B518" t="s">
        <v>10</v>
      </c>
      <c r="C518">
        <v>35.31</v>
      </c>
      <c r="D518">
        <v>1</v>
      </c>
      <c r="E518" t="s">
        <v>11</v>
      </c>
      <c r="F518" t="s">
        <v>12</v>
      </c>
      <c r="G518">
        <v>27724.28875</v>
      </c>
      <c r="H518">
        <f t="shared" si="24"/>
        <v>0</v>
      </c>
      <c r="I518">
        <f t="shared" si="25"/>
        <v>0</v>
      </c>
      <c r="J518" cm="1">
        <f t="array" ref="J518">_xlfn.IFS(F518="southwest", 1, F518="southeast", 2, F518="northwest", 3, F518="northeast", 4)</f>
        <v>2</v>
      </c>
      <c r="K518">
        <f t="shared" si="26"/>
        <v>1</v>
      </c>
    </row>
    <row r="519" spans="1:11" x14ac:dyDescent="0.2">
      <c r="A519">
        <v>45</v>
      </c>
      <c r="B519" t="s">
        <v>10</v>
      </c>
      <c r="C519">
        <v>30.495000000000001</v>
      </c>
      <c r="D519">
        <v>2</v>
      </c>
      <c r="E519" t="s">
        <v>11</v>
      </c>
      <c r="F519" t="s">
        <v>13</v>
      </c>
      <c r="G519">
        <v>8413.4630500000003</v>
      </c>
      <c r="H519">
        <f t="shared" si="24"/>
        <v>0</v>
      </c>
      <c r="I519">
        <f t="shared" si="25"/>
        <v>0</v>
      </c>
      <c r="J519" cm="1">
        <f t="array" ref="J519">_xlfn.IFS(F519="southwest", 1, F519="southeast", 2, F519="northwest", 3, F519="northeast", 4)</f>
        <v>3</v>
      </c>
      <c r="K519">
        <f t="shared" si="26"/>
        <v>1</v>
      </c>
    </row>
    <row r="520" spans="1:11" x14ac:dyDescent="0.2">
      <c r="A520">
        <v>35</v>
      </c>
      <c r="B520" t="s">
        <v>7</v>
      </c>
      <c r="C520">
        <v>31</v>
      </c>
      <c r="D520">
        <v>1</v>
      </c>
      <c r="E520" t="s">
        <v>11</v>
      </c>
      <c r="F520" t="s">
        <v>9</v>
      </c>
      <c r="G520">
        <v>5240.7650000000003</v>
      </c>
      <c r="H520">
        <f t="shared" si="24"/>
        <v>1</v>
      </c>
      <c r="I520">
        <f t="shared" si="25"/>
        <v>0</v>
      </c>
      <c r="J520" cm="1">
        <f t="array" ref="J520">_xlfn.IFS(F520="southwest", 1, F520="southeast", 2, F520="northwest", 3, F520="northeast", 4)</f>
        <v>1</v>
      </c>
      <c r="K520">
        <f t="shared" si="26"/>
        <v>1</v>
      </c>
    </row>
    <row r="521" spans="1:11" x14ac:dyDescent="0.2">
      <c r="A521">
        <v>31</v>
      </c>
      <c r="B521" t="s">
        <v>10</v>
      </c>
      <c r="C521">
        <v>30.875</v>
      </c>
      <c r="D521">
        <v>0</v>
      </c>
      <c r="E521" t="s">
        <v>11</v>
      </c>
      <c r="F521" t="s">
        <v>14</v>
      </c>
      <c r="G521">
        <v>3857.7592500000001</v>
      </c>
      <c r="H521">
        <f t="shared" si="24"/>
        <v>0</v>
      </c>
      <c r="I521">
        <f t="shared" si="25"/>
        <v>0</v>
      </c>
      <c r="J521" cm="1">
        <f t="array" ref="J521">_xlfn.IFS(F521="southwest", 1, F521="southeast", 2, F521="northwest", 3, F521="northeast", 4)</f>
        <v>4</v>
      </c>
      <c r="K521">
        <f t="shared" si="26"/>
        <v>1</v>
      </c>
    </row>
    <row r="522" spans="1:11" x14ac:dyDescent="0.2">
      <c r="A522">
        <v>50</v>
      </c>
      <c r="B522" t="s">
        <v>7</v>
      </c>
      <c r="C522">
        <v>27.36</v>
      </c>
      <c r="D522">
        <v>0</v>
      </c>
      <c r="E522" t="s">
        <v>11</v>
      </c>
      <c r="F522" t="s">
        <v>14</v>
      </c>
      <c r="G522">
        <v>25656.575260000001</v>
      </c>
      <c r="H522">
        <f t="shared" si="24"/>
        <v>1</v>
      </c>
      <c r="I522">
        <f t="shared" si="25"/>
        <v>0</v>
      </c>
      <c r="J522" cm="1">
        <f t="array" ref="J522">_xlfn.IFS(F522="southwest", 1, F522="southeast", 2, F522="northwest", 3, F522="northeast", 4)</f>
        <v>4</v>
      </c>
      <c r="K522">
        <f t="shared" si="26"/>
        <v>1</v>
      </c>
    </row>
    <row r="523" spans="1:11" x14ac:dyDescent="0.2">
      <c r="A523">
        <v>32</v>
      </c>
      <c r="B523" t="s">
        <v>7</v>
      </c>
      <c r="C523">
        <v>44.22</v>
      </c>
      <c r="D523">
        <v>0</v>
      </c>
      <c r="E523" t="s">
        <v>11</v>
      </c>
      <c r="F523" t="s">
        <v>12</v>
      </c>
      <c r="G523">
        <v>3994.1777999999999</v>
      </c>
      <c r="H523">
        <f t="shared" si="24"/>
        <v>1</v>
      </c>
      <c r="I523">
        <f t="shared" si="25"/>
        <v>0</v>
      </c>
      <c r="J523" cm="1">
        <f t="array" ref="J523">_xlfn.IFS(F523="southwest", 1, F523="southeast", 2, F523="northwest", 3, F523="northeast", 4)</f>
        <v>2</v>
      </c>
      <c r="K523">
        <f t="shared" si="26"/>
        <v>1</v>
      </c>
    </row>
    <row r="524" spans="1:11" x14ac:dyDescent="0.2">
      <c r="A524">
        <v>51</v>
      </c>
      <c r="B524" t="s">
        <v>7</v>
      </c>
      <c r="C524">
        <v>33.914999999999999</v>
      </c>
      <c r="D524">
        <v>0</v>
      </c>
      <c r="E524" t="s">
        <v>11</v>
      </c>
      <c r="F524" t="s">
        <v>14</v>
      </c>
      <c r="G524">
        <v>9866.3048500000004</v>
      </c>
      <c r="H524">
        <f t="shared" si="24"/>
        <v>1</v>
      </c>
      <c r="I524">
        <f t="shared" si="25"/>
        <v>0</v>
      </c>
      <c r="J524" cm="1">
        <f t="array" ref="J524">_xlfn.IFS(F524="southwest", 1, F524="southeast", 2, F524="northwest", 3, F524="northeast", 4)</f>
        <v>4</v>
      </c>
      <c r="K524">
        <f t="shared" si="26"/>
        <v>1</v>
      </c>
    </row>
    <row r="525" spans="1:11" x14ac:dyDescent="0.2">
      <c r="A525">
        <v>38</v>
      </c>
      <c r="B525" t="s">
        <v>7</v>
      </c>
      <c r="C525">
        <v>37.729999999999997</v>
      </c>
      <c r="D525">
        <v>0</v>
      </c>
      <c r="E525" t="s">
        <v>11</v>
      </c>
      <c r="F525" t="s">
        <v>12</v>
      </c>
      <c r="G525">
        <v>5397.6166999999996</v>
      </c>
      <c r="H525">
        <f t="shared" si="24"/>
        <v>1</v>
      </c>
      <c r="I525">
        <f t="shared" si="25"/>
        <v>0</v>
      </c>
      <c r="J525" cm="1">
        <f t="array" ref="J525">_xlfn.IFS(F525="southwest", 1, F525="southeast", 2, F525="northwest", 3, F525="northeast", 4)</f>
        <v>2</v>
      </c>
      <c r="K525">
        <f t="shared" si="26"/>
        <v>1</v>
      </c>
    </row>
    <row r="526" spans="1:11" x14ac:dyDescent="0.2">
      <c r="A526">
        <v>42</v>
      </c>
      <c r="B526" t="s">
        <v>10</v>
      </c>
      <c r="C526">
        <v>26.07</v>
      </c>
      <c r="D526">
        <v>1</v>
      </c>
      <c r="E526" t="s">
        <v>8</v>
      </c>
      <c r="F526" t="s">
        <v>12</v>
      </c>
      <c r="G526">
        <v>38245.593269999998</v>
      </c>
      <c r="H526">
        <f t="shared" si="24"/>
        <v>0</v>
      </c>
      <c r="I526">
        <f t="shared" si="25"/>
        <v>1</v>
      </c>
      <c r="J526" cm="1">
        <f t="array" ref="J526">_xlfn.IFS(F526="southwest", 1, F526="southeast", 2, F526="northwest", 3, F526="northeast", 4)</f>
        <v>2</v>
      </c>
      <c r="K526">
        <f t="shared" si="26"/>
        <v>1</v>
      </c>
    </row>
    <row r="527" spans="1:11" x14ac:dyDescent="0.2">
      <c r="A527">
        <v>18</v>
      </c>
      <c r="B527" t="s">
        <v>7</v>
      </c>
      <c r="C527">
        <v>33.880000000000003</v>
      </c>
      <c r="D527">
        <v>0</v>
      </c>
      <c r="E527" t="s">
        <v>11</v>
      </c>
      <c r="F527" t="s">
        <v>12</v>
      </c>
      <c r="G527">
        <v>11482.63485</v>
      </c>
      <c r="H527">
        <f t="shared" si="24"/>
        <v>1</v>
      </c>
      <c r="I527">
        <f t="shared" si="25"/>
        <v>0</v>
      </c>
      <c r="J527" cm="1">
        <f t="array" ref="J527">_xlfn.IFS(F527="southwest", 1, F527="southeast", 2, F527="northwest", 3, F527="northeast", 4)</f>
        <v>2</v>
      </c>
      <c r="K527">
        <f t="shared" si="26"/>
        <v>1</v>
      </c>
    </row>
    <row r="528" spans="1:11" x14ac:dyDescent="0.2">
      <c r="A528">
        <v>19</v>
      </c>
      <c r="B528" t="s">
        <v>7</v>
      </c>
      <c r="C528">
        <v>30.59</v>
      </c>
      <c r="D528">
        <v>2</v>
      </c>
      <c r="E528" t="s">
        <v>11</v>
      </c>
      <c r="F528" t="s">
        <v>13</v>
      </c>
      <c r="G528">
        <v>24059.680189999999</v>
      </c>
      <c r="H528">
        <f t="shared" si="24"/>
        <v>1</v>
      </c>
      <c r="I528">
        <f t="shared" si="25"/>
        <v>0</v>
      </c>
      <c r="J528" cm="1">
        <f t="array" ref="J528">_xlfn.IFS(F528="southwest", 1, F528="southeast", 2, F528="northwest", 3, F528="northeast", 4)</f>
        <v>3</v>
      </c>
      <c r="K528">
        <f t="shared" si="26"/>
        <v>1</v>
      </c>
    </row>
    <row r="529" spans="1:11" x14ac:dyDescent="0.2">
      <c r="A529">
        <v>51</v>
      </c>
      <c r="B529" t="s">
        <v>7</v>
      </c>
      <c r="C529">
        <v>25.8</v>
      </c>
      <c r="D529">
        <v>1</v>
      </c>
      <c r="E529" t="s">
        <v>11</v>
      </c>
      <c r="F529" t="s">
        <v>9</v>
      </c>
      <c r="G529">
        <v>9861.0249999999996</v>
      </c>
      <c r="H529">
        <f t="shared" si="24"/>
        <v>1</v>
      </c>
      <c r="I529">
        <f t="shared" si="25"/>
        <v>0</v>
      </c>
      <c r="J529" cm="1">
        <f t="array" ref="J529">_xlfn.IFS(F529="southwest", 1, F529="southeast", 2, F529="northwest", 3, F529="northeast", 4)</f>
        <v>1</v>
      </c>
      <c r="K529">
        <f t="shared" si="26"/>
        <v>1</v>
      </c>
    </row>
    <row r="530" spans="1:11" x14ac:dyDescent="0.2">
      <c r="A530">
        <v>46</v>
      </c>
      <c r="B530" t="s">
        <v>10</v>
      </c>
      <c r="C530">
        <v>39.424999999999997</v>
      </c>
      <c r="D530">
        <v>1</v>
      </c>
      <c r="E530" t="s">
        <v>11</v>
      </c>
      <c r="F530" t="s">
        <v>14</v>
      </c>
      <c r="G530">
        <v>8342.9087500000005</v>
      </c>
      <c r="H530">
        <f t="shared" si="24"/>
        <v>0</v>
      </c>
      <c r="I530">
        <f t="shared" si="25"/>
        <v>0</v>
      </c>
      <c r="J530" cm="1">
        <f t="array" ref="J530">_xlfn.IFS(F530="southwest", 1, F530="southeast", 2, F530="northwest", 3, F530="northeast", 4)</f>
        <v>4</v>
      </c>
      <c r="K530">
        <f t="shared" si="26"/>
        <v>1</v>
      </c>
    </row>
    <row r="531" spans="1:11" x14ac:dyDescent="0.2">
      <c r="A531">
        <v>18</v>
      </c>
      <c r="B531" t="s">
        <v>10</v>
      </c>
      <c r="C531">
        <v>25.46</v>
      </c>
      <c r="D531">
        <v>0</v>
      </c>
      <c r="E531" t="s">
        <v>11</v>
      </c>
      <c r="F531" t="s">
        <v>14</v>
      </c>
      <c r="G531">
        <v>1708.0014000000001</v>
      </c>
      <c r="H531">
        <f t="shared" si="24"/>
        <v>0</v>
      </c>
      <c r="I531">
        <f t="shared" si="25"/>
        <v>0</v>
      </c>
      <c r="J531" cm="1">
        <f t="array" ref="J531">_xlfn.IFS(F531="southwest", 1, F531="southeast", 2, F531="northwest", 3, F531="northeast", 4)</f>
        <v>4</v>
      </c>
      <c r="K531">
        <f t="shared" si="26"/>
        <v>1</v>
      </c>
    </row>
    <row r="532" spans="1:11" x14ac:dyDescent="0.2">
      <c r="A532">
        <v>57</v>
      </c>
      <c r="B532" t="s">
        <v>10</v>
      </c>
      <c r="C532">
        <v>42.13</v>
      </c>
      <c r="D532">
        <v>1</v>
      </c>
      <c r="E532" t="s">
        <v>8</v>
      </c>
      <c r="F532" t="s">
        <v>12</v>
      </c>
      <c r="G532">
        <v>48675.517699999997</v>
      </c>
      <c r="H532">
        <f t="shared" si="24"/>
        <v>0</v>
      </c>
      <c r="I532">
        <f t="shared" si="25"/>
        <v>1</v>
      </c>
      <c r="J532" cm="1">
        <f t="array" ref="J532">_xlfn.IFS(F532="southwest", 1, F532="southeast", 2, F532="northwest", 3, F532="northeast", 4)</f>
        <v>2</v>
      </c>
      <c r="K532">
        <f t="shared" si="26"/>
        <v>1</v>
      </c>
    </row>
    <row r="533" spans="1:11" x14ac:dyDescent="0.2">
      <c r="A533">
        <v>62</v>
      </c>
      <c r="B533" t="s">
        <v>7</v>
      </c>
      <c r="C533">
        <v>31.73</v>
      </c>
      <c r="D533">
        <v>0</v>
      </c>
      <c r="E533" t="s">
        <v>11</v>
      </c>
      <c r="F533" t="s">
        <v>14</v>
      </c>
      <c r="G533">
        <v>14043.476699999999</v>
      </c>
      <c r="H533">
        <f t="shared" si="24"/>
        <v>1</v>
      </c>
      <c r="I533">
        <f t="shared" si="25"/>
        <v>0</v>
      </c>
      <c r="J533" cm="1">
        <f t="array" ref="J533">_xlfn.IFS(F533="southwest", 1, F533="southeast", 2, F533="northwest", 3, F533="northeast", 4)</f>
        <v>4</v>
      </c>
      <c r="K533">
        <f t="shared" si="26"/>
        <v>1</v>
      </c>
    </row>
    <row r="534" spans="1:11" x14ac:dyDescent="0.2">
      <c r="A534">
        <v>59</v>
      </c>
      <c r="B534" t="s">
        <v>10</v>
      </c>
      <c r="C534">
        <v>29.7</v>
      </c>
      <c r="D534">
        <v>2</v>
      </c>
      <c r="E534" t="s">
        <v>11</v>
      </c>
      <c r="F534" t="s">
        <v>12</v>
      </c>
      <c r="G534">
        <v>12925.886</v>
      </c>
      <c r="H534">
        <f t="shared" si="24"/>
        <v>0</v>
      </c>
      <c r="I534">
        <f t="shared" si="25"/>
        <v>0</v>
      </c>
      <c r="J534" cm="1">
        <f t="array" ref="J534">_xlfn.IFS(F534="southwest", 1, F534="southeast", 2, F534="northwest", 3, F534="northeast", 4)</f>
        <v>2</v>
      </c>
      <c r="K534">
        <f t="shared" si="26"/>
        <v>1</v>
      </c>
    </row>
    <row r="535" spans="1:11" x14ac:dyDescent="0.2">
      <c r="A535">
        <v>37</v>
      </c>
      <c r="B535" t="s">
        <v>10</v>
      </c>
      <c r="C535">
        <v>36.19</v>
      </c>
      <c r="D535">
        <v>0</v>
      </c>
      <c r="E535" t="s">
        <v>11</v>
      </c>
      <c r="F535" t="s">
        <v>12</v>
      </c>
      <c r="G535">
        <v>19214.705529999999</v>
      </c>
      <c r="H535">
        <f t="shared" si="24"/>
        <v>0</v>
      </c>
      <c r="I535">
        <f t="shared" si="25"/>
        <v>0</v>
      </c>
      <c r="J535" cm="1">
        <f t="array" ref="J535">_xlfn.IFS(F535="southwest", 1, F535="southeast", 2, F535="northwest", 3, F535="northeast", 4)</f>
        <v>2</v>
      </c>
      <c r="K535">
        <f t="shared" si="26"/>
        <v>1</v>
      </c>
    </row>
    <row r="536" spans="1:11" x14ac:dyDescent="0.2">
      <c r="A536">
        <v>64</v>
      </c>
      <c r="B536" t="s">
        <v>10</v>
      </c>
      <c r="C536">
        <v>40.479999999999997</v>
      </c>
      <c r="D536">
        <v>0</v>
      </c>
      <c r="E536" t="s">
        <v>11</v>
      </c>
      <c r="F536" t="s">
        <v>12</v>
      </c>
      <c r="G536">
        <v>13831.1152</v>
      </c>
      <c r="H536">
        <f t="shared" si="24"/>
        <v>0</v>
      </c>
      <c r="I536">
        <f t="shared" si="25"/>
        <v>0</v>
      </c>
      <c r="J536" cm="1">
        <f t="array" ref="J536">_xlfn.IFS(F536="southwest", 1, F536="southeast", 2, F536="northwest", 3, F536="northeast", 4)</f>
        <v>2</v>
      </c>
      <c r="K536">
        <f t="shared" si="26"/>
        <v>1</v>
      </c>
    </row>
    <row r="537" spans="1:11" x14ac:dyDescent="0.2">
      <c r="A537">
        <v>38</v>
      </c>
      <c r="B537" t="s">
        <v>10</v>
      </c>
      <c r="C537">
        <v>28.024999999999999</v>
      </c>
      <c r="D537">
        <v>1</v>
      </c>
      <c r="E537" t="s">
        <v>11</v>
      </c>
      <c r="F537" t="s">
        <v>14</v>
      </c>
      <c r="G537">
        <v>6067.1267500000004</v>
      </c>
      <c r="H537">
        <f t="shared" si="24"/>
        <v>0</v>
      </c>
      <c r="I537">
        <f t="shared" si="25"/>
        <v>0</v>
      </c>
      <c r="J537" cm="1">
        <f t="array" ref="J537">_xlfn.IFS(F537="southwest", 1, F537="southeast", 2, F537="northwest", 3, F537="northeast", 4)</f>
        <v>4</v>
      </c>
      <c r="K537">
        <f t="shared" si="26"/>
        <v>1</v>
      </c>
    </row>
    <row r="538" spans="1:11" x14ac:dyDescent="0.2">
      <c r="A538">
        <v>33</v>
      </c>
      <c r="B538" t="s">
        <v>7</v>
      </c>
      <c r="C538">
        <v>38.9</v>
      </c>
      <c r="D538">
        <v>3</v>
      </c>
      <c r="E538" t="s">
        <v>11</v>
      </c>
      <c r="F538" t="s">
        <v>9</v>
      </c>
      <c r="G538">
        <v>5972.3779999999997</v>
      </c>
      <c r="H538">
        <f t="shared" si="24"/>
        <v>1</v>
      </c>
      <c r="I538">
        <f t="shared" si="25"/>
        <v>0</v>
      </c>
      <c r="J538" cm="1">
        <f t="array" ref="J538">_xlfn.IFS(F538="southwest", 1, F538="southeast", 2, F538="northwest", 3, F538="northeast", 4)</f>
        <v>1</v>
      </c>
      <c r="K538">
        <f t="shared" si="26"/>
        <v>1</v>
      </c>
    </row>
    <row r="539" spans="1:11" x14ac:dyDescent="0.2">
      <c r="A539">
        <v>46</v>
      </c>
      <c r="B539" t="s">
        <v>7</v>
      </c>
      <c r="C539">
        <v>30.2</v>
      </c>
      <c r="D539">
        <v>2</v>
      </c>
      <c r="E539" t="s">
        <v>11</v>
      </c>
      <c r="F539" t="s">
        <v>9</v>
      </c>
      <c r="G539">
        <v>8825.0859999999993</v>
      </c>
      <c r="H539">
        <f t="shared" si="24"/>
        <v>1</v>
      </c>
      <c r="I539">
        <f t="shared" si="25"/>
        <v>0</v>
      </c>
      <c r="J539" cm="1">
        <f t="array" ref="J539">_xlfn.IFS(F539="southwest", 1, F539="southeast", 2, F539="northwest", 3, F539="northeast", 4)</f>
        <v>1</v>
      </c>
      <c r="K539">
        <f t="shared" si="26"/>
        <v>1</v>
      </c>
    </row>
    <row r="540" spans="1:11" x14ac:dyDescent="0.2">
      <c r="A540">
        <v>46</v>
      </c>
      <c r="B540" t="s">
        <v>7</v>
      </c>
      <c r="C540">
        <v>28.05</v>
      </c>
      <c r="D540">
        <v>1</v>
      </c>
      <c r="E540" t="s">
        <v>11</v>
      </c>
      <c r="F540" t="s">
        <v>12</v>
      </c>
      <c r="G540">
        <v>8233.0974999999999</v>
      </c>
      <c r="H540">
        <f t="shared" si="24"/>
        <v>1</v>
      </c>
      <c r="I540">
        <f t="shared" si="25"/>
        <v>0</v>
      </c>
      <c r="J540" cm="1">
        <f t="array" ref="J540">_xlfn.IFS(F540="southwest", 1, F540="southeast", 2, F540="northwest", 3, F540="northeast", 4)</f>
        <v>2</v>
      </c>
      <c r="K540">
        <f t="shared" si="26"/>
        <v>1</v>
      </c>
    </row>
    <row r="541" spans="1:11" x14ac:dyDescent="0.2">
      <c r="A541">
        <v>53</v>
      </c>
      <c r="B541" t="s">
        <v>10</v>
      </c>
      <c r="C541">
        <v>31.35</v>
      </c>
      <c r="D541">
        <v>0</v>
      </c>
      <c r="E541" t="s">
        <v>11</v>
      </c>
      <c r="F541" t="s">
        <v>12</v>
      </c>
      <c r="G541">
        <v>27346.04207</v>
      </c>
      <c r="H541">
        <f t="shared" si="24"/>
        <v>0</v>
      </c>
      <c r="I541">
        <f t="shared" si="25"/>
        <v>0</v>
      </c>
      <c r="J541" cm="1">
        <f t="array" ref="J541">_xlfn.IFS(F541="southwest", 1, F541="southeast", 2, F541="northwest", 3, F541="northeast", 4)</f>
        <v>2</v>
      </c>
      <c r="K541">
        <f t="shared" si="26"/>
        <v>1</v>
      </c>
    </row>
    <row r="542" spans="1:11" x14ac:dyDescent="0.2">
      <c r="A542">
        <v>34</v>
      </c>
      <c r="B542" t="s">
        <v>7</v>
      </c>
      <c r="C542">
        <v>38</v>
      </c>
      <c r="D542">
        <v>3</v>
      </c>
      <c r="E542" t="s">
        <v>11</v>
      </c>
      <c r="F542" t="s">
        <v>9</v>
      </c>
      <c r="G542">
        <v>6196.4480000000003</v>
      </c>
      <c r="H542">
        <f t="shared" si="24"/>
        <v>1</v>
      </c>
      <c r="I542">
        <f t="shared" si="25"/>
        <v>0</v>
      </c>
      <c r="J542" cm="1">
        <f t="array" ref="J542">_xlfn.IFS(F542="southwest", 1, F542="southeast", 2, F542="northwest", 3, F542="northeast", 4)</f>
        <v>1</v>
      </c>
      <c r="K542">
        <f t="shared" si="26"/>
        <v>1</v>
      </c>
    </row>
    <row r="543" spans="1:11" x14ac:dyDescent="0.2">
      <c r="A543">
        <v>20</v>
      </c>
      <c r="B543" t="s">
        <v>7</v>
      </c>
      <c r="C543">
        <v>31.79</v>
      </c>
      <c r="D543">
        <v>2</v>
      </c>
      <c r="E543" t="s">
        <v>11</v>
      </c>
      <c r="F543" t="s">
        <v>12</v>
      </c>
      <c r="G543">
        <v>3056.3881000000001</v>
      </c>
      <c r="H543">
        <f t="shared" si="24"/>
        <v>1</v>
      </c>
      <c r="I543">
        <f t="shared" si="25"/>
        <v>0</v>
      </c>
      <c r="J543" cm="1">
        <f t="array" ref="J543">_xlfn.IFS(F543="southwest", 1, F543="southeast", 2, F543="northwest", 3, F543="northeast", 4)</f>
        <v>2</v>
      </c>
      <c r="K543">
        <f t="shared" si="26"/>
        <v>1</v>
      </c>
    </row>
    <row r="544" spans="1:11" x14ac:dyDescent="0.2">
      <c r="A544">
        <v>63</v>
      </c>
      <c r="B544" t="s">
        <v>7</v>
      </c>
      <c r="C544">
        <v>36.299999999999997</v>
      </c>
      <c r="D544">
        <v>0</v>
      </c>
      <c r="E544" t="s">
        <v>11</v>
      </c>
      <c r="F544" t="s">
        <v>12</v>
      </c>
      <c r="G544">
        <v>13887.204</v>
      </c>
      <c r="H544">
        <f t="shared" si="24"/>
        <v>1</v>
      </c>
      <c r="I544">
        <f t="shared" si="25"/>
        <v>0</v>
      </c>
      <c r="J544" cm="1">
        <f t="array" ref="J544">_xlfn.IFS(F544="southwest", 1, F544="southeast", 2, F544="northwest", 3, F544="northeast", 4)</f>
        <v>2</v>
      </c>
      <c r="K544">
        <f t="shared" si="26"/>
        <v>1</v>
      </c>
    </row>
    <row r="545" spans="1:11" x14ac:dyDescent="0.2">
      <c r="A545">
        <v>54</v>
      </c>
      <c r="B545" t="s">
        <v>7</v>
      </c>
      <c r="C545">
        <v>47.41</v>
      </c>
      <c r="D545">
        <v>0</v>
      </c>
      <c r="E545" t="s">
        <v>8</v>
      </c>
      <c r="F545" t="s">
        <v>12</v>
      </c>
      <c r="G545">
        <v>63770.428010000003</v>
      </c>
      <c r="H545">
        <f t="shared" si="24"/>
        <v>1</v>
      </c>
      <c r="I545">
        <f t="shared" si="25"/>
        <v>1</v>
      </c>
      <c r="J545" cm="1">
        <f t="array" ref="J545">_xlfn.IFS(F545="southwest", 1, F545="southeast", 2, F545="northwest", 3, F545="northeast", 4)</f>
        <v>2</v>
      </c>
      <c r="K545">
        <f t="shared" si="26"/>
        <v>1</v>
      </c>
    </row>
    <row r="546" spans="1:11" x14ac:dyDescent="0.2">
      <c r="A546">
        <v>54</v>
      </c>
      <c r="B546" t="s">
        <v>10</v>
      </c>
      <c r="C546">
        <v>30.21</v>
      </c>
      <c r="D546">
        <v>0</v>
      </c>
      <c r="E546" t="s">
        <v>11</v>
      </c>
      <c r="F546" t="s">
        <v>13</v>
      </c>
      <c r="G546">
        <v>10231.499900000001</v>
      </c>
      <c r="H546">
        <f t="shared" si="24"/>
        <v>0</v>
      </c>
      <c r="I546">
        <f t="shared" si="25"/>
        <v>0</v>
      </c>
      <c r="J546" cm="1">
        <f t="array" ref="J546">_xlfn.IFS(F546="southwest", 1, F546="southeast", 2, F546="northwest", 3, F546="northeast", 4)</f>
        <v>3</v>
      </c>
      <c r="K546">
        <f t="shared" si="26"/>
        <v>1</v>
      </c>
    </row>
    <row r="547" spans="1:11" x14ac:dyDescent="0.2">
      <c r="A547">
        <v>49</v>
      </c>
      <c r="B547" t="s">
        <v>10</v>
      </c>
      <c r="C547">
        <v>25.84</v>
      </c>
      <c r="D547">
        <v>2</v>
      </c>
      <c r="E547" t="s">
        <v>8</v>
      </c>
      <c r="F547" t="s">
        <v>13</v>
      </c>
      <c r="G547">
        <v>23807.240600000001</v>
      </c>
      <c r="H547">
        <f t="shared" si="24"/>
        <v>0</v>
      </c>
      <c r="I547">
        <f t="shared" si="25"/>
        <v>1</v>
      </c>
      <c r="J547" cm="1">
        <f t="array" ref="J547">_xlfn.IFS(F547="southwest", 1, F547="southeast", 2, F547="northwest", 3, F547="northeast", 4)</f>
        <v>3</v>
      </c>
      <c r="K547">
        <f t="shared" si="26"/>
        <v>1</v>
      </c>
    </row>
    <row r="548" spans="1:11" x14ac:dyDescent="0.2">
      <c r="A548">
        <v>28</v>
      </c>
      <c r="B548" t="s">
        <v>10</v>
      </c>
      <c r="C548">
        <v>35.435000000000002</v>
      </c>
      <c r="D548">
        <v>0</v>
      </c>
      <c r="E548" t="s">
        <v>11</v>
      </c>
      <c r="F548" t="s">
        <v>14</v>
      </c>
      <c r="G548">
        <v>3268.84665</v>
      </c>
      <c r="H548">
        <f t="shared" si="24"/>
        <v>0</v>
      </c>
      <c r="I548">
        <f t="shared" si="25"/>
        <v>0</v>
      </c>
      <c r="J548" cm="1">
        <f t="array" ref="J548">_xlfn.IFS(F548="southwest", 1, F548="southeast", 2, F548="northwest", 3, F548="northeast", 4)</f>
        <v>4</v>
      </c>
      <c r="K548">
        <f t="shared" si="26"/>
        <v>1</v>
      </c>
    </row>
    <row r="549" spans="1:11" x14ac:dyDescent="0.2">
      <c r="A549">
        <v>54</v>
      </c>
      <c r="B549" t="s">
        <v>7</v>
      </c>
      <c r="C549">
        <v>46.7</v>
      </c>
      <c r="D549">
        <v>2</v>
      </c>
      <c r="E549" t="s">
        <v>11</v>
      </c>
      <c r="F549" t="s">
        <v>9</v>
      </c>
      <c r="G549">
        <v>11538.421</v>
      </c>
      <c r="H549">
        <f t="shared" si="24"/>
        <v>1</v>
      </c>
      <c r="I549">
        <f t="shared" si="25"/>
        <v>0</v>
      </c>
      <c r="J549" cm="1">
        <f t="array" ref="J549">_xlfn.IFS(F549="southwest", 1, F549="southeast", 2, F549="northwest", 3, F549="northeast", 4)</f>
        <v>1</v>
      </c>
      <c r="K549">
        <f t="shared" si="26"/>
        <v>1</v>
      </c>
    </row>
    <row r="550" spans="1:11" x14ac:dyDescent="0.2">
      <c r="A550">
        <v>25</v>
      </c>
      <c r="B550" t="s">
        <v>7</v>
      </c>
      <c r="C550">
        <v>28.594999999999999</v>
      </c>
      <c r="D550">
        <v>0</v>
      </c>
      <c r="E550" t="s">
        <v>11</v>
      </c>
      <c r="F550" t="s">
        <v>14</v>
      </c>
      <c r="G550">
        <v>3213.6220499999999</v>
      </c>
      <c r="H550">
        <f t="shared" si="24"/>
        <v>1</v>
      </c>
      <c r="I550">
        <f t="shared" si="25"/>
        <v>0</v>
      </c>
      <c r="J550" cm="1">
        <f t="array" ref="J550">_xlfn.IFS(F550="southwest", 1, F550="southeast", 2, F550="northwest", 3, F550="northeast", 4)</f>
        <v>4</v>
      </c>
      <c r="K550">
        <f t="shared" si="26"/>
        <v>1</v>
      </c>
    </row>
    <row r="551" spans="1:11" x14ac:dyDescent="0.2">
      <c r="A551">
        <v>43</v>
      </c>
      <c r="B551" t="s">
        <v>7</v>
      </c>
      <c r="C551">
        <v>46.2</v>
      </c>
      <c r="D551">
        <v>0</v>
      </c>
      <c r="E551" t="s">
        <v>8</v>
      </c>
      <c r="F551" t="s">
        <v>12</v>
      </c>
      <c r="G551">
        <v>45863.205000000002</v>
      </c>
      <c r="H551">
        <f t="shared" si="24"/>
        <v>1</v>
      </c>
      <c r="I551">
        <f t="shared" si="25"/>
        <v>1</v>
      </c>
      <c r="J551" cm="1">
        <f t="array" ref="J551">_xlfn.IFS(F551="southwest", 1, F551="southeast", 2, F551="northwest", 3, F551="northeast", 4)</f>
        <v>2</v>
      </c>
      <c r="K551">
        <f t="shared" si="26"/>
        <v>1</v>
      </c>
    </row>
    <row r="552" spans="1:11" x14ac:dyDescent="0.2">
      <c r="A552">
        <v>63</v>
      </c>
      <c r="B552" t="s">
        <v>10</v>
      </c>
      <c r="C552">
        <v>30.8</v>
      </c>
      <c r="D552">
        <v>0</v>
      </c>
      <c r="E552" t="s">
        <v>11</v>
      </c>
      <c r="F552" t="s">
        <v>9</v>
      </c>
      <c r="G552">
        <v>13390.558999999999</v>
      </c>
      <c r="H552">
        <f t="shared" si="24"/>
        <v>0</v>
      </c>
      <c r="I552">
        <f t="shared" si="25"/>
        <v>0</v>
      </c>
      <c r="J552" cm="1">
        <f t="array" ref="J552">_xlfn.IFS(F552="southwest", 1, F552="southeast", 2, F552="northwest", 3, F552="northeast", 4)</f>
        <v>1</v>
      </c>
      <c r="K552">
        <f t="shared" si="26"/>
        <v>1</v>
      </c>
    </row>
    <row r="553" spans="1:11" x14ac:dyDescent="0.2">
      <c r="A553">
        <v>32</v>
      </c>
      <c r="B553" t="s">
        <v>7</v>
      </c>
      <c r="C553">
        <v>28.93</v>
      </c>
      <c r="D553">
        <v>0</v>
      </c>
      <c r="E553" t="s">
        <v>11</v>
      </c>
      <c r="F553" t="s">
        <v>12</v>
      </c>
      <c r="G553">
        <v>3972.9247</v>
      </c>
      <c r="H553">
        <f t="shared" si="24"/>
        <v>1</v>
      </c>
      <c r="I553">
        <f t="shared" si="25"/>
        <v>0</v>
      </c>
      <c r="J553" cm="1">
        <f t="array" ref="J553">_xlfn.IFS(F553="southwest", 1, F553="southeast", 2, F553="northwest", 3, F553="northeast", 4)</f>
        <v>2</v>
      </c>
      <c r="K553">
        <f t="shared" si="26"/>
        <v>1</v>
      </c>
    </row>
    <row r="554" spans="1:11" x14ac:dyDescent="0.2">
      <c r="A554">
        <v>62</v>
      </c>
      <c r="B554" t="s">
        <v>10</v>
      </c>
      <c r="C554">
        <v>21.4</v>
      </c>
      <c r="D554">
        <v>0</v>
      </c>
      <c r="E554" t="s">
        <v>11</v>
      </c>
      <c r="F554" t="s">
        <v>9</v>
      </c>
      <c r="G554">
        <v>12957.118</v>
      </c>
      <c r="H554">
        <f t="shared" si="24"/>
        <v>0</v>
      </c>
      <c r="I554">
        <f t="shared" si="25"/>
        <v>0</v>
      </c>
      <c r="J554" cm="1">
        <f t="array" ref="J554">_xlfn.IFS(F554="southwest", 1, F554="southeast", 2, F554="northwest", 3, F554="northeast", 4)</f>
        <v>1</v>
      </c>
      <c r="K554">
        <f t="shared" si="26"/>
        <v>0</v>
      </c>
    </row>
    <row r="555" spans="1:11" x14ac:dyDescent="0.2">
      <c r="A555">
        <v>52</v>
      </c>
      <c r="B555" t="s">
        <v>7</v>
      </c>
      <c r="C555">
        <v>31.73</v>
      </c>
      <c r="D555">
        <v>2</v>
      </c>
      <c r="E555" t="s">
        <v>11</v>
      </c>
      <c r="F555" t="s">
        <v>13</v>
      </c>
      <c r="G555">
        <v>11187.6567</v>
      </c>
      <c r="H555">
        <f t="shared" si="24"/>
        <v>1</v>
      </c>
      <c r="I555">
        <f t="shared" si="25"/>
        <v>0</v>
      </c>
      <c r="J555" cm="1">
        <f t="array" ref="J555">_xlfn.IFS(F555="southwest", 1, F555="southeast", 2, F555="northwest", 3, F555="northeast", 4)</f>
        <v>3</v>
      </c>
      <c r="K555">
        <f t="shared" si="26"/>
        <v>1</v>
      </c>
    </row>
    <row r="556" spans="1:11" x14ac:dyDescent="0.2">
      <c r="A556">
        <v>25</v>
      </c>
      <c r="B556" t="s">
        <v>7</v>
      </c>
      <c r="C556">
        <v>41.325000000000003</v>
      </c>
      <c r="D556">
        <v>0</v>
      </c>
      <c r="E556" t="s">
        <v>11</v>
      </c>
      <c r="F556" t="s">
        <v>14</v>
      </c>
      <c r="G556">
        <v>17878.900679999999</v>
      </c>
      <c r="H556">
        <f t="shared" si="24"/>
        <v>1</v>
      </c>
      <c r="I556">
        <f t="shared" si="25"/>
        <v>0</v>
      </c>
      <c r="J556" cm="1">
        <f t="array" ref="J556">_xlfn.IFS(F556="southwest", 1, F556="southeast", 2, F556="northwest", 3, F556="northeast", 4)</f>
        <v>4</v>
      </c>
      <c r="K556">
        <f t="shared" si="26"/>
        <v>1</v>
      </c>
    </row>
    <row r="557" spans="1:11" x14ac:dyDescent="0.2">
      <c r="A557">
        <v>28</v>
      </c>
      <c r="B557" t="s">
        <v>10</v>
      </c>
      <c r="C557">
        <v>23.8</v>
      </c>
      <c r="D557">
        <v>2</v>
      </c>
      <c r="E557" t="s">
        <v>11</v>
      </c>
      <c r="F557" t="s">
        <v>9</v>
      </c>
      <c r="G557">
        <v>3847.674</v>
      </c>
      <c r="H557">
        <f t="shared" si="24"/>
        <v>0</v>
      </c>
      <c r="I557">
        <f t="shared" si="25"/>
        <v>0</v>
      </c>
      <c r="J557" cm="1">
        <f t="array" ref="J557">_xlfn.IFS(F557="southwest", 1, F557="southeast", 2, F557="northwest", 3, F557="northeast", 4)</f>
        <v>1</v>
      </c>
      <c r="K557">
        <f t="shared" si="26"/>
        <v>0</v>
      </c>
    </row>
    <row r="558" spans="1:11" x14ac:dyDescent="0.2">
      <c r="A558">
        <v>46</v>
      </c>
      <c r="B558" t="s">
        <v>10</v>
      </c>
      <c r="C558">
        <v>33.44</v>
      </c>
      <c r="D558">
        <v>1</v>
      </c>
      <c r="E558" t="s">
        <v>11</v>
      </c>
      <c r="F558" t="s">
        <v>14</v>
      </c>
      <c r="G558">
        <v>8334.5895999999993</v>
      </c>
      <c r="H558">
        <f t="shared" si="24"/>
        <v>0</v>
      </c>
      <c r="I558">
        <f t="shared" si="25"/>
        <v>0</v>
      </c>
      <c r="J558" cm="1">
        <f t="array" ref="J558">_xlfn.IFS(F558="southwest", 1, F558="southeast", 2, F558="northwest", 3, F558="northeast", 4)</f>
        <v>4</v>
      </c>
      <c r="K558">
        <f t="shared" si="26"/>
        <v>1</v>
      </c>
    </row>
    <row r="559" spans="1:11" x14ac:dyDescent="0.2">
      <c r="A559">
        <v>34</v>
      </c>
      <c r="B559" t="s">
        <v>10</v>
      </c>
      <c r="C559">
        <v>34.21</v>
      </c>
      <c r="D559">
        <v>0</v>
      </c>
      <c r="E559" t="s">
        <v>11</v>
      </c>
      <c r="F559" t="s">
        <v>12</v>
      </c>
      <c r="G559">
        <v>3935.1799000000001</v>
      </c>
      <c r="H559">
        <f t="shared" si="24"/>
        <v>0</v>
      </c>
      <c r="I559">
        <f t="shared" si="25"/>
        <v>0</v>
      </c>
      <c r="J559" cm="1">
        <f t="array" ref="J559">_xlfn.IFS(F559="southwest", 1, F559="southeast", 2, F559="northwest", 3, F559="northeast", 4)</f>
        <v>2</v>
      </c>
      <c r="K559">
        <f t="shared" si="26"/>
        <v>1</v>
      </c>
    </row>
    <row r="560" spans="1:11" x14ac:dyDescent="0.2">
      <c r="A560">
        <v>35</v>
      </c>
      <c r="B560" t="s">
        <v>7</v>
      </c>
      <c r="C560">
        <v>34.104999999999997</v>
      </c>
      <c r="D560">
        <v>3</v>
      </c>
      <c r="E560" t="s">
        <v>8</v>
      </c>
      <c r="F560" t="s">
        <v>13</v>
      </c>
      <c r="G560">
        <v>39983.425949999997</v>
      </c>
      <c r="H560">
        <f t="shared" si="24"/>
        <v>1</v>
      </c>
      <c r="I560">
        <f t="shared" si="25"/>
        <v>1</v>
      </c>
      <c r="J560" cm="1">
        <f t="array" ref="J560">_xlfn.IFS(F560="southwest", 1, F560="southeast", 2, F560="northwest", 3, F560="northeast", 4)</f>
        <v>3</v>
      </c>
      <c r="K560">
        <f t="shared" si="26"/>
        <v>1</v>
      </c>
    </row>
    <row r="561" spans="1:11" x14ac:dyDescent="0.2">
      <c r="A561">
        <v>19</v>
      </c>
      <c r="B561" t="s">
        <v>10</v>
      </c>
      <c r="C561">
        <v>35.53</v>
      </c>
      <c r="D561">
        <v>0</v>
      </c>
      <c r="E561" t="s">
        <v>11</v>
      </c>
      <c r="F561" t="s">
        <v>13</v>
      </c>
      <c r="G561">
        <v>1646.4296999999999</v>
      </c>
      <c r="H561">
        <f t="shared" si="24"/>
        <v>0</v>
      </c>
      <c r="I561">
        <f t="shared" si="25"/>
        <v>0</v>
      </c>
      <c r="J561" cm="1">
        <f t="array" ref="J561">_xlfn.IFS(F561="southwest", 1, F561="southeast", 2, F561="northwest", 3, F561="northeast", 4)</f>
        <v>3</v>
      </c>
      <c r="K561">
        <f t="shared" si="26"/>
        <v>1</v>
      </c>
    </row>
    <row r="562" spans="1:11" x14ac:dyDescent="0.2">
      <c r="A562">
        <v>46</v>
      </c>
      <c r="B562" t="s">
        <v>7</v>
      </c>
      <c r="C562">
        <v>19.95</v>
      </c>
      <c r="D562">
        <v>2</v>
      </c>
      <c r="E562" t="s">
        <v>11</v>
      </c>
      <c r="F562" t="s">
        <v>13</v>
      </c>
      <c r="G562">
        <v>9193.8384999999998</v>
      </c>
      <c r="H562">
        <f t="shared" si="24"/>
        <v>1</v>
      </c>
      <c r="I562">
        <f t="shared" si="25"/>
        <v>0</v>
      </c>
      <c r="J562" cm="1">
        <f t="array" ref="J562">_xlfn.IFS(F562="southwest", 1, F562="southeast", 2, F562="northwest", 3, F562="northeast", 4)</f>
        <v>3</v>
      </c>
      <c r="K562">
        <f t="shared" si="26"/>
        <v>0</v>
      </c>
    </row>
    <row r="563" spans="1:11" x14ac:dyDescent="0.2">
      <c r="A563">
        <v>54</v>
      </c>
      <c r="B563" t="s">
        <v>7</v>
      </c>
      <c r="C563">
        <v>32.68</v>
      </c>
      <c r="D563">
        <v>0</v>
      </c>
      <c r="E563" t="s">
        <v>11</v>
      </c>
      <c r="F563" t="s">
        <v>14</v>
      </c>
      <c r="G563">
        <v>10923.933199999999</v>
      </c>
      <c r="H563">
        <f t="shared" si="24"/>
        <v>1</v>
      </c>
      <c r="I563">
        <f t="shared" si="25"/>
        <v>0</v>
      </c>
      <c r="J563" cm="1">
        <f t="array" ref="J563">_xlfn.IFS(F563="southwest", 1, F563="southeast", 2, F563="northwest", 3, F563="northeast", 4)</f>
        <v>4</v>
      </c>
      <c r="K563">
        <f t="shared" si="26"/>
        <v>1</v>
      </c>
    </row>
    <row r="564" spans="1:11" x14ac:dyDescent="0.2">
      <c r="A564">
        <v>27</v>
      </c>
      <c r="B564" t="s">
        <v>10</v>
      </c>
      <c r="C564">
        <v>30.5</v>
      </c>
      <c r="D564">
        <v>0</v>
      </c>
      <c r="E564" t="s">
        <v>11</v>
      </c>
      <c r="F564" t="s">
        <v>9</v>
      </c>
      <c r="G564">
        <v>2494.0219999999999</v>
      </c>
      <c r="H564">
        <f t="shared" si="24"/>
        <v>0</v>
      </c>
      <c r="I564">
        <f t="shared" si="25"/>
        <v>0</v>
      </c>
      <c r="J564" cm="1">
        <f t="array" ref="J564">_xlfn.IFS(F564="southwest", 1, F564="southeast", 2, F564="northwest", 3, F564="northeast", 4)</f>
        <v>1</v>
      </c>
      <c r="K564">
        <f t="shared" si="26"/>
        <v>1</v>
      </c>
    </row>
    <row r="565" spans="1:11" x14ac:dyDescent="0.2">
      <c r="A565">
        <v>50</v>
      </c>
      <c r="B565" t="s">
        <v>10</v>
      </c>
      <c r="C565">
        <v>44.77</v>
      </c>
      <c r="D565">
        <v>1</v>
      </c>
      <c r="E565" t="s">
        <v>11</v>
      </c>
      <c r="F565" t="s">
        <v>12</v>
      </c>
      <c r="G565">
        <v>9058.7302999999993</v>
      </c>
      <c r="H565">
        <f t="shared" si="24"/>
        <v>0</v>
      </c>
      <c r="I565">
        <f t="shared" si="25"/>
        <v>0</v>
      </c>
      <c r="J565" cm="1">
        <f t="array" ref="J565">_xlfn.IFS(F565="southwest", 1, F565="southeast", 2, F565="northwest", 3, F565="northeast", 4)</f>
        <v>2</v>
      </c>
      <c r="K565">
        <f t="shared" si="26"/>
        <v>1</v>
      </c>
    </row>
    <row r="566" spans="1:11" x14ac:dyDescent="0.2">
      <c r="A566">
        <v>18</v>
      </c>
      <c r="B566" t="s">
        <v>7</v>
      </c>
      <c r="C566">
        <v>32.119999999999997</v>
      </c>
      <c r="D566">
        <v>2</v>
      </c>
      <c r="E566" t="s">
        <v>11</v>
      </c>
      <c r="F566" t="s">
        <v>12</v>
      </c>
      <c r="G566">
        <v>2801.2588000000001</v>
      </c>
      <c r="H566">
        <f t="shared" si="24"/>
        <v>1</v>
      </c>
      <c r="I566">
        <f t="shared" si="25"/>
        <v>0</v>
      </c>
      <c r="J566" cm="1">
        <f t="array" ref="J566">_xlfn.IFS(F566="southwest", 1, F566="southeast", 2, F566="northwest", 3, F566="northeast", 4)</f>
        <v>2</v>
      </c>
      <c r="K566">
        <f t="shared" si="26"/>
        <v>1</v>
      </c>
    </row>
    <row r="567" spans="1:11" x14ac:dyDescent="0.2">
      <c r="A567">
        <v>19</v>
      </c>
      <c r="B567" t="s">
        <v>7</v>
      </c>
      <c r="C567">
        <v>30.495000000000001</v>
      </c>
      <c r="D567">
        <v>0</v>
      </c>
      <c r="E567" t="s">
        <v>11</v>
      </c>
      <c r="F567" t="s">
        <v>13</v>
      </c>
      <c r="G567">
        <v>2128.4310500000001</v>
      </c>
      <c r="H567">
        <f t="shared" si="24"/>
        <v>1</v>
      </c>
      <c r="I567">
        <f t="shared" si="25"/>
        <v>0</v>
      </c>
      <c r="J567" cm="1">
        <f t="array" ref="J567">_xlfn.IFS(F567="southwest", 1, F567="southeast", 2, F567="northwest", 3, F567="northeast", 4)</f>
        <v>3</v>
      </c>
      <c r="K567">
        <f t="shared" si="26"/>
        <v>1</v>
      </c>
    </row>
    <row r="568" spans="1:11" x14ac:dyDescent="0.2">
      <c r="A568">
        <v>38</v>
      </c>
      <c r="B568" t="s">
        <v>7</v>
      </c>
      <c r="C568">
        <v>40.564999999999998</v>
      </c>
      <c r="D568">
        <v>1</v>
      </c>
      <c r="E568" t="s">
        <v>11</v>
      </c>
      <c r="F568" t="s">
        <v>13</v>
      </c>
      <c r="G568">
        <v>6373.55735</v>
      </c>
      <c r="H568">
        <f t="shared" si="24"/>
        <v>1</v>
      </c>
      <c r="I568">
        <f t="shared" si="25"/>
        <v>0</v>
      </c>
      <c r="J568" cm="1">
        <f t="array" ref="J568">_xlfn.IFS(F568="southwest", 1, F568="southeast", 2, F568="northwest", 3, F568="northeast", 4)</f>
        <v>3</v>
      </c>
      <c r="K568">
        <f t="shared" si="26"/>
        <v>1</v>
      </c>
    </row>
    <row r="569" spans="1:11" x14ac:dyDescent="0.2">
      <c r="A569">
        <v>41</v>
      </c>
      <c r="B569" t="s">
        <v>10</v>
      </c>
      <c r="C569">
        <v>30.59</v>
      </c>
      <c r="D569">
        <v>2</v>
      </c>
      <c r="E569" t="s">
        <v>11</v>
      </c>
      <c r="F569" t="s">
        <v>13</v>
      </c>
      <c r="G569">
        <v>7256.7231000000002</v>
      </c>
      <c r="H569">
        <f t="shared" si="24"/>
        <v>0</v>
      </c>
      <c r="I569">
        <f t="shared" si="25"/>
        <v>0</v>
      </c>
      <c r="J569" cm="1">
        <f t="array" ref="J569">_xlfn.IFS(F569="southwest", 1, F569="southeast", 2, F569="northwest", 3, F569="northeast", 4)</f>
        <v>3</v>
      </c>
      <c r="K569">
        <f t="shared" si="26"/>
        <v>1</v>
      </c>
    </row>
    <row r="570" spans="1:11" x14ac:dyDescent="0.2">
      <c r="A570">
        <v>49</v>
      </c>
      <c r="B570" t="s">
        <v>7</v>
      </c>
      <c r="C570">
        <v>31.9</v>
      </c>
      <c r="D570">
        <v>5</v>
      </c>
      <c r="E570" t="s">
        <v>11</v>
      </c>
      <c r="F570" t="s">
        <v>9</v>
      </c>
      <c r="G570">
        <v>11552.904</v>
      </c>
      <c r="H570">
        <f t="shared" si="24"/>
        <v>1</v>
      </c>
      <c r="I570">
        <f t="shared" si="25"/>
        <v>0</v>
      </c>
      <c r="J570" cm="1">
        <f t="array" ref="J570">_xlfn.IFS(F570="southwest", 1, F570="southeast", 2, F570="northwest", 3, F570="northeast", 4)</f>
        <v>1</v>
      </c>
      <c r="K570">
        <f t="shared" si="26"/>
        <v>1</v>
      </c>
    </row>
    <row r="571" spans="1:11" x14ac:dyDescent="0.2">
      <c r="A571">
        <v>48</v>
      </c>
      <c r="B571" t="s">
        <v>10</v>
      </c>
      <c r="C571">
        <v>40.564999999999998</v>
      </c>
      <c r="D571">
        <v>2</v>
      </c>
      <c r="E571" t="s">
        <v>8</v>
      </c>
      <c r="F571" t="s">
        <v>13</v>
      </c>
      <c r="G571">
        <v>45702.022349999999</v>
      </c>
      <c r="H571">
        <f t="shared" si="24"/>
        <v>0</v>
      </c>
      <c r="I571">
        <f t="shared" si="25"/>
        <v>1</v>
      </c>
      <c r="J571" cm="1">
        <f t="array" ref="J571">_xlfn.IFS(F571="southwest", 1, F571="southeast", 2, F571="northwest", 3, F571="northeast", 4)</f>
        <v>3</v>
      </c>
      <c r="K571">
        <f t="shared" si="26"/>
        <v>1</v>
      </c>
    </row>
    <row r="572" spans="1:11" x14ac:dyDescent="0.2">
      <c r="A572">
        <v>31</v>
      </c>
      <c r="B572" t="s">
        <v>7</v>
      </c>
      <c r="C572">
        <v>29.1</v>
      </c>
      <c r="D572">
        <v>0</v>
      </c>
      <c r="E572" t="s">
        <v>11</v>
      </c>
      <c r="F572" t="s">
        <v>9</v>
      </c>
      <c r="G572">
        <v>3761.2919999999999</v>
      </c>
      <c r="H572">
        <f t="shared" si="24"/>
        <v>1</v>
      </c>
      <c r="I572">
        <f t="shared" si="25"/>
        <v>0</v>
      </c>
      <c r="J572" cm="1">
        <f t="array" ref="J572">_xlfn.IFS(F572="southwest", 1, F572="southeast", 2, F572="northwest", 3, F572="northeast", 4)</f>
        <v>1</v>
      </c>
      <c r="K572">
        <f t="shared" si="26"/>
        <v>1</v>
      </c>
    </row>
    <row r="573" spans="1:11" x14ac:dyDescent="0.2">
      <c r="A573">
        <v>18</v>
      </c>
      <c r="B573" t="s">
        <v>7</v>
      </c>
      <c r="C573">
        <v>37.29</v>
      </c>
      <c r="D573">
        <v>1</v>
      </c>
      <c r="E573" t="s">
        <v>11</v>
      </c>
      <c r="F573" t="s">
        <v>12</v>
      </c>
      <c r="G573">
        <v>2219.4450999999999</v>
      </c>
      <c r="H573">
        <f t="shared" si="24"/>
        <v>1</v>
      </c>
      <c r="I573">
        <f t="shared" si="25"/>
        <v>0</v>
      </c>
      <c r="J573" cm="1">
        <f t="array" ref="J573">_xlfn.IFS(F573="southwest", 1, F573="southeast", 2, F573="northwest", 3, F573="northeast", 4)</f>
        <v>2</v>
      </c>
      <c r="K573">
        <f t="shared" si="26"/>
        <v>1</v>
      </c>
    </row>
    <row r="574" spans="1:11" x14ac:dyDescent="0.2">
      <c r="A574">
        <v>30</v>
      </c>
      <c r="B574" t="s">
        <v>7</v>
      </c>
      <c r="C574">
        <v>43.12</v>
      </c>
      <c r="D574">
        <v>2</v>
      </c>
      <c r="E574" t="s">
        <v>11</v>
      </c>
      <c r="F574" t="s">
        <v>12</v>
      </c>
      <c r="G574">
        <v>4753.6368000000002</v>
      </c>
      <c r="H574">
        <f t="shared" si="24"/>
        <v>1</v>
      </c>
      <c r="I574">
        <f t="shared" si="25"/>
        <v>0</v>
      </c>
      <c r="J574" cm="1">
        <f t="array" ref="J574">_xlfn.IFS(F574="southwest", 1, F574="southeast", 2, F574="northwest", 3, F574="northeast", 4)</f>
        <v>2</v>
      </c>
      <c r="K574">
        <f t="shared" si="26"/>
        <v>1</v>
      </c>
    </row>
    <row r="575" spans="1:11" x14ac:dyDescent="0.2">
      <c r="A575">
        <v>62</v>
      </c>
      <c r="B575" t="s">
        <v>7</v>
      </c>
      <c r="C575">
        <v>36.86</v>
      </c>
      <c r="D575">
        <v>1</v>
      </c>
      <c r="E575" t="s">
        <v>11</v>
      </c>
      <c r="F575" t="s">
        <v>14</v>
      </c>
      <c r="G575">
        <v>31620.001059999999</v>
      </c>
      <c r="H575">
        <f t="shared" si="24"/>
        <v>1</v>
      </c>
      <c r="I575">
        <f t="shared" si="25"/>
        <v>0</v>
      </c>
      <c r="J575" cm="1">
        <f t="array" ref="J575">_xlfn.IFS(F575="southwest", 1, F575="southeast", 2, F575="northwest", 3, F575="northeast", 4)</f>
        <v>4</v>
      </c>
      <c r="K575">
        <f t="shared" si="26"/>
        <v>1</v>
      </c>
    </row>
    <row r="576" spans="1:11" x14ac:dyDescent="0.2">
      <c r="A576">
        <v>57</v>
      </c>
      <c r="B576" t="s">
        <v>7</v>
      </c>
      <c r="C576">
        <v>34.295000000000002</v>
      </c>
      <c r="D576">
        <v>2</v>
      </c>
      <c r="E576" t="s">
        <v>11</v>
      </c>
      <c r="F576" t="s">
        <v>14</v>
      </c>
      <c r="G576">
        <v>13224.057049999999</v>
      </c>
      <c r="H576">
        <f t="shared" si="24"/>
        <v>1</v>
      </c>
      <c r="I576">
        <f t="shared" si="25"/>
        <v>0</v>
      </c>
      <c r="J576" cm="1">
        <f t="array" ref="J576">_xlfn.IFS(F576="southwest", 1, F576="southeast", 2, F576="northwest", 3, F576="northeast", 4)</f>
        <v>4</v>
      </c>
      <c r="K576">
        <f t="shared" si="26"/>
        <v>1</v>
      </c>
    </row>
    <row r="577" spans="1:11" x14ac:dyDescent="0.2">
      <c r="A577">
        <v>58</v>
      </c>
      <c r="B577" t="s">
        <v>7</v>
      </c>
      <c r="C577">
        <v>27.17</v>
      </c>
      <c r="D577">
        <v>0</v>
      </c>
      <c r="E577" t="s">
        <v>11</v>
      </c>
      <c r="F577" t="s">
        <v>13</v>
      </c>
      <c r="G577">
        <v>12222.898300000001</v>
      </c>
      <c r="H577">
        <f t="shared" si="24"/>
        <v>1</v>
      </c>
      <c r="I577">
        <f t="shared" si="25"/>
        <v>0</v>
      </c>
      <c r="J577" cm="1">
        <f t="array" ref="J577">_xlfn.IFS(F577="southwest", 1, F577="southeast", 2, F577="northwest", 3, F577="northeast", 4)</f>
        <v>3</v>
      </c>
      <c r="K577">
        <f t="shared" si="26"/>
        <v>1</v>
      </c>
    </row>
    <row r="578" spans="1:11" x14ac:dyDescent="0.2">
      <c r="A578">
        <v>22</v>
      </c>
      <c r="B578" t="s">
        <v>10</v>
      </c>
      <c r="C578">
        <v>26.84</v>
      </c>
      <c r="D578">
        <v>0</v>
      </c>
      <c r="E578" t="s">
        <v>11</v>
      </c>
      <c r="F578" t="s">
        <v>12</v>
      </c>
      <c r="G578">
        <v>1664.9996000000001</v>
      </c>
      <c r="H578">
        <f t="shared" si="24"/>
        <v>0</v>
      </c>
      <c r="I578">
        <f t="shared" si="25"/>
        <v>0</v>
      </c>
      <c r="J578" cm="1">
        <f t="array" ref="J578">_xlfn.IFS(F578="southwest", 1, F578="southeast", 2, F578="northwest", 3, F578="northeast", 4)</f>
        <v>2</v>
      </c>
      <c r="K578">
        <f t="shared" si="26"/>
        <v>1</v>
      </c>
    </row>
    <row r="579" spans="1:11" x14ac:dyDescent="0.2">
      <c r="A579">
        <v>31</v>
      </c>
      <c r="B579" t="s">
        <v>7</v>
      </c>
      <c r="C579">
        <v>38.094999999999999</v>
      </c>
      <c r="D579">
        <v>1</v>
      </c>
      <c r="E579" t="s">
        <v>8</v>
      </c>
      <c r="F579" t="s">
        <v>14</v>
      </c>
      <c r="G579">
        <v>58571.074480000003</v>
      </c>
      <c r="H579">
        <f t="shared" ref="H579:H642" si="27">IF(B579= "female", 1, 0)</f>
        <v>1</v>
      </c>
      <c r="I579">
        <f t="shared" ref="I579:I642" si="28">IF(E579="yes", 1, 0)</f>
        <v>1</v>
      </c>
      <c r="J579" cm="1">
        <f t="array" ref="J579">_xlfn.IFS(F579="southwest", 1, F579="southeast", 2, F579="northwest", 3, F579="northeast", 4)</f>
        <v>4</v>
      </c>
      <c r="K579">
        <f t="shared" ref="K579:K642" si="29">IF(C579&gt;25, 1, 0)</f>
        <v>1</v>
      </c>
    </row>
    <row r="580" spans="1:11" x14ac:dyDescent="0.2">
      <c r="A580">
        <v>52</v>
      </c>
      <c r="B580" t="s">
        <v>10</v>
      </c>
      <c r="C580">
        <v>30.2</v>
      </c>
      <c r="D580">
        <v>1</v>
      </c>
      <c r="E580" t="s">
        <v>11</v>
      </c>
      <c r="F580" t="s">
        <v>9</v>
      </c>
      <c r="G580">
        <v>9724.5300000000007</v>
      </c>
      <c r="H580">
        <f t="shared" si="27"/>
        <v>0</v>
      </c>
      <c r="I580">
        <f t="shared" si="28"/>
        <v>0</v>
      </c>
      <c r="J580" cm="1">
        <f t="array" ref="J580">_xlfn.IFS(F580="southwest", 1, F580="southeast", 2, F580="northwest", 3, F580="northeast", 4)</f>
        <v>1</v>
      </c>
      <c r="K580">
        <f t="shared" si="29"/>
        <v>1</v>
      </c>
    </row>
    <row r="581" spans="1:11" x14ac:dyDescent="0.2">
      <c r="A581">
        <v>25</v>
      </c>
      <c r="B581" t="s">
        <v>7</v>
      </c>
      <c r="C581">
        <v>23.465</v>
      </c>
      <c r="D581">
        <v>0</v>
      </c>
      <c r="E581" t="s">
        <v>11</v>
      </c>
      <c r="F581" t="s">
        <v>14</v>
      </c>
      <c r="G581">
        <v>3206.4913499999998</v>
      </c>
      <c r="H581">
        <f t="shared" si="27"/>
        <v>1</v>
      </c>
      <c r="I581">
        <f t="shared" si="28"/>
        <v>0</v>
      </c>
      <c r="J581" cm="1">
        <f t="array" ref="J581">_xlfn.IFS(F581="southwest", 1, F581="southeast", 2, F581="northwest", 3, F581="northeast", 4)</f>
        <v>4</v>
      </c>
      <c r="K581">
        <f t="shared" si="29"/>
        <v>0</v>
      </c>
    </row>
    <row r="582" spans="1:11" x14ac:dyDescent="0.2">
      <c r="A582">
        <v>59</v>
      </c>
      <c r="B582" t="s">
        <v>10</v>
      </c>
      <c r="C582">
        <v>25.46</v>
      </c>
      <c r="D582">
        <v>1</v>
      </c>
      <c r="E582" t="s">
        <v>11</v>
      </c>
      <c r="F582" t="s">
        <v>14</v>
      </c>
      <c r="G582">
        <v>12913.992399999999</v>
      </c>
      <c r="H582">
        <f t="shared" si="27"/>
        <v>0</v>
      </c>
      <c r="I582">
        <f t="shared" si="28"/>
        <v>0</v>
      </c>
      <c r="J582" cm="1">
        <f t="array" ref="J582">_xlfn.IFS(F582="southwest", 1, F582="southeast", 2, F582="northwest", 3, F582="northeast", 4)</f>
        <v>4</v>
      </c>
      <c r="K582">
        <f t="shared" si="29"/>
        <v>1</v>
      </c>
    </row>
    <row r="583" spans="1:11" x14ac:dyDescent="0.2">
      <c r="A583">
        <v>19</v>
      </c>
      <c r="B583" t="s">
        <v>10</v>
      </c>
      <c r="C583">
        <v>30.59</v>
      </c>
      <c r="D583">
        <v>0</v>
      </c>
      <c r="E583" t="s">
        <v>11</v>
      </c>
      <c r="F583" t="s">
        <v>13</v>
      </c>
      <c r="G583">
        <v>1639.5631000000001</v>
      </c>
      <c r="H583">
        <f t="shared" si="27"/>
        <v>0</v>
      </c>
      <c r="I583">
        <f t="shared" si="28"/>
        <v>0</v>
      </c>
      <c r="J583" cm="1">
        <f t="array" ref="J583">_xlfn.IFS(F583="southwest", 1, F583="southeast", 2, F583="northwest", 3, F583="northeast", 4)</f>
        <v>3</v>
      </c>
      <c r="K583">
        <f t="shared" si="29"/>
        <v>1</v>
      </c>
    </row>
    <row r="584" spans="1:11" x14ac:dyDescent="0.2">
      <c r="A584">
        <v>39</v>
      </c>
      <c r="B584" t="s">
        <v>10</v>
      </c>
      <c r="C584">
        <v>45.43</v>
      </c>
      <c r="D584">
        <v>2</v>
      </c>
      <c r="E584" t="s">
        <v>11</v>
      </c>
      <c r="F584" t="s">
        <v>12</v>
      </c>
      <c r="G584">
        <v>6356.2707</v>
      </c>
      <c r="H584">
        <f t="shared" si="27"/>
        <v>0</v>
      </c>
      <c r="I584">
        <f t="shared" si="28"/>
        <v>0</v>
      </c>
      <c r="J584" cm="1">
        <f t="array" ref="J584">_xlfn.IFS(F584="southwest", 1, F584="southeast", 2, F584="northwest", 3, F584="northeast", 4)</f>
        <v>2</v>
      </c>
      <c r="K584">
        <f t="shared" si="29"/>
        <v>1</v>
      </c>
    </row>
    <row r="585" spans="1:11" x14ac:dyDescent="0.2">
      <c r="A585">
        <v>32</v>
      </c>
      <c r="B585" t="s">
        <v>7</v>
      </c>
      <c r="C585">
        <v>23.65</v>
      </c>
      <c r="D585">
        <v>1</v>
      </c>
      <c r="E585" t="s">
        <v>11</v>
      </c>
      <c r="F585" t="s">
        <v>12</v>
      </c>
      <c r="G585">
        <v>17626.239509999999</v>
      </c>
      <c r="H585">
        <f t="shared" si="27"/>
        <v>1</v>
      </c>
      <c r="I585">
        <f t="shared" si="28"/>
        <v>0</v>
      </c>
      <c r="J585" cm="1">
        <f t="array" ref="J585">_xlfn.IFS(F585="southwest", 1, F585="southeast", 2, F585="northwest", 3, F585="northeast", 4)</f>
        <v>2</v>
      </c>
      <c r="K585">
        <f t="shared" si="29"/>
        <v>0</v>
      </c>
    </row>
    <row r="586" spans="1:11" x14ac:dyDescent="0.2">
      <c r="A586">
        <v>19</v>
      </c>
      <c r="B586" t="s">
        <v>10</v>
      </c>
      <c r="C586">
        <v>20.7</v>
      </c>
      <c r="D586">
        <v>0</v>
      </c>
      <c r="E586" t="s">
        <v>11</v>
      </c>
      <c r="F586" t="s">
        <v>9</v>
      </c>
      <c r="G586">
        <v>1242.816</v>
      </c>
      <c r="H586">
        <f t="shared" si="27"/>
        <v>0</v>
      </c>
      <c r="I586">
        <f t="shared" si="28"/>
        <v>0</v>
      </c>
      <c r="J586" cm="1">
        <f t="array" ref="J586">_xlfn.IFS(F586="southwest", 1, F586="southeast", 2, F586="northwest", 3, F586="northeast", 4)</f>
        <v>1</v>
      </c>
      <c r="K586">
        <f t="shared" si="29"/>
        <v>0</v>
      </c>
    </row>
    <row r="587" spans="1:11" x14ac:dyDescent="0.2">
      <c r="A587">
        <v>33</v>
      </c>
      <c r="B587" t="s">
        <v>7</v>
      </c>
      <c r="C587">
        <v>28.27</v>
      </c>
      <c r="D587">
        <v>1</v>
      </c>
      <c r="E587" t="s">
        <v>11</v>
      </c>
      <c r="F587" t="s">
        <v>12</v>
      </c>
      <c r="G587">
        <v>4779.6022999999996</v>
      </c>
      <c r="H587">
        <f t="shared" si="27"/>
        <v>1</v>
      </c>
      <c r="I587">
        <f t="shared" si="28"/>
        <v>0</v>
      </c>
      <c r="J587" cm="1">
        <f t="array" ref="J587">_xlfn.IFS(F587="southwest", 1, F587="southeast", 2, F587="northwest", 3, F587="northeast", 4)</f>
        <v>2</v>
      </c>
      <c r="K587">
        <f t="shared" si="29"/>
        <v>1</v>
      </c>
    </row>
    <row r="588" spans="1:11" x14ac:dyDescent="0.2">
      <c r="A588">
        <v>21</v>
      </c>
      <c r="B588" t="s">
        <v>10</v>
      </c>
      <c r="C588">
        <v>20.234999999999999</v>
      </c>
      <c r="D588">
        <v>3</v>
      </c>
      <c r="E588" t="s">
        <v>11</v>
      </c>
      <c r="F588" t="s">
        <v>14</v>
      </c>
      <c r="G588">
        <v>3861.2096499999998</v>
      </c>
      <c r="H588">
        <f t="shared" si="27"/>
        <v>0</v>
      </c>
      <c r="I588">
        <f t="shared" si="28"/>
        <v>0</v>
      </c>
      <c r="J588" cm="1">
        <f t="array" ref="J588">_xlfn.IFS(F588="southwest", 1, F588="southeast", 2, F588="northwest", 3, F588="northeast", 4)</f>
        <v>4</v>
      </c>
      <c r="K588">
        <f t="shared" si="29"/>
        <v>0</v>
      </c>
    </row>
    <row r="589" spans="1:11" x14ac:dyDescent="0.2">
      <c r="A589">
        <v>34</v>
      </c>
      <c r="B589" t="s">
        <v>7</v>
      </c>
      <c r="C589">
        <v>30.21</v>
      </c>
      <c r="D589">
        <v>1</v>
      </c>
      <c r="E589" t="s">
        <v>8</v>
      </c>
      <c r="F589" t="s">
        <v>13</v>
      </c>
      <c r="G589">
        <v>43943.876100000001</v>
      </c>
      <c r="H589">
        <f t="shared" si="27"/>
        <v>1</v>
      </c>
      <c r="I589">
        <f t="shared" si="28"/>
        <v>1</v>
      </c>
      <c r="J589" cm="1">
        <f t="array" ref="J589">_xlfn.IFS(F589="southwest", 1, F589="southeast", 2, F589="northwest", 3, F589="northeast", 4)</f>
        <v>3</v>
      </c>
      <c r="K589">
        <f t="shared" si="29"/>
        <v>1</v>
      </c>
    </row>
    <row r="590" spans="1:11" x14ac:dyDescent="0.2">
      <c r="A590">
        <v>61</v>
      </c>
      <c r="B590" t="s">
        <v>7</v>
      </c>
      <c r="C590">
        <v>35.909999999999997</v>
      </c>
      <c r="D590">
        <v>0</v>
      </c>
      <c r="E590" t="s">
        <v>11</v>
      </c>
      <c r="F590" t="s">
        <v>14</v>
      </c>
      <c r="G590">
        <v>13635.6379</v>
      </c>
      <c r="H590">
        <f t="shared" si="27"/>
        <v>1</v>
      </c>
      <c r="I590">
        <f t="shared" si="28"/>
        <v>0</v>
      </c>
      <c r="J590" cm="1">
        <f t="array" ref="J590">_xlfn.IFS(F590="southwest", 1, F590="southeast", 2, F590="northwest", 3, F590="northeast", 4)</f>
        <v>4</v>
      </c>
      <c r="K590">
        <f t="shared" si="29"/>
        <v>1</v>
      </c>
    </row>
    <row r="591" spans="1:11" x14ac:dyDescent="0.2">
      <c r="A591">
        <v>38</v>
      </c>
      <c r="B591" t="s">
        <v>7</v>
      </c>
      <c r="C591">
        <v>30.69</v>
      </c>
      <c r="D591">
        <v>1</v>
      </c>
      <c r="E591" t="s">
        <v>11</v>
      </c>
      <c r="F591" t="s">
        <v>12</v>
      </c>
      <c r="G591">
        <v>5976.8311000000003</v>
      </c>
      <c r="H591">
        <f t="shared" si="27"/>
        <v>1</v>
      </c>
      <c r="I591">
        <f t="shared" si="28"/>
        <v>0</v>
      </c>
      <c r="J591" cm="1">
        <f t="array" ref="J591">_xlfn.IFS(F591="southwest", 1, F591="southeast", 2, F591="northwest", 3, F591="northeast", 4)</f>
        <v>2</v>
      </c>
      <c r="K591">
        <f t="shared" si="29"/>
        <v>1</v>
      </c>
    </row>
    <row r="592" spans="1:11" x14ac:dyDescent="0.2">
      <c r="A592">
        <v>58</v>
      </c>
      <c r="B592" t="s">
        <v>7</v>
      </c>
      <c r="C592">
        <v>29</v>
      </c>
      <c r="D592">
        <v>0</v>
      </c>
      <c r="E592" t="s">
        <v>11</v>
      </c>
      <c r="F592" t="s">
        <v>9</v>
      </c>
      <c r="G592">
        <v>11842.441999999999</v>
      </c>
      <c r="H592">
        <f t="shared" si="27"/>
        <v>1</v>
      </c>
      <c r="I592">
        <f t="shared" si="28"/>
        <v>0</v>
      </c>
      <c r="J592" cm="1">
        <f t="array" ref="J592">_xlfn.IFS(F592="southwest", 1, F592="southeast", 2, F592="northwest", 3, F592="northeast", 4)</f>
        <v>1</v>
      </c>
      <c r="K592">
        <f t="shared" si="29"/>
        <v>1</v>
      </c>
    </row>
    <row r="593" spans="1:11" x14ac:dyDescent="0.2">
      <c r="A593">
        <v>47</v>
      </c>
      <c r="B593" t="s">
        <v>10</v>
      </c>
      <c r="C593">
        <v>19.57</v>
      </c>
      <c r="D593">
        <v>1</v>
      </c>
      <c r="E593" t="s">
        <v>11</v>
      </c>
      <c r="F593" t="s">
        <v>13</v>
      </c>
      <c r="G593">
        <v>8428.0692999999992</v>
      </c>
      <c r="H593">
        <f t="shared" si="27"/>
        <v>0</v>
      </c>
      <c r="I593">
        <f t="shared" si="28"/>
        <v>0</v>
      </c>
      <c r="J593" cm="1">
        <f t="array" ref="J593">_xlfn.IFS(F593="southwest", 1, F593="southeast", 2, F593="northwest", 3, F593="northeast", 4)</f>
        <v>3</v>
      </c>
      <c r="K593">
        <f t="shared" si="29"/>
        <v>0</v>
      </c>
    </row>
    <row r="594" spans="1:11" x14ac:dyDescent="0.2">
      <c r="A594">
        <v>20</v>
      </c>
      <c r="B594" t="s">
        <v>10</v>
      </c>
      <c r="C594">
        <v>31.13</v>
      </c>
      <c r="D594">
        <v>2</v>
      </c>
      <c r="E594" t="s">
        <v>11</v>
      </c>
      <c r="F594" t="s">
        <v>12</v>
      </c>
      <c r="G594">
        <v>2566.4706999999999</v>
      </c>
      <c r="H594">
        <f t="shared" si="27"/>
        <v>0</v>
      </c>
      <c r="I594">
        <f t="shared" si="28"/>
        <v>0</v>
      </c>
      <c r="J594" cm="1">
        <f t="array" ref="J594">_xlfn.IFS(F594="southwest", 1, F594="southeast", 2, F594="northwest", 3, F594="northeast", 4)</f>
        <v>2</v>
      </c>
      <c r="K594">
        <f t="shared" si="29"/>
        <v>1</v>
      </c>
    </row>
    <row r="595" spans="1:11" x14ac:dyDescent="0.2">
      <c r="A595">
        <v>21</v>
      </c>
      <c r="B595" t="s">
        <v>7</v>
      </c>
      <c r="C595">
        <v>21.85</v>
      </c>
      <c r="D595">
        <v>1</v>
      </c>
      <c r="E595" t="s">
        <v>8</v>
      </c>
      <c r="F595" t="s">
        <v>14</v>
      </c>
      <c r="G595">
        <v>15359.104499999999</v>
      </c>
      <c r="H595">
        <f t="shared" si="27"/>
        <v>1</v>
      </c>
      <c r="I595">
        <f t="shared" si="28"/>
        <v>1</v>
      </c>
      <c r="J595" cm="1">
        <f t="array" ref="J595">_xlfn.IFS(F595="southwest", 1, F595="southeast", 2, F595="northwest", 3, F595="northeast", 4)</f>
        <v>4</v>
      </c>
      <c r="K595">
        <f t="shared" si="29"/>
        <v>0</v>
      </c>
    </row>
    <row r="596" spans="1:11" x14ac:dyDescent="0.2">
      <c r="A596">
        <v>41</v>
      </c>
      <c r="B596" t="s">
        <v>10</v>
      </c>
      <c r="C596">
        <v>40.26</v>
      </c>
      <c r="D596">
        <v>0</v>
      </c>
      <c r="E596" t="s">
        <v>11</v>
      </c>
      <c r="F596" t="s">
        <v>12</v>
      </c>
      <c r="G596">
        <v>5709.1643999999997</v>
      </c>
      <c r="H596">
        <f t="shared" si="27"/>
        <v>0</v>
      </c>
      <c r="I596">
        <f t="shared" si="28"/>
        <v>0</v>
      </c>
      <c r="J596" cm="1">
        <f t="array" ref="J596">_xlfn.IFS(F596="southwest", 1, F596="southeast", 2, F596="northwest", 3, F596="northeast", 4)</f>
        <v>2</v>
      </c>
      <c r="K596">
        <f t="shared" si="29"/>
        <v>1</v>
      </c>
    </row>
    <row r="597" spans="1:11" x14ac:dyDescent="0.2">
      <c r="A597">
        <v>46</v>
      </c>
      <c r="B597" t="s">
        <v>7</v>
      </c>
      <c r="C597">
        <v>33.725000000000001</v>
      </c>
      <c r="D597">
        <v>1</v>
      </c>
      <c r="E597" t="s">
        <v>11</v>
      </c>
      <c r="F597" t="s">
        <v>14</v>
      </c>
      <c r="G597">
        <v>8823.9857499999998</v>
      </c>
      <c r="H597">
        <f t="shared" si="27"/>
        <v>1</v>
      </c>
      <c r="I597">
        <f t="shared" si="28"/>
        <v>0</v>
      </c>
      <c r="J597" cm="1">
        <f t="array" ref="J597">_xlfn.IFS(F597="southwest", 1, F597="southeast", 2, F597="northwest", 3, F597="northeast", 4)</f>
        <v>4</v>
      </c>
      <c r="K597">
        <f t="shared" si="29"/>
        <v>1</v>
      </c>
    </row>
    <row r="598" spans="1:11" x14ac:dyDescent="0.2">
      <c r="A598">
        <v>42</v>
      </c>
      <c r="B598" t="s">
        <v>7</v>
      </c>
      <c r="C598">
        <v>29.48</v>
      </c>
      <c r="D598">
        <v>2</v>
      </c>
      <c r="E598" t="s">
        <v>11</v>
      </c>
      <c r="F598" t="s">
        <v>12</v>
      </c>
      <c r="G598">
        <v>7640.3091999999997</v>
      </c>
      <c r="H598">
        <f t="shared" si="27"/>
        <v>1</v>
      </c>
      <c r="I598">
        <f t="shared" si="28"/>
        <v>0</v>
      </c>
      <c r="J598" cm="1">
        <f t="array" ref="J598">_xlfn.IFS(F598="southwest", 1, F598="southeast", 2, F598="northwest", 3, F598="northeast", 4)</f>
        <v>2</v>
      </c>
      <c r="K598">
        <f t="shared" si="29"/>
        <v>1</v>
      </c>
    </row>
    <row r="599" spans="1:11" x14ac:dyDescent="0.2">
      <c r="A599">
        <v>34</v>
      </c>
      <c r="B599" t="s">
        <v>7</v>
      </c>
      <c r="C599">
        <v>33.25</v>
      </c>
      <c r="D599">
        <v>1</v>
      </c>
      <c r="E599" t="s">
        <v>11</v>
      </c>
      <c r="F599" t="s">
        <v>14</v>
      </c>
      <c r="G599">
        <v>5594.8455000000004</v>
      </c>
      <c r="H599">
        <f t="shared" si="27"/>
        <v>1</v>
      </c>
      <c r="I599">
        <f t="shared" si="28"/>
        <v>0</v>
      </c>
      <c r="J599" cm="1">
        <f t="array" ref="J599">_xlfn.IFS(F599="southwest", 1, F599="southeast", 2, F599="northwest", 3, F599="northeast", 4)</f>
        <v>4</v>
      </c>
      <c r="K599">
        <f t="shared" si="29"/>
        <v>1</v>
      </c>
    </row>
    <row r="600" spans="1:11" x14ac:dyDescent="0.2">
      <c r="A600">
        <v>43</v>
      </c>
      <c r="B600" t="s">
        <v>10</v>
      </c>
      <c r="C600">
        <v>32.6</v>
      </c>
      <c r="D600">
        <v>2</v>
      </c>
      <c r="E600" t="s">
        <v>11</v>
      </c>
      <c r="F600" t="s">
        <v>9</v>
      </c>
      <c r="G600">
        <v>7441.5010000000002</v>
      </c>
      <c r="H600">
        <f t="shared" si="27"/>
        <v>0</v>
      </c>
      <c r="I600">
        <f t="shared" si="28"/>
        <v>0</v>
      </c>
      <c r="J600" cm="1">
        <f t="array" ref="J600">_xlfn.IFS(F600="southwest", 1, F600="southeast", 2, F600="northwest", 3, F600="northeast", 4)</f>
        <v>1</v>
      </c>
      <c r="K600">
        <f t="shared" si="29"/>
        <v>1</v>
      </c>
    </row>
    <row r="601" spans="1:11" x14ac:dyDescent="0.2">
      <c r="A601">
        <v>52</v>
      </c>
      <c r="B601" t="s">
        <v>7</v>
      </c>
      <c r="C601">
        <v>37.524999999999999</v>
      </c>
      <c r="D601">
        <v>2</v>
      </c>
      <c r="E601" t="s">
        <v>11</v>
      </c>
      <c r="F601" t="s">
        <v>13</v>
      </c>
      <c r="G601">
        <v>33471.971890000001</v>
      </c>
      <c r="H601">
        <f t="shared" si="27"/>
        <v>1</v>
      </c>
      <c r="I601">
        <f t="shared" si="28"/>
        <v>0</v>
      </c>
      <c r="J601" cm="1">
        <f t="array" ref="J601">_xlfn.IFS(F601="southwest", 1, F601="southeast", 2, F601="northwest", 3, F601="northeast", 4)</f>
        <v>3</v>
      </c>
      <c r="K601">
        <f t="shared" si="29"/>
        <v>1</v>
      </c>
    </row>
    <row r="602" spans="1:11" x14ac:dyDescent="0.2">
      <c r="A602">
        <v>18</v>
      </c>
      <c r="B602" t="s">
        <v>7</v>
      </c>
      <c r="C602">
        <v>39.159999999999997</v>
      </c>
      <c r="D602">
        <v>0</v>
      </c>
      <c r="E602" t="s">
        <v>11</v>
      </c>
      <c r="F602" t="s">
        <v>12</v>
      </c>
      <c r="G602">
        <v>1633.0444</v>
      </c>
      <c r="H602">
        <f t="shared" si="27"/>
        <v>1</v>
      </c>
      <c r="I602">
        <f t="shared" si="28"/>
        <v>0</v>
      </c>
      <c r="J602" cm="1">
        <f t="array" ref="J602">_xlfn.IFS(F602="southwest", 1, F602="southeast", 2, F602="northwest", 3, F602="northeast", 4)</f>
        <v>2</v>
      </c>
      <c r="K602">
        <f t="shared" si="29"/>
        <v>1</v>
      </c>
    </row>
    <row r="603" spans="1:11" x14ac:dyDescent="0.2">
      <c r="A603">
        <v>51</v>
      </c>
      <c r="B603" t="s">
        <v>10</v>
      </c>
      <c r="C603">
        <v>31.635000000000002</v>
      </c>
      <c r="D603">
        <v>0</v>
      </c>
      <c r="E603" t="s">
        <v>11</v>
      </c>
      <c r="F603" t="s">
        <v>13</v>
      </c>
      <c r="G603">
        <v>9174.1356500000002</v>
      </c>
      <c r="H603">
        <f t="shared" si="27"/>
        <v>0</v>
      </c>
      <c r="I603">
        <f t="shared" si="28"/>
        <v>0</v>
      </c>
      <c r="J603" cm="1">
        <f t="array" ref="J603">_xlfn.IFS(F603="southwest", 1, F603="southeast", 2, F603="northwest", 3, F603="northeast", 4)</f>
        <v>3</v>
      </c>
      <c r="K603">
        <f t="shared" si="29"/>
        <v>1</v>
      </c>
    </row>
    <row r="604" spans="1:11" x14ac:dyDescent="0.2">
      <c r="A604">
        <v>56</v>
      </c>
      <c r="B604" t="s">
        <v>7</v>
      </c>
      <c r="C604">
        <v>25.3</v>
      </c>
      <c r="D604">
        <v>0</v>
      </c>
      <c r="E604" t="s">
        <v>11</v>
      </c>
      <c r="F604" t="s">
        <v>9</v>
      </c>
      <c r="G604">
        <v>11070.535</v>
      </c>
      <c r="H604">
        <f t="shared" si="27"/>
        <v>1</v>
      </c>
      <c r="I604">
        <f t="shared" si="28"/>
        <v>0</v>
      </c>
      <c r="J604" cm="1">
        <f t="array" ref="J604">_xlfn.IFS(F604="southwest", 1, F604="southeast", 2, F604="northwest", 3, F604="northeast", 4)</f>
        <v>1</v>
      </c>
      <c r="K604">
        <f t="shared" si="29"/>
        <v>1</v>
      </c>
    </row>
    <row r="605" spans="1:11" x14ac:dyDescent="0.2">
      <c r="A605">
        <v>64</v>
      </c>
      <c r="B605" t="s">
        <v>7</v>
      </c>
      <c r="C605">
        <v>39.049999999999997</v>
      </c>
      <c r="D605">
        <v>3</v>
      </c>
      <c r="E605" t="s">
        <v>11</v>
      </c>
      <c r="F605" t="s">
        <v>12</v>
      </c>
      <c r="G605">
        <v>16085.127500000001</v>
      </c>
      <c r="H605">
        <f t="shared" si="27"/>
        <v>1</v>
      </c>
      <c r="I605">
        <f t="shared" si="28"/>
        <v>0</v>
      </c>
      <c r="J605" cm="1">
        <f t="array" ref="J605">_xlfn.IFS(F605="southwest", 1, F605="southeast", 2, F605="northwest", 3, F605="northeast", 4)</f>
        <v>2</v>
      </c>
      <c r="K605">
        <f t="shared" si="29"/>
        <v>1</v>
      </c>
    </row>
    <row r="606" spans="1:11" x14ac:dyDescent="0.2">
      <c r="A606">
        <v>19</v>
      </c>
      <c r="B606" t="s">
        <v>7</v>
      </c>
      <c r="C606">
        <v>28.31</v>
      </c>
      <c r="D606">
        <v>0</v>
      </c>
      <c r="E606" t="s">
        <v>8</v>
      </c>
      <c r="F606" t="s">
        <v>13</v>
      </c>
      <c r="G606">
        <v>17468.983899999999</v>
      </c>
      <c r="H606">
        <f t="shared" si="27"/>
        <v>1</v>
      </c>
      <c r="I606">
        <f t="shared" si="28"/>
        <v>1</v>
      </c>
      <c r="J606" cm="1">
        <f t="array" ref="J606">_xlfn.IFS(F606="southwest", 1, F606="southeast", 2, F606="northwest", 3, F606="northeast", 4)</f>
        <v>3</v>
      </c>
      <c r="K606">
        <f t="shared" si="29"/>
        <v>1</v>
      </c>
    </row>
    <row r="607" spans="1:11" x14ac:dyDescent="0.2">
      <c r="A607">
        <v>51</v>
      </c>
      <c r="B607" t="s">
        <v>7</v>
      </c>
      <c r="C607">
        <v>34.1</v>
      </c>
      <c r="D607">
        <v>0</v>
      </c>
      <c r="E607" t="s">
        <v>11</v>
      </c>
      <c r="F607" t="s">
        <v>12</v>
      </c>
      <c r="G607">
        <v>9283.5619999999999</v>
      </c>
      <c r="H607">
        <f t="shared" si="27"/>
        <v>1</v>
      </c>
      <c r="I607">
        <f t="shared" si="28"/>
        <v>0</v>
      </c>
      <c r="J607" cm="1">
        <f t="array" ref="J607">_xlfn.IFS(F607="southwest", 1, F607="southeast", 2, F607="northwest", 3, F607="northeast", 4)</f>
        <v>2</v>
      </c>
      <c r="K607">
        <f t="shared" si="29"/>
        <v>1</v>
      </c>
    </row>
    <row r="608" spans="1:11" x14ac:dyDescent="0.2">
      <c r="A608">
        <v>27</v>
      </c>
      <c r="B608" t="s">
        <v>7</v>
      </c>
      <c r="C608">
        <v>25.175000000000001</v>
      </c>
      <c r="D608">
        <v>0</v>
      </c>
      <c r="E608" t="s">
        <v>11</v>
      </c>
      <c r="F608" t="s">
        <v>14</v>
      </c>
      <c r="G608">
        <v>3558.6202499999999</v>
      </c>
      <c r="H608">
        <f t="shared" si="27"/>
        <v>1</v>
      </c>
      <c r="I608">
        <f t="shared" si="28"/>
        <v>0</v>
      </c>
      <c r="J608" cm="1">
        <f t="array" ref="J608">_xlfn.IFS(F608="southwest", 1, F608="southeast", 2, F608="northwest", 3, F608="northeast", 4)</f>
        <v>4</v>
      </c>
      <c r="K608">
        <f t="shared" si="29"/>
        <v>1</v>
      </c>
    </row>
    <row r="609" spans="1:11" x14ac:dyDescent="0.2">
      <c r="A609">
        <v>59</v>
      </c>
      <c r="B609" t="s">
        <v>7</v>
      </c>
      <c r="C609">
        <v>23.655000000000001</v>
      </c>
      <c r="D609">
        <v>0</v>
      </c>
      <c r="E609" t="s">
        <v>8</v>
      </c>
      <c r="F609" t="s">
        <v>13</v>
      </c>
      <c r="G609">
        <v>25678.778450000002</v>
      </c>
      <c r="H609">
        <f t="shared" si="27"/>
        <v>1</v>
      </c>
      <c r="I609">
        <f t="shared" si="28"/>
        <v>1</v>
      </c>
      <c r="J609" cm="1">
        <f t="array" ref="J609">_xlfn.IFS(F609="southwest", 1, F609="southeast", 2, F609="northwest", 3, F609="northeast", 4)</f>
        <v>3</v>
      </c>
      <c r="K609">
        <f t="shared" si="29"/>
        <v>0</v>
      </c>
    </row>
    <row r="610" spans="1:11" x14ac:dyDescent="0.2">
      <c r="A610">
        <v>28</v>
      </c>
      <c r="B610" t="s">
        <v>10</v>
      </c>
      <c r="C610">
        <v>26.98</v>
      </c>
      <c r="D610">
        <v>2</v>
      </c>
      <c r="E610" t="s">
        <v>11</v>
      </c>
      <c r="F610" t="s">
        <v>14</v>
      </c>
      <c r="G610">
        <v>4435.0941999999995</v>
      </c>
      <c r="H610">
        <f t="shared" si="27"/>
        <v>0</v>
      </c>
      <c r="I610">
        <f t="shared" si="28"/>
        <v>0</v>
      </c>
      <c r="J610" cm="1">
        <f t="array" ref="J610">_xlfn.IFS(F610="southwest", 1, F610="southeast", 2, F610="northwest", 3, F610="northeast", 4)</f>
        <v>4</v>
      </c>
      <c r="K610">
        <f t="shared" si="29"/>
        <v>1</v>
      </c>
    </row>
    <row r="611" spans="1:11" x14ac:dyDescent="0.2">
      <c r="A611">
        <v>30</v>
      </c>
      <c r="B611" t="s">
        <v>10</v>
      </c>
      <c r="C611">
        <v>37.799999999999997</v>
      </c>
      <c r="D611">
        <v>2</v>
      </c>
      <c r="E611" t="s">
        <v>8</v>
      </c>
      <c r="F611" t="s">
        <v>9</v>
      </c>
      <c r="G611">
        <v>39241.442000000003</v>
      </c>
      <c r="H611">
        <f t="shared" si="27"/>
        <v>0</v>
      </c>
      <c r="I611">
        <f t="shared" si="28"/>
        <v>1</v>
      </c>
      <c r="J611" cm="1">
        <f t="array" ref="J611">_xlfn.IFS(F611="southwest", 1, F611="southeast", 2, F611="northwest", 3, F611="northeast", 4)</f>
        <v>1</v>
      </c>
      <c r="K611">
        <f t="shared" si="29"/>
        <v>1</v>
      </c>
    </row>
    <row r="612" spans="1:11" x14ac:dyDescent="0.2">
      <c r="A612">
        <v>47</v>
      </c>
      <c r="B612" t="s">
        <v>7</v>
      </c>
      <c r="C612">
        <v>29.37</v>
      </c>
      <c r="D612">
        <v>1</v>
      </c>
      <c r="E612" t="s">
        <v>11</v>
      </c>
      <c r="F612" t="s">
        <v>12</v>
      </c>
      <c r="G612">
        <v>8547.6913000000004</v>
      </c>
      <c r="H612">
        <f t="shared" si="27"/>
        <v>1</v>
      </c>
      <c r="I612">
        <f t="shared" si="28"/>
        <v>0</v>
      </c>
      <c r="J612" cm="1">
        <f t="array" ref="J612">_xlfn.IFS(F612="southwest", 1, F612="southeast", 2, F612="northwest", 3, F612="northeast", 4)</f>
        <v>2</v>
      </c>
      <c r="K612">
        <f t="shared" si="29"/>
        <v>1</v>
      </c>
    </row>
    <row r="613" spans="1:11" x14ac:dyDescent="0.2">
      <c r="A613">
        <v>38</v>
      </c>
      <c r="B613" t="s">
        <v>7</v>
      </c>
      <c r="C613">
        <v>34.799999999999997</v>
      </c>
      <c r="D613">
        <v>2</v>
      </c>
      <c r="E613" t="s">
        <v>11</v>
      </c>
      <c r="F613" t="s">
        <v>9</v>
      </c>
      <c r="G613">
        <v>6571.5439999999999</v>
      </c>
      <c r="H613">
        <f t="shared" si="27"/>
        <v>1</v>
      </c>
      <c r="I613">
        <f t="shared" si="28"/>
        <v>0</v>
      </c>
      <c r="J613" cm="1">
        <f t="array" ref="J613">_xlfn.IFS(F613="southwest", 1, F613="southeast", 2, F613="northwest", 3, F613="northeast", 4)</f>
        <v>1</v>
      </c>
      <c r="K613">
        <f t="shared" si="29"/>
        <v>1</v>
      </c>
    </row>
    <row r="614" spans="1:11" x14ac:dyDescent="0.2">
      <c r="A614">
        <v>18</v>
      </c>
      <c r="B614" t="s">
        <v>7</v>
      </c>
      <c r="C614">
        <v>33.155000000000001</v>
      </c>
      <c r="D614">
        <v>0</v>
      </c>
      <c r="E614" t="s">
        <v>11</v>
      </c>
      <c r="F614" t="s">
        <v>14</v>
      </c>
      <c r="G614">
        <v>2207.6974500000001</v>
      </c>
      <c r="H614">
        <f t="shared" si="27"/>
        <v>1</v>
      </c>
      <c r="I614">
        <f t="shared" si="28"/>
        <v>0</v>
      </c>
      <c r="J614" cm="1">
        <f t="array" ref="J614">_xlfn.IFS(F614="southwest", 1, F614="southeast", 2, F614="northwest", 3, F614="northeast", 4)</f>
        <v>4</v>
      </c>
      <c r="K614">
        <f t="shared" si="29"/>
        <v>1</v>
      </c>
    </row>
    <row r="615" spans="1:11" x14ac:dyDescent="0.2">
      <c r="A615">
        <v>34</v>
      </c>
      <c r="B615" t="s">
        <v>7</v>
      </c>
      <c r="C615">
        <v>19</v>
      </c>
      <c r="D615">
        <v>3</v>
      </c>
      <c r="E615" t="s">
        <v>11</v>
      </c>
      <c r="F615" t="s">
        <v>14</v>
      </c>
      <c r="G615">
        <v>6753.0379999999996</v>
      </c>
      <c r="H615">
        <f t="shared" si="27"/>
        <v>1</v>
      </c>
      <c r="I615">
        <f t="shared" si="28"/>
        <v>0</v>
      </c>
      <c r="J615" cm="1">
        <f t="array" ref="J615">_xlfn.IFS(F615="southwest", 1, F615="southeast", 2, F615="northwest", 3, F615="northeast", 4)</f>
        <v>4</v>
      </c>
      <c r="K615">
        <f t="shared" si="29"/>
        <v>0</v>
      </c>
    </row>
    <row r="616" spans="1:11" x14ac:dyDescent="0.2">
      <c r="A616">
        <v>20</v>
      </c>
      <c r="B616" t="s">
        <v>7</v>
      </c>
      <c r="C616">
        <v>33</v>
      </c>
      <c r="D616">
        <v>0</v>
      </c>
      <c r="E616" t="s">
        <v>11</v>
      </c>
      <c r="F616" t="s">
        <v>12</v>
      </c>
      <c r="G616">
        <v>1880.07</v>
      </c>
      <c r="H616">
        <f t="shared" si="27"/>
        <v>1</v>
      </c>
      <c r="I616">
        <f t="shared" si="28"/>
        <v>0</v>
      </c>
      <c r="J616" cm="1">
        <f t="array" ref="J616">_xlfn.IFS(F616="southwest", 1, F616="southeast", 2, F616="northwest", 3, F616="northeast", 4)</f>
        <v>2</v>
      </c>
      <c r="K616">
        <f t="shared" si="29"/>
        <v>1</v>
      </c>
    </row>
    <row r="617" spans="1:11" x14ac:dyDescent="0.2">
      <c r="A617">
        <v>47</v>
      </c>
      <c r="B617" t="s">
        <v>7</v>
      </c>
      <c r="C617">
        <v>36.630000000000003</v>
      </c>
      <c r="D617">
        <v>1</v>
      </c>
      <c r="E617" t="s">
        <v>8</v>
      </c>
      <c r="F617" t="s">
        <v>12</v>
      </c>
      <c r="G617">
        <v>42969.852700000003</v>
      </c>
      <c r="H617">
        <f t="shared" si="27"/>
        <v>1</v>
      </c>
      <c r="I617">
        <f t="shared" si="28"/>
        <v>1</v>
      </c>
      <c r="J617" cm="1">
        <f t="array" ref="J617">_xlfn.IFS(F617="southwest", 1, F617="southeast", 2, F617="northwest", 3, F617="northeast", 4)</f>
        <v>2</v>
      </c>
      <c r="K617">
        <f t="shared" si="29"/>
        <v>1</v>
      </c>
    </row>
    <row r="618" spans="1:11" x14ac:dyDescent="0.2">
      <c r="A618">
        <v>56</v>
      </c>
      <c r="B618" t="s">
        <v>7</v>
      </c>
      <c r="C618">
        <v>28.594999999999999</v>
      </c>
      <c r="D618">
        <v>0</v>
      </c>
      <c r="E618" t="s">
        <v>11</v>
      </c>
      <c r="F618" t="s">
        <v>14</v>
      </c>
      <c r="G618">
        <v>11658.11505</v>
      </c>
      <c r="H618">
        <f t="shared" si="27"/>
        <v>1</v>
      </c>
      <c r="I618">
        <f t="shared" si="28"/>
        <v>0</v>
      </c>
      <c r="J618" cm="1">
        <f t="array" ref="J618">_xlfn.IFS(F618="southwest", 1, F618="southeast", 2, F618="northwest", 3, F618="northeast", 4)</f>
        <v>4</v>
      </c>
      <c r="K618">
        <f t="shared" si="29"/>
        <v>1</v>
      </c>
    </row>
    <row r="619" spans="1:11" x14ac:dyDescent="0.2">
      <c r="A619">
        <v>49</v>
      </c>
      <c r="B619" t="s">
        <v>10</v>
      </c>
      <c r="C619">
        <v>25.6</v>
      </c>
      <c r="D619">
        <v>2</v>
      </c>
      <c r="E619" t="s">
        <v>8</v>
      </c>
      <c r="F619" t="s">
        <v>9</v>
      </c>
      <c r="G619">
        <v>23306.546999999999</v>
      </c>
      <c r="H619">
        <f t="shared" si="27"/>
        <v>0</v>
      </c>
      <c r="I619">
        <f t="shared" si="28"/>
        <v>1</v>
      </c>
      <c r="J619" cm="1">
        <f t="array" ref="J619">_xlfn.IFS(F619="southwest", 1, F619="southeast", 2, F619="northwest", 3, F619="northeast", 4)</f>
        <v>1</v>
      </c>
      <c r="K619">
        <f t="shared" si="29"/>
        <v>1</v>
      </c>
    </row>
    <row r="620" spans="1:11" x14ac:dyDescent="0.2">
      <c r="A620">
        <v>19</v>
      </c>
      <c r="B620" t="s">
        <v>7</v>
      </c>
      <c r="C620">
        <v>33.11</v>
      </c>
      <c r="D620">
        <v>0</v>
      </c>
      <c r="E620" t="s">
        <v>8</v>
      </c>
      <c r="F620" t="s">
        <v>12</v>
      </c>
      <c r="G620">
        <v>34439.855900000002</v>
      </c>
      <c r="H620">
        <f t="shared" si="27"/>
        <v>1</v>
      </c>
      <c r="I620">
        <f t="shared" si="28"/>
        <v>1</v>
      </c>
      <c r="J620" cm="1">
        <f t="array" ref="J620">_xlfn.IFS(F620="southwest", 1, F620="southeast", 2, F620="northwest", 3, F620="northeast", 4)</f>
        <v>2</v>
      </c>
      <c r="K620">
        <f t="shared" si="29"/>
        <v>1</v>
      </c>
    </row>
    <row r="621" spans="1:11" x14ac:dyDescent="0.2">
      <c r="A621">
        <v>55</v>
      </c>
      <c r="B621" t="s">
        <v>7</v>
      </c>
      <c r="C621">
        <v>37.1</v>
      </c>
      <c r="D621">
        <v>0</v>
      </c>
      <c r="E621" t="s">
        <v>11</v>
      </c>
      <c r="F621" t="s">
        <v>9</v>
      </c>
      <c r="G621">
        <v>10713.644</v>
      </c>
      <c r="H621">
        <f t="shared" si="27"/>
        <v>1</v>
      </c>
      <c r="I621">
        <f t="shared" si="28"/>
        <v>0</v>
      </c>
      <c r="J621" cm="1">
        <f t="array" ref="J621">_xlfn.IFS(F621="southwest", 1, F621="southeast", 2, F621="northwest", 3, F621="northeast", 4)</f>
        <v>1</v>
      </c>
      <c r="K621">
        <f t="shared" si="29"/>
        <v>1</v>
      </c>
    </row>
    <row r="622" spans="1:11" x14ac:dyDescent="0.2">
      <c r="A622">
        <v>30</v>
      </c>
      <c r="B622" t="s">
        <v>10</v>
      </c>
      <c r="C622">
        <v>31.4</v>
      </c>
      <c r="D622">
        <v>1</v>
      </c>
      <c r="E622" t="s">
        <v>11</v>
      </c>
      <c r="F622" t="s">
        <v>9</v>
      </c>
      <c r="G622">
        <v>3659.346</v>
      </c>
      <c r="H622">
        <f t="shared" si="27"/>
        <v>0</v>
      </c>
      <c r="I622">
        <f t="shared" si="28"/>
        <v>0</v>
      </c>
      <c r="J622" cm="1">
        <f t="array" ref="J622">_xlfn.IFS(F622="southwest", 1, F622="southeast", 2, F622="northwest", 3, F622="northeast", 4)</f>
        <v>1</v>
      </c>
      <c r="K622">
        <f t="shared" si="29"/>
        <v>1</v>
      </c>
    </row>
    <row r="623" spans="1:11" x14ac:dyDescent="0.2">
      <c r="A623">
        <v>37</v>
      </c>
      <c r="B623" t="s">
        <v>10</v>
      </c>
      <c r="C623">
        <v>34.1</v>
      </c>
      <c r="D623">
        <v>4</v>
      </c>
      <c r="E623" t="s">
        <v>8</v>
      </c>
      <c r="F623" t="s">
        <v>9</v>
      </c>
      <c r="G623">
        <v>40182.245999999999</v>
      </c>
      <c r="H623">
        <f t="shared" si="27"/>
        <v>0</v>
      </c>
      <c r="I623">
        <f t="shared" si="28"/>
        <v>1</v>
      </c>
      <c r="J623" cm="1">
        <f t="array" ref="J623">_xlfn.IFS(F623="southwest", 1, F623="southeast", 2, F623="northwest", 3, F623="northeast", 4)</f>
        <v>1</v>
      </c>
      <c r="K623">
        <f t="shared" si="29"/>
        <v>1</v>
      </c>
    </row>
    <row r="624" spans="1:11" x14ac:dyDescent="0.2">
      <c r="A624">
        <v>49</v>
      </c>
      <c r="B624" t="s">
        <v>7</v>
      </c>
      <c r="C624">
        <v>21.3</v>
      </c>
      <c r="D624">
        <v>1</v>
      </c>
      <c r="E624" t="s">
        <v>11</v>
      </c>
      <c r="F624" t="s">
        <v>9</v>
      </c>
      <c r="G624">
        <v>9182.17</v>
      </c>
      <c r="H624">
        <f t="shared" si="27"/>
        <v>1</v>
      </c>
      <c r="I624">
        <f t="shared" si="28"/>
        <v>0</v>
      </c>
      <c r="J624" cm="1">
        <f t="array" ref="J624">_xlfn.IFS(F624="southwest", 1, F624="southeast", 2, F624="northwest", 3, F624="northeast", 4)</f>
        <v>1</v>
      </c>
      <c r="K624">
        <f t="shared" si="29"/>
        <v>0</v>
      </c>
    </row>
    <row r="625" spans="1:11" x14ac:dyDescent="0.2">
      <c r="A625">
        <v>18</v>
      </c>
      <c r="B625" t="s">
        <v>10</v>
      </c>
      <c r="C625">
        <v>33.534999999999997</v>
      </c>
      <c r="D625">
        <v>0</v>
      </c>
      <c r="E625" t="s">
        <v>8</v>
      </c>
      <c r="F625" t="s">
        <v>14</v>
      </c>
      <c r="G625">
        <v>34617.840649999998</v>
      </c>
      <c r="H625">
        <f t="shared" si="27"/>
        <v>0</v>
      </c>
      <c r="I625">
        <f t="shared" si="28"/>
        <v>1</v>
      </c>
      <c r="J625" cm="1">
        <f t="array" ref="J625">_xlfn.IFS(F625="southwest", 1, F625="southeast", 2, F625="northwest", 3, F625="northeast", 4)</f>
        <v>4</v>
      </c>
      <c r="K625">
        <f t="shared" si="29"/>
        <v>1</v>
      </c>
    </row>
    <row r="626" spans="1:11" x14ac:dyDescent="0.2">
      <c r="A626">
        <v>59</v>
      </c>
      <c r="B626" t="s">
        <v>10</v>
      </c>
      <c r="C626">
        <v>28.785</v>
      </c>
      <c r="D626">
        <v>0</v>
      </c>
      <c r="E626" t="s">
        <v>11</v>
      </c>
      <c r="F626" t="s">
        <v>13</v>
      </c>
      <c r="G626">
        <v>12129.614149999999</v>
      </c>
      <c r="H626">
        <f t="shared" si="27"/>
        <v>0</v>
      </c>
      <c r="I626">
        <f t="shared" si="28"/>
        <v>0</v>
      </c>
      <c r="J626" cm="1">
        <f t="array" ref="J626">_xlfn.IFS(F626="southwest", 1, F626="southeast", 2, F626="northwest", 3, F626="northeast", 4)</f>
        <v>3</v>
      </c>
      <c r="K626">
        <f t="shared" si="29"/>
        <v>1</v>
      </c>
    </row>
    <row r="627" spans="1:11" x14ac:dyDescent="0.2">
      <c r="A627">
        <v>29</v>
      </c>
      <c r="B627" t="s">
        <v>7</v>
      </c>
      <c r="C627">
        <v>26.03</v>
      </c>
      <c r="D627">
        <v>0</v>
      </c>
      <c r="E627" t="s">
        <v>11</v>
      </c>
      <c r="F627" t="s">
        <v>13</v>
      </c>
      <c r="G627">
        <v>3736.4647</v>
      </c>
      <c r="H627">
        <f t="shared" si="27"/>
        <v>1</v>
      </c>
      <c r="I627">
        <f t="shared" si="28"/>
        <v>0</v>
      </c>
      <c r="J627" cm="1">
        <f t="array" ref="J627">_xlfn.IFS(F627="southwest", 1, F627="southeast", 2, F627="northwest", 3, F627="northeast", 4)</f>
        <v>3</v>
      </c>
      <c r="K627">
        <f t="shared" si="29"/>
        <v>1</v>
      </c>
    </row>
    <row r="628" spans="1:11" x14ac:dyDescent="0.2">
      <c r="A628">
        <v>36</v>
      </c>
      <c r="B628" t="s">
        <v>10</v>
      </c>
      <c r="C628">
        <v>28.88</v>
      </c>
      <c r="D628">
        <v>3</v>
      </c>
      <c r="E628" t="s">
        <v>11</v>
      </c>
      <c r="F628" t="s">
        <v>14</v>
      </c>
      <c r="G628">
        <v>6748.5911999999998</v>
      </c>
      <c r="H628">
        <f t="shared" si="27"/>
        <v>0</v>
      </c>
      <c r="I628">
        <f t="shared" si="28"/>
        <v>0</v>
      </c>
      <c r="J628" cm="1">
        <f t="array" ref="J628">_xlfn.IFS(F628="southwest", 1, F628="southeast", 2, F628="northwest", 3, F628="northeast", 4)</f>
        <v>4</v>
      </c>
      <c r="K628">
        <f t="shared" si="29"/>
        <v>1</v>
      </c>
    </row>
    <row r="629" spans="1:11" x14ac:dyDescent="0.2">
      <c r="A629">
        <v>33</v>
      </c>
      <c r="B629" t="s">
        <v>10</v>
      </c>
      <c r="C629">
        <v>42.46</v>
      </c>
      <c r="D629">
        <v>1</v>
      </c>
      <c r="E629" t="s">
        <v>11</v>
      </c>
      <c r="F629" t="s">
        <v>12</v>
      </c>
      <c r="G629">
        <v>11326.71487</v>
      </c>
      <c r="H629">
        <f t="shared" si="27"/>
        <v>0</v>
      </c>
      <c r="I629">
        <f t="shared" si="28"/>
        <v>0</v>
      </c>
      <c r="J629" cm="1">
        <f t="array" ref="J629">_xlfn.IFS(F629="southwest", 1, F629="southeast", 2, F629="northwest", 3, F629="northeast", 4)</f>
        <v>2</v>
      </c>
      <c r="K629">
        <f t="shared" si="29"/>
        <v>1</v>
      </c>
    </row>
    <row r="630" spans="1:11" x14ac:dyDescent="0.2">
      <c r="A630">
        <v>58</v>
      </c>
      <c r="B630" t="s">
        <v>10</v>
      </c>
      <c r="C630">
        <v>38</v>
      </c>
      <c r="D630">
        <v>0</v>
      </c>
      <c r="E630" t="s">
        <v>11</v>
      </c>
      <c r="F630" t="s">
        <v>9</v>
      </c>
      <c r="G630">
        <v>11365.951999999999</v>
      </c>
      <c r="H630">
        <f t="shared" si="27"/>
        <v>0</v>
      </c>
      <c r="I630">
        <f t="shared" si="28"/>
        <v>0</v>
      </c>
      <c r="J630" cm="1">
        <f t="array" ref="J630">_xlfn.IFS(F630="southwest", 1, F630="southeast", 2, F630="northwest", 3, F630="northeast", 4)</f>
        <v>1</v>
      </c>
      <c r="K630">
        <f t="shared" si="29"/>
        <v>1</v>
      </c>
    </row>
    <row r="631" spans="1:11" x14ac:dyDescent="0.2">
      <c r="A631">
        <v>44</v>
      </c>
      <c r="B631" t="s">
        <v>7</v>
      </c>
      <c r="C631">
        <v>38.950000000000003</v>
      </c>
      <c r="D631">
        <v>0</v>
      </c>
      <c r="E631" t="s">
        <v>8</v>
      </c>
      <c r="F631" t="s">
        <v>13</v>
      </c>
      <c r="G631">
        <v>42983.458500000001</v>
      </c>
      <c r="H631">
        <f t="shared" si="27"/>
        <v>1</v>
      </c>
      <c r="I631">
        <f t="shared" si="28"/>
        <v>1</v>
      </c>
      <c r="J631" cm="1">
        <f t="array" ref="J631">_xlfn.IFS(F631="southwest", 1, F631="southeast", 2, F631="northwest", 3, F631="northeast", 4)</f>
        <v>3</v>
      </c>
      <c r="K631">
        <f t="shared" si="29"/>
        <v>1</v>
      </c>
    </row>
    <row r="632" spans="1:11" x14ac:dyDescent="0.2">
      <c r="A632">
        <v>53</v>
      </c>
      <c r="B632" t="s">
        <v>10</v>
      </c>
      <c r="C632">
        <v>36.1</v>
      </c>
      <c r="D632">
        <v>1</v>
      </c>
      <c r="E632" t="s">
        <v>11</v>
      </c>
      <c r="F632" t="s">
        <v>9</v>
      </c>
      <c r="G632">
        <v>10085.846</v>
      </c>
      <c r="H632">
        <f t="shared" si="27"/>
        <v>0</v>
      </c>
      <c r="I632">
        <f t="shared" si="28"/>
        <v>0</v>
      </c>
      <c r="J632" cm="1">
        <f t="array" ref="J632">_xlfn.IFS(F632="southwest", 1, F632="southeast", 2, F632="northwest", 3, F632="northeast", 4)</f>
        <v>1</v>
      </c>
      <c r="K632">
        <f t="shared" si="29"/>
        <v>1</v>
      </c>
    </row>
    <row r="633" spans="1:11" x14ac:dyDescent="0.2">
      <c r="A633">
        <v>24</v>
      </c>
      <c r="B633" t="s">
        <v>10</v>
      </c>
      <c r="C633">
        <v>29.3</v>
      </c>
      <c r="D633">
        <v>0</v>
      </c>
      <c r="E633" t="s">
        <v>11</v>
      </c>
      <c r="F633" t="s">
        <v>9</v>
      </c>
      <c r="G633">
        <v>1977.8150000000001</v>
      </c>
      <c r="H633">
        <f t="shared" si="27"/>
        <v>0</v>
      </c>
      <c r="I633">
        <f t="shared" si="28"/>
        <v>0</v>
      </c>
      <c r="J633" cm="1">
        <f t="array" ref="J633">_xlfn.IFS(F633="southwest", 1, F633="southeast", 2, F633="northwest", 3, F633="northeast", 4)</f>
        <v>1</v>
      </c>
      <c r="K633">
        <f t="shared" si="29"/>
        <v>1</v>
      </c>
    </row>
    <row r="634" spans="1:11" x14ac:dyDescent="0.2">
      <c r="A634">
        <v>29</v>
      </c>
      <c r="B634" t="s">
        <v>7</v>
      </c>
      <c r="C634">
        <v>35.53</v>
      </c>
      <c r="D634">
        <v>0</v>
      </c>
      <c r="E634" t="s">
        <v>11</v>
      </c>
      <c r="F634" t="s">
        <v>12</v>
      </c>
      <c r="G634">
        <v>3366.6696999999999</v>
      </c>
      <c r="H634">
        <f t="shared" si="27"/>
        <v>1</v>
      </c>
      <c r="I634">
        <f t="shared" si="28"/>
        <v>0</v>
      </c>
      <c r="J634" cm="1">
        <f t="array" ref="J634">_xlfn.IFS(F634="southwest", 1, F634="southeast", 2, F634="northwest", 3, F634="northeast", 4)</f>
        <v>2</v>
      </c>
      <c r="K634">
        <f t="shared" si="29"/>
        <v>1</v>
      </c>
    </row>
    <row r="635" spans="1:11" x14ac:dyDescent="0.2">
      <c r="A635">
        <v>40</v>
      </c>
      <c r="B635" t="s">
        <v>10</v>
      </c>
      <c r="C635">
        <v>22.704999999999998</v>
      </c>
      <c r="D635">
        <v>2</v>
      </c>
      <c r="E635" t="s">
        <v>11</v>
      </c>
      <c r="F635" t="s">
        <v>14</v>
      </c>
      <c r="G635">
        <v>7173.35995</v>
      </c>
      <c r="H635">
        <f t="shared" si="27"/>
        <v>0</v>
      </c>
      <c r="I635">
        <f t="shared" si="28"/>
        <v>0</v>
      </c>
      <c r="J635" cm="1">
        <f t="array" ref="J635">_xlfn.IFS(F635="southwest", 1, F635="southeast", 2, F635="northwest", 3, F635="northeast", 4)</f>
        <v>4</v>
      </c>
      <c r="K635">
        <f t="shared" si="29"/>
        <v>0</v>
      </c>
    </row>
    <row r="636" spans="1:11" x14ac:dyDescent="0.2">
      <c r="A636">
        <v>51</v>
      </c>
      <c r="B636" t="s">
        <v>10</v>
      </c>
      <c r="C636">
        <v>39.700000000000003</v>
      </c>
      <c r="D636">
        <v>1</v>
      </c>
      <c r="E636" t="s">
        <v>11</v>
      </c>
      <c r="F636" t="s">
        <v>9</v>
      </c>
      <c r="G636">
        <v>9391.3459999999995</v>
      </c>
      <c r="H636">
        <f t="shared" si="27"/>
        <v>0</v>
      </c>
      <c r="I636">
        <f t="shared" si="28"/>
        <v>0</v>
      </c>
      <c r="J636" cm="1">
        <f t="array" ref="J636">_xlfn.IFS(F636="southwest", 1, F636="southeast", 2, F636="northwest", 3, F636="northeast", 4)</f>
        <v>1</v>
      </c>
      <c r="K636">
        <f t="shared" si="29"/>
        <v>1</v>
      </c>
    </row>
    <row r="637" spans="1:11" x14ac:dyDescent="0.2">
      <c r="A637">
        <v>64</v>
      </c>
      <c r="B637" t="s">
        <v>10</v>
      </c>
      <c r="C637">
        <v>38.19</v>
      </c>
      <c r="D637">
        <v>0</v>
      </c>
      <c r="E637" t="s">
        <v>11</v>
      </c>
      <c r="F637" t="s">
        <v>14</v>
      </c>
      <c r="G637">
        <v>14410.9321</v>
      </c>
      <c r="H637">
        <f t="shared" si="27"/>
        <v>0</v>
      </c>
      <c r="I637">
        <f t="shared" si="28"/>
        <v>0</v>
      </c>
      <c r="J637" cm="1">
        <f t="array" ref="J637">_xlfn.IFS(F637="southwest", 1, F637="southeast", 2, F637="northwest", 3, F637="northeast", 4)</f>
        <v>4</v>
      </c>
      <c r="K637">
        <f t="shared" si="29"/>
        <v>1</v>
      </c>
    </row>
    <row r="638" spans="1:11" x14ac:dyDescent="0.2">
      <c r="A638">
        <v>19</v>
      </c>
      <c r="B638" t="s">
        <v>7</v>
      </c>
      <c r="C638">
        <v>24.51</v>
      </c>
      <c r="D638">
        <v>1</v>
      </c>
      <c r="E638" t="s">
        <v>11</v>
      </c>
      <c r="F638" t="s">
        <v>13</v>
      </c>
      <c r="G638">
        <v>2709.1118999999999</v>
      </c>
      <c r="H638">
        <f t="shared" si="27"/>
        <v>1</v>
      </c>
      <c r="I638">
        <f t="shared" si="28"/>
        <v>0</v>
      </c>
      <c r="J638" cm="1">
        <f t="array" ref="J638">_xlfn.IFS(F638="southwest", 1, F638="southeast", 2, F638="northwest", 3, F638="northeast", 4)</f>
        <v>3</v>
      </c>
      <c r="K638">
        <f t="shared" si="29"/>
        <v>0</v>
      </c>
    </row>
    <row r="639" spans="1:11" x14ac:dyDescent="0.2">
      <c r="A639">
        <v>35</v>
      </c>
      <c r="B639" t="s">
        <v>7</v>
      </c>
      <c r="C639">
        <v>38.094999999999999</v>
      </c>
      <c r="D639">
        <v>2</v>
      </c>
      <c r="E639" t="s">
        <v>11</v>
      </c>
      <c r="F639" t="s">
        <v>14</v>
      </c>
      <c r="G639">
        <v>24915.046259999999</v>
      </c>
      <c r="H639">
        <f t="shared" si="27"/>
        <v>1</v>
      </c>
      <c r="I639">
        <f t="shared" si="28"/>
        <v>0</v>
      </c>
      <c r="J639" cm="1">
        <f t="array" ref="J639">_xlfn.IFS(F639="southwest", 1, F639="southeast", 2, F639="northwest", 3, F639="northeast", 4)</f>
        <v>4</v>
      </c>
      <c r="K639">
        <f t="shared" si="29"/>
        <v>1</v>
      </c>
    </row>
    <row r="640" spans="1:11" x14ac:dyDescent="0.2">
      <c r="A640">
        <v>39</v>
      </c>
      <c r="B640" t="s">
        <v>10</v>
      </c>
      <c r="C640">
        <v>26.41</v>
      </c>
      <c r="D640">
        <v>0</v>
      </c>
      <c r="E640" t="s">
        <v>8</v>
      </c>
      <c r="F640" t="s">
        <v>14</v>
      </c>
      <c r="G640">
        <v>20149.322899999999</v>
      </c>
      <c r="H640">
        <f t="shared" si="27"/>
        <v>0</v>
      </c>
      <c r="I640">
        <f t="shared" si="28"/>
        <v>1</v>
      </c>
      <c r="J640" cm="1">
        <f t="array" ref="J640">_xlfn.IFS(F640="southwest", 1, F640="southeast", 2, F640="northwest", 3, F640="northeast", 4)</f>
        <v>4</v>
      </c>
      <c r="K640">
        <f t="shared" si="29"/>
        <v>1</v>
      </c>
    </row>
    <row r="641" spans="1:11" x14ac:dyDescent="0.2">
      <c r="A641">
        <v>56</v>
      </c>
      <c r="B641" t="s">
        <v>10</v>
      </c>
      <c r="C641">
        <v>33.659999999999997</v>
      </c>
      <c r="D641">
        <v>4</v>
      </c>
      <c r="E641" t="s">
        <v>11</v>
      </c>
      <c r="F641" t="s">
        <v>12</v>
      </c>
      <c r="G641">
        <v>12949.1554</v>
      </c>
      <c r="H641">
        <f t="shared" si="27"/>
        <v>0</v>
      </c>
      <c r="I641">
        <f t="shared" si="28"/>
        <v>0</v>
      </c>
      <c r="J641" cm="1">
        <f t="array" ref="J641">_xlfn.IFS(F641="southwest", 1, F641="southeast", 2, F641="northwest", 3, F641="northeast", 4)</f>
        <v>2</v>
      </c>
      <c r="K641">
        <f t="shared" si="29"/>
        <v>1</v>
      </c>
    </row>
    <row r="642" spans="1:11" x14ac:dyDescent="0.2">
      <c r="A642">
        <v>33</v>
      </c>
      <c r="B642" t="s">
        <v>10</v>
      </c>
      <c r="C642">
        <v>42.4</v>
      </c>
      <c r="D642">
        <v>5</v>
      </c>
      <c r="E642" t="s">
        <v>11</v>
      </c>
      <c r="F642" t="s">
        <v>9</v>
      </c>
      <c r="G642">
        <v>6666.2430000000004</v>
      </c>
      <c r="H642">
        <f t="shared" si="27"/>
        <v>0</v>
      </c>
      <c r="I642">
        <f t="shared" si="28"/>
        <v>0</v>
      </c>
      <c r="J642" cm="1">
        <f t="array" ref="J642">_xlfn.IFS(F642="southwest", 1, F642="southeast", 2, F642="northwest", 3, F642="northeast", 4)</f>
        <v>1</v>
      </c>
      <c r="K642">
        <f t="shared" si="29"/>
        <v>1</v>
      </c>
    </row>
    <row r="643" spans="1:11" x14ac:dyDescent="0.2">
      <c r="A643">
        <v>42</v>
      </c>
      <c r="B643" t="s">
        <v>10</v>
      </c>
      <c r="C643">
        <v>28.31</v>
      </c>
      <c r="D643">
        <v>3</v>
      </c>
      <c r="E643" t="s">
        <v>8</v>
      </c>
      <c r="F643" t="s">
        <v>13</v>
      </c>
      <c r="G643">
        <v>32787.458590000002</v>
      </c>
      <c r="H643">
        <f t="shared" ref="H643:H706" si="30">IF(B643= "female", 1, 0)</f>
        <v>0</v>
      </c>
      <c r="I643">
        <f t="shared" ref="I643:I706" si="31">IF(E643="yes", 1, 0)</f>
        <v>1</v>
      </c>
      <c r="J643" cm="1">
        <f t="array" ref="J643">_xlfn.IFS(F643="southwest", 1, F643="southeast", 2, F643="northwest", 3, F643="northeast", 4)</f>
        <v>3</v>
      </c>
      <c r="K643">
        <f t="shared" ref="K643:K706" si="32">IF(C643&gt;25, 1, 0)</f>
        <v>1</v>
      </c>
    </row>
    <row r="644" spans="1:11" x14ac:dyDescent="0.2">
      <c r="A644">
        <v>61</v>
      </c>
      <c r="B644" t="s">
        <v>10</v>
      </c>
      <c r="C644">
        <v>33.914999999999999</v>
      </c>
      <c r="D644">
        <v>0</v>
      </c>
      <c r="E644" t="s">
        <v>11</v>
      </c>
      <c r="F644" t="s">
        <v>14</v>
      </c>
      <c r="G644">
        <v>13143.86485</v>
      </c>
      <c r="H644">
        <f t="shared" si="30"/>
        <v>0</v>
      </c>
      <c r="I644">
        <f t="shared" si="31"/>
        <v>0</v>
      </c>
      <c r="J644" cm="1">
        <f t="array" ref="J644">_xlfn.IFS(F644="southwest", 1, F644="southeast", 2, F644="northwest", 3, F644="northeast", 4)</f>
        <v>4</v>
      </c>
      <c r="K644">
        <f t="shared" si="32"/>
        <v>1</v>
      </c>
    </row>
    <row r="645" spans="1:11" x14ac:dyDescent="0.2">
      <c r="A645">
        <v>23</v>
      </c>
      <c r="B645" t="s">
        <v>7</v>
      </c>
      <c r="C645">
        <v>34.96</v>
      </c>
      <c r="D645">
        <v>3</v>
      </c>
      <c r="E645" t="s">
        <v>11</v>
      </c>
      <c r="F645" t="s">
        <v>13</v>
      </c>
      <c r="G645">
        <v>4466.6214</v>
      </c>
      <c r="H645">
        <f t="shared" si="30"/>
        <v>1</v>
      </c>
      <c r="I645">
        <f t="shared" si="31"/>
        <v>0</v>
      </c>
      <c r="J645" cm="1">
        <f t="array" ref="J645">_xlfn.IFS(F645="southwest", 1, F645="southeast", 2, F645="northwest", 3, F645="northeast", 4)</f>
        <v>3</v>
      </c>
      <c r="K645">
        <f t="shared" si="32"/>
        <v>1</v>
      </c>
    </row>
    <row r="646" spans="1:11" x14ac:dyDescent="0.2">
      <c r="A646">
        <v>43</v>
      </c>
      <c r="B646" t="s">
        <v>10</v>
      </c>
      <c r="C646">
        <v>35.31</v>
      </c>
      <c r="D646">
        <v>2</v>
      </c>
      <c r="E646" t="s">
        <v>11</v>
      </c>
      <c r="F646" t="s">
        <v>12</v>
      </c>
      <c r="G646">
        <v>18806.145469999999</v>
      </c>
      <c r="H646">
        <f t="shared" si="30"/>
        <v>0</v>
      </c>
      <c r="I646">
        <f t="shared" si="31"/>
        <v>0</v>
      </c>
      <c r="J646" cm="1">
        <f t="array" ref="J646">_xlfn.IFS(F646="southwest", 1, F646="southeast", 2, F646="northwest", 3, F646="northeast", 4)</f>
        <v>2</v>
      </c>
      <c r="K646">
        <f t="shared" si="32"/>
        <v>1</v>
      </c>
    </row>
    <row r="647" spans="1:11" x14ac:dyDescent="0.2">
      <c r="A647">
        <v>48</v>
      </c>
      <c r="B647" t="s">
        <v>10</v>
      </c>
      <c r="C647">
        <v>30.78</v>
      </c>
      <c r="D647">
        <v>3</v>
      </c>
      <c r="E647" t="s">
        <v>11</v>
      </c>
      <c r="F647" t="s">
        <v>14</v>
      </c>
      <c r="G647">
        <v>10141.136200000001</v>
      </c>
      <c r="H647">
        <f t="shared" si="30"/>
        <v>0</v>
      </c>
      <c r="I647">
        <f t="shared" si="31"/>
        <v>0</v>
      </c>
      <c r="J647" cm="1">
        <f t="array" ref="J647">_xlfn.IFS(F647="southwest", 1, F647="southeast", 2, F647="northwest", 3, F647="northeast", 4)</f>
        <v>4</v>
      </c>
      <c r="K647">
        <f t="shared" si="32"/>
        <v>1</v>
      </c>
    </row>
    <row r="648" spans="1:11" x14ac:dyDescent="0.2">
      <c r="A648">
        <v>39</v>
      </c>
      <c r="B648" t="s">
        <v>10</v>
      </c>
      <c r="C648">
        <v>26.22</v>
      </c>
      <c r="D648">
        <v>1</v>
      </c>
      <c r="E648" t="s">
        <v>11</v>
      </c>
      <c r="F648" t="s">
        <v>13</v>
      </c>
      <c r="G648">
        <v>6123.5688</v>
      </c>
      <c r="H648">
        <f t="shared" si="30"/>
        <v>0</v>
      </c>
      <c r="I648">
        <f t="shared" si="31"/>
        <v>0</v>
      </c>
      <c r="J648" cm="1">
        <f t="array" ref="J648">_xlfn.IFS(F648="southwest", 1, F648="southeast", 2, F648="northwest", 3, F648="northeast", 4)</f>
        <v>3</v>
      </c>
      <c r="K648">
        <f t="shared" si="32"/>
        <v>1</v>
      </c>
    </row>
    <row r="649" spans="1:11" x14ac:dyDescent="0.2">
      <c r="A649">
        <v>40</v>
      </c>
      <c r="B649" t="s">
        <v>7</v>
      </c>
      <c r="C649">
        <v>23.37</v>
      </c>
      <c r="D649">
        <v>3</v>
      </c>
      <c r="E649" t="s">
        <v>11</v>
      </c>
      <c r="F649" t="s">
        <v>14</v>
      </c>
      <c r="G649">
        <v>8252.2842999999993</v>
      </c>
      <c r="H649">
        <f t="shared" si="30"/>
        <v>1</v>
      </c>
      <c r="I649">
        <f t="shared" si="31"/>
        <v>0</v>
      </c>
      <c r="J649" cm="1">
        <f t="array" ref="J649">_xlfn.IFS(F649="southwest", 1, F649="southeast", 2, F649="northwest", 3, F649="northeast", 4)</f>
        <v>4</v>
      </c>
      <c r="K649">
        <f t="shared" si="32"/>
        <v>0</v>
      </c>
    </row>
    <row r="650" spans="1:11" x14ac:dyDescent="0.2">
      <c r="A650">
        <v>18</v>
      </c>
      <c r="B650" t="s">
        <v>10</v>
      </c>
      <c r="C650">
        <v>28.5</v>
      </c>
      <c r="D650">
        <v>0</v>
      </c>
      <c r="E650" t="s">
        <v>11</v>
      </c>
      <c r="F650" t="s">
        <v>14</v>
      </c>
      <c r="G650">
        <v>1712.2270000000001</v>
      </c>
      <c r="H650">
        <f t="shared" si="30"/>
        <v>0</v>
      </c>
      <c r="I650">
        <f t="shared" si="31"/>
        <v>0</v>
      </c>
      <c r="J650" cm="1">
        <f t="array" ref="J650">_xlfn.IFS(F650="southwest", 1, F650="southeast", 2, F650="northwest", 3, F650="northeast", 4)</f>
        <v>4</v>
      </c>
      <c r="K650">
        <f t="shared" si="32"/>
        <v>1</v>
      </c>
    </row>
    <row r="651" spans="1:11" x14ac:dyDescent="0.2">
      <c r="A651">
        <v>58</v>
      </c>
      <c r="B651" t="s">
        <v>7</v>
      </c>
      <c r="C651">
        <v>32.965000000000003</v>
      </c>
      <c r="D651">
        <v>0</v>
      </c>
      <c r="E651" t="s">
        <v>11</v>
      </c>
      <c r="F651" t="s">
        <v>14</v>
      </c>
      <c r="G651">
        <v>12430.95335</v>
      </c>
      <c r="H651">
        <f t="shared" si="30"/>
        <v>1</v>
      </c>
      <c r="I651">
        <f t="shared" si="31"/>
        <v>0</v>
      </c>
      <c r="J651" cm="1">
        <f t="array" ref="J651">_xlfn.IFS(F651="southwest", 1, F651="southeast", 2, F651="northwest", 3, F651="northeast", 4)</f>
        <v>4</v>
      </c>
      <c r="K651">
        <f t="shared" si="32"/>
        <v>1</v>
      </c>
    </row>
    <row r="652" spans="1:11" x14ac:dyDescent="0.2">
      <c r="A652">
        <v>49</v>
      </c>
      <c r="B652" t="s">
        <v>7</v>
      </c>
      <c r="C652">
        <v>42.68</v>
      </c>
      <c r="D652">
        <v>2</v>
      </c>
      <c r="E652" t="s">
        <v>11</v>
      </c>
      <c r="F652" t="s">
        <v>12</v>
      </c>
      <c r="G652">
        <v>9800.8881999999994</v>
      </c>
      <c r="H652">
        <f t="shared" si="30"/>
        <v>1</v>
      </c>
      <c r="I652">
        <f t="shared" si="31"/>
        <v>0</v>
      </c>
      <c r="J652" cm="1">
        <f t="array" ref="J652">_xlfn.IFS(F652="southwest", 1, F652="southeast", 2, F652="northwest", 3, F652="northeast", 4)</f>
        <v>2</v>
      </c>
      <c r="K652">
        <f t="shared" si="32"/>
        <v>1</v>
      </c>
    </row>
    <row r="653" spans="1:11" x14ac:dyDescent="0.2">
      <c r="A653">
        <v>53</v>
      </c>
      <c r="B653" t="s">
        <v>7</v>
      </c>
      <c r="C653">
        <v>39.6</v>
      </c>
      <c r="D653">
        <v>1</v>
      </c>
      <c r="E653" t="s">
        <v>11</v>
      </c>
      <c r="F653" t="s">
        <v>12</v>
      </c>
      <c r="G653">
        <v>10579.710999999999</v>
      </c>
      <c r="H653">
        <f t="shared" si="30"/>
        <v>1</v>
      </c>
      <c r="I653">
        <f t="shared" si="31"/>
        <v>0</v>
      </c>
      <c r="J653" cm="1">
        <f t="array" ref="J653">_xlfn.IFS(F653="southwest", 1, F653="southeast", 2, F653="northwest", 3, F653="northeast", 4)</f>
        <v>2</v>
      </c>
      <c r="K653">
        <f t="shared" si="32"/>
        <v>1</v>
      </c>
    </row>
    <row r="654" spans="1:11" x14ac:dyDescent="0.2">
      <c r="A654">
        <v>48</v>
      </c>
      <c r="B654" t="s">
        <v>7</v>
      </c>
      <c r="C654">
        <v>31.13</v>
      </c>
      <c r="D654">
        <v>0</v>
      </c>
      <c r="E654" t="s">
        <v>11</v>
      </c>
      <c r="F654" t="s">
        <v>12</v>
      </c>
      <c r="G654">
        <v>8280.6226999999999</v>
      </c>
      <c r="H654">
        <f t="shared" si="30"/>
        <v>1</v>
      </c>
      <c r="I654">
        <f t="shared" si="31"/>
        <v>0</v>
      </c>
      <c r="J654" cm="1">
        <f t="array" ref="J654">_xlfn.IFS(F654="southwest", 1, F654="southeast", 2, F654="northwest", 3, F654="northeast", 4)</f>
        <v>2</v>
      </c>
      <c r="K654">
        <f t="shared" si="32"/>
        <v>1</v>
      </c>
    </row>
    <row r="655" spans="1:11" x14ac:dyDescent="0.2">
      <c r="A655">
        <v>45</v>
      </c>
      <c r="B655" t="s">
        <v>7</v>
      </c>
      <c r="C655">
        <v>36.299999999999997</v>
      </c>
      <c r="D655">
        <v>2</v>
      </c>
      <c r="E655" t="s">
        <v>11</v>
      </c>
      <c r="F655" t="s">
        <v>12</v>
      </c>
      <c r="G655">
        <v>8527.5319999999992</v>
      </c>
      <c r="H655">
        <f t="shared" si="30"/>
        <v>1</v>
      </c>
      <c r="I655">
        <f t="shared" si="31"/>
        <v>0</v>
      </c>
      <c r="J655" cm="1">
        <f t="array" ref="J655">_xlfn.IFS(F655="southwest", 1, F655="southeast", 2, F655="northwest", 3, F655="northeast", 4)</f>
        <v>2</v>
      </c>
      <c r="K655">
        <f t="shared" si="32"/>
        <v>1</v>
      </c>
    </row>
    <row r="656" spans="1:11" x14ac:dyDescent="0.2">
      <c r="A656">
        <v>59</v>
      </c>
      <c r="B656" t="s">
        <v>7</v>
      </c>
      <c r="C656">
        <v>35.200000000000003</v>
      </c>
      <c r="D656">
        <v>0</v>
      </c>
      <c r="E656" t="s">
        <v>11</v>
      </c>
      <c r="F656" t="s">
        <v>12</v>
      </c>
      <c r="G656">
        <v>12244.531000000001</v>
      </c>
      <c r="H656">
        <f t="shared" si="30"/>
        <v>1</v>
      </c>
      <c r="I656">
        <f t="shared" si="31"/>
        <v>0</v>
      </c>
      <c r="J656" cm="1">
        <f t="array" ref="J656">_xlfn.IFS(F656="southwest", 1, F656="southeast", 2, F656="northwest", 3, F656="northeast", 4)</f>
        <v>2</v>
      </c>
      <c r="K656">
        <f t="shared" si="32"/>
        <v>1</v>
      </c>
    </row>
    <row r="657" spans="1:11" x14ac:dyDescent="0.2">
      <c r="A657">
        <v>52</v>
      </c>
      <c r="B657" t="s">
        <v>7</v>
      </c>
      <c r="C657">
        <v>25.3</v>
      </c>
      <c r="D657">
        <v>2</v>
      </c>
      <c r="E657" t="s">
        <v>8</v>
      </c>
      <c r="F657" t="s">
        <v>12</v>
      </c>
      <c r="G657">
        <v>24667.419000000002</v>
      </c>
      <c r="H657">
        <f t="shared" si="30"/>
        <v>1</v>
      </c>
      <c r="I657">
        <f t="shared" si="31"/>
        <v>1</v>
      </c>
      <c r="J657" cm="1">
        <f t="array" ref="J657">_xlfn.IFS(F657="southwest", 1, F657="southeast", 2, F657="northwest", 3, F657="northeast", 4)</f>
        <v>2</v>
      </c>
      <c r="K657">
        <f t="shared" si="32"/>
        <v>1</v>
      </c>
    </row>
    <row r="658" spans="1:11" x14ac:dyDescent="0.2">
      <c r="A658">
        <v>26</v>
      </c>
      <c r="B658" t="s">
        <v>7</v>
      </c>
      <c r="C658">
        <v>42.4</v>
      </c>
      <c r="D658">
        <v>1</v>
      </c>
      <c r="E658" t="s">
        <v>11</v>
      </c>
      <c r="F658" t="s">
        <v>9</v>
      </c>
      <c r="G658">
        <v>3410.3240000000001</v>
      </c>
      <c r="H658">
        <f t="shared" si="30"/>
        <v>1</v>
      </c>
      <c r="I658">
        <f t="shared" si="31"/>
        <v>0</v>
      </c>
      <c r="J658" cm="1">
        <f t="array" ref="J658">_xlfn.IFS(F658="southwest", 1, F658="southeast", 2, F658="northwest", 3, F658="northeast", 4)</f>
        <v>1</v>
      </c>
      <c r="K658">
        <f t="shared" si="32"/>
        <v>1</v>
      </c>
    </row>
    <row r="659" spans="1:11" x14ac:dyDescent="0.2">
      <c r="A659">
        <v>27</v>
      </c>
      <c r="B659" t="s">
        <v>10</v>
      </c>
      <c r="C659">
        <v>33.155000000000001</v>
      </c>
      <c r="D659">
        <v>2</v>
      </c>
      <c r="E659" t="s">
        <v>11</v>
      </c>
      <c r="F659" t="s">
        <v>13</v>
      </c>
      <c r="G659">
        <v>4058.71245</v>
      </c>
      <c r="H659">
        <f t="shared" si="30"/>
        <v>0</v>
      </c>
      <c r="I659">
        <f t="shared" si="31"/>
        <v>0</v>
      </c>
      <c r="J659" cm="1">
        <f t="array" ref="J659">_xlfn.IFS(F659="southwest", 1, F659="southeast", 2, F659="northwest", 3, F659="northeast", 4)</f>
        <v>3</v>
      </c>
      <c r="K659">
        <f t="shared" si="32"/>
        <v>1</v>
      </c>
    </row>
    <row r="660" spans="1:11" x14ac:dyDescent="0.2">
      <c r="A660">
        <v>48</v>
      </c>
      <c r="B660" t="s">
        <v>7</v>
      </c>
      <c r="C660">
        <v>35.909999999999997</v>
      </c>
      <c r="D660">
        <v>1</v>
      </c>
      <c r="E660" t="s">
        <v>11</v>
      </c>
      <c r="F660" t="s">
        <v>14</v>
      </c>
      <c r="G660">
        <v>26392.260289999998</v>
      </c>
      <c r="H660">
        <f t="shared" si="30"/>
        <v>1</v>
      </c>
      <c r="I660">
        <f t="shared" si="31"/>
        <v>0</v>
      </c>
      <c r="J660" cm="1">
        <f t="array" ref="J660">_xlfn.IFS(F660="southwest", 1, F660="southeast", 2, F660="northwest", 3, F660="northeast", 4)</f>
        <v>4</v>
      </c>
      <c r="K660">
        <f t="shared" si="32"/>
        <v>1</v>
      </c>
    </row>
    <row r="661" spans="1:11" x14ac:dyDescent="0.2">
      <c r="A661">
        <v>57</v>
      </c>
      <c r="B661" t="s">
        <v>7</v>
      </c>
      <c r="C661">
        <v>28.785</v>
      </c>
      <c r="D661">
        <v>4</v>
      </c>
      <c r="E661" t="s">
        <v>11</v>
      </c>
      <c r="F661" t="s">
        <v>14</v>
      </c>
      <c r="G661">
        <v>14394.398150000001</v>
      </c>
      <c r="H661">
        <f t="shared" si="30"/>
        <v>1</v>
      </c>
      <c r="I661">
        <f t="shared" si="31"/>
        <v>0</v>
      </c>
      <c r="J661" cm="1">
        <f t="array" ref="J661">_xlfn.IFS(F661="southwest", 1, F661="southeast", 2, F661="northwest", 3, F661="northeast", 4)</f>
        <v>4</v>
      </c>
      <c r="K661">
        <f t="shared" si="32"/>
        <v>1</v>
      </c>
    </row>
    <row r="662" spans="1:11" x14ac:dyDescent="0.2">
      <c r="A662">
        <v>37</v>
      </c>
      <c r="B662" t="s">
        <v>10</v>
      </c>
      <c r="C662">
        <v>46.53</v>
      </c>
      <c r="D662">
        <v>3</v>
      </c>
      <c r="E662" t="s">
        <v>11</v>
      </c>
      <c r="F662" t="s">
        <v>12</v>
      </c>
      <c r="G662">
        <v>6435.6237000000001</v>
      </c>
      <c r="H662">
        <f t="shared" si="30"/>
        <v>0</v>
      </c>
      <c r="I662">
        <f t="shared" si="31"/>
        <v>0</v>
      </c>
      <c r="J662" cm="1">
        <f t="array" ref="J662">_xlfn.IFS(F662="southwest", 1, F662="southeast", 2, F662="northwest", 3, F662="northeast", 4)</f>
        <v>2</v>
      </c>
      <c r="K662">
        <f t="shared" si="32"/>
        <v>1</v>
      </c>
    </row>
    <row r="663" spans="1:11" x14ac:dyDescent="0.2">
      <c r="A663">
        <v>57</v>
      </c>
      <c r="B663" t="s">
        <v>7</v>
      </c>
      <c r="C663">
        <v>23.98</v>
      </c>
      <c r="D663">
        <v>1</v>
      </c>
      <c r="E663" t="s">
        <v>11</v>
      </c>
      <c r="F663" t="s">
        <v>12</v>
      </c>
      <c r="G663">
        <v>22192.437109999999</v>
      </c>
      <c r="H663">
        <f t="shared" si="30"/>
        <v>1</v>
      </c>
      <c r="I663">
        <f t="shared" si="31"/>
        <v>0</v>
      </c>
      <c r="J663" cm="1">
        <f t="array" ref="J663">_xlfn.IFS(F663="southwest", 1, F663="southeast", 2, F663="northwest", 3, F663="northeast", 4)</f>
        <v>2</v>
      </c>
      <c r="K663">
        <f t="shared" si="32"/>
        <v>0</v>
      </c>
    </row>
    <row r="664" spans="1:11" x14ac:dyDescent="0.2">
      <c r="A664">
        <v>32</v>
      </c>
      <c r="B664" t="s">
        <v>7</v>
      </c>
      <c r="C664">
        <v>31.54</v>
      </c>
      <c r="D664">
        <v>1</v>
      </c>
      <c r="E664" t="s">
        <v>11</v>
      </c>
      <c r="F664" t="s">
        <v>14</v>
      </c>
      <c r="G664">
        <v>5148.5526</v>
      </c>
      <c r="H664">
        <f t="shared" si="30"/>
        <v>1</v>
      </c>
      <c r="I664">
        <f t="shared" si="31"/>
        <v>0</v>
      </c>
      <c r="J664" cm="1">
        <f t="array" ref="J664">_xlfn.IFS(F664="southwest", 1, F664="southeast", 2, F664="northwest", 3, F664="northeast", 4)</f>
        <v>4</v>
      </c>
      <c r="K664">
        <f t="shared" si="32"/>
        <v>1</v>
      </c>
    </row>
    <row r="665" spans="1:11" x14ac:dyDescent="0.2">
      <c r="A665">
        <v>18</v>
      </c>
      <c r="B665" t="s">
        <v>10</v>
      </c>
      <c r="C665">
        <v>33.659999999999997</v>
      </c>
      <c r="D665">
        <v>0</v>
      </c>
      <c r="E665" t="s">
        <v>11</v>
      </c>
      <c r="F665" t="s">
        <v>12</v>
      </c>
      <c r="G665">
        <v>1136.3994</v>
      </c>
      <c r="H665">
        <f t="shared" si="30"/>
        <v>0</v>
      </c>
      <c r="I665">
        <f t="shared" si="31"/>
        <v>0</v>
      </c>
      <c r="J665" cm="1">
        <f t="array" ref="J665">_xlfn.IFS(F665="southwest", 1, F665="southeast", 2, F665="northwest", 3, F665="northeast", 4)</f>
        <v>2</v>
      </c>
      <c r="K665">
        <f t="shared" si="32"/>
        <v>1</v>
      </c>
    </row>
    <row r="666" spans="1:11" x14ac:dyDescent="0.2">
      <c r="A666">
        <v>64</v>
      </c>
      <c r="B666" t="s">
        <v>7</v>
      </c>
      <c r="C666">
        <v>22.99</v>
      </c>
      <c r="D666">
        <v>0</v>
      </c>
      <c r="E666" t="s">
        <v>8</v>
      </c>
      <c r="F666" t="s">
        <v>12</v>
      </c>
      <c r="G666">
        <v>27037.914100000002</v>
      </c>
      <c r="H666">
        <f t="shared" si="30"/>
        <v>1</v>
      </c>
      <c r="I666">
        <f t="shared" si="31"/>
        <v>1</v>
      </c>
      <c r="J666" cm="1">
        <f t="array" ref="J666">_xlfn.IFS(F666="southwest", 1, F666="southeast", 2, F666="northwest", 3, F666="northeast", 4)</f>
        <v>2</v>
      </c>
      <c r="K666">
        <f t="shared" si="32"/>
        <v>0</v>
      </c>
    </row>
    <row r="667" spans="1:11" x14ac:dyDescent="0.2">
      <c r="A667">
        <v>43</v>
      </c>
      <c r="B667" t="s">
        <v>10</v>
      </c>
      <c r="C667">
        <v>38.06</v>
      </c>
      <c r="D667">
        <v>2</v>
      </c>
      <c r="E667" t="s">
        <v>8</v>
      </c>
      <c r="F667" t="s">
        <v>12</v>
      </c>
      <c r="G667">
        <v>42560.430399999997</v>
      </c>
      <c r="H667">
        <f t="shared" si="30"/>
        <v>0</v>
      </c>
      <c r="I667">
        <f t="shared" si="31"/>
        <v>1</v>
      </c>
      <c r="J667" cm="1">
        <f t="array" ref="J667">_xlfn.IFS(F667="southwest", 1, F667="southeast", 2, F667="northwest", 3, F667="northeast", 4)</f>
        <v>2</v>
      </c>
      <c r="K667">
        <f t="shared" si="32"/>
        <v>1</v>
      </c>
    </row>
    <row r="668" spans="1:11" x14ac:dyDescent="0.2">
      <c r="A668">
        <v>49</v>
      </c>
      <c r="B668" t="s">
        <v>10</v>
      </c>
      <c r="C668">
        <v>28.7</v>
      </c>
      <c r="D668">
        <v>1</v>
      </c>
      <c r="E668" t="s">
        <v>11</v>
      </c>
      <c r="F668" t="s">
        <v>9</v>
      </c>
      <c r="G668">
        <v>8703.4560000000001</v>
      </c>
      <c r="H668">
        <f t="shared" si="30"/>
        <v>0</v>
      </c>
      <c r="I668">
        <f t="shared" si="31"/>
        <v>0</v>
      </c>
      <c r="J668" cm="1">
        <f t="array" ref="J668">_xlfn.IFS(F668="southwest", 1, F668="southeast", 2, F668="northwest", 3, F668="northeast", 4)</f>
        <v>1</v>
      </c>
      <c r="K668">
        <f t="shared" si="32"/>
        <v>1</v>
      </c>
    </row>
    <row r="669" spans="1:11" x14ac:dyDescent="0.2">
      <c r="A669">
        <v>40</v>
      </c>
      <c r="B669" t="s">
        <v>7</v>
      </c>
      <c r="C669">
        <v>32.774999999999999</v>
      </c>
      <c r="D669">
        <v>2</v>
      </c>
      <c r="E669" t="s">
        <v>8</v>
      </c>
      <c r="F669" t="s">
        <v>13</v>
      </c>
      <c r="G669">
        <v>40003.332249999999</v>
      </c>
      <c r="H669">
        <f t="shared" si="30"/>
        <v>1</v>
      </c>
      <c r="I669">
        <f t="shared" si="31"/>
        <v>1</v>
      </c>
      <c r="J669" cm="1">
        <f t="array" ref="J669">_xlfn.IFS(F669="southwest", 1, F669="southeast", 2, F669="northwest", 3, F669="northeast", 4)</f>
        <v>3</v>
      </c>
      <c r="K669">
        <f t="shared" si="32"/>
        <v>1</v>
      </c>
    </row>
    <row r="670" spans="1:11" x14ac:dyDescent="0.2">
      <c r="A670">
        <v>62</v>
      </c>
      <c r="B670" t="s">
        <v>10</v>
      </c>
      <c r="C670">
        <v>32.015000000000001</v>
      </c>
      <c r="D670">
        <v>0</v>
      </c>
      <c r="E670" t="s">
        <v>8</v>
      </c>
      <c r="F670" t="s">
        <v>14</v>
      </c>
      <c r="G670">
        <v>45710.207849999999</v>
      </c>
      <c r="H670">
        <f t="shared" si="30"/>
        <v>0</v>
      </c>
      <c r="I670">
        <f t="shared" si="31"/>
        <v>1</v>
      </c>
      <c r="J670" cm="1">
        <f t="array" ref="J670">_xlfn.IFS(F670="southwest", 1, F670="southeast", 2, F670="northwest", 3, F670="northeast", 4)</f>
        <v>4</v>
      </c>
      <c r="K670">
        <f t="shared" si="32"/>
        <v>1</v>
      </c>
    </row>
    <row r="671" spans="1:11" x14ac:dyDescent="0.2">
      <c r="A671">
        <v>40</v>
      </c>
      <c r="B671" t="s">
        <v>7</v>
      </c>
      <c r="C671">
        <v>29.81</v>
      </c>
      <c r="D671">
        <v>1</v>
      </c>
      <c r="E671" t="s">
        <v>11</v>
      </c>
      <c r="F671" t="s">
        <v>12</v>
      </c>
      <c r="G671">
        <v>6500.2358999999997</v>
      </c>
      <c r="H671">
        <f t="shared" si="30"/>
        <v>1</v>
      </c>
      <c r="I671">
        <f t="shared" si="31"/>
        <v>0</v>
      </c>
      <c r="J671" cm="1">
        <f t="array" ref="J671">_xlfn.IFS(F671="southwest", 1, F671="southeast", 2, F671="northwest", 3, F671="northeast", 4)</f>
        <v>2</v>
      </c>
      <c r="K671">
        <f t="shared" si="32"/>
        <v>1</v>
      </c>
    </row>
    <row r="672" spans="1:11" x14ac:dyDescent="0.2">
      <c r="A672">
        <v>30</v>
      </c>
      <c r="B672" t="s">
        <v>10</v>
      </c>
      <c r="C672">
        <v>31.57</v>
      </c>
      <c r="D672">
        <v>3</v>
      </c>
      <c r="E672" t="s">
        <v>11</v>
      </c>
      <c r="F672" t="s">
        <v>12</v>
      </c>
      <c r="G672">
        <v>4837.5823</v>
      </c>
      <c r="H672">
        <f t="shared" si="30"/>
        <v>0</v>
      </c>
      <c r="I672">
        <f t="shared" si="31"/>
        <v>0</v>
      </c>
      <c r="J672" cm="1">
        <f t="array" ref="J672">_xlfn.IFS(F672="southwest", 1, F672="southeast", 2, F672="northwest", 3, F672="northeast", 4)</f>
        <v>2</v>
      </c>
      <c r="K672">
        <f t="shared" si="32"/>
        <v>1</v>
      </c>
    </row>
    <row r="673" spans="1:11" x14ac:dyDescent="0.2">
      <c r="A673">
        <v>29</v>
      </c>
      <c r="B673" t="s">
        <v>7</v>
      </c>
      <c r="C673">
        <v>31.16</v>
      </c>
      <c r="D673">
        <v>0</v>
      </c>
      <c r="E673" t="s">
        <v>11</v>
      </c>
      <c r="F673" t="s">
        <v>14</v>
      </c>
      <c r="G673">
        <v>3943.5954000000002</v>
      </c>
      <c r="H673">
        <f t="shared" si="30"/>
        <v>1</v>
      </c>
      <c r="I673">
        <f t="shared" si="31"/>
        <v>0</v>
      </c>
      <c r="J673" cm="1">
        <f t="array" ref="J673">_xlfn.IFS(F673="southwest", 1, F673="southeast", 2, F673="northwest", 3, F673="northeast", 4)</f>
        <v>4</v>
      </c>
      <c r="K673">
        <f t="shared" si="32"/>
        <v>1</v>
      </c>
    </row>
    <row r="674" spans="1:11" x14ac:dyDescent="0.2">
      <c r="A674">
        <v>36</v>
      </c>
      <c r="B674" t="s">
        <v>10</v>
      </c>
      <c r="C674">
        <v>29.7</v>
      </c>
      <c r="D674">
        <v>0</v>
      </c>
      <c r="E674" t="s">
        <v>11</v>
      </c>
      <c r="F674" t="s">
        <v>12</v>
      </c>
      <c r="G674">
        <v>4399.7309999999998</v>
      </c>
      <c r="H674">
        <f t="shared" si="30"/>
        <v>0</v>
      </c>
      <c r="I674">
        <f t="shared" si="31"/>
        <v>0</v>
      </c>
      <c r="J674" cm="1">
        <f t="array" ref="J674">_xlfn.IFS(F674="southwest", 1, F674="southeast", 2, F674="northwest", 3, F674="northeast", 4)</f>
        <v>2</v>
      </c>
      <c r="K674">
        <f t="shared" si="32"/>
        <v>1</v>
      </c>
    </row>
    <row r="675" spans="1:11" x14ac:dyDescent="0.2">
      <c r="A675">
        <v>41</v>
      </c>
      <c r="B675" t="s">
        <v>7</v>
      </c>
      <c r="C675">
        <v>31.02</v>
      </c>
      <c r="D675">
        <v>0</v>
      </c>
      <c r="E675" t="s">
        <v>11</v>
      </c>
      <c r="F675" t="s">
        <v>12</v>
      </c>
      <c r="G675">
        <v>6185.3208000000004</v>
      </c>
      <c r="H675">
        <f t="shared" si="30"/>
        <v>1</v>
      </c>
      <c r="I675">
        <f t="shared" si="31"/>
        <v>0</v>
      </c>
      <c r="J675" cm="1">
        <f t="array" ref="J675">_xlfn.IFS(F675="southwest", 1, F675="southeast", 2, F675="northwest", 3, F675="northeast", 4)</f>
        <v>2</v>
      </c>
      <c r="K675">
        <f t="shared" si="32"/>
        <v>1</v>
      </c>
    </row>
    <row r="676" spans="1:11" x14ac:dyDescent="0.2">
      <c r="A676">
        <v>44</v>
      </c>
      <c r="B676" t="s">
        <v>7</v>
      </c>
      <c r="C676">
        <v>43.89</v>
      </c>
      <c r="D676">
        <v>2</v>
      </c>
      <c r="E676" t="s">
        <v>8</v>
      </c>
      <c r="F676" t="s">
        <v>12</v>
      </c>
      <c r="G676">
        <v>46200.985099999998</v>
      </c>
      <c r="H676">
        <f t="shared" si="30"/>
        <v>1</v>
      </c>
      <c r="I676">
        <f t="shared" si="31"/>
        <v>1</v>
      </c>
      <c r="J676" cm="1">
        <f t="array" ref="J676">_xlfn.IFS(F676="southwest", 1, F676="southeast", 2, F676="northwest", 3, F676="northeast", 4)</f>
        <v>2</v>
      </c>
      <c r="K676">
        <f t="shared" si="32"/>
        <v>1</v>
      </c>
    </row>
    <row r="677" spans="1:11" x14ac:dyDescent="0.2">
      <c r="A677">
        <v>45</v>
      </c>
      <c r="B677" t="s">
        <v>10</v>
      </c>
      <c r="C677">
        <v>21.375</v>
      </c>
      <c r="D677">
        <v>0</v>
      </c>
      <c r="E677" t="s">
        <v>11</v>
      </c>
      <c r="F677" t="s">
        <v>13</v>
      </c>
      <c r="G677">
        <v>7222.7862500000001</v>
      </c>
      <c r="H677">
        <f t="shared" si="30"/>
        <v>0</v>
      </c>
      <c r="I677">
        <f t="shared" si="31"/>
        <v>0</v>
      </c>
      <c r="J677" cm="1">
        <f t="array" ref="J677">_xlfn.IFS(F677="southwest", 1, F677="southeast", 2, F677="northwest", 3, F677="northeast", 4)</f>
        <v>3</v>
      </c>
      <c r="K677">
        <f t="shared" si="32"/>
        <v>0</v>
      </c>
    </row>
    <row r="678" spans="1:11" x14ac:dyDescent="0.2">
      <c r="A678">
        <v>55</v>
      </c>
      <c r="B678" t="s">
        <v>7</v>
      </c>
      <c r="C678">
        <v>40.81</v>
      </c>
      <c r="D678">
        <v>3</v>
      </c>
      <c r="E678" t="s">
        <v>11</v>
      </c>
      <c r="F678" t="s">
        <v>12</v>
      </c>
      <c r="G678">
        <v>12485.8009</v>
      </c>
      <c r="H678">
        <f t="shared" si="30"/>
        <v>1</v>
      </c>
      <c r="I678">
        <f t="shared" si="31"/>
        <v>0</v>
      </c>
      <c r="J678" cm="1">
        <f t="array" ref="J678">_xlfn.IFS(F678="southwest", 1, F678="southeast", 2, F678="northwest", 3, F678="northeast", 4)</f>
        <v>2</v>
      </c>
      <c r="K678">
        <f t="shared" si="32"/>
        <v>1</v>
      </c>
    </row>
    <row r="679" spans="1:11" x14ac:dyDescent="0.2">
      <c r="A679">
        <v>60</v>
      </c>
      <c r="B679" t="s">
        <v>10</v>
      </c>
      <c r="C679">
        <v>31.35</v>
      </c>
      <c r="D679">
        <v>3</v>
      </c>
      <c r="E679" t="s">
        <v>8</v>
      </c>
      <c r="F679" t="s">
        <v>13</v>
      </c>
      <c r="G679">
        <v>46130.5265</v>
      </c>
      <c r="H679">
        <f t="shared" si="30"/>
        <v>0</v>
      </c>
      <c r="I679">
        <f t="shared" si="31"/>
        <v>1</v>
      </c>
      <c r="J679" cm="1">
        <f t="array" ref="J679">_xlfn.IFS(F679="southwest", 1, F679="southeast", 2, F679="northwest", 3, F679="northeast", 4)</f>
        <v>3</v>
      </c>
      <c r="K679">
        <f t="shared" si="32"/>
        <v>1</v>
      </c>
    </row>
    <row r="680" spans="1:11" x14ac:dyDescent="0.2">
      <c r="A680">
        <v>56</v>
      </c>
      <c r="B680" t="s">
        <v>10</v>
      </c>
      <c r="C680">
        <v>36.1</v>
      </c>
      <c r="D680">
        <v>3</v>
      </c>
      <c r="E680" t="s">
        <v>11</v>
      </c>
      <c r="F680" t="s">
        <v>9</v>
      </c>
      <c r="G680">
        <v>12363.547</v>
      </c>
      <c r="H680">
        <f t="shared" si="30"/>
        <v>0</v>
      </c>
      <c r="I680">
        <f t="shared" si="31"/>
        <v>0</v>
      </c>
      <c r="J680" cm="1">
        <f t="array" ref="J680">_xlfn.IFS(F680="southwest", 1, F680="southeast", 2, F680="northwest", 3, F680="northeast", 4)</f>
        <v>1</v>
      </c>
      <c r="K680">
        <f t="shared" si="32"/>
        <v>1</v>
      </c>
    </row>
    <row r="681" spans="1:11" x14ac:dyDescent="0.2">
      <c r="A681">
        <v>49</v>
      </c>
      <c r="B681" t="s">
        <v>7</v>
      </c>
      <c r="C681">
        <v>23.18</v>
      </c>
      <c r="D681">
        <v>2</v>
      </c>
      <c r="E681" t="s">
        <v>11</v>
      </c>
      <c r="F681" t="s">
        <v>13</v>
      </c>
      <c r="G681">
        <v>10156.7832</v>
      </c>
      <c r="H681">
        <f t="shared" si="30"/>
        <v>1</v>
      </c>
      <c r="I681">
        <f t="shared" si="31"/>
        <v>0</v>
      </c>
      <c r="J681" cm="1">
        <f t="array" ref="J681">_xlfn.IFS(F681="southwest", 1, F681="southeast", 2, F681="northwest", 3, F681="northeast", 4)</f>
        <v>3</v>
      </c>
      <c r="K681">
        <f t="shared" si="32"/>
        <v>0</v>
      </c>
    </row>
    <row r="682" spans="1:11" x14ac:dyDescent="0.2">
      <c r="A682">
        <v>21</v>
      </c>
      <c r="B682" t="s">
        <v>7</v>
      </c>
      <c r="C682">
        <v>17.399999999999999</v>
      </c>
      <c r="D682">
        <v>1</v>
      </c>
      <c r="E682" t="s">
        <v>11</v>
      </c>
      <c r="F682" t="s">
        <v>9</v>
      </c>
      <c r="G682">
        <v>2585.2689999999998</v>
      </c>
      <c r="H682">
        <f t="shared" si="30"/>
        <v>1</v>
      </c>
      <c r="I682">
        <f t="shared" si="31"/>
        <v>0</v>
      </c>
      <c r="J682" cm="1">
        <f t="array" ref="J682">_xlfn.IFS(F682="southwest", 1, F682="southeast", 2, F682="northwest", 3, F682="northeast", 4)</f>
        <v>1</v>
      </c>
      <c r="K682">
        <f t="shared" si="32"/>
        <v>0</v>
      </c>
    </row>
    <row r="683" spans="1:11" x14ac:dyDescent="0.2">
      <c r="A683">
        <v>19</v>
      </c>
      <c r="B683" t="s">
        <v>10</v>
      </c>
      <c r="C683">
        <v>20.3</v>
      </c>
      <c r="D683">
        <v>0</v>
      </c>
      <c r="E683" t="s">
        <v>11</v>
      </c>
      <c r="F683" t="s">
        <v>9</v>
      </c>
      <c r="G683">
        <v>1242.26</v>
      </c>
      <c r="H683">
        <f t="shared" si="30"/>
        <v>0</v>
      </c>
      <c r="I683">
        <f t="shared" si="31"/>
        <v>0</v>
      </c>
      <c r="J683" cm="1">
        <f t="array" ref="J683">_xlfn.IFS(F683="southwest", 1, F683="southeast", 2, F683="northwest", 3, F683="northeast", 4)</f>
        <v>1</v>
      </c>
      <c r="K683">
        <f t="shared" si="32"/>
        <v>0</v>
      </c>
    </row>
    <row r="684" spans="1:11" x14ac:dyDescent="0.2">
      <c r="A684">
        <v>39</v>
      </c>
      <c r="B684" t="s">
        <v>10</v>
      </c>
      <c r="C684">
        <v>35.299999999999997</v>
      </c>
      <c r="D684">
        <v>2</v>
      </c>
      <c r="E684" t="s">
        <v>8</v>
      </c>
      <c r="F684" t="s">
        <v>9</v>
      </c>
      <c r="G684">
        <v>40103.89</v>
      </c>
      <c r="H684">
        <f t="shared" si="30"/>
        <v>0</v>
      </c>
      <c r="I684">
        <f t="shared" si="31"/>
        <v>1</v>
      </c>
      <c r="J684" cm="1">
        <f t="array" ref="J684">_xlfn.IFS(F684="southwest", 1, F684="southeast", 2, F684="northwest", 3, F684="northeast", 4)</f>
        <v>1</v>
      </c>
      <c r="K684">
        <f t="shared" si="32"/>
        <v>1</v>
      </c>
    </row>
    <row r="685" spans="1:11" x14ac:dyDescent="0.2">
      <c r="A685">
        <v>53</v>
      </c>
      <c r="B685" t="s">
        <v>10</v>
      </c>
      <c r="C685">
        <v>24.32</v>
      </c>
      <c r="D685">
        <v>0</v>
      </c>
      <c r="E685" t="s">
        <v>11</v>
      </c>
      <c r="F685" t="s">
        <v>13</v>
      </c>
      <c r="G685">
        <v>9863.4717999999993</v>
      </c>
      <c r="H685">
        <f t="shared" si="30"/>
        <v>0</v>
      </c>
      <c r="I685">
        <f t="shared" si="31"/>
        <v>0</v>
      </c>
      <c r="J685" cm="1">
        <f t="array" ref="J685">_xlfn.IFS(F685="southwest", 1, F685="southeast", 2, F685="northwest", 3, F685="northeast", 4)</f>
        <v>3</v>
      </c>
      <c r="K685">
        <f t="shared" si="32"/>
        <v>0</v>
      </c>
    </row>
    <row r="686" spans="1:11" x14ac:dyDescent="0.2">
      <c r="A686">
        <v>33</v>
      </c>
      <c r="B686" t="s">
        <v>7</v>
      </c>
      <c r="C686">
        <v>18.5</v>
      </c>
      <c r="D686">
        <v>1</v>
      </c>
      <c r="E686" t="s">
        <v>11</v>
      </c>
      <c r="F686" t="s">
        <v>9</v>
      </c>
      <c r="G686">
        <v>4766.0219999999999</v>
      </c>
      <c r="H686">
        <f t="shared" si="30"/>
        <v>1</v>
      </c>
      <c r="I686">
        <f t="shared" si="31"/>
        <v>0</v>
      </c>
      <c r="J686" cm="1">
        <f t="array" ref="J686">_xlfn.IFS(F686="southwest", 1, F686="southeast", 2, F686="northwest", 3, F686="northeast", 4)</f>
        <v>1</v>
      </c>
      <c r="K686">
        <f t="shared" si="32"/>
        <v>0</v>
      </c>
    </row>
    <row r="687" spans="1:11" x14ac:dyDescent="0.2">
      <c r="A687">
        <v>53</v>
      </c>
      <c r="B687" t="s">
        <v>10</v>
      </c>
      <c r="C687">
        <v>26.41</v>
      </c>
      <c r="D687">
        <v>2</v>
      </c>
      <c r="E687" t="s">
        <v>11</v>
      </c>
      <c r="F687" t="s">
        <v>14</v>
      </c>
      <c r="G687">
        <v>11244.376899999999</v>
      </c>
      <c r="H687">
        <f t="shared" si="30"/>
        <v>0</v>
      </c>
      <c r="I687">
        <f t="shared" si="31"/>
        <v>0</v>
      </c>
      <c r="J687" cm="1">
        <f t="array" ref="J687">_xlfn.IFS(F687="southwest", 1, F687="southeast", 2, F687="northwest", 3, F687="northeast", 4)</f>
        <v>4</v>
      </c>
      <c r="K687">
        <f t="shared" si="32"/>
        <v>1</v>
      </c>
    </row>
    <row r="688" spans="1:11" x14ac:dyDescent="0.2">
      <c r="A688">
        <v>42</v>
      </c>
      <c r="B688" t="s">
        <v>10</v>
      </c>
      <c r="C688">
        <v>26.125</v>
      </c>
      <c r="D688">
        <v>2</v>
      </c>
      <c r="E688" t="s">
        <v>11</v>
      </c>
      <c r="F688" t="s">
        <v>14</v>
      </c>
      <c r="G688">
        <v>7729.6457499999997</v>
      </c>
      <c r="H688">
        <f t="shared" si="30"/>
        <v>0</v>
      </c>
      <c r="I688">
        <f t="shared" si="31"/>
        <v>0</v>
      </c>
      <c r="J688" cm="1">
        <f t="array" ref="J688">_xlfn.IFS(F688="southwest", 1, F688="southeast", 2, F688="northwest", 3, F688="northeast", 4)</f>
        <v>4</v>
      </c>
      <c r="K688">
        <f t="shared" si="32"/>
        <v>1</v>
      </c>
    </row>
    <row r="689" spans="1:11" x14ac:dyDescent="0.2">
      <c r="A689">
        <v>40</v>
      </c>
      <c r="B689" t="s">
        <v>10</v>
      </c>
      <c r="C689">
        <v>41.69</v>
      </c>
      <c r="D689">
        <v>0</v>
      </c>
      <c r="E689" t="s">
        <v>11</v>
      </c>
      <c r="F689" t="s">
        <v>12</v>
      </c>
      <c r="G689">
        <v>5438.7491</v>
      </c>
      <c r="H689">
        <f t="shared" si="30"/>
        <v>0</v>
      </c>
      <c r="I689">
        <f t="shared" si="31"/>
        <v>0</v>
      </c>
      <c r="J689" cm="1">
        <f t="array" ref="J689">_xlfn.IFS(F689="southwest", 1, F689="southeast", 2, F689="northwest", 3, F689="northeast", 4)</f>
        <v>2</v>
      </c>
      <c r="K689">
        <f t="shared" si="32"/>
        <v>1</v>
      </c>
    </row>
    <row r="690" spans="1:11" x14ac:dyDescent="0.2">
      <c r="A690">
        <v>47</v>
      </c>
      <c r="B690" t="s">
        <v>7</v>
      </c>
      <c r="C690">
        <v>24.1</v>
      </c>
      <c r="D690">
        <v>1</v>
      </c>
      <c r="E690" t="s">
        <v>11</v>
      </c>
      <c r="F690" t="s">
        <v>9</v>
      </c>
      <c r="G690">
        <v>26236.579969999999</v>
      </c>
      <c r="H690">
        <f t="shared" si="30"/>
        <v>1</v>
      </c>
      <c r="I690">
        <f t="shared" si="31"/>
        <v>0</v>
      </c>
      <c r="J690" cm="1">
        <f t="array" ref="J690">_xlfn.IFS(F690="southwest", 1, F690="southeast", 2, F690="northwest", 3, F690="northeast", 4)</f>
        <v>1</v>
      </c>
      <c r="K690">
        <f t="shared" si="32"/>
        <v>0</v>
      </c>
    </row>
    <row r="691" spans="1:11" x14ac:dyDescent="0.2">
      <c r="A691">
        <v>27</v>
      </c>
      <c r="B691" t="s">
        <v>10</v>
      </c>
      <c r="C691">
        <v>31.13</v>
      </c>
      <c r="D691">
        <v>1</v>
      </c>
      <c r="E691" t="s">
        <v>8</v>
      </c>
      <c r="F691" t="s">
        <v>12</v>
      </c>
      <c r="G691">
        <v>34806.467700000001</v>
      </c>
      <c r="H691">
        <f t="shared" si="30"/>
        <v>0</v>
      </c>
      <c r="I691">
        <f t="shared" si="31"/>
        <v>1</v>
      </c>
      <c r="J691" cm="1">
        <f t="array" ref="J691">_xlfn.IFS(F691="southwest", 1, F691="southeast", 2, F691="northwest", 3, F691="northeast", 4)</f>
        <v>2</v>
      </c>
      <c r="K691">
        <f t="shared" si="32"/>
        <v>1</v>
      </c>
    </row>
    <row r="692" spans="1:11" x14ac:dyDescent="0.2">
      <c r="A692">
        <v>21</v>
      </c>
      <c r="B692" t="s">
        <v>10</v>
      </c>
      <c r="C692">
        <v>27.36</v>
      </c>
      <c r="D692">
        <v>0</v>
      </c>
      <c r="E692" t="s">
        <v>11</v>
      </c>
      <c r="F692" t="s">
        <v>14</v>
      </c>
      <c r="G692">
        <v>2104.1134000000002</v>
      </c>
      <c r="H692">
        <f t="shared" si="30"/>
        <v>0</v>
      </c>
      <c r="I692">
        <f t="shared" si="31"/>
        <v>0</v>
      </c>
      <c r="J692" cm="1">
        <f t="array" ref="J692">_xlfn.IFS(F692="southwest", 1, F692="southeast", 2, F692="northwest", 3, F692="northeast", 4)</f>
        <v>4</v>
      </c>
      <c r="K692">
        <f t="shared" si="32"/>
        <v>1</v>
      </c>
    </row>
    <row r="693" spans="1:11" x14ac:dyDescent="0.2">
      <c r="A693">
        <v>47</v>
      </c>
      <c r="B693" t="s">
        <v>10</v>
      </c>
      <c r="C693">
        <v>36.200000000000003</v>
      </c>
      <c r="D693">
        <v>1</v>
      </c>
      <c r="E693" t="s">
        <v>11</v>
      </c>
      <c r="F693" t="s">
        <v>9</v>
      </c>
      <c r="G693">
        <v>8068.1850000000004</v>
      </c>
      <c r="H693">
        <f t="shared" si="30"/>
        <v>0</v>
      </c>
      <c r="I693">
        <f t="shared" si="31"/>
        <v>0</v>
      </c>
      <c r="J693" cm="1">
        <f t="array" ref="J693">_xlfn.IFS(F693="southwest", 1, F693="southeast", 2, F693="northwest", 3, F693="northeast", 4)</f>
        <v>1</v>
      </c>
      <c r="K693">
        <f t="shared" si="32"/>
        <v>1</v>
      </c>
    </row>
    <row r="694" spans="1:11" x14ac:dyDescent="0.2">
      <c r="A694">
        <v>20</v>
      </c>
      <c r="B694" t="s">
        <v>10</v>
      </c>
      <c r="C694">
        <v>32.395000000000003</v>
      </c>
      <c r="D694">
        <v>1</v>
      </c>
      <c r="E694" t="s">
        <v>11</v>
      </c>
      <c r="F694" t="s">
        <v>13</v>
      </c>
      <c r="G694">
        <v>2362.2290499999999</v>
      </c>
      <c r="H694">
        <f t="shared" si="30"/>
        <v>0</v>
      </c>
      <c r="I694">
        <f t="shared" si="31"/>
        <v>0</v>
      </c>
      <c r="J694" cm="1">
        <f t="array" ref="J694">_xlfn.IFS(F694="southwest", 1, F694="southeast", 2, F694="northwest", 3, F694="northeast", 4)</f>
        <v>3</v>
      </c>
      <c r="K694">
        <f t="shared" si="32"/>
        <v>1</v>
      </c>
    </row>
    <row r="695" spans="1:11" x14ac:dyDescent="0.2">
      <c r="A695">
        <v>24</v>
      </c>
      <c r="B695" t="s">
        <v>10</v>
      </c>
      <c r="C695">
        <v>23.655000000000001</v>
      </c>
      <c r="D695">
        <v>0</v>
      </c>
      <c r="E695" t="s">
        <v>11</v>
      </c>
      <c r="F695" t="s">
        <v>13</v>
      </c>
      <c r="G695">
        <v>2352.9684499999998</v>
      </c>
      <c r="H695">
        <f t="shared" si="30"/>
        <v>0</v>
      </c>
      <c r="I695">
        <f t="shared" si="31"/>
        <v>0</v>
      </c>
      <c r="J695" cm="1">
        <f t="array" ref="J695">_xlfn.IFS(F695="southwest", 1, F695="southeast", 2, F695="northwest", 3, F695="northeast", 4)</f>
        <v>3</v>
      </c>
      <c r="K695">
        <f t="shared" si="32"/>
        <v>0</v>
      </c>
    </row>
    <row r="696" spans="1:11" x14ac:dyDescent="0.2">
      <c r="A696">
        <v>27</v>
      </c>
      <c r="B696" t="s">
        <v>7</v>
      </c>
      <c r="C696">
        <v>34.799999999999997</v>
      </c>
      <c r="D696">
        <v>1</v>
      </c>
      <c r="E696" t="s">
        <v>11</v>
      </c>
      <c r="F696" t="s">
        <v>9</v>
      </c>
      <c r="G696">
        <v>3577.9989999999998</v>
      </c>
      <c r="H696">
        <f t="shared" si="30"/>
        <v>1</v>
      </c>
      <c r="I696">
        <f t="shared" si="31"/>
        <v>0</v>
      </c>
      <c r="J696" cm="1">
        <f t="array" ref="J696">_xlfn.IFS(F696="southwest", 1, F696="southeast", 2, F696="northwest", 3, F696="northeast", 4)</f>
        <v>1</v>
      </c>
      <c r="K696">
        <f t="shared" si="32"/>
        <v>1</v>
      </c>
    </row>
    <row r="697" spans="1:11" x14ac:dyDescent="0.2">
      <c r="A697">
        <v>26</v>
      </c>
      <c r="B697" t="s">
        <v>7</v>
      </c>
      <c r="C697">
        <v>40.185000000000002</v>
      </c>
      <c r="D697">
        <v>0</v>
      </c>
      <c r="E697" t="s">
        <v>11</v>
      </c>
      <c r="F697" t="s">
        <v>13</v>
      </c>
      <c r="G697">
        <v>3201.2451500000002</v>
      </c>
      <c r="H697">
        <f t="shared" si="30"/>
        <v>1</v>
      </c>
      <c r="I697">
        <f t="shared" si="31"/>
        <v>0</v>
      </c>
      <c r="J697" cm="1">
        <f t="array" ref="J697">_xlfn.IFS(F697="southwest", 1, F697="southeast", 2, F697="northwest", 3, F697="northeast", 4)</f>
        <v>3</v>
      </c>
      <c r="K697">
        <f t="shared" si="32"/>
        <v>1</v>
      </c>
    </row>
    <row r="698" spans="1:11" x14ac:dyDescent="0.2">
      <c r="A698">
        <v>53</v>
      </c>
      <c r="B698" t="s">
        <v>7</v>
      </c>
      <c r="C698">
        <v>32.299999999999997</v>
      </c>
      <c r="D698">
        <v>2</v>
      </c>
      <c r="E698" t="s">
        <v>11</v>
      </c>
      <c r="F698" t="s">
        <v>14</v>
      </c>
      <c r="G698">
        <v>29186.482360000002</v>
      </c>
      <c r="H698">
        <f t="shared" si="30"/>
        <v>1</v>
      </c>
      <c r="I698">
        <f t="shared" si="31"/>
        <v>0</v>
      </c>
      <c r="J698" cm="1">
        <f t="array" ref="J698">_xlfn.IFS(F698="southwest", 1, F698="southeast", 2, F698="northwest", 3, F698="northeast", 4)</f>
        <v>4</v>
      </c>
      <c r="K698">
        <f t="shared" si="32"/>
        <v>1</v>
      </c>
    </row>
    <row r="699" spans="1:11" x14ac:dyDescent="0.2">
      <c r="A699">
        <v>41</v>
      </c>
      <c r="B699" t="s">
        <v>10</v>
      </c>
      <c r="C699">
        <v>35.75</v>
      </c>
      <c r="D699">
        <v>1</v>
      </c>
      <c r="E699" t="s">
        <v>8</v>
      </c>
      <c r="F699" t="s">
        <v>12</v>
      </c>
      <c r="G699">
        <v>40273.645499999999</v>
      </c>
      <c r="H699">
        <f t="shared" si="30"/>
        <v>0</v>
      </c>
      <c r="I699">
        <f t="shared" si="31"/>
        <v>1</v>
      </c>
      <c r="J699" cm="1">
        <f t="array" ref="J699">_xlfn.IFS(F699="southwest", 1, F699="southeast", 2, F699="northwest", 3, F699="northeast", 4)</f>
        <v>2</v>
      </c>
      <c r="K699">
        <f t="shared" si="32"/>
        <v>1</v>
      </c>
    </row>
    <row r="700" spans="1:11" x14ac:dyDescent="0.2">
      <c r="A700">
        <v>56</v>
      </c>
      <c r="B700" t="s">
        <v>10</v>
      </c>
      <c r="C700">
        <v>33.725000000000001</v>
      </c>
      <c r="D700">
        <v>0</v>
      </c>
      <c r="E700" t="s">
        <v>11</v>
      </c>
      <c r="F700" t="s">
        <v>13</v>
      </c>
      <c r="G700">
        <v>10976.24575</v>
      </c>
      <c r="H700">
        <f t="shared" si="30"/>
        <v>0</v>
      </c>
      <c r="I700">
        <f t="shared" si="31"/>
        <v>0</v>
      </c>
      <c r="J700" cm="1">
        <f t="array" ref="J700">_xlfn.IFS(F700="southwest", 1, F700="southeast", 2, F700="northwest", 3, F700="northeast", 4)</f>
        <v>3</v>
      </c>
      <c r="K700">
        <f t="shared" si="32"/>
        <v>1</v>
      </c>
    </row>
    <row r="701" spans="1:11" x14ac:dyDescent="0.2">
      <c r="A701">
        <v>23</v>
      </c>
      <c r="B701" t="s">
        <v>7</v>
      </c>
      <c r="C701">
        <v>39.270000000000003</v>
      </c>
      <c r="D701">
        <v>2</v>
      </c>
      <c r="E701" t="s">
        <v>11</v>
      </c>
      <c r="F701" t="s">
        <v>12</v>
      </c>
      <c r="G701">
        <v>3500.6122999999998</v>
      </c>
      <c r="H701">
        <f t="shared" si="30"/>
        <v>1</v>
      </c>
      <c r="I701">
        <f t="shared" si="31"/>
        <v>0</v>
      </c>
      <c r="J701" cm="1">
        <f t="array" ref="J701">_xlfn.IFS(F701="southwest", 1, F701="southeast", 2, F701="northwest", 3, F701="northeast", 4)</f>
        <v>2</v>
      </c>
      <c r="K701">
        <f t="shared" si="32"/>
        <v>1</v>
      </c>
    </row>
    <row r="702" spans="1:11" x14ac:dyDescent="0.2">
      <c r="A702">
        <v>21</v>
      </c>
      <c r="B702" t="s">
        <v>7</v>
      </c>
      <c r="C702">
        <v>34.869999999999997</v>
      </c>
      <c r="D702">
        <v>0</v>
      </c>
      <c r="E702" t="s">
        <v>11</v>
      </c>
      <c r="F702" t="s">
        <v>12</v>
      </c>
      <c r="G702">
        <v>2020.5523000000001</v>
      </c>
      <c r="H702">
        <f t="shared" si="30"/>
        <v>1</v>
      </c>
      <c r="I702">
        <f t="shared" si="31"/>
        <v>0</v>
      </c>
      <c r="J702" cm="1">
        <f t="array" ref="J702">_xlfn.IFS(F702="southwest", 1, F702="southeast", 2, F702="northwest", 3, F702="northeast", 4)</f>
        <v>2</v>
      </c>
      <c r="K702">
        <f t="shared" si="32"/>
        <v>1</v>
      </c>
    </row>
    <row r="703" spans="1:11" x14ac:dyDescent="0.2">
      <c r="A703">
        <v>50</v>
      </c>
      <c r="B703" t="s">
        <v>7</v>
      </c>
      <c r="C703">
        <v>44.744999999999997</v>
      </c>
      <c r="D703">
        <v>0</v>
      </c>
      <c r="E703" t="s">
        <v>11</v>
      </c>
      <c r="F703" t="s">
        <v>14</v>
      </c>
      <c r="G703">
        <v>9541.6955500000004</v>
      </c>
      <c r="H703">
        <f t="shared" si="30"/>
        <v>1</v>
      </c>
      <c r="I703">
        <f t="shared" si="31"/>
        <v>0</v>
      </c>
      <c r="J703" cm="1">
        <f t="array" ref="J703">_xlfn.IFS(F703="southwest", 1, F703="southeast", 2, F703="northwest", 3, F703="northeast", 4)</f>
        <v>4</v>
      </c>
      <c r="K703">
        <f t="shared" si="32"/>
        <v>1</v>
      </c>
    </row>
    <row r="704" spans="1:11" x14ac:dyDescent="0.2">
      <c r="A704">
        <v>53</v>
      </c>
      <c r="B704" t="s">
        <v>10</v>
      </c>
      <c r="C704">
        <v>41.47</v>
      </c>
      <c r="D704">
        <v>0</v>
      </c>
      <c r="E704" t="s">
        <v>11</v>
      </c>
      <c r="F704" t="s">
        <v>12</v>
      </c>
      <c r="G704">
        <v>9504.3102999999992</v>
      </c>
      <c r="H704">
        <f t="shared" si="30"/>
        <v>0</v>
      </c>
      <c r="I704">
        <f t="shared" si="31"/>
        <v>0</v>
      </c>
      <c r="J704" cm="1">
        <f t="array" ref="J704">_xlfn.IFS(F704="southwest", 1, F704="southeast", 2, F704="northwest", 3, F704="northeast", 4)</f>
        <v>2</v>
      </c>
      <c r="K704">
        <f t="shared" si="32"/>
        <v>1</v>
      </c>
    </row>
    <row r="705" spans="1:11" x14ac:dyDescent="0.2">
      <c r="A705">
        <v>34</v>
      </c>
      <c r="B705" t="s">
        <v>7</v>
      </c>
      <c r="C705">
        <v>26.41</v>
      </c>
      <c r="D705">
        <v>1</v>
      </c>
      <c r="E705" t="s">
        <v>11</v>
      </c>
      <c r="F705" t="s">
        <v>13</v>
      </c>
      <c r="G705">
        <v>5385.3379000000004</v>
      </c>
      <c r="H705">
        <f t="shared" si="30"/>
        <v>1</v>
      </c>
      <c r="I705">
        <f t="shared" si="31"/>
        <v>0</v>
      </c>
      <c r="J705" cm="1">
        <f t="array" ref="J705">_xlfn.IFS(F705="southwest", 1, F705="southeast", 2, F705="northwest", 3, F705="northeast", 4)</f>
        <v>3</v>
      </c>
      <c r="K705">
        <f t="shared" si="32"/>
        <v>1</v>
      </c>
    </row>
    <row r="706" spans="1:11" x14ac:dyDescent="0.2">
      <c r="A706">
        <v>47</v>
      </c>
      <c r="B706" t="s">
        <v>7</v>
      </c>
      <c r="C706">
        <v>29.545000000000002</v>
      </c>
      <c r="D706">
        <v>1</v>
      </c>
      <c r="E706" t="s">
        <v>11</v>
      </c>
      <c r="F706" t="s">
        <v>13</v>
      </c>
      <c r="G706">
        <v>8930.9345499999999</v>
      </c>
      <c r="H706">
        <f t="shared" si="30"/>
        <v>1</v>
      </c>
      <c r="I706">
        <f t="shared" si="31"/>
        <v>0</v>
      </c>
      <c r="J706" cm="1">
        <f t="array" ref="J706">_xlfn.IFS(F706="southwest", 1, F706="southeast", 2, F706="northwest", 3, F706="northeast", 4)</f>
        <v>3</v>
      </c>
      <c r="K706">
        <f t="shared" si="32"/>
        <v>1</v>
      </c>
    </row>
    <row r="707" spans="1:11" x14ac:dyDescent="0.2">
      <c r="A707">
        <v>33</v>
      </c>
      <c r="B707" t="s">
        <v>7</v>
      </c>
      <c r="C707">
        <v>32.9</v>
      </c>
      <c r="D707">
        <v>2</v>
      </c>
      <c r="E707" t="s">
        <v>11</v>
      </c>
      <c r="F707" t="s">
        <v>9</v>
      </c>
      <c r="G707">
        <v>5375.0379999999996</v>
      </c>
      <c r="H707">
        <f t="shared" ref="H707:H770" si="33">IF(B707= "female", 1, 0)</f>
        <v>1</v>
      </c>
      <c r="I707">
        <f t="shared" ref="I707:I770" si="34">IF(E707="yes", 1, 0)</f>
        <v>0</v>
      </c>
      <c r="J707" cm="1">
        <f t="array" ref="J707">_xlfn.IFS(F707="southwest", 1, F707="southeast", 2, F707="northwest", 3, F707="northeast", 4)</f>
        <v>1</v>
      </c>
      <c r="K707">
        <f t="shared" ref="K707:K770" si="35">IF(C707&gt;25, 1, 0)</f>
        <v>1</v>
      </c>
    </row>
    <row r="708" spans="1:11" x14ac:dyDescent="0.2">
      <c r="A708">
        <v>51</v>
      </c>
      <c r="B708" t="s">
        <v>7</v>
      </c>
      <c r="C708">
        <v>38.06</v>
      </c>
      <c r="D708">
        <v>0</v>
      </c>
      <c r="E708" t="s">
        <v>8</v>
      </c>
      <c r="F708" t="s">
        <v>12</v>
      </c>
      <c r="G708">
        <v>44400.4064</v>
      </c>
      <c r="H708">
        <f t="shared" si="33"/>
        <v>1</v>
      </c>
      <c r="I708">
        <f t="shared" si="34"/>
        <v>1</v>
      </c>
      <c r="J708" cm="1">
        <f t="array" ref="J708">_xlfn.IFS(F708="southwest", 1, F708="southeast", 2, F708="northwest", 3, F708="northeast", 4)</f>
        <v>2</v>
      </c>
      <c r="K708">
        <f t="shared" si="35"/>
        <v>1</v>
      </c>
    </row>
    <row r="709" spans="1:11" x14ac:dyDescent="0.2">
      <c r="A709">
        <v>49</v>
      </c>
      <c r="B709" t="s">
        <v>10</v>
      </c>
      <c r="C709">
        <v>28.69</v>
      </c>
      <c r="D709">
        <v>3</v>
      </c>
      <c r="E709" t="s">
        <v>11</v>
      </c>
      <c r="F709" t="s">
        <v>13</v>
      </c>
      <c r="G709">
        <v>10264.4421</v>
      </c>
      <c r="H709">
        <f t="shared" si="33"/>
        <v>0</v>
      </c>
      <c r="I709">
        <f t="shared" si="34"/>
        <v>0</v>
      </c>
      <c r="J709" cm="1">
        <f t="array" ref="J709">_xlfn.IFS(F709="southwest", 1, F709="southeast", 2, F709="northwest", 3, F709="northeast", 4)</f>
        <v>3</v>
      </c>
      <c r="K709">
        <f t="shared" si="35"/>
        <v>1</v>
      </c>
    </row>
    <row r="710" spans="1:11" x14ac:dyDescent="0.2">
      <c r="A710">
        <v>31</v>
      </c>
      <c r="B710" t="s">
        <v>7</v>
      </c>
      <c r="C710">
        <v>30.495000000000001</v>
      </c>
      <c r="D710">
        <v>3</v>
      </c>
      <c r="E710" t="s">
        <v>11</v>
      </c>
      <c r="F710" t="s">
        <v>14</v>
      </c>
      <c r="G710">
        <v>6113.2310500000003</v>
      </c>
      <c r="H710">
        <f t="shared" si="33"/>
        <v>1</v>
      </c>
      <c r="I710">
        <f t="shared" si="34"/>
        <v>0</v>
      </c>
      <c r="J710" cm="1">
        <f t="array" ref="J710">_xlfn.IFS(F710="southwest", 1, F710="southeast", 2, F710="northwest", 3, F710="northeast", 4)</f>
        <v>4</v>
      </c>
      <c r="K710">
        <f t="shared" si="35"/>
        <v>1</v>
      </c>
    </row>
    <row r="711" spans="1:11" x14ac:dyDescent="0.2">
      <c r="A711">
        <v>36</v>
      </c>
      <c r="B711" t="s">
        <v>7</v>
      </c>
      <c r="C711">
        <v>27.74</v>
      </c>
      <c r="D711">
        <v>0</v>
      </c>
      <c r="E711" t="s">
        <v>11</v>
      </c>
      <c r="F711" t="s">
        <v>14</v>
      </c>
      <c r="G711">
        <v>5469.0065999999997</v>
      </c>
      <c r="H711">
        <f t="shared" si="33"/>
        <v>1</v>
      </c>
      <c r="I711">
        <f t="shared" si="34"/>
        <v>0</v>
      </c>
      <c r="J711" cm="1">
        <f t="array" ref="J711">_xlfn.IFS(F711="southwest", 1, F711="southeast", 2, F711="northwest", 3, F711="northeast", 4)</f>
        <v>4</v>
      </c>
      <c r="K711">
        <f t="shared" si="35"/>
        <v>1</v>
      </c>
    </row>
    <row r="712" spans="1:11" x14ac:dyDescent="0.2">
      <c r="A712">
        <v>18</v>
      </c>
      <c r="B712" t="s">
        <v>10</v>
      </c>
      <c r="C712">
        <v>35.200000000000003</v>
      </c>
      <c r="D712">
        <v>1</v>
      </c>
      <c r="E712" t="s">
        <v>11</v>
      </c>
      <c r="F712" t="s">
        <v>12</v>
      </c>
      <c r="G712">
        <v>1727.54</v>
      </c>
      <c r="H712">
        <f t="shared" si="33"/>
        <v>0</v>
      </c>
      <c r="I712">
        <f t="shared" si="34"/>
        <v>0</v>
      </c>
      <c r="J712" cm="1">
        <f t="array" ref="J712">_xlfn.IFS(F712="southwest", 1, F712="southeast", 2, F712="northwest", 3, F712="northeast", 4)</f>
        <v>2</v>
      </c>
      <c r="K712">
        <f t="shared" si="35"/>
        <v>1</v>
      </c>
    </row>
    <row r="713" spans="1:11" x14ac:dyDescent="0.2">
      <c r="A713">
        <v>50</v>
      </c>
      <c r="B713" t="s">
        <v>7</v>
      </c>
      <c r="C713">
        <v>23.54</v>
      </c>
      <c r="D713">
        <v>2</v>
      </c>
      <c r="E713" t="s">
        <v>11</v>
      </c>
      <c r="F713" t="s">
        <v>12</v>
      </c>
      <c r="G713">
        <v>10107.220600000001</v>
      </c>
      <c r="H713">
        <f t="shared" si="33"/>
        <v>1</v>
      </c>
      <c r="I713">
        <f t="shared" si="34"/>
        <v>0</v>
      </c>
      <c r="J713" cm="1">
        <f t="array" ref="J713">_xlfn.IFS(F713="southwest", 1, F713="southeast", 2, F713="northwest", 3, F713="northeast", 4)</f>
        <v>2</v>
      </c>
      <c r="K713">
        <f t="shared" si="35"/>
        <v>0</v>
      </c>
    </row>
    <row r="714" spans="1:11" x14ac:dyDescent="0.2">
      <c r="A714">
        <v>43</v>
      </c>
      <c r="B714" t="s">
        <v>7</v>
      </c>
      <c r="C714">
        <v>30.684999999999999</v>
      </c>
      <c r="D714">
        <v>2</v>
      </c>
      <c r="E714" t="s">
        <v>11</v>
      </c>
      <c r="F714" t="s">
        <v>13</v>
      </c>
      <c r="G714">
        <v>8310.8391499999998</v>
      </c>
      <c r="H714">
        <f t="shared" si="33"/>
        <v>1</v>
      </c>
      <c r="I714">
        <f t="shared" si="34"/>
        <v>0</v>
      </c>
      <c r="J714" cm="1">
        <f t="array" ref="J714">_xlfn.IFS(F714="southwest", 1, F714="southeast", 2, F714="northwest", 3, F714="northeast", 4)</f>
        <v>3</v>
      </c>
      <c r="K714">
        <f t="shared" si="35"/>
        <v>1</v>
      </c>
    </row>
    <row r="715" spans="1:11" x14ac:dyDescent="0.2">
      <c r="A715">
        <v>20</v>
      </c>
      <c r="B715" t="s">
        <v>10</v>
      </c>
      <c r="C715">
        <v>40.47</v>
      </c>
      <c r="D715">
        <v>0</v>
      </c>
      <c r="E715" t="s">
        <v>11</v>
      </c>
      <c r="F715" t="s">
        <v>14</v>
      </c>
      <c r="G715">
        <v>1984.4532999999999</v>
      </c>
      <c r="H715">
        <f t="shared" si="33"/>
        <v>0</v>
      </c>
      <c r="I715">
        <f t="shared" si="34"/>
        <v>0</v>
      </c>
      <c r="J715" cm="1">
        <f t="array" ref="J715">_xlfn.IFS(F715="southwest", 1, F715="southeast", 2, F715="northwest", 3, F715="northeast", 4)</f>
        <v>4</v>
      </c>
      <c r="K715">
        <f t="shared" si="35"/>
        <v>1</v>
      </c>
    </row>
    <row r="716" spans="1:11" x14ac:dyDescent="0.2">
      <c r="A716">
        <v>24</v>
      </c>
      <c r="B716" t="s">
        <v>7</v>
      </c>
      <c r="C716">
        <v>22.6</v>
      </c>
      <c r="D716">
        <v>0</v>
      </c>
      <c r="E716" t="s">
        <v>11</v>
      </c>
      <c r="F716" t="s">
        <v>9</v>
      </c>
      <c r="G716">
        <v>2457.502</v>
      </c>
      <c r="H716">
        <f t="shared" si="33"/>
        <v>1</v>
      </c>
      <c r="I716">
        <f t="shared" si="34"/>
        <v>0</v>
      </c>
      <c r="J716" cm="1">
        <f t="array" ref="J716">_xlfn.IFS(F716="southwest", 1, F716="southeast", 2, F716="northwest", 3, F716="northeast", 4)</f>
        <v>1</v>
      </c>
      <c r="K716">
        <f t="shared" si="35"/>
        <v>0</v>
      </c>
    </row>
    <row r="717" spans="1:11" x14ac:dyDescent="0.2">
      <c r="A717">
        <v>60</v>
      </c>
      <c r="B717" t="s">
        <v>10</v>
      </c>
      <c r="C717">
        <v>28.9</v>
      </c>
      <c r="D717">
        <v>0</v>
      </c>
      <c r="E717" t="s">
        <v>11</v>
      </c>
      <c r="F717" t="s">
        <v>9</v>
      </c>
      <c r="G717">
        <v>12146.971</v>
      </c>
      <c r="H717">
        <f t="shared" si="33"/>
        <v>0</v>
      </c>
      <c r="I717">
        <f t="shared" si="34"/>
        <v>0</v>
      </c>
      <c r="J717" cm="1">
        <f t="array" ref="J717">_xlfn.IFS(F717="southwest", 1, F717="southeast", 2, F717="northwest", 3, F717="northeast", 4)</f>
        <v>1</v>
      </c>
      <c r="K717">
        <f t="shared" si="35"/>
        <v>1</v>
      </c>
    </row>
    <row r="718" spans="1:11" x14ac:dyDescent="0.2">
      <c r="A718">
        <v>49</v>
      </c>
      <c r="B718" t="s">
        <v>7</v>
      </c>
      <c r="C718">
        <v>22.61</v>
      </c>
      <c r="D718">
        <v>1</v>
      </c>
      <c r="E718" t="s">
        <v>11</v>
      </c>
      <c r="F718" t="s">
        <v>13</v>
      </c>
      <c r="G718">
        <v>9566.9909000000007</v>
      </c>
      <c r="H718">
        <f t="shared" si="33"/>
        <v>1</v>
      </c>
      <c r="I718">
        <f t="shared" si="34"/>
        <v>0</v>
      </c>
      <c r="J718" cm="1">
        <f t="array" ref="J718">_xlfn.IFS(F718="southwest", 1, F718="southeast", 2, F718="northwest", 3, F718="northeast", 4)</f>
        <v>3</v>
      </c>
      <c r="K718">
        <f t="shared" si="35"/>
        <v>0</v>
      </c>
    </row>
    <row r="719" spans="1:11" x14ac:dyDescent="0.2">
      <c r="A719">
        <v>60</v>
      </c>
      <c r="B719" t="s">
        <v>10</v>
      </c>
      <c r="C719">
        <v>24.32</v>
      </c>
      <c r="D719">
        <v>1</v>
      </c>
      <c r="E719" t="s">
        <v>11</v>
      </c>
      <c r="F719" t="s">
        <v>13</v>
      </c>
      <c r="G719">
        <v>13112.604799999999</v>
      </c>
      <c r="H719">
        <f t="shared" si="33"/>
        <v>0</v>
      </c>
      <c r="I719">
        <f t="shared" si="34"/>
        <v>0</v>
      </c>
      <c r="J719" cm="1">
        <f t="array" ref="J719">_xlfn.IFS(F719="southwest", 1, F719="southeast", 2, F719="northwest", 3, F719="northeast", 4)</f>
        <v>3</v>
      </c>
      <c r="K719">
        <f t="shared" si="35"/>
        <v>0</v>
      </c>
    </row>
    <row r="720" spans="1:11" x14ac:dyDescent="0.2">
      <c r="A720">
        <v>51</v>
      </c>
      <c r="B720" t="s">
        <v>7</v>
      </c>
      <c r="C720">
        <v>36.67</v>
      </c>
      <c r="D720">
        <v>2</v>
      </c>
      <c r="E720" t="s">
        <v>11</v>
      </c>
      <c r="F720" t="s">
        <v>13</v>
      </c>
      <c r="G720">
        <v>10848.1343</v>
      </c>
      <c r="H720">
        <f t="shared" si="33"/>
        <v>1</v>
      </c>
      <c r="I720">
        <f t="shared" si="34"/>
        <v>0</v>
      </c>
      <c r="J720" cm="1">
        <f t="array" ref="J720">_xlfn.IFS(F720="southwest", 1, F720="southeast", 2, F720="northwest", 3, F720="northeast", 4)</f>
        <v>3</v>
      </c>
      <c r="K720">
        <f t="shared" si="35"/>
        <v>1</v>
      </c>
    </row>
    <row r="721" spans="1:11" x14ac:dyDescent="0.2">
      <c r="A721">
        <v>58</v>
      </c>
      <c r="B721" t="s">
        <v>7</v>
      </c>
      <c r="C721">
        <v>33.44</v>
      </c>
      <c r="D721">
        <v>0</v>
      </c>
      <c r="E721" t="s">
        <v>11</v>
      </c>
      <c r="F721" t="s">
        <v>13</v>
      </c>
      <c r="G721">
        <v>12231.613600000001</v>
      </c>
      <c r="H721">
        <f t="shared" si="33"/>
        <v>1</v>
      </c>
      <c r="I721">
        <f t="shared" si="34"/>
        <v>0</v>
      </c>
      <c r="J721" cm="1">
        <f t="array" ref="J721">_xlfn.IFS(F721="southwest", 1, F721="southeast", 2, F721="northwest", 3, F721="northeast", 4)</f>
        <v>3</v>
      </c>
      <c r="K721">
        <f t="shared" si="35"/>
        <v>1</v>
      </c>
    </row>
    <row r="722" spans="1:11" x14ac:dyDescent="0.2">
      <c r="A722">
        <v>51</v>
      </c>
      <c r="B722" t="s">
        <v>7</v>
      </c>
      <c r="C722">
        <v>40.659999999999997</v>
      </c>
      <c r="D722">
        <v>0</v>
      </c>
      <c r="E722" t="s">
        <v>11</v>
      </c>
      <c r="F722" t="s">
        <v>14</v>
      </c>
      <c r="G722">
        <v>9875.6803999999993</v>
      </c>
      <c r="H722">
        <f t="shared" si="33"/>
        <v>1</v>
      </c>
      <c r="I722">
        <f t="shared" si="34"/>
        <v>0</v>
      </c>
      <c r="J722" cm="1">
        <f t="array" ref="J722">_xlfn.IFS(F722="southwest", 1, F722="southeast", 2, F722="northwest", 3, F722="northeast", 4)</f>
        <v>4</v>
      </c>
      <c r="K722">
        <f t="shared" si="35"/>
        <v>1</v>
      </c>
    </row>
    <row r="723" spans="1:11" x14ac:dyDescent="0.2">
      <c r="A723">
        <v>53</v>
      </c>
      <c r="B723" t="s">
        <v>10</v>
      </c>
      <c r="C723">
        <v>36.6</v>
      </c>
      <c r="D723">
        <v>3</v>
      </c>
      <c r="E723" t="s">
        <v>11</v>
      </c>
      <c r="F723" t="s">
        <v>9</v>
      </c>
      <c r="G723">
        <v>11264.540999999999</v>
      </c>
      <c r="H723">
        <f t="shared" si="33"/>
        <v>0</v>
      </c>
      <c r="I723">
        <f t="shared" si="34"/>
        <v>0</v>
      </c>
      <c r="J723" cm="1">
        <f t="array" ref="J723">_xlfn.IFS(F723="southwest", 1, F723="southeast", 2, F723="northwest", 3, F723="northeast", 4)</f>
        <v>1</v>
      </c>
      <c r="K723">
        <f t="shared" si="35"/>
        <v>1</v>
      </c>
    </row>
    <row r="724" spans="1:11" x14ac:dyDescent="0.2">
      <c r="A724">
        <v>62</v>
      </c>
      <c r="B724" t="s">
        <v>10</v>
      </c>
      <c r="C724">
        <v>37.4</v>
      </c>
      <c r="D724">
        <v>0</v>
      </c>
      <c r="E724" t="s">
        <v>11</v>
      </c>
      <c r="F724" t="s">
        <v>9</v>
      </c>
      <c r="G724">
        <v>12979.358</v>
      </c>
      <c r="H724">
        <f t="shared" si="33"/>
        <v>0</v>
      </c>
      <c r="I724">
        <f t="shared" si="34"/>
        <v>0</v>
      </c>
      <c r="J724" cm="1">
        <f t="array" ref="J724">_xlfn.IFS(F724="southwest", 1, F724="southeast", 2, F724="northwest", 3, F724="northeast", 4)</f>
        <v>1</v>
      </c>
      <c r="K724">
        <f t="shared" si="35"/>
        <v>1</v>
      </c>
    </row>
    <row r="725" spans="1:11" x14ac:dyDescent="0.2">
      <c r="A725">
        <v>19</v>
      </c>
      <c r="B725" t="s">
        <v>10</v>
      </c>
      <c r="C725">
        <v>35.4</v>
      </c>
      <c r="D725">
        <v>0</v>
      </c>
      <c r="E725" t="s">
        <v>11</v>
      </c>
      <c r="F725" t="s">
        <v>9</v>
      </c>
      <c r="G725">
        <v>1263.249</v>
      </c>
      <c r="H725">
        <f t="shared" si="33"/>
        <v>0</v>
      </c>
      <c r="I725">
        <f t="shared" si="34"/>
        <v>0</v>
      </c>
      <c r="J725" cm="1">
        <f t="array" ref="J725">_xlfn.IFS(F725="southwest", 1, F725="southeast", 2, F725="northwest", 3, F725="northeast", 4)</f>
        <v>1</v>
      </c>
      <c r="K725">
        <f t="shared" si="35"/>
        <v>1</v>
      </c>
    </row>
    <row r="726" spans="1:11" x14ac:dyDescent="0.2">
      <c r="A726">
        <v>50</v>
      </c>
      <c r="B726" t="s">
        <v>7</v>
      </c>
      <c r="C726">
        <v>27.074999999999999</v>
      </c>
      <c r="D726">
        <v>1</v>
      </c>
      <c r="E726" t="s">
        <v>11</v>
      </c>
      <c r="F726" t="s">
        <v>14</v>
      </c>
      <c r="G726">
        <v>10106.134249999999</v>
      </c>
      <c r="H726">
        <f t="shared" si="33"/>
        <v>1</v>
      </c>
      <c r="I726">
        <f t="shared" si="34"/>
        <v>0</v>
      </c>
      <c r="J726" cm="1">
        <f t="array" ref="J726">_xlfn.IFS(F726="southwest", 1, F726="southeast", 2, F726="northwest", 3, F726="northeast", 4)</f>
        <v>4</v>
      </c>
      <c r="K726">
        <f t="shared" si="35"/>
        <v>1</v>
      </c>
    </row>
    <row r="727" spans="1:11" x14ac:dyDescent="0.2">
      <c r="A727">
        <v>30</v>
      </c>
      <c r="B727" t="s">
        <v>7</v>
      </c>
      <c r="C727">
        <v>39.049999999999997</v>
      </c>
      <c r="D727">
        <v>3</v>
      </c>
      <c r="E727" t="s">
        <v>8</v>
      </c>
      <c r="F727" t="s">
        <v>12</v>
      </c>
      <c r="G727">
        <v>40932.429499999998</v>
      </c>
      <c r="H727">
        <f t="shared" si="33"/>
        <v>1</v>
      </c>
      <c r="I727">
        <f t="shared" si="34"/>
        <v>1</v>
      </c>
      <c r="J727" cm="1">
        <f t="array" ref="J727">_xlfn.IFS(F727="southwest", 1, F727="southeast", 2, F727="northwest", 3, F727="northeast", 4)</f>
        <v>2</v>
      </c>
      <c r="K727">
        <f t="shared" si="35"/>
        <v>1</v>
      </c>
    </row>
    <row r="728" spans="1:11" x14ac:dyDescent="0.2">
      <c r="A728">
        <v>41</v>
      </c>
      <c r="B728" t="s">
        <v>10</v>
      </c>
      <c r="C728">
        <v>28.405000000000001</v>
      </c>
      <c r="D728">
        <v>1</v>
      </c>
      <c r="E728" t="s">
        <v>11</v>
      </c>
      <c r="F728" t="s">
        <v>13</v>
      </c>
      <c r="G728">
        <v>6664.68595</v>
      </c>
      <c r="H728">
        <f t="shared" si="33"/>
        <v>0</v>
      </c>
      <c r="I728">
        <f t="shared" si="34"/>
        <v>0</v>
      </c>
      <c r="J728" cm="1">
        <f t="array" ref="J728">_xlfn.IFS(F728="southwest", 1, F728="southeast", 2, F728="northwest", 3, F728="northeast", 4)</f>
        <v>3</v>
      </c>
      <c r="K728">
        <f t="shared" si="35"/>
        <v>1</v>
      </c>
    </row>
    <row r="729" spans="1:11" x14ac:dyDescent="0.2">
      <c r="A729">
        <v>29</v>
      </c>
      <c r="B729" t="s">
        <v>7</v>
      </c>
      <c r="C729">
        <v>21.754999999999999</v>
      </c>
      <c r="D729">
        <v>1</v>
      </c>
      <c r="E729" t="s">
        <v>8</v>
      </c>
      <c r="F729" t="s">
        <v>14</v>
      </c>
      <c r="G729">
        <v>16657.71745</v>
      </c>
      <c r="H729">
        <f t="shared" si="33"/>
        <v>1</v>
      </c>
      <c r="I729">
        <f t="shared" si="34"/>
        <v>1</v>
      </c>
      <c r="J729" cm="1">
        <f t="array" ref="J729">_xlfn.IFS(F729="southwest", 1, F729="southeast", 2, F729="northwest", 3, F729="northeast", 4)</f>
        <v>4</v>
      </c>
      <c r="K729">
        <f t="shared" si="35"/>
        <v>0</v>
      </c>
    </row>
    <row r="730" spans="1:11" x14ac:dyDescent="0.2">
      <c r="A730">
        <v>18</v>
      </c>
      <c r="B730" t="s">
        <v>7</v>
      </c>
      <c r="C730">
        <v>40.28</v>
      </c>
      <c r="D730">
        <v>0</v>
      </c>
      <c r="E730" t="s">
        <v>11</v>
      </c>
      <c r="F730" t="s">
        <v>14</v>
      </c>
      <c r="G730">
        <v>2217.6012000000001</v>
      </c>
      <c r="H730">
        <f t="shared" si="33"/>
        <v>1</v>
      </c>
      <c r="I730">
        <f t="shared" si="34"/>
        <v>0</v>
      </c>
      <c r="J730" cm="1">
        <f t="array" ref="J730">_xlfn.IFS(F730="southwest", 1, F730="southeast", 2, F730="northwest", 3, F730="northeast", 4)</f>
        <v>4</v>
      </c>
      <c r="K730">
        <f t="shared" si="35"/>
        <v>1</v>
      </c>
    </row>
    <row r="731" spans="1:11" x14ac:dyDescent="0.2">
      <c r="A731">
        <v>41</v>
      </c>
      <c r="B731" t="s">
        <v>7</v>
      </c>
      <c r="C731">
        <v>36.08</v>
      </c>
      <c r="D731">
        <v>1</v>
      </c>
      <c r="E731" t="s">
        <v>11</v>
      </c>
      <c r="F731" t="s">
        <v>12</v>
      </c>
      <c r="G731">
        <v>6781.3541999999998</v>
      </c>
      <c r="H731">
        <f t="shared" si="33"/>
        <v>1</v>
      </c>
      <c r="I731">
        <f t="shared" si="34"/>
        <v>0</v>
      </c>
      <c r="J731" cm="1">
        <f t="array" ref="J731">_xlfn.IFS(F731="southwest", 1, F731="southeast", 2, F731="northwest", 3, F731="northeast", 4)</f>
        <v>2</v>
      </c>
      <c r="K731">
        <f t="shared" si="35"/>
        <v>1</v>
      </c>
    </row>
    <row r="732" spans="1:11" x14ac:dyDescent="0.2">
      <c r="A732">
        <v>35</v>
      </c>
      <c r="B732" t="s">
        <v>10</v>
      </c>
      <c r="C732">
        <v>24.42</v>
      </c>
      <c r="D732">
        <v>3</v>
      </c>
      <c r="E732" t="s">
        <v>8</v>
      </c>
      <c r="F732" t="s">
        <v>12</v>
      </c>
      <c r="G732">
        <v>19361.998800000001</v>
      </c>
      <c r="H732">
        <f t="shared" si="33"/>
        <v>0</v>
      </c>
      <c r="I732">
        <f t="shared" si="34"/>
        <v>1</v>
      </c>
      <c r="J732" cm="1">
        <f t="array" ref="J732">_xlfn.IFS(F732="southwest", 1, F732="southeast", 2, F732="northwest", 3, F732="northeast", 4)</f>
        <v>2</v>
      </c>
      <c r="K732">
        <f t="shared" si="35"/>
        <v>0</v>
      </c>
    </row>
    <row r="733" spans="1:11" x14ac:dyDescent="0.2">
      <c r="A733">
        <v>53</v>
      </c>
      <c r="B733" t="s">
        <v>10</v>
      </c>
      <c r="C733">
        <v>21.4</v>
      </c>
      <c r="D733">
        <v>1</v>
      </c>
      <c r="E733" t="s">
        <v>11</v>
      </c>
      <c r="F733" t="s">
        <v>9</v>
      </c>
      <c r="G733">
        <v>10065.413</v>
      </c>
      <c r="H733">
        <f t="shared" si="33"/>
        <v>0</v>
      </c>
      <c r="I733">
        <f t="shared" si="34"/>
        <v>0</v>
      </c>
      <c r="J733" cm="1">
        <f t="array" ref="J733">_xlfn.IFS(F733="southwest", 1, F733="southeast", 2, F733="northwest", 3, F733="northeast", 4)</f>
        <v>1</v>
      </c>
      <c r="K733">
        <f t="shared" si="35"/>
        <v>0</v>
      </c>
    </row>
    <row r="734" spans="1:11" x14ac:dyDescent="0.2">
      <c r="A734">
        <v>24</v>
      </c>
      <c r="B734" t="s">
        <v>7</v>
      </c>
      <c r="C734">
        <v>30.1</v>
      </c>
      <c r="D734">
        <v>3</v>
      </c>
      <c r="E734" t="s">
        <v>11</v>
      </c>
      <c r="F734" t="s">
        <v>9</v>
      </c>
      <c r="G734">
        <v>4234.9269999999997</v>
      </c>
      <c r="H734">
        <f t="shared" si="33"/>
        <v>1</v>
      </c>
      <c r="I734">
        <f t="shared" si="34"/>
        <v>0</v>
      </c>
      <c r="J734" cm="1">
        <f t="array" ref="J734">_xlfn.IFS(F734="southwest", 1, F734="southeast", 2, F734="northwest", 3, F734="northeast", 4)</f>
        <v>1</v>
      </c>
      <c r="K734">
        <f t="shared" si="35"/>
        <v>1</v>
      </c>
    </row>
    <row r="735" spans="1:11" x14ac:dyDescent="0.2">
      <c r="A735">
        <v>48</v>
      </c>
      <c r="B735" t="s">
        <v>7</v>
      </c>
      <c r="C735">
        <v>27.265000000000001</v>
      </c>
      <c r="D735">
        <v>1</v>
      </c>
      <c r="E735" t="s">
        <v>11</v>
      </c>
      <c r="F735" t="s">
        <v>14</v>
      </c>
      <c r="G735">
        <v>9447.2503500000003</v>
      </c>
      <c r="H735">
        <f t="shared" si="33"/>
        <v>1</v>
      </c>
      <c r="I735">
        <f t="shared" si="34"/>
        <v>0</v>
      </c>
      <c r="J735" cm="1">
        <f t="array" ref="J735">_xlfn.IFS(F735="southwest", 1, F735="southeast", 2, F735="northwest", 3, F735="northeast", 4)</f>
        <v>4</v>
      </c>
      <c r="K735">
        <f t="shared" si="35"/>
        <v>1</v>
      </c>
    </row>
    <row r="736" spans="1:11" x14ac:dyDescent="0.2">
      <c r="A736">
        <v>59</v>
      </c>
      <c r="B736" t="s">
        <v>7</v>
      </c>
      <c r="C736">
        <v>32.1</v>
      </c>
      <c r="D736">
        <v>3</v>
      </c>
      <c r="E736" t="s">
        <v>11</v>
      </c>
      <c r="F736" t="s">
        <v>9</v>
      </c>
      <c r="G736">
        <v>14007.222</v>
      </c>
      <c r="H736">
        <f t="shared" si="33"/>
        <v>1</v>
      </c>
      <c r="I736">
        <f t="shared" si="34"/>
        <v>0</v>
      </c>
      <c r="J736" cm="1">
        <f t="array" ref="J736">_xlfn.IFS(F736="southwest", 1, F736="southeast", 2, F736="northwest", 3, F736="northeast", 4)</f>
        <v>1</v>
      </c>
      <c r="K736">
        <f t="shared" si="35"/>
        <v>1</v>
      </c>
    </row>
    <row r="737" spans="1:11" x14ac:dyDescent="0.2">
      <c r="A737">
        <v>49</v>
      </c>
      <c r="B737" t="s">
        <v>7</v>
      </c>
      <c r="C737">
        <v>34.770000000000003</v>
      </c>
      <c r="D737">
        <v>1</v>
      </c>
      <c r="E737" t="s">
        <v>11</v>
      </c>
      <c r="F737" t="s">
        <v>13</v>
      </c>
      <c r="G737">
        <v>9583.8932999999997</v>
      </c>
      <c r="H737">
        <f t="shared" si="33"/>
        <v>1</v>
      </c>
      <c r="I737">
        <f t="shared" si="34"/>
        <v>0</v>
      </c>
      <c r="J737" cm="1">
        <f t="array" ref="J737">_xlfn.IFS(F737="southwest", 1, F737="southeast", 2, F737="northwest", 3, F737="northeast", 4)</f>
        <v>3</v>
      </c>
      <c r="K737">
        <f t="shared" si="35"/>
        <v>1</v>
      </c>
    </row>
    <row r="738" spans="1:11" x14ac:dyDescent="0.2">
      <c r="A738">
        <v>37</v>
      </c>
      <c r="B738" t="s">
        <v>7</v>
      </c>
      <c r="C738">
        <v>38.39</v>
      </c>
      <c r="D738">
        <v>0</v>
      </c>
      <c r="E738" t="s">
        <v>8</v>
      </c>
      <c r="F738" t="s">
        <v>12</v>
      </c>
      <c r="G738">
        <v>40419.019099999998</v>
      </c>
      <c r="H738">
        <f t="shared" si="33"/>
        <v>1</v>
      </c>
      <c r="I738">
        <f t="shared" si="34"/>
        <v>1</v>
      </c>
      <c r="J738" cm="1">
        <f t="array" ref="J738">_xlfn.IFS(F738="southwest", 1, F738="southeast", 2, F738="northwest", 3, F738="northeast", 4)</f>
        <v>2</v>
      </c>
      <c r="K738">
        <f t="shared" si="35"/>
        <v>1</v>
      </c>
    </row>
    <row r="739" spans="1:11" x14ac:dyDescent="0.2">
      <c r="A739">
        <v>26</v>
      </c>
      <c r="B739" t="s">
        <v>10</v>
      </c>
      <c r="C739">
        <v>23.7</v>
      </c>
      <c r="D739">
        <v>2</v>
      </c>
      <c r="E739" t="s">
        <v>11</v>
      </c>
      <c r="F739" t="s">
        <v>9</v>
      </c>
      <c r="G739">
        <v>3484.3310000000001</v>
      </c>
      <c r="H739">
        <f t="shared" si="33"/>
        <v>0</v>
      </c>
      <c r="I739">
        <f t="shared" si="34"/>
        <v>0</v>
      </c>
      <c r="J739" cm="1">
        <f t="array" ref="J739">_xlfn.IFS(F739="southwest", 1, F739="southeast", 2, F739="northwest", 3, F739="northeast", 4)</f>
        <v>1</v>
      </c>
      <c r="K739">
        <f t="shared" si="35"/>
        <v>0</v>
      </c>
    </row>
    <row r="740" spans="1:11" x14ac:dyDescent="0.2">
      <c r="A740">
        <v>23</v>
      </c>
      <c r="B740" t="s">
        <v>10</v>
      </c>
      <c r="C740">
        <v>31.73</v>
      </c>
      <c r="D740">
        <v>3</v>
      </c>
      <c r="E740" t="s">
        <v>8</v>
      </c>
      <c r="F740" t="s">
        <v>14</v>
      </c>
      <c r="G740">
        <v>36189.101699999999</v>
      </c>
      <c r="H740">
        <f t="shared" si="33"/>
        <v>0</v>
      </c>
      <c r="I740">
        <f t="shared" si="34"/>
        <v>1</v>
      </c>
      <c r="J740" cm="1">
        <f t="array" ref="J740">_xlfn.IFS(F740="southwest", 1, F740="southeast", 2, F740="northwest", 3, F740="northeast", 4)</f>
        <v>4</v>
      </c>
      <c r="K740">
        <f t="shared" si="35"/>
        <v>1</v>
      </c>
    </row>
    <row r="741" spans="1:11" x14ac:dyDescent="0.2">
      <c r="A741">
        <v>29</v>
      </c>
      <c r="B741" t="s">
        <v>10</v>
      </c>
      <c r="C741">
        <v>35.5</v>
      </c>
      <c r="D741">
        <v>2</v>
      </c>
      <c r="E741" t="s">
        <v>8</v>
      </c>
      <c r="F741" t="s">
        <v>9</v>
      </c>
      <c r="G741">
        <v>44585.455869999998</v>
      </c>
      <c r="H741">
        <f t="shared" si="33"/>
        <v>0</v>
      </c>
      <c r="I741">
        <f t="shared" si="34"/>
        <v>1</v>
      </c>
      <c r="J741" cm="1">
        <f t="array" ref="J741">_xlfn.IFS(F741="southwest", 1, F741="southeast", 2, F741="northwest", 3, F741="northeast", 4)</f>
        <v>1</v>
      </c>
      <c r="K741">
        <f t="shared" si="35"/>
        <v>1</v>
      </c>
    </row>
    <row r="742" spans="1:11" x14ac:dyDescent="0.2">
      <c r="A742">
        <v>45</v>
      </c>
      <c r="B742" t="s">
        <v>10</v>
      </c>
      <c r="C742">
        <v>24.035</v>
      </c>
      <c r="D742">
        <v>2</v>
      </c>
      <c r="E742" t="s">
        <v>11</v>
      </c>
      <c r="F742" t="s">
        <v>14</v>
      </c>
      <c r="G742">
        <v>8604.4836500000001</v>
      </c>
      <c r="H742">
        <f t="shared" si="33"/>
        <v>0</v>
      </c>
      <c r="I742">
        <f t="shared" si="34"/>
        <v>0</v>
      </c>
      <c r="J742" cm="1">
        <f t="array" ref="J742">_xlfn.IFS(F742="southwest", 1, F742="southeast", 2, F742="northwest", 3, F742="northeast", 4)</f>
        <v>4</v>
      </c>
      <c r="K742">
        <f t="shared" si="35"/>
        <v>0</v>
      </c>
    </row>
    <row r="743" spans="1:11" x14ac:dyDescent="0.2">
      <c r="A743">
        <v>27</v>
      </c>
      <c r="B743" t="s">
        <v>10</v>
      </c>
      <c r="C743">
        <v>29.15</v>
      </c>
      <c r="D743">
        <v>0</v>
      </c>
      <c r="E743" t="s">
        <v>8</v>
      </c>
      <c r="F743" t="s">
        <v>12</v>
      </c>
      <c r="G743">
        <v>18246.495500000001</v>
      </c>
      <c r="H743">
        <f t="shared" si="33"/>
        <v>0</v>
      </c>
      <c r="I743">
        <f t="shared" si="34"/>
        <v>1</v>
      </c>
      <c r="J743" cm="1">
        <f t="array" ref="J743">_xlfn.IFS(F743="southwest", 1, F743="southeast", 2, F743="northwest", 3, F743="northeast", 4)</f>
        <v>2</v>
      </c>
      <c r="K743">
        <f t="shared" si="35"/>
        <v>1</v>
      </c>
    </row>
    <row r="744" spans="1:11" x14ac:dyDescent="0.2">
      <c r="A744">
        <v>53</v>
      </c>
      <c r="B744" t="s">
        <v>10</v>
      </c>
      <c r="C744">
        <v>34.104999999999997</v>
      </c>
      <c r="D744">
        <v>0</v>
      </c>
      <c r="E744" t="s">
        <v>8</v>
      </c>
      <c r="F744" t="s">
        <v>14</v>
      </c>
      <c r="G744">
        <v>43254.417950000003</v>
      </c>
      <c r="H744">
        <f t="shared" si="33"/>
        <v>0</v>
      </c>
      <c r="I744">
        <f t="shared" si="34"/>
        <v>1</v>
      </c>
      <c r="J744" cm="1">
        <f t="array" ref="J744">_xlfn.IFS(F744="southwest", 1, F744="southeast", 2, F744="northwest", 3, F744="northeast", 4)</f>
        <v>4</v>
      </c>
      <c r="K744">
        <f t="shared" si="35"/>
        <v>1</v>
      </c>
    </row>
    <row r="745" spans="1:11" x14ac:dyDescent="0.2">
      <c r="A745">
        <v>31</v>
      </c>
      <c r="B745" t="s">
        <v>7</v>
      </c>
      <c r="C745">
        <v>26.62</v>
      </c>
      <c r="D745">
        <v>0</v>
      </c>
      <c r="E745" t="s">
        <v>11</v>
      </c>
      <c r="F745" t="s">
        <v>12</v>
      </c>
      <c r="G745">
        <v>3757.8447999999999</v>
      </c>
      <c r="H745">
        <f t="shared" si="33"/>
        <v>1</v>
      </c>
      <c r="I745">
        <f t="shared" si="34"/>
        <v>0</v>
      </c>
      <c r="J745" cm="1">
        <f t="array" ref="J745">_xlfn.IFS(F745="southwest", 1, F745="southeast", 2, F745="northwest", 3, F745="northeast", 4)</f>
        <v>2</v>
      </c>
      <c r="K745">
        <f t="shared" si="35"/>
        <v>1</v>
      </c>
    </row>
    <row r="746" spans="1:11" x14ac:dyDescent="0.2">
      <c r="A746">
        <v>50</v>
      </c>
      <c r="B746" t="s">
        <v>10</v>
      </c>
      <c r="C746">
        <v>26.41</v>
      </c>
      <c r="D746">
        <v>0</v>
      </c>
      <c r="E746" t="s">
        <v>11</v>
      </c>
      <c r="F746" t="s">
        <v>13</v>
      </c>
      <c r="G746">
        <v>8827.2098999999998</v>
      </c>
      <c r="H746">
        <f t="shared" si="33"/>
        <v>0</v>
      </c>
      <c r="I746">
        <f t="shared" si="34"/>
        <v>0</v>
      </c>
      <c r="J746" cm="1">
        <f t="array" ref="J746">_xlfn.IFS(F746="southwest", 1, F746="southeast", 2, F746="northwest", 3, F746="northeast", 4)</f>
        <v>3</v>
      </c>
      <c r="K746">
        <f t="shared" si="35"/>
        <v>1</v>
      </c>
    </row>
    <row r="747" spans="1:11" x14ac:dyDescent="0.2">
      <c r="A747">
        <v>50</v>
      </c>
      <c r="B747" t="s">
        <v>7</v>
      </c>
      <c r="C747">
        <v>30.114999999999998</v>
      </c>
      <c r="D747">
        <v>1</v>
      </c>
      <c r="E747" t="s">
        <v>11</v>
      </c>
      <c r="F747" t="s">
        <v>13</v>
      </c>
      <c r="G747">
        <v>9910.3598500000007</v>
      </c>
      <c r="H747">
        <f t="shared" si="33"/>
        <v>1</v>
      </c>
      <c r="I747">
        <f t="shared" si="34"/>
        <v>0</v>
      </c>
      <c r="J747" cm="1">
        <f t="array" ref="J747">_xlfn.IFS(F747="southwest", 1, F747="southeast", 2, F747="northwest", 3, F747="northeast", 4)</f>
        <v>3</v>
      </c>
      <c r="K747">
        <f t="shared" si="35"/>
        <v>1</v>
      </c>
    </row>
    <row r="748" spans="1:11" x14ac:dyDescent="0.2">
      <c r="A748">
        <v>34</v>
      </c>
      <c r="B748" t="s">
        <v>10</v>
      </c>
      <c r="C748">
        <v>27</v>
      </c>
      <c r="D748">
        <v>2</v>
      </c>
      <c r="E748" t="s">
        <v>11</v>
      </c>
      <c r="F748" t="s">
        <v>9</v>
      </c>
      <c r="G748">
        <v>11737.848840000001</v>
      </c>
      <c r="H748">
        <f t="shared" si="33"/>
        <v>0</v>
      </c>
      <c r="I748">
        <f t="shared" si="34"/>
        <v>0</v>
      </c>
      <c r="J748" cm="1">
        <f t="array" ref="J748">_xlfn.IFS(F748="southwest", 1, F748="southeast", 2, F748="northwest", 3, F748="northeast", 4)</f>
        <v>1</v>
      </c>
      <c r="K748">
        <f t="shared" si="35"/>
        <v>1</v>
      </c>
    </row>
    <row r="749" spans="1:11" x14ac:dyDescent="0.2">
      <c r="A749">
        <v>19</v>
      </c>
      <c r="B749" t="s">
        <v>10</v>
      </c>
      <c r="C749">
        <v>21.754999999999999</v>
      </c>
      <c r="D749">
        <v>0</v>
      </c>
      <c r="E749" t="s">
        <v>11</v>
      </c>
      <c r="F749" t="s">
        <v>13</v>
      </c>
      <c r="G749">
        <v>1627.2824499999999</v>
      </c>
      <c r="H749">
        <f t="shared" si="33"/>
        <v>0</v>
      </c>
      <c r="I749">
        <f t="shared" si="34"/>
        <v>0</v>
      </c>
      <c r="J749" cm="1">
        <f t="array" ref="J749">_xlfn.IFS(F749="southwest", 1, F749="southeast", 2, F749="northwest", 3, F749="northeast", 4)</f>
        <v>3</v>
      </c>
      <c r="K749">
        <f t="shared" si="35"/>
        <v>0</v>
      </c>
    </row>
    <row r="750" spans="1:11" x14ac:dyDescent="0.2">
      <c r="A750">
        <v>47</v>
      </c>
      <c r="B750" t="s">
        <v>7</v>
      </c>
      <c r="C750">
        <v>36</v>
      </c>
      <c r="D750">
        <v>1</v>
      </c>
      <c r="E750" t="s">
        <v>11</v>
      </c>
      <c r="F750" t="s">
        <v>9</v>
      </c>
      <c r="G750">
        <v>8556.9069999999992</v>
      </c>
      <c r="H750">
        <f t="shared" si="33"/>
        <v>1</v>
      </c>
      <c r="I750">
        <f t="shared" si="34"/>
        <v>0</v>
      </c>
      <c r="J750" cm="1">
        <f t="array" ref="J750">_xlfn.IFS(F750="southwest", 1, F750="southeast", 2, F750="northwest", 3, F750="northeast", 4)</f>
        <v>1</v>
      </c>
      <c r="K750">
        <f t="shared" si="35"/>
        <v>1</v>
      </c>
    </row>
    <row r="751" spans="1:11" x14ac:dyDescent="0.2">
      <c r="A751">
        <v>28</v>
      </c>
      <c r="B751" t="s">
        <v>10</v>
      </c>
      <c r="C751">
        <v>30.875</v>
      </c>
      <c r="D751">
        <v>0</v>
      </c>
      <c r="E751" t="s">
        <v>11</v>
      </c>
      <c r="F751" t="s">
        <v>13</v>
      </c>
      <c r="G751">
        <v>3062.5082499999999</v>
      </c>
      <c r="H751">
        <f t="shared" si="33"/>
        <v>0</v>
      </c>
      <c r="I751">
        <f t="shared" si="34"/>
        <v>0</v>
      </c>
      <c r="J751" cm="1">
        <f t="array" ref="J751">_xlfn.IFS(F751="southwest", 1, F751="southeast", 2, F751="northwest", 3, F751="northeast", 4)</f>
        <v>3</v>
      </c>
      <c r="K751">
        <f t="shared" si="35"/>
        <v>1</v>
      </c>
    </row>
    <row r="752" spans="1:11" x14ac:dyDescent="0.2">
      <c r="A752">
        <v>37</v>
      </c>
      <c r="B752" t="s">
        <v>7</v>
      </c>
      <c r="C752">
        <v>26.4</v>
      </c>
      <c r="D752">
        <v>0</v>
      </c>
      <c r="E752" t="s">
        <v>8</v>
      </c>
      <c r="F752" t="s">
        <v>12</v>
      </c>
      <c r="G752">
        <v>19539.242999999999</v>
      </c>
      <c r="H752">
        <f t="shared" si="33"/>
        <v>1</v>
      </c>
      <c r="I752">
        <f t="shared" si="34"/>
        <v>1</v>
      </c>
      <c r="J752" cm="1">
        <f t="array" ref="J752">_xlfn.IFS(F752="southwest", 1, F752="southeast", 2, F752="northwest", 3, F752="northeast", 4)</f>
        <v>2</v>
      </c>
      <c r="K752">
        <f t="shared" si="35"/>
        <v>1</v>
      </c>
    </row>
    <row r="753" spans="1:11" x14ac:dyDescent="0.2">
      <c r="A753">
        <v>21</v>
      </c>
      <c r="B753" t="s">
        <v>10</v>
      </c>
      <c r="C753">
        <v>28.975000000000001</v>
      </c>
      <c r="D753">
        <v>0</v>
      </c>
      <c r="E753" t="s">
        <v>11</v>
      </c>
      <c r="F753" t="s">
        <v>13</v>
      </c>
      <c r="G753">
        <v>1906.35825</v>
      </c>
      <c r="H753">
        <f t="shared" si="33"/>
        <v>0</v>
      </c>
      <c r="I753">
        <f t="shared" si="34"/>
        <v>0</v>
      </c>
      <c r="J753" cm="1">
        <f t="array" ref="J753">_xlfn.IFS(F753="southwest", 1, F753="southeast", 2, F753="northwest", 3, F753="northeast", 4)</f>
        <v>3</v>
      </c>
      <c r="K753">
        <f t="shared" si="35"/>
        <v>1</v>
      </c>
    </row>
    <row r="754" spans="1:11" x14ac:dyDescent="0.2">
      <c r="A754">
        <v>64</v>
      </c>
      <c r="B754" t="s">
        <v>10</v>
      </c>
      <c r="C754">
        <v>37.905000000000001</v>
      </c>
      <c r="D754">
        <v>0</v>
      </c>
      <c r="E754" t="s">
        <v>11</v>
      </c>
      <c r="F754" t="s">
        <v>13</v>
      </c>
      <c r="G754">
        <v>14210.53595</v>
      </c>
      <c r="H754">
        <f t="shared" si="33"/>
        <v>0</v>
      </c>
      <c r="I754">
        <f t="shared" si="34"/>
        <v>0</v>
      </c>
      <c r="J754" cm="1">
        <f t="array" ref="J754">_xlfn.IFS(F754="southwest", 1, F754="southeast", 2, F754="northwest", 3, F754="northeast", 4)</f>
        <v>3</v>
      </c>
      <c r="K754">
        <f t="shared" si="35"/>
        <v>1</v>
      </c>
    </row>
    <row r="755" spans="1:11" x14ac:dyDescent="0.2">
      <c r="A755">
        <v>58</v>
      </c>
      <c r="B755" t="s">
        <v>7</v>
      </c>
      <c r="C755">
        <v>22.77</v>
      </c>
      <c r="D755">
        <v>0</v>
      </c>
      <c r="E755" t="s">
        <v>11</v>
      </c>
      <c r="F755" t="s">
        <v>12</v>
      </c>
      <c r="G755">
        <v>11833.782300000001</v>
      </c>
      <c r="H755">
        <f t="shared" si="33"/>
        <v>1</v>
      </c>
      <c r="I755">
        <f t="shared" si="34"/>
        <v>0</v>
      </c>
      <c r="J755" cm="1">
        <f t="array" ref="J755">_xlfn.IFS(F755="southwest", 1, F755="southeast", 2, F755="northwest", 3, F755="northeast", 4)</f>
        <v>2</v>
      </c>
      <c r="K755">
        <f t="shared" si="35"/>
        <v>0</v>
      </c>
    </row>
    <row r="756" spans="1:11" x14ac:dyDescent="0.2">
      <c r="A756">
        <v>24</v>
      </c>
      <c r="B756" t="s">
        <v>10</v>
      </c>
      <c r="C756">
        <v>33.630000000000003</v>
      </c>
      <c r="D756">
        <v>4</v>
      </c>
      <c r="E756" t="s">
        <v>11</v>
      </c>
      <c r="F756" t="s">
        <v>14</v>
      </c>
      <c r="G756">
        <v>17128.426080000001</v>
      </c>
      <c r="H756">
        <f t="shared" si="33"/>
        <v>0</v>
      </c>
      <c r="I756">
        <f t="shared" si="34"/>
        <v>0</v>
      </c>
      <c r="J756" cm="1">
        <f t="array" ref="J756">_xlfn.IFS(F756="southwest", 1, F756="southeast", 2, F756="northwest", 3, F756="northeast", 4)</f>
        <v>4</v>
      </c>
      <c r="K756">
        <f t="shared" si="35"/>
        <v>1</v>
      </c>
    </row>
    <row r="757" spans="1:11" x14ac:dyDescent="0.2">
      <c r="A757">
        <v>31</v>
      </c>
      <c r="B757" t="s">
        <v>10</v>
      </c>
      <c r="C757">
        <v>27.645</v>
      </c>
      <c r="D757">
        <v>2</v>
      </c>
      <c r="E757" t="s">
        <v>11</v>
      </c>
      <c r="F757" t="s">
        <v>14</v>
      </c>
      <c r="G757">
        <v>5031.26955</v>
      </c>
      <c r="H757">
        <f t="shared" si="33"/>
        <v>0</v>
      </c>
      <c r="I757">
        <f t="shared" si="34"/>
        <v>0</v>
      </c>
      <c r="J757" cm="1">
        <f t="array" ref="J757">_xlfn.IFS(F757="southwest", 1, F757="southeast", 2, F757="northwest", 3, F757="northeast", 4)</f>
        <v>4</v>
      </c>
      <c r="K757">
        <f t="shared" si="35"/>
        <v>1</v>
      </c>
    </row>
    <row r="758" spans="1:11" x14ac:dyDescent="0.2">
      <c r="A758">
        <v>39</v>
      </c>
      <c r="B758" t="s">
        <v>7</v>
      </c>
      <c r="C758">
        <v>22.8</v>
      </c>
      <c r="D758">
        <v>3</v>
      </c>
      <c r="E758" t="s">
        <v>11</v>
      </c>
      <c r="F758" t="s">
        <v>14</v>
      </c>
      <c r="G758">
        <v>7985.8149999999996</v>
      </c>
      <c r="H758">
        <f t="shared" si="33"/>
        <v>1</v>
      </c>
      <c r="I758">
        <f t="shared" si="34"/>
        <v>0</v>
      </c>
      <c r="J758" cm="1">
        <f t="array" ref="J758">_xlfn.IFS(F758="southwest", 1, F758="southeast", 2, F758="northwest", 3, F758="northeast", 4)</f>
        <v>4</v>
      </c>
      <c r="K758">
        <f t="shared" si="35"/>
        <v>0</v>
      </c>
    </row>
    <row r="759" spans="1:11" x14ac:dyDescent="0.2">
      <c r="A759">
        <v>47</v>
      </c>
      <c r="B759" t="s">
        <v>7</v>
      </c>
      <c r="C759">
        <v>27.83</v>
      </c>
      <c r="D759">
        <v>0</v>
      </c>
      <c r="E759" t="s">
        <v>8</v>
      </c>
      <c r="F759" t="s">
        <v>12</v>
      </c>
      <c r="G759">
        <v>23065.420699999999</v>
      </c>
      <c r="H759">
        <f t="shared" si="33"/>
        <v>1</v>
      </c>
      <c r="I759">
        <f t="shared" si="34"/>
        <v>1</v>
      </c>
      <c r="J759" cm="1">
        <f t="array" ref="J759">_xlfn.IFS(F759="southwest", 1, F759="southeast", 2, F759="northwest", 3, F759="northeast", 4)</f>
        <v>2</v>
      </c>
      <c r="K759">
        <f t="shared" si="35"/>
        <v>1</v>
      </c>
    </row>
    <row r="760" spans="1:11" x14ac:dyDescent="0.2">
      <c r="A760">
        <v>30</v>
      </c>
      <c r="B760" t="s">
        <v>10</v>
      </c>
      <c r="C760">
        <v>37.43</v>
      </c>
      <c r="D760">
        <v>3</v>
      </c>
      <c r="E760" t="s">
        <v>11</v>
      </c>
      <c r="F760" t="s">
        <v>14</v>
      </c>
      <c r="G760">
        <v>5428.7277000000004</v>
      </c>
      <c r="H760">
        <f t="shared" si="33"/>
        <v>0</v>
      </c>
      <c r="I760">
        <f t="shared" si="34"/>
        <v>0</v>
      </c>
      <c r="J760" cm="1">
        <f t="array" ref="J760">_xlfn.IFS(F760="southwest", 1, F760="southeast", 2, F760="northwest", 3, F760="northeast", 4)</f>
        <v>4</v>
      </c>
      <c r="K760">
        <f t="shared" si="35"/>
        <v>1</v>
      </c>
    </row>
    <row r="761" spans="1:11" x14ac:dyDescent="0.2">
      <c r="A761">
        <v>18</v>
      </c>
      <c r="B761" t="s">
        <v>10</v>
      </c>
      <c r="C761">
        <v>38.17</v>
      </c>
      <c r="D761">
        <v>0</v>
      </c>
      <c r="E761" t="s">
        <v>8</v>
      </c>
      <c r="F761" t="s">
        <v>12</v>
      </c>
      <c r="G761">
        <v>36307.798300000002</v>
      </c>
      <c r="H761">
        <f t="shared" si="33"/>
        <v>0</v>
      </c>
      <c r="I761">
        <f t="shared" si="34"/>
        <v>1</v>
      </c>
      <c r="J761" cm="1">
        <f t="array" ref="J761">_xlfn.IFS(F761="southwest", 1, F761="southeast", 2, F761="northwest", 3, F761="northeast", 4)</f>
        <v>2</v>
      </c>
      <c r="K761">
        <f t="shared" si="35"/>
        <v>1</v>
      </c>
    </row>
    <row r="762" spans="1:11" x14ac:dyDescent="0.2">
      <c r="A762">
        <v>22</v>
      </c>
      <c r="B762" t="s">
        <v>7</v>
      </c>
      <c r="C762">
        <v>34.58</v>
      </c>
      <c r="D762">
        <v>2</v>
      </c>
      <c r="E762" t="s">
        <v>11</v>
      </c>
      <c r="F762" t="s">
        <v>14</v>
      </c>
      <c r="G762">
        <v>3925.7582000000002</v>
      </c>
      <c r="H762">
        <f t="shared" si="33"/>
        <v>1</v>
      </c>
      <c r="I762">
        <f t="shared" si="34"/>
        <v>0</v>
      </c>
      <c r="J762" cm="1">
        <f t="array" ref="J762">_xlfn.IFS(F762="southwest", 1, F762="southeast", 2, F762="northwest", 3, F762="northeast", 4)</f>
        <v>4</v>
      </c>
      <c r="K762">
        <f t="shared" si="35"/>
        <v>1</v>
      </c>
    </row>
    <row r="763" spans="1:11" x14ac:dyDescent="0.2">
      <c r="A763">
        <v>23</v>
      </c>
      <c r="B763" t="s">
        <v>10</v>
      </c>
      <c r="C763">
        <v>35.200000000000003</v>
      </c>
      <c r="D763">
        <v>1</v>
      </c>
      <c r="E763" t="s">
        <v>11</v>
      </c>
      <c r="F763" t="s">
        <v>9</v>
      </c>
      <c r="G763">
        <v>2416.9549999999999</v>
      </c>
      <c r="H763">
        <f t="shared" si="33"/>
        <v>0</v>
      </c>
      <c r="I763">
        <f t="shared" si="34"/>
        <v>0</v>
      </c>
      <c r="J763" cm="1">
        <f t="array" ref="J763">_xlfn.IFS(F763="southwest", 1, F763="southeast", 2, F763="northwest", 3, F763="northeast", 4)</f>
        <v>1</v>
      </c>
      <c r="K763">
        <f t="shared" si="35"/>
        <v>1</v>
      </c>
    </row>
    <row r="764" spans="1:11" x14ac:dyDescent="0.2">
      <c r="A764">
        <v>33</v>
      </c>
      <c r="B764" t="s">
        <v>10</v>
      </c>
      <c r="C764">
        <v>27.1</v>
      </c>
      <c r="D764">
        <v>1</v>
      </c>
      <c r="E764" t="s">
        <v>8</v>
      </c>
      <c r="F764" t="s">
        <v>9</v>
      </c>
      <c r="G764">
        <v>19040.876</v>
      </c>
      <c r="H764">
        <f t="shared" si="33"/>
        <v>0</v>
      </c>
      <c r="I764">
        <f t="shared" si="34"/>
        <v>1</v>
      </c>
      <c r="J764" cm="1">
        <f t="array" ref="J764">_xlfn.IFS(F764="southwest", 1, F764="southeast", 2, F764="northwest", 3, F764="northeast", 4)</f>
        <v>1</v>
      </c>
      <c r="K764">
        <f t="shared" si="35"/>
        <v>1</v>
      </c>
    </row>
    <row r="765" spans="1:11" x14ac:dyDescent="0.2">
      <c r="A765">
        <v>27</v>
      </c>
      <c r="B765" t="s">
        <v>10</v>
      </c>
      <c r="C765">
        <v>26.03</v>
      </c>
      <c r="D765">
        <v>0</v>
      </c>
      <c r="E765" t="s">
        <v>11</v>
      </c>
      <c r="F765" t="s">
        <v>14</v>
      </c>
      <c r="G765">
        <v>3070.8087</v>
      </c>
      <c r="H765">
        <f t="shared" si="33"/>
        <v>0</v>
      </c>
      <c r="I765">
        <f t="shared" si="34"/>
        <v>0</v>
      </c>
      <c r="J765" cm="1">
        <f t="array" ref="J765">_xlfn.IFS(F765="southwest", 1, F765="southeast", 2, F765="northwest", 3, F765="northeast", 4)</f>
        <v>4</v>
      </c>
      <c r="K765">
        <f t="shared" si="35"/>
        <v>1</v>
      </c>
    </row>
    <row r="766" spans="1:11" x14ac:dyDescent="0.2">
      <c r="A766">
        <v>45</v>
      </c>
      <c r="B766" t="s">
        <v>7</v>
      </c>
      <c r="C766">
        <v>25.175000000000001</v>
      </c>
      <c r="D766">
        <v>2</v>
      </c>
      <c r="E766" t="s">
        <v>11</v>
      </c>
      <c r="F766" t="s">
        <v>14</v>
      </c>
      <c r="G766">
        <v>9095.0682500000003</v>
      </c>
      <c r="H766">
        <f t="shared" si="33"/>
        <v>1</v>
      </c>
      <c r="I766">
        <f t="shared" si="34"/>
        <v>0</v>
      </c>
      <c r="J766" cm="1">
        <f t="array" ref="J766">_xlfn.IFS(F766="southwest", 1, F766="southeast", 2, F766="northwest", 3, F766="northeast", 4)</f>
        <v>4</v>
      </c>
      <c r="K766">
        <f t="shared" si="35"/>
        <v>1</v>
      </c>
    </row>
    <row r="767" spans="1:11" x14ac:dyDescent="0.2">
      <c r="A767">
        <v>57</v>
      </c>
      <c r="B767" t="s">
        <v>7</v>
      </c>
      <c r="C767">
        <v>31.824999999999999</v>
      </c>
      <c r="D767">
        <v>0</v>
      </c>
      <c r="E767" t="s">
        <v>11</v>
      </c>
      <c r="F767" t="s">
        <v>13</v>
      </c>
      <c r="G767">
        <v>11842.623750000001</v>
      </c>
      <c r="H767">
        <f t="shared" si="33"/>
        <v>1</v>
      </c>
      <c r="I767">
        <f t="shared" si="34"/>
        <v>0</v>
      </c>
      <c r="J767" cm="1">
        <f t="array" ref="J767">_xlfn.IFS(F767="southwest", 1, F767="southeast", 2, F767="northwest", 3, F767="northeast", 4)</f>
        <v>3</v>
      </c>
      <c r="K767">
        <f t="shared" si="35"/>
        <v>1</v>
      </c>
    </row>
    <row r="768" spans="1:11" x14ac:dyDescent="0.2">
      <c r="A768">
        <v>47</v>
      </c>
      <c r="B768" t="s">
        <v>10</v>
      </c>
      <c r="C768">
        <v>32.299999999999997</v>
      </c>
      <c r="D768">
        <v>1</v>
      </c>
      <c r="E768" t="s">
        <v>11</v>
      </c>
      <c r="F768" t="s">
        <v>9</v>
      </c>
      <c r="G768">
        <v>8062.7640000000001</v>
      </c>
      <c r="H768">
        <f t="shared" si="33"/>
        <v>0</v>
      </c>
      <c r="I768">
        <f t="shared" si="34"/>
        <v>0</v>
      </c>
      <c r="J768" cm="1">
        <f t="array" ref="J768">_xlfn.IFS(F768="southwest", 1, F768="southeast", 2, F768="northwest", 3, F768="northeast", 4)</f>
        <v>1</v>
      </c>
      <c r="K768">
        <f t="shared" si="35"/>
        <v>1</v>
      </c>
    </row>
    <row r="769" spans="1:11" x14ac:dyDescent="0.2">
      <c r="A769">
        <v>42</v>
      </c>
      <c r="B769" t="s">
        <v>7</v>
      </c>
      <c r="C769">
        <v>29</v>
      </c>
      <c r="D769">
        <v>1</v>
      </c>
      <c r="E769" t="s">
        <v>11</v>
      </c>
      <c r="F769" t="s">
        <v>9</v>
      </c>
      <c r="G769">
        <v>7050.6419999999998</v>
      </c>
      <c r="H769">
        <f t="shared" si="33"/>
        <v>1</v>
      </c>
      <c r="I769">
        <f t="shared" si="34"/>
        <v>0</v>
      </c>
      <c r="J769" cm="1">
        <f t="array" ref="J769">_xlfn.IFS(F769="southwest", 1, F769="southeast", 2, F769="northwest", 3, F769="northeast", 4)</f>
        <v>1</v>
      </c>
      <c r="K769">
        <f t="shared" si="35"/>
        <v>1</v>
      </c>
    </row>
    <row r="770" spans="1:11" x14ac:dyDescent="0.2">
      <c r="A770">
        <v>64</v>
      </c>
      <c r="B770" t="s">
        <v>7</v>
      </c>
      <c r="C770">
        <v>39.700000000000003</v>
      </c>
      <c r="D770">
        <v>0</v>
      </c>
      <c r="E770" t="s">
        <v>11</v>
      </c>
      <c r="F770" t="s">
        <v>9</v>
      </c>
      <c r="G770">
        <v>14319.031000000001</v>
      </c>
      <c r="H770">
        <f t="shared" si="33"/>
        <v>1</v>
      </c>
      <c r="I770">
        <f t="shared" si="34"/>
        <v>0</v>
      </c>
      <c r="J770" cm="1">
        <f t="array" ref="J770">_xlfn.IFS(F770="southwest", 1, F770="southeast", 2, F770="northwest", 3, F770="northeast", 4)</f>
        <v>1</v>
      </c>
      <c r="K770">
        <f t="shared" si="35"/>
        <v>1</v>
      </c>
    </row>
    <row r="771" spans="1:11" x14ac:dyDescent="0.2">
      <c r="A771">
        <v>38</v>
      </c>
      <c r="B771" t="s">
        <v>7</v>
      </c>
      <c r="C771">
        <v>19.475000000000001</v>
      </c>
      <c r="D771">
        <v>2</v>
      </c>
      <c r="E771" t="s">
        <v>11</v>
      </c>
      <c r="F771" t="s">
        <v>13</v>
      </c>
      <c r="G771">
        <v>6933.2422500000002</v>
      </c>
      <c r="H771">
        <f t="shared" ref="H771:H834" si="36">IF(B771= "female", 1, 0)</f>
        <v>1</v>
      </c>
      <c r="I771">
        <f t="shared" ref="I771:I834" si="37">IF(E771="yes", 1, 0)</f>
        <v>0</v>
      </c>
      <c r="J771" cm="1">
        <f t="array" ref="J771">_xlfn.IFS(F771="southwest", 1, F771="southeast", 2, F771="northwest", 3, F771="northeast", 4)</f>
        <v>3</v>
      </c>
      <c r="K771">
        <f t="shared" ref="K771:K834" si="38">IF(C771&gt;25, 1, 0)</f>
        <v>0</v>
      </c>
    </row>
    <row r="772" spans="1:11" x14ac:dyDescent="0.2">
      <c r="A772">
        <v>61</v>
      </c>
      <c r="B772" t="s">
        <v>10</v>
      </c>
      <c r="C772">
        <v>36.1</v>
      </c>
      <c r="D772">
        <v>3</v>
      </c>
      <c r="E772" t="s">
        <v>11</v>
      </c>
      <c r="F772" t="s">
        <v>9</v>
      </c>
      <c r="G772">
        <v>27941.28758</v>
      </c>
      <c r="H772">
        <f t="shared" si="36"/>
        <v>0</v>
      </c>
      <c r="I772">
        <f t="shared" si="37"/>
        <v>0</v>
      </c>
      <c r="J772" cm="1">
        <f t="array" ref="J772">_xlfn.IFS(F772="southwest", 1, F772="southeast", 2, F772="northwest", 3, F772="northeast", 4)</f>
        <v>1</v>
      </c>
      <c r="K772">
        <f t="shared" si="38"/>
        <v>1</v>
      </c>
    </row>
    <row r="773" spans="1:11" x14ac:dyDescent="0.2">
      <c r="A773">
        <v>53</v>
      </c>
      <c r="B773" t="s">
        <v>7</v>
      </c>
      <c r="C773">
        <v>26.7</v>
      </c>
      <c r="D773">
        <v>2</v>
      </c>
      <c r="E773" t="s">
        <v>11</v>
      </c>
      <c r="F773" t="s">
        <v>9</v>
      </c>
      <c r="G773">
        <v>11150.78</v>
      </c>
      <c r="H773">
        <f t="shared" si="36"/>
        <v>1</v>
      </c>
      <c r="I773">
        <f t="shared" si="37"/>
        <v>0</v>
      </c>
      <c r="J773" cm="1">
        <f t="array" ref="J773">_xlfn.IFS(F773="southwest", 1, F773="southeast", 2, F773="northwest", 3, F773="northeast", 4)</f>
        <v>1</v>
      </c>
      <c r="K773">
        <f t="shared" si="38"/>
        <v>1</v>
      </c>
    </row>
    <row r="774" spans="1:11" x14ac:dyDescent="0.2">
      <c r="A774">
        <v>44</v>
      </c>
      <c r="B774" t="s">
        <v>7</v>
      </c>
      <c r="C774">
        <v>36.479999999999997</v>
      </c>
      <c r="D774">
        <v>0</v>
      </c>
      <c r="E774" t="s">
        <v>11</v>
      </c>
      <c r="F774" t="s">
        <v>14</v>
      </c>
      <c r="G774">
        <v>12797.20962</v>
      </c>
      <c r="H774">
        <f t="shared" si="36"/>
        <v>1</v>
      </c>
      <c r="I774">
        <f t="shared" si="37"/>
        <v>0</v>
      </c>
      <c r="J774" cm="1">
        <f t="array" ref="J774">_xlfn.IFS(F774="southwest", 1, F774="southeast", 2, F774="northwest", 3, F774="northeast", 4)</f>
        <v>4</v>
      </c>
      <c r="K774">
        <f t="shared" si="38"/>
        <v>1</v>
      </c>
    </row>
    <row r="775" spans="1:11" x14ac:dyDescent="0.2">
      <c r="A775">
        <v>19</v>
      </c>
      <c r="B775" t="s">
        <v>7</v>
      </c>
      <c r="C775">
        <v>28.88</v>
      </c>
      <c r="D775">
        <v>0</v>
      </c>
      <c r="E775" t="s">
        <v>8</v>
      </c>
      <c r="F775" t="s">
        <v>13</v>
      </c>
      <c r="G775">
        <v>17748.5062</v>
      </c>
      <c r="H775">
        <f t="shared" si="36"/>
        <v>1</v>
      </c>
      <c r="I775">
        <f t="shared" si="37"/>
        <v>1</v>
      </c>
      <c r="J775" cm="1">
        <f t="array" ref="J775">_xlfn.IFS(F775="southwest", 1, F775="southeast", 2, F775="northwest", 3, F775="northeast", 4)</f>
        <v>3</v>
      </c>
      <c r="K775">
        <f t="shared" si="38"/>
        <v>1</v>
      </c>
    </row>
    <row r="776" spans="1:11" x14ac:dyDescent="0.2">
      <c r="A776">
        <v>41</v>
      </c>
      <c r="B776" t="s">
        <v>10</v>
      </c>
      <c r="C776">
        <v>34.200000000000003</v>
      </c>
      <c r="D776">
        <v>2</v>
      </c>
      <c r="E776" t="s">
        <v>11</v>
      </c>
      <c r="F776" t="s">
        <v>13</v>
      </c>
      <c r="G776">
        <v>7261.741</v>
      </c>
      <c r="H776">
        <f t="shared" si="36"/>
        <v>0</v>
      </c>
      <c r="I776">
        <f t="shared" si="37"/>
        <v>0</v>
      </c>
      <c r="J776" cm="1">
        <f t="array" ref="J776">_xlfn.IFS(F776="southwest", 1, F776="southeast", 2, F776="northwest", 3, F776="northeast", 4)</f>
        <v>3</v>
      </c>
      <c r="K776">
        <f t="shared" si="38"/>
        <v>1</v>
      </c>
    </row>
    <row r="777" spans="1:11" x14ac:dyDescent="0.2">
      <c r="A777">
        <v>51</v>
      </c>
      <c r="B777" t="s">
        <v>10</v>
      </c>
      <c r="C777">
        <v>33.33</v>
      </c>
      <c r="D777">
        <v>3</v>
      </c>
      <c r="E777" t="s">
        <v>11</v>
      </c>
      <c r="F777" t="s">
        <v>12</v>
      </c>
      <c r="G777">
        <v>10560.4917</v>
      </c>
      <c r="H777">
        <f t="shared" si="36"/>
        <v>0</v>
      </c>
      <c r="I777">
        <f t="shared" si="37"/>
        <v>0</v>
      </c>
      <c r="J777" cm="1">
        <f t="array" ref="J777">_xlfn.IFS(F777="southwest", 1, F777="southeast", 2, F777="northwest", 3, F777="northeast", 4)</f>
        <v>2</v>
      </c>
      <c r="K777">
        <f t="shared" si="38"/>
        <v>1</v>
      </c>
    </row>
    <row r="778" spans="1:11" x14ac:dyDescent="0.2">
      <c r="A778">
        <v>40</v>
      </c>
      <c r="B778" t="s">
        <v>10</v>
      </c>
      <c r="C778">
        <v>32.299999999999997</v>
      </c>
      <c r="D778">
        <v>2</v>
      </c>
      <c r="E778" t="s">
        <v>11</v>
      </c>
      <c r="F778" t="s">
        <v>13</v>
      </c>
      <c r="G778">
        <v>6986.6970000000001</v>
      </c>
      <c r="H778">
        <f t="shared" si="36"/>
        <v>0</v>
      </c>
      <c r="I778">
        <f t="shared" si="37"/>
        <v>0</v>
      </c>
      <c r="J778" cm="1">
        <f t="array" ref="J778">_xlfn.IFS(F778="southwest", 1, F778="southeast", 2, F778="northwest", 3, F778="northeast", 4)</f>
        <v>3</v>
      </c>
      <c r="K778">
        <f t="shared" si="38"/>
        <v>1</v>
      </c>
    </row>
    <row r="779" spans="1:11" x14ac:dyDescent="0.2">
      <c r="A779">
        <v>45</v>
      </c>
      <c r="B779" t="s">
        <v>10</v>
      </c>
      <c r="C779">
        <v>39.805</v>
      </c>
      <c r="D779">
        <v>0</v>
      </c>
      <c r="E779" t="s">
        <v>11</v>
      </c>
      <c r="F779" t="s">
        <v>14</v>
      </c>
      <c r="G779">
        <v>7448.4039499999999</v>
      </c>
      <c r="H779">
        <f t="shared" si="36"/>
        <v>0</v>
      </c>
      <c r="I779">
        <f t="shared" si="37"/>
        <v>0</v>
      </c>
      <c r="J779" cm="1">
        <f t="array" ref="J779">_xlfn.IFS(F779="southwest", 1, F779="southeast", 2, F779="northwest", 3, F779="northeast", 4)</f>
        <v>4</v>
      </c>
      <c r="K779">
        <f t="shared" si="38"/>
        <v>1</v>
      </c>
    </row>
    <row r="780" spans="1:11" x14ac:dyDescent="0.2">
      <c r="A780">
        <v>35</v>
      </c>
      <c r="B780" t="s">
        <v>10</v>
      </c>
      <c r="C780">
        <v>34.32</v>
      </c>
      <c r="D780">
        <v>3</v>
      </c>
      <c r="E780" t="s">
        <v>11</v>
      </c>
      <c r="F780" t="s">
        <v>12</v>
      </c>
      <c r="G780">
        <v>5934.3797999999997</v>
      </c>
      <c r="H780">
        <f t="shared" si="36"/>
        <v>0</v>
      </c>
      <c r="I780">
        <f t="shared" si="37"/>
        <v>0</v>
      </c>
      <c r="J780" cm="1">
        <f t="array" ref="J780">_xlfn.IFS(F780="southwest", 1, F780="southeast", 2, F780="northwest", 3, F780="northeast", 4)</f>
        <v>2</v>
      </c>
      <c r="K780">
        <f t="shared" si="38"/>
        <v>1</v>
      </c>
    </row>
    <row r="781" spans="1:11" x14ac:dyDescent="0.2">
      <c r="A781">
        <v>53</v>
      </c>
      <c r="B781" t="s">
        <v>10</v>
      </c>
      <c r="C781">
        <v>28.88</v>
      </c>
      <c r="D781">
        <v>0</v>
      </c>
      <c r="E781" t="s">
        <v>11</v>
      </c>
      <c r="F781" t="s">
        <v>13</v>
      </c>
      <c r="G781">
        <v>9869.8101999999999</v>
      </c>
      <c r="H781">
        <f t="shared" si="36"/>
        <v>0</v>
      </c>
      <c r="I781">
        <f t="shared" si="37"/>
        <v>0</v>
      </c>
      <c r="J781" cm="1">
        <f t="array" ref="J781">_xlfn.IFS(F781="southwest", 1, F781="southeast", 2, F781="northwest", 3, F781="northeast", 4)</f>
        <v>3</v>
      </c>
      <c r="K781">
        <f t="shared" si="38"/>
        <v>1</v>
      </c>
    </row>
    <row r="782" spans="1:11" x14ac:dyDescent="0.2">
      <c r="A782">
        <v>30</v>
      </c>
      <c r="B782" t="s">
        <v>10</v>
      </c>
      <c r="C782">
        <v>24.4</v>
      </c>
      <c r="D782">
        <v>3</v>
      </c>
      <c r="E782" t="s">
        <v>8</v>
      </c>
      <c r="F782" t="s">
        <v>9</v>
      </c>
      <c r="G782">
        <v>18259.216</v>
      </c>
      <c r="H782">
        <f t="shared" si="36"/>
        <v>0</v>
      </c>
      <c r="I782">
        <f t="shared" si="37"/>
        <v>1</v>
      </c>
      <c r="J782" cm="1">
        <f t="array" ref="J782">_xlfn.IFS(F782="southwest", 1, F782="southeast", 2, F782="northwest", 3, F782="northeast", 4)</f>
        <v>1</v>
      </c>
      <c r="K782">
        <f t="shared" si="38"/>
        <v>0</v>
      </c>
    </row>
    <row r="783" spans="1:11" x14ac:dyDescent="0.2">
      <c r="A783">
        <v>18</v>
      </c>
      <c r="B783" t="s">
        <v>10</v>
      </c>
      <c r="C783">
        <v>41.14</v>
      </c>
      <c r="D783">
        <v>0</v>
      </c>
      <c r="E783" t="s">
        <v>11</v>
      </c>
      <c r="F783" t="s">
        <v>12</v>
      </c>
      <c r="G783">
        <v>1146.7965999999999</v>
      </c>
      <c r="H783">
        <f t="shared" si="36"/>
        <v>0</v>
      </c>
      <c r="I783">
        <f t="shared" si="37"/>
        <v>0</v>
      </c>
      <c r="J783" cm="1">
        <f t="array" ref="J783">_xlfn.IFS(F783="southwest", 1, F783="southeast", 2, F783="northwest", 3, F783="northeast", 4)</f>
        <v>2</v>
      </c>
      <c r="K783">
        <f t="shared" si="38"/>
        <v>1</v>
      </c>
    </row>
    <row r="784" spans="1:11" x14ac:dyDescent="0.2">
      <c r="A784">
        <v>51</v>
      </c>
      <c r="B784" t="s">
        <v>10</v>
      </c>
      <c r="C784">
        <v>35.97</v>
      </c>
      <c r="D784">
        <v>1</v>
      </c>
      <c r="E784" t="s">
        <v>11</v>
      </c>
      <c r="F784" t="s">
        <v>12</v>
      </c>
      <c r="G784">
        <v>9386.1612999999998</v>
      </c>
      <c r="H784">
        <f t="shared" si="36"/>
        <v>0</v>
      </c>
      <c r="I784">
        <f t="shared" si="37"/>
        <v>0</v>
      </c>
      <c r="J784" cm="1">
        <f t="array" ref="J784">_xlfn.IFS(F784="southwest", 1, F784="southeast", 2, F784="northwest", 3, F784="northeast", 4)</f>
        <v>2</v>
      </c>
      <c r="K784">
        <f t="shared" si="38"/>
        <v>1</v>
      </c>
    </row>
    <row r="785" spans="1:11" x14ac:dyDescent="0.2">
      <c r="A785">
        <v>50</v>
      </c>
      <c r="B785" t="s">
        <v>7</v>
      </c>
      <c r="C785">
        <v>27.6</v>
      </c>
      <c r="D785">
        <v>1</v>
      </c>
      <c r="E785" t="s">
        <v>8</v>
      </c>
      <c r="F785" t="s">
        <v>9</v>
      </c>
      <c r="G785">
        <v>24520.263999999999</v>
      </c>
      <c r="H785">
        <f t="shared" si="36"/>
        <v>1</v>
      </c>
      <c r="I785">
        <f t="shared" si="37"/>
        <v>1</v>
      </c>
      <c r="J785" cm="1">
        <f t="array" ref="J785">_xlfn.IFS(F785="southwest", 1, F785="southeast", 2, F785="northwest", 3, F785="northeast", 4)</f>
        <v>1</v>
      </c>
      <c r="K785">
        <f t="shared" si="38"/>
        <v>1</v>
      </c>
    </row>
    <row r="786" spans="1:11" x14ac:dyDescent="0.2">
      <c r="A786">
        <v>31</v>
      </c>
      <c r="B786" t="s">
        <v>7</v>
      </c>
      <c r="C786">
        <v>29.26</v>
      </c>
      <c r="D786">
        <v>1</v>
      </c>
      <c r="E786" t="s">
        <v>11</v>
      </c>
      <c r="F786" t="s">
        <v>12</v>
      </c>
      <c r="G786">
        <v>4350.5144</v>
      </c>
      <c r="H786">
        <f t="shared" si="36"/>
        <v>1</v>
      </c>
      <c r="I786">
        <f t="shared" si="37"/>
        <v>0</v>
      </c>
      <c r="J786" cm="1">
        <f t="array" ref="J786">_xlfn.IFS(F786="southwest", 1, F786="southeast", 2, F786="northwest", 3, F786="northeast", 4)</f>
        <v>2</v>
      </c>
      <c r="K786">
        <f t="shared" si="38"/>
        <v>1</v>
      </c>
    </row>
    <row r="787" spans="1:11" x14ac:dyDescent="0.2">
      <c r="A787">
        <v>35</v>
      </c>
      <c r="B787" t="s">
        <v>7</v>
      </c>
      <c r="C787">
        <v>27.7</v>
      </c>
      <c r="D787">
        <v>3</v>
      </c>
      <c r="E787" t="s">
        <v>11</v>
      </c>
      <c r="F787" t="s">
        <v>9</v>
      </c>
      <c r="G787">
        <v>6414.1779999999999</v>
      </c>
      <c r="H787">
        <f t="shared" si="36"/>
        <v>1</v>
      </c>
      <c r="I787">
        <f t="shared" si="37"/>
        <v>0</v>
      </c>
      <c r="J787" cm="1">
        <f t="array" ref="J787">_xlfn.IFS(F787="southwest", 1, F787="southeast", 2, F787="northwest", 3, F787="northeast", 4)</f>
        <v>1</v>
      </c>
      <c r="K787">
        <f t="shared" si="38"/>
        <v>1</v>
      </c>
    </row>
    <row r="788" spans="1:11" x14ac:dyDescent="0.2">
      <c r="A788">
        <v>60</v>
      </c>
      <c r="B788" t="s">
        <v>10</v>
      </c>
      <c r="C788">
        <v>36.954999999999998</v>
      </c>
      <c r="D788">
        <v>0</v>
      </c>
      <c r="E788" t="s">
        <v>11</v>
      </c>
      <c r="F788" t="s">
        <v>14</v>
      </c>
      <c r="G788">
        <v>12741.167450000001</v>
      </c>
      <c r="H788">
        <f t="shared" si="36"/>
        <v>0</v>
      </c>
      <c r="I788">
        <f t="shared" si="37"/>
        <v>0</v>
      </c>
      <c r="J788" cm="1">
        <f t="array" ref="J788">_xlfn.IFS(F788="southwest", 1, F788="southeast", 2, F788="northwest", 3, F788="northeast", 4)</f>
        <v>4</v>
      </c>
      <c r="K788">
        <f t="shared" si="38"/>
        <v>1</v>
      </c>
    </row>
    <row r="789" spans="1:11" x14ac:dyDescent="0.2">
      <c r="A789">
        <v>21</v>
      </c>
      <c r="B789" t="s">
        <v>10</v>
      </c>
      <c r="C789">
        <v>36.86</v>
      </c>
      <c r="D789">
        <v>0</v>
      </c>
      <c r="E789" t="s">
        <v>11</v>
      </c>
      <c r="F789" t="s">
        <v>13</v>
      </c>
      <c r="G789">
        <v>1917.3184000000001</v>
      </c>
      <c r="H789">
        <f t="shared" si="36"/>
        <v>0</v>
      </c>
      <c r="I789">
        <f t="shared" si="37"/>
        <v>0</v>
      </c>
      <c r="J789" cm="1">
        <f t="array" ref="J789">_xlfn.IFS(F789="southwest", 1, F789="southeast", 2, F789="northwest", 3, F789="northeast", 4)</f>
        <v>3</v>
      </c>
      <c r="K789">
        <f t="shared" si="38"/>
        <v>1</v>
      </c>
    </row>
    <row r="790" spans="1:11" x14ac:dyDescent="0.2">
      <c r="A790">
        <v>29</v>
      </c>
      <c r="B790" t="s">
        <v>10</v>
      </c>
      <c r="C790">
        <v>22.515000000000001</v>
      </c>
      <c r="D790">
        <v>3</v>
      </c>
      <c r="E790" t="s">
        <v>11</v>
      </c>
      <c r="F790" t="s">
        <v>14</v>
      </c>
      <c r="G790">
        <v>5209.5788499999999</v>
      </c>
      <c r="H790">
        <f t="shared" si="36"/>
        <v>0</v>
      </c>
      <c r="I790">
        <f t="shared" si="37"/>
        <v>0</v>
      </c>
      <c r="J790" cm="1">
        <f t="array" ref="J790">_xlfn.IFS(F790="southwest", 1, F790="southeast", 2, F790="northwest", 3, F790="northeast", 4)</f>
        <v>4</v>
      </c>
      <c r="K790">
        <f t="shared" si="38"/>
        <v>0</v>
      </c>
    </row>
    <row r="791" spans="1:11" x14ac:dyDescent="0.2">
      <c r="A791">
        <v>62</v>
      </c>
      <c r="B791" t="s">
        <v>7</v>
      </c>
      <c r="C791">
        <v>29.92</v>
      </c>
      <c r="D791">
        <v>0</v>
      </c>
      <c r="E791" t="s">
        <v>11</v>
      </c>
      <c r="F791" t="s">
        <v>12</v>
      </c>
      <c r="G791">
        <v>13457.960800000001</v>
      </c>
      <c r="H791">
        <f t="shared" si="36"/>
        <v>1</v>
      </c>
      <c r="I791">
        <f t="shared" si="37"/>
        <v>0</v>
      </c>
      <c r="J791" cm="1">
        <f t="array" ref="J791">_xlfn.IFS(F791="southwest", 1, F791="southeast", 2, F791="northwest", 3, F791="northeast", 4)</f>
        <v>2</v>
      </c>
      <c r="K791">
        <f t="shared" si="38"/>
        <v>1</v>
      </c>
    </row>
    <row r="792" spans="1:11" x14ac:dyDescent="0.2">
      <c r="A792">
        <v>39</v>
      </c>
      <c r="B792" t="s">
        <v>7</v>
      </c>
      <c r="C792">
        <v>41.8</v>
      </c>
      <c r="D792">
        <v>0</v>
      </c>
      <c r="E792" t="s">
        <v>11</v>
      </c>
      <c r="F792" t="s">
        <v>12</v>
      </c>
      <c r="G792">
        <v>5662.2250000000004</v>
      </c>
      <c r="H792">
        <f t="shared" si="36"/>
        <v>1</v>
      </c>
      <c r="I792">
        <f t="shared" si="37"/>
        <v>0</v>
      </c>
      <c r="J792" cm="1">
        <f t="array" ref="J792">_xlfn.IFS(F792="southwest", 1, F792="southeast", 2, F792="northwest", 3, F792="northeast", 4)</f>
        <v>2</v>
      </c>
      <c r="K792">
        <f t="shared" si="38"/>
        <v>1</v>
      </c>
    </row>
    <row r="793" spans="1:11" x14ac:dyDescent="0.2">
      <c r="A793">
        <v>19</v>
      </c>
      <c r="B793" t="s">
        <v>10</v>
      </c>
      <c r="C793">
        <v>27.6</v>
      </c>
      <c r="D793">
        <v>0</v>
      </c>
      <c r="E793" t="s">
        <v>11</v>
      </c>
      <c r="F793" t="s">
        <v>9</v>
      </c>
      <c r="G793">
        <v>1252.4069999999999</v>
      </c>
      <c r="H793">
        <f t="shared" si="36"/>
        <v>0</v>
      </c>
      <c r="I793">
        <f t="shared" si="37"/>
        <v>0</v>
      </c>
      <c r="J793" cm="1">
        <f t="array" ref="J793">_xlfn.IFS(F793="southwest", 1, F793="southeast", 2, F793="northwest", 3, F793="northeast", 4)</f>
        <v>1</v>
      </c>
      <c r="K793">
        <f t="shared" si="38"/>
        <v>1</v>
      </c>
    </row>
    <row r="794" spans="1:11" x14ac:dyDescent="0.2">
      <c r="A794">
        <v>22</v>
      </c>
      <c r="B794" t="s">
        <v>7</v>
      </c>
      <c r="C794">
        <v>23.18</v>
      </c>
      <c r="D794">
        <v>0</v>
      </c>
      <c r="E794" t="s">
        <v>11</v>
      </c>
      <c r="F794" t="s">
        <v>14</v>
      </c>
      <c r="G794">
        <v>2731.9122000000002</v>
      </c>
      <c r="H794">
        <f t="shared" si="36"/>
        <v>1</v>
      </c>
      <c r="I794">
        <f t="shared" si="37"/>
        <v>0</v>
      </c>
      <c r="J794" cm="1">
        <f t="array" ref="J794">_xlfn.IFS(F794="southwest", 1, F794="southeast", 2, F794="northwest", 3, F794="northeast", 4)</f>
        <v>4</v>
      </c>
      <c r="K794">
        <f t="shared" si="38"/>
        <v>0</v>
      </c>
    </row>
    <row r="795" spans="1:11" x14ac:dyDescent="0.2">
      <c r="A795">
        <v>53</v>
      </c>
      <c r="B795" t="s">
        <v>10</v>
      </c>
      <c r="C795">
        <v>20.9</v>
      </c>
      <c r="D795">
        <v>0</v>
      </c>
      <c r="E795" t="s">
        <v>8</v>
      </c>
      <c r="F795" t="s">
        <v>12</v>
      </c>
      <c r="G795">
        <v>21195.817999999999</v>
      </c>
      <c r="H795">
        <f t="shared" si="36"/>
        <v>0</v>
      </c>
      <c r="I795">
        <f t="shared" si="37"/>
        <v>1</v>
      </c>
      <c r="J795" cm="1">
        <f t="array" ref="J795">_xlfn.IFS(F795="southwest", 1, F795="southeast", 2, F795="northwest", 3, F795="northeast", 4)</f>
        <v>2</v>
      </c>
      <c r="K795">
        <f t="shared" si="38"/>
        <v>0</v>
      </c>
    </row>
    <row r="796" spans="1:11" x14ac:dyDescent="0.2">
      <c r="A796">
        <v>39</v>
      </c>
      <c r="B796" t="s">
        <v>7</v>
      </c>
      <c r="C796">
        <v>31.92</v>
      </c>
      <c r="D796">
        <v>2</v>
      </c>
      <c r="E796" t="s">
        <v>11</v>
      </c>
      <c r="F796" t="s">
        <v>13</v>
      </c>
      <c r="G796">
        <v>7209.4917999999998</v>
      </c>
      <c r="H796">
        <f t="shared" si="36"/>
        <v>1</v>
      </c>
      <c r="I796">
        <f t="shared" si="37"/>
        <v>0</v>
      </c>
      <c r="J796" cm="1">
        <f t="array" ref="J796">_xlfn.IFS(F796="southwest", 1, F796="southeast", 2, F796="northwest", 3, F796="northeast", 4)</f>
        <v>3</v>
      </c>
      <c r="K796">
        <f t="shared" si="38"/>
        <v>1</v>
      </c>
    </row>
    <row r="797" spans="1:11" x14ac:dyDescent="0.2">
      <c r="A797">
        <v>27</v>
      </c>
      <c r="B797" t="s">
        <v>10</v>
      </c>
      <c r="C797">
        <v>28.5</v>
      </c>
      <c r="D797">
        <v>0</v>
      </c>
      <c r="E797" t="s">
        <v>8</v>
      </c>
      <c r="F797" t="s">
        <v>13</v>
      </c>
      <c r="G797">
        <v>18310.741999999998</v>
      </c>
      <c r="H797">
        <f t="shared" si="36"/>
        <v>0</v>
      </c>
      <c r="I797">
        <f t="shared" si="37"/>
        <v>1</v>
      </c>
      <c r="J797" cm="1">
        <f t="array" ref="J797">_xlfn.IFS(F797="southwest", 1, F797="southeast", 2, F797="northwest", 3, F797="northeast", 4)</f>
        <v>3</v>
      </c>
      <c r="K797">
        <f t="shared" si="38"/>
        <v>1</v>
      </c>
    </row>
    <row r="798" spans="1:11" x14ac:dyDescent="0.2">
      <c r="A798">
        <v>30</v>
      </c>
      <c r="B798" t="s">
        <v>10</v>
      </c>
      <c r="C798">
        <v>44.22</v>
      </c>
      <c r="D798">
        <v>2</v>
      </c>
      <c r="E798" t="s">
        <v>11</v>
      </c>
      <c r="F798" t="s">
        <v>12</v>
      </c>
      <c r="G798">
        <v>4266.1657999999998</v>
      </c>
      <c r="H798">
        <f t="shared" si="36"/>
        <v>0</v>
      </c>
      <c r="I798">
        <f t="shared" si="37"/>
        <v>0</v>
      </c>
      <c r="J798" cm="1">
        <f t="array" ref="J798">_xlfn.IFS(F798="southwest", 1, F798="southeast", 2, F798="northwest", 3, F798="northeast", 4)</f>
        <v>2</v>
      </c>
      <c r="K798">
        <f t="shared" si="38"/>
        <v>1</v>
      </c>
    </row>
    <row r="799" spans="1:11" x14ac:dyDescent="0.2">
      <c r="A799">
        <v>30</v>
      </c>
      <c r="B799" t="s">
        <v>7</v>
      </c>
      <c r="C799">
        <v>22.895</v>
      </c>
      <c r="D799">
        <v>1</v>
      </c>
      <c r="E799" t="s">
        <v>11</v>
      </c>
      <c r="F799" t="s">
        <v>14</v>
      </c>
      <c r="G799">
        <v>4719.52405</v>
      </c>
      <c r="H799">
        <f t="shared" si="36"/>
        <v>1</v>
      </c>
      <c r="I799">
        <f t="shared" si="37"/>
        <v>0</v>
      </c>
      <c r="J799" cm="1">
        <f t="array" ref="J799">_xlfn.IFS(F799="southwest", 1, F799="southeast", 2, F799="northwest", 3, F799="northeast", 4)</f>
        <v>4</v>
      </c>
      <c r="K799">
        <f t="shared" si="38"/>
        <v>0</v>
      </c>
    </row>
    <row r="800" spans="1:11" x14ac:dyDescent="0.2">
      <c r="A800">
        <v>58</v>
      </c>
      <c r="B800" t="s">
        <v>7</v>
      </c>
      <c r="C800">
        <v>33.1</v>
      </c>
      <c r="D800">
        <v>0</v>
      </c>
      <c r="E800" t="s">
        <v>11</v>
      </c>
      <c r="F800" t="s">
        <v>9</v>
      </c>
      <c r="G800">
        <v>11848.141</v>
      </c>
      <c r="H800">
        <f t="shared" si="36"/>
        <v>1</v>
      </c>
      <c r="I800">
        <f t="shared" si="37"/>
        <v>0</v>
      </c>
      <c r="J800" cm="1">
        <f t="array" ref="J800">_xlfn.IFS(F800="southwest", 1, F800="southeast", 2, F800="northwest", 3, F800="northeast", 4)</f>
        <v>1</v>
      </c>
      <c r="K800">
        <f t="shared" si="38"/>
        <v>1</v>
      </c>
    </row>
    <row r="801" spans="1:11" x14ac:dyDescent="0.2">
      <c r="A801">
        <v>33</v>
      </c>
      <c r="B801" t="s">
        <v>10</v>
      </c>
      <c r="C801">
        <v>24.795000000000002</v>
      </c>
      <c r="D801">
        <v>0</v>
      </c>
      <c r="E801" t="s">
        <v>8</v>
      </c>
      <c r="F801" t="s">
        <v>14</v>
      </c>
      <c r="G801">
        <v>17904.527050000001</v>
      </c>
      <c r="H801">
        <f t="shared" si="36"/>
        <v>0</v>
      </c>
      <c r="I801">
        <f t="shared" si="37"/>
        <v>1</v>
      </c>
      <c r="J801" cm="1">
        <f t="array" ref="J801">_xlfn.IFS(F801="southwest", 1, F801="southeast", 2, F801="northwest", 3, F801="northeast", 4)</f>
        <v>4</v>
      </c>
      <c r="K801">
        <f t="shared" si="38"/>
        <v>0</v>
      </c>
    </row>
    <row r="802" spans="1:11" x14ac:dyDescent="0.2">
      <c r="A802">
        <v>42</v>
      </c>
      <c r="B802" t="s">
        <v>7</v>
      </c>
      <c r="C802">
        <v>26.18</v>
      </c>
      <c r="D802">
        <v>1</v>
      </c>
      <c r="E802" t="s">
        <v>11</v>
      </c>
      <c r="F802" t="s">
        <v>12</v>
      </c>
      <c r="G802">
        <v>7046.7222000000002</v>
      </c>
      <c r="H802">
        <f t="shared" si="36"/>
        <v>1</v>
      </c>
      <c r="I802">
        <f t="shared" si="37"/>
        <v>0</v>
      </c>
      <c r="J802" cm="1">
        <f t="array" ref="J802">_xlfn.IFS(F802="southwest", 1, F802="southeast", 2, F802="northwest", 3, F802="northeast", 4)</f>
        <v>2</v>
      </c>
      <c r="K802">
        <f t="shared" si="38"/>
        <v>1</v>
      </c>
    </row>
    <row r="803" spans="1:11" x14ac:dyDescent="0.2">
      <c r="A803">
        <v>64</v>
      </c>
      <c r="B803" t="s">
        <v>7</v>
      </c>
      <c r="C803">
        <v>35.97</v>
      </c>
      <c r="D803">
        <v>0</v>
      </c>
      <c r="E803" t="s">
        <v>11</v>
      </c>
      <c r="F803" t="s">
        <v>12</v>
      </c>
      <c r="G803">
        <v>14313.846299999999</v>
      </c>
      <c r="H803">
        <f t="shared" si="36"/>
        <v>1</v>
      </c>
      <c r="I803">
        <f t="shared" si="37"/>
        <v>0</v>
      </c>
      <c r="J803" cm="1">
        <f t="array" ref="J803">_xlfn.IFS(F803="southwest", 1, F803="southeast", 2, F803="northwest", 3, F803="northeast", 4)</f>
        <v>2</v>
      </c>
      <c r="K803">
        <f t="shared" si="38"/>
        <v>1</v>
      </c>
    </row>
    <row r="804" spans="1:11" x14ac:dyDescent="0.2">
      <c r="A804">
        <v>21</v>
      </c>
      <c r="B804" t="s">
        <v>10</v>
      </c>
      <c r="C804">
        <v>22.3</v>
      </c>
      <c r="D804">
        <v>1</v>
      </c>
      <c r="E804" t="s">
        <v>11</v>
      </c>
      <c r="F804" t="s">
        <v>9</v>
      </c>
      <c r="G804">
        <v>2103.08</v>
      </c>
      <c r="H804">
        <f t="shared" si="36"/>
        <v>0</v>
      </c>
      <c r="I804">
        <f t="shared" si="37"/>
        <v>0</v>
      </c>
      <c r="J804" cm="1">
        <f t="array" ref="J804">_xlfn.IFS(F804="southwest", 1, F804="southeast", 2, F804="northwest", 3, F804="northeast", 4)</f>
        <v>1</v>
      </c>
      <c r="K804">
        <f t="shared" si="38"/>
        <v>0</v>
      </c>
    </row>
    <row r="805" spans="1:11" x14ac:dyDescent="0.2">
      <c r="A805">
        <v>18</v>
      </c>
      <c r="B805" t="s">
        <v>7</v>
      </c>
      <c r="C805">
        <v>42.24</v>
      </c>
      <c r="D805">
        <v>0</v>
      </c>
      <c r="E805" t="s">
        <v>8</v>
      </c>
      <c r="F805" t="s">
        <v>12</v>
      </c>
      <c r="G805">
        <v>38792.685599999997</v>
      </c>
      <c r="H805">
        <f t="shared" si="36"/>
        <v>1</v>
      </c>
      <c r="I805">
        <f t="shared" si="37"/>
        <v>1</v>
      </c>
      <c r="J805" cm="1">
        <f t="array" ref="J805">_xlfn.IFS(F805="southwest", 1, F805="southeast", 2, F805="northwest", 3, F805="northeast", 4)</f>
        <v>2</v>
      </c>
      <c r="K805">
        <f t="shared" si="38"/>
        <v>1</v>
      </c>
    </row>
    <row r="806" spans="1:11" x14ac:dyDescent="0.2">
      <c r="A806">
        <v>23</v>
      </c>
      <c r="B806" t="s">
        <v>10</v>
      </c>
      <c r="C806">
        <v>26.51</v>
      </c>
      <c r="D806">
        <v>0</v>
      </c>
      <c r="E806" t="s">
        <v>11</v>
      </c>
      <c r="F806" t="s">
        <v>12</v>
      </c>
      <c r="G806">
        <v>1815.8759</v>
      </c>
      <c r="H806">
        <f t="shared" si="36"/>
        <v>0</v>
      </c>
      <c r="I806">
        <f t="shared" si="37"/>
        <v>0</v>
      </c>
      <c r="J806" cm="1">
        <f t="array" ref="J806">_xlfn.IFS(F806="southwest", 1, F806="southeast", 2, F806="northwest", 3, F806="northeast", 4)</f>
        <v>2</v>
      </c>
      <c r="K806">
        <f t="shared" si="38"/>
        <v>1</v>
      </c>
    </row>
    <row r="807" spans="1:11" x14ac:dyDescent="0.2">
      <c r="A807">
        <v>45</v>
      </c>
      <c r="B807" t="s">
        <v>7</v>
      </c>
      <c r="C807">
        <v>35.814999999999998</v>
      </c>
      <c r="D807">
        <v>0</v>
      </c>
      <c r="E807" t="s">
        <v>11</v>
      </c>
      <c r="F807" t="s">
        <v>13</v>
      </c>
      <c r="G807">
        <v>7731.8578500000003</v>
      </c>
      <c r="H807">
        <f t="shared" si="36"/>
        <v>1</v>
      </c>
      <c r="I807">
        <f t="shared" si="37"/>
        <v>0</v>
      </c>
      <c r="J807" cm="1">
        <f t="array" ref="J807">_xlfn.IFS(F807="southwest", 1, F807="southeast", 2, F807="northwest", 3, F807="northeast", 4)</f>
        <v>3</v>
      </c>
      <c r="K807">
        <f t="shared" si="38"/>
        <v>1</v>
      </c>
    </row>
    <row r="808" spans="1:11" x14ac:dyDescent="0.2">
      <c r="A808">
        <v>40</v>
      </c>
      <c r="B808" t="s">
        <v>7</v>
      </c>
      <c r="C808">
        <v>41.42</v>
      </c>
      <c r="D808">
        <v>1</v>
      </c>
      <c r="E808" t="s">
        <v>11</v>
      </c>
      <c r="F808" t="s">
        <v>13</v>
      </c>
      <c r="G808">
        <v>28476.734990000001</v>
      </c>
      <c r="H808">
        <f t="shared" si="36"/>
        <v>1</v>
      </c>
      <c r="I808">
        <f t="shared" si="37"/>
        <v>0</v>
      </c>
      <c r="J808" cm="1">
        <f t="array" ref="J808">_xlfn.IFS(F808="southwest", 1, F808="southeast", 2, F808="northwest", 3, F808="northeast", 4)</f>
        <v>3</v>
      </c>
      <c r="K808">
        <f t="shared" si="38"/>
        <v>1</v>
      </c>
    </row>
    <row r="809" spans="1:11" x14ac:dyDescent="0.2">
      <c r="A809">
        <v>19</v>
      </c>
      <c r="B809" t="s">
        <v>7</v>
      </c>
      <c r="C809">
        <v>36.575000000000003</v>
      </c>
      <c r="D809">
        <v>0</v>
      </c>
      <c r="E809" t="s">
        <v>11</v>
      </c>
      <c r="F809" t="s">
        <v>13</v>
      </c>
      <c r="G809">
        <v>2136.8822500000001</v>
      </c>
      <c r="H809">
        <f t="shared" si="36"/>
        <v>1</v>
      </c>
      <c r="I809">
        <f t="shared" si="37"/>
        <v>0</v>
      </c>
      <c r="J809" cm="1">
        <f t="array" ref="J809">_xlfn.IFS(F809="southwest", 1, F809="southeast", 2, F809="northwest", 3, F809="northeast", 4)</f>
        <v>3</v>
      </c>
      <c r="K809">
        <f t="shared" si="38"/>
        <v>1</v>
      </c>
    </row>
    <row r="810" spans="1:11" x14ac:dyDescent="0.2">
      <c r="A810">
        <v>18</v>
      </c>
      <c r="B810" t="s">
        <v>10</v>
      </c>
      <c r="C810">
        <v>30.14</v>
      </c>
      <c r="D810">
        <v>0</v>
      </c>
      <c r="E810" t="s">
        <v>11</v>
      </c>
      <c r="F810" t="s">
        <v>12</v>
      </c>
      <c r="G810">
        <v>1131.5065999999999</v>
      </c>
      <c r="H810">
        <f t="shared" si="36"/>
        <v>0</v>
      </c>
      <c r="I810">
        <f t="shared" si="37"/>
        <v>0</v>
      </c>
      <c r="J810" cm="1">
        <f t="array" ref="J810">_xlfn.IFS(F810="southwest", 1, F810="southeast", 2, F810="northwest", 3, F810="northeast", 4)</f>
        <v>2</v>
      </c>
      <c r="K810">
        <f t="shared" si="38"/>
        <v>1</v>
      </c>
    </row>
    <row r="811" spans="1:11" x14ac:dyDescent="0.2">
      <c r="A811">
        <v>25</v>
      </c>
      <c r="B811" t="s">
        <v>10</v>
      </c>
      <c r="C811">
        <v>25.84</v>
      </c>
      <c r="D811">
        <v>1</v>
      </c>
      <c r="E811" t="s">
        <v>11</v>
      </c>
      <c r="F811" t="s">
        <v>14</v>
      </c>
      <c r="G811">
        <v>3309.7926000000002</v>
      </c>
      <c r="H811">
        <f t="shared" si="36"/>
        <v>0</v>
      </c>
      <c r="I811">
        <f t="shared" si="37"/>
        <v>0</v>
      </c>
      <c r="J811" cm="1">
        <f t="array" ref="J811">_xlfn.IFS(F811="southwest", 1, F811="southeast", 2, F811="northwest", 3, F811="northeast", 4)</f>
        <v>4</v>
      </c>
      <c r="K811">
        <f t="shared" si="38"/>
        <v>1</v>
      </c>
    </row>
    <row r="812" spans="1:11" x14ac:dyDescent="0.2">
      <c r="A812">
        <v>46</v>
      </c>
      <c r="B812" t="s">
        <v>7</v>
      </c>
      <c r="C812">
        <v>30.8</v>
      </c>
      <c r="D812">
        <v>3</v>
      </c>
      <c r="E812" t="s">
        <v>11</v>
      </c>
      <c r="F812" t="s">
        <v>9</v>
      </c>
      <c r="G812">
        <v>9414.92</v>
      </c>
      <c r="H812">
        <f t="shared" si="36"/>
        <v>1</v>
      </c>
      <c r="I812">
        <f t="shared" si="37"/>
        <v>0</v>
      </c>
      <c r="J812" cm="1">
        <f t="array" ref="J812">_xlfn.IFS(F812="southwest", 1, F812="southeast", 2, F812="northwest", 3, F812="northeast", 4)</f>
        <v>1</v>
      </c>
      <c r="K812">
        <f t="shared" si="38"/>
        <v>1</v>
      </c>
    </row>
    <row r="813" spans="1:11" x14ac:dyDescent="0.2">
      <c r="A813">
        <v>33</v>
      </c>
      <c r="B813" t="s">
        <v>7</v>
      </c>
      <c r="C813">
        <v>42.94</v>
      </c>
      <c r="D813">
        <v>3</v>
      </c>
      <c r="E813" t="s">
        <v>11</v>
      </c>
      <c r="F813" t="s">
        <v>13</v>
      </c>
      <c r="G813">
        <v>6360.9935999999998</v>
      </c>
      <c r="H813">
        <f t="shared" si="36"/>
        <v>1</v>
      </c>
      <c r="I813">
        <f t="shared" si="37"/>
        <v>0</v>
      </c>
      <c r="J813" cm="1">
        <f t="array" ref="J813">_xlfn.IFS(F813="southwest", 1, F813="southeast", 2, F813="northwest", 3, F813="northeast", 4)</f>
        <v>3</v>
      </c>
      <c r="K813">
        <f t="shared" si="38"/>
        <v>1</v>
      </c>
    </row>
    <row r="814" spans="1:11" x14ac:dyDescent="0.2">
      <c r="A814">
        <v>54</v>
      </c>
      <c r="B814" t="s">
        <v>10</v>
      </c>
      <c r="C814">
        <v>21.01</v>
      </c>
      <c r="D814">
        <v>2</v>
      </c>
      <c r="E814" t="s">
        <v>11</v>
      </c>
      <c r="F814" t="s">
        <v>12</v>
      </c>
      <c r="G814">
        <v>11013.7119</v>
      </c>
      <c r="H814">
        <f t="shared" si="36"/>
        <v>0</v>
      </c>
      <c r="I814">
        <f t="shared" si="37"/>
        <v>0</v>
      </c>
      <c r="J814" cm="1">
        <f t="array" ref="J814">_xlfn.IFS(F814="southwest", 1, F814="southeast", 2, F814="northwest", 3, F814="northeast", 4)</f>
        <v>2</v>
      </c>
      <c r="K814">
        <f t="shared" si="38"/>
        <v>0</v>
      </c>
    </row>
    <row r="815" spans="1:11" x14ac:dyDescent="0.2">
      <c r="A815">
        <v>28</v>
      </c>
      <c r="B815" t="s">
        <v>10</v>
      </c>
      <c r="C815">
        <v>22.515000000000001</v>
      </c>
      <c r="D815">
        <v>2</v>
      </c>
      <c r="E815" t="s">
        <v>11</v>
      </c>
      <c r="F815" t="s">
        <v>14</v>
      </c>
      <c r="G815">
        <v>4428.8878500000001</v>
      </c>
      <c r="H815">
        <f t="shared" si="36"/>
        <v>0</v>
      </c>
      <c r="I815">
        <f t="shared" si="37"/>
        <v>0</v>
      </c>
      <c r="J815" cm="1">
        <f t="array" ref="J815">_xlfn.IFS(F815="southwest", 1, F815="southeast", 2, F815="northwest", 3, F815="northeast", 4)</f>
        <v>4</v>
      </c>
      <c r="K815">
        <f t="shared" si="38"/>
        <v>0</v>
      </c>
    </row>
    <row r="816" spans="1:11" x14ac:dyDescent="0.2">
      <c r="A816">
        <v>36</v>
      </c>
      <c r="B816" t="s">
        <v>10</v>
      </c>
      <c r="C816">
        <v>34.43</v>
      </c>
      <c r="D816">
        <v>2</v>
      </c>
      <c r="E816" t="s">
        <v>11</v>
      </c>
      <c r="F816" t="s">
        <v>12</v>
      </c>
      <c r="G816">
        <v>5584.3056999999999</v>
      </c>
      <c r="H816">
        <f t="shared" si="36"/>
        <v>0</v>
      </c>
      <c r="I816">
        <f t="shared" si="37"/>
        <v>0</v>
      </c>
      <c r="J816" cm="1">
        <f t="array" ref="J816">_xlfn.IFS(F816="southwest", 1, F816="southeast", 2, F816="northwest", 3, F816="northeast", 4)</f>
        <v>2</v>
      </c>
      <c r="K816">
        <f t="shared" si="38"/>
        <v>1</v>
      </c>
    </row>
    <row r="817" spans="1:11" x14ac:dyDescent="0.2">
      <c r="A817">
        <v>20</v>
      </c>
      <c r="B817" t="s">
        <v>7</v>
      </c>
      <c r="C817">
        <v>31.46</v>
      </c>
      <c r="D817">
        <v>0</v>
      </c>
      <c r="E817" t="s">
        <v>11</v>
      </c>
      <c r="F817" t="s">
        <v>12</v>
      </c>
      <c r="G817">
        <v>1877.9294</v>
      </c>
      <c r="H817">
        <f t="shared" si="36"/>
        <v>1</v>
      </c>
      <c r="I817">
        <f t="shared" si="37"/>
        <v>0</v>
      </c>
      <c r="J817" cm="1">
        <f t="array" ref="J817">_xlfn.IFS(F817="southwest", 1, F817="southeast", 2, F817="northwest", 3, F817="northeast", 4)</f>
        <v>2</v>
      </c>
      <c r="K817">
        <f t="shared" si="38"/>
        <v>1</v>
      </c>
    </row>
    <row r="818" spans="1:11" x14ac:dyDescent="0.2">
      <c r="A818">
        <v>24</v>
      </c>
      <c r="B818" t="s">
        <v>7</v>
      </c>
      <c r="C818">
        <v>24.225000000000001</v>
      </c>
      <c r="D818">
        <v>0</v>
      </c>
      <c r="E818" t="s">
        <v>11</v>
      </c>
      <c r="F818" t="s">
        <v>13</v>
      </c>
      <c r="G818">
        <v>2842.7607499999999</v>
      </c>
      <c r="H818">
        <f t="shared" si="36"/>
        <v>1</v>
      </c>
      <c r="I818">
        <f t="shared" si="37"/>
        <v>0</v>
      </c>
      <c r="J818" cm="1">
        <f t="array" ref="J818">_xlfn.IFS(F818="southwest", 1, F818="southeast", 2, F818="northwest", 3, F818="northeast", 4)</f>
        <v>3</v>
      </c>
      <c r="K818">
        <f t="shared" si="38"/>
        <v>0</v>
      </c>
    </row>
    <row r="819" spans="1:11" x14ac:dyDescent="0.2">
      <c r="A819">
        <v>23</v>
      </c>
      <c r="B819" t="s">
        <v>10</v>
      </c>
      <c r="C819">
        <v>37.1</v>
      </c>
      <c r="D819">
        <v>3</v>
      </c>
      <c r="E819" t="s">
        <v>11</v>
      </c>
      <c r="F819" t="s">
        <v>9</v>
      </c>
      <c r="G819">
        <v>3597.596</v>
      </c>
      <c r="H819">
        <f t="shared" si="36"/>
        <v>0</v>
      </c>
      <c r="I819">
        <f t="shared" si="37"/>
        <v>0</v>
      </c>
      <c r="J819" cm="1">
        <f t="array" ref="J819">_xlfn.IFS(F819="southwest", 1, F819="southeast", 2, F819="northwest", 3, F819="northeast", 4)</f>
        <v>1</v>
      </c>
      <c r="K819">
        <f t="shared" si="38"/>
        <v>1</v>
      </c>
    </row>
    <row r="820" spans="1:11" x14ac:dyDescent="0.2">
      <c r="A820">
        <v>47</v>
      </c>
      <c r="B820" t="s">
        <v>7</v>
      </c>
      <c r="C820">
        <v>26.125</v>
      </c>
      <c r="D820">
        <v>1</v>
      </c>
      <c r="E820" t="s">
        <v>8</v>
      </c>
      <c r="F820" t="s">
        <v>14</v>
      </c>
      <c r="G820">
        <v>23401.30575</v>
      </c>
      <c r="H820">
        <f t="shared" si="36"/>
        <v>1</v>
      </c>
      <c r="I820">
        <f t="shared" si="37"/>
        <v>1</v>
      </c>
      <c r="J820" cm="1">
        <f t="array" ref="J820">_xlfn.IFS(F820="southwest", 1, F820="southeast", 2, F820="northwest", 3, F820="northeast", 4)</f>
        <v>4</v>
      </c>
      <c r="K820">
        <f t="shared" si="38"/>
        <v>1</v>
      </c>
    </row>
    <row r="821" spans="1:11" x14ac:dyDescent="0.2">
      <c r="A821">
        <v>33</v>
      </c>
      <c r="B821" t="s">
        <v>7</v>
      </c>
      <c r="C821">
        <v>35.53</v>
      </c>
      <c r="D821">
        <v>0</v>
      </c>
      <c r="E821" t="s">
        <v>8</v>
      </c>
      <c r="F821" t="s">
        <v>13</v>
      </c>
      <c r="G821">
        <v>55135.402090000003</v>
      </c>
      <c r="H821">
        <f t="shared" si="36"/>
        <v>1</v>
      </c>
      <c r="I821">
        <f t="shared" si="37"/>
        <v>1</v>
      </c>
      <c r="J821" cm="1">
        <f t="array" ref="J821">_xlfn.IFS(F821="southwest", 1, F821="southeast", 2, F821="northwest", 3, F821="northeast", 4)</f>
        <v>3</v>
      </c>
      <c r="K821">
        <f t="shared" si="38"/>
        <v>1</v>
      </c>
    </row>
    <row r="822" spans="1:11" x14ac:dyDescent="0.2">
      <c r="A822">
        <v>45</v>
      </c>
      <c r="B822" t="s">
        <v>10</v>
      </c>
      <c r="C822">
        <v>33.700000000000003</v>
      </c>
      <c r="D822">
        <v>1</v>
      </c>
      <c r="E822" t="s">
        <v>11</v>
      </c>
      <c r="F822" t="s">
        <v>9</v>
      </c>
      <c r="G822">
        <v>7445.9179999999997</v>
      </c>
      <c r="H822">
        <f t="shared" si="36"/>
        <v>0</v>
      </c>
      <c r="I822">
        <f t="shared" si="37"/>
        <v>0</v>
      </c>
      <c r="J822" cm="1">
        <f t="array" ref="J822">_xlfn.IFS(F822="southwest", 1, F822="southeast", 2, F822="northwest", 3, F822="northeast", 4)</f>
        <v>1</v>
      </c>
      <c r="K822">
        <f t="shared" si="38"/>
        <v>1</v>
      </c>
    </row>
    <row r="823" spans="1:11" x14ac:dyDescent="0.2">
      <c r="A823">
        <v>26</v>
      </c>
      <c r="B823" t="s">
        <v>10</v>
      </c>
      <c r="C823">
        <v>17.670000000000002</v>
      </c>
      <c r="D823">
        <v>0</v>
      </c>
      <c r="E823" t="s">
        <v>11</v>
      </c>
      <c r="F823" t="s">
        <v>13</v>
      </c>
      <c r="G823">
        <v>2680.9493000000002</v>
      </c>
      <c r="H823">
        <f t="shared" si="36"/>
        <v>0</v>
      </c>
      <c r="I823">
        <f t="shared" si="37"/>
        <v>0</v>
      </c>
      <c r="J823" cm="1">
        <f t="array" ref="J823">_xlfn.IFS(F823="southwest", 1, F823="southeast", 2, F823="northwest", 3, F823="northeast", 4)</f>
        <v>3</v>
      </c>
      <c r="K823">
        <f t="shared" si="38"/>
        <v>0</v>
      </c>
    </row>
    <row r="824" spans="1:11" x14ac:dyDescent="0.2">
      <c r="A824">
        <v>18</v>
      </c>
      <c r="B824" t="s">
        <v>7</v>
      </c>
      <c r="C824">
        <v>31.13</v>
      </c>
      <c r="D824">
        <v>0</v>
      </c>
      <c r="E824" t="s">
        <v>11</v>
      </c>
      <c r="F824" t="s">
        <v>12</v>
      </c>
      <c r="G824">
        <v>1621.8827000000001</v>
      </c>
      <c r="H824">
        <f t="shared" si="36"/>
        <v>1</v>
      </c>
      <c r="I824">
        <f t="shared" si="37"/>
        <v>0</v>
      </c>
      <c r="J824" cm="1">
        <f t="array" ref="J824">_xlfn.IFS(F824="southwest", 1, F824="southeast", 2, F824="northwest", 3, F824="northeast", 4)</f>
        <v>2</v>
      </c>
      <c r="K824">
        <f t="shared" si="38"/>
        <v>1</v>
      </c>
    </row>
    <row r="825" spans="1:11" x14ac:dyDescent="0.2">
      <c r="A825">
        <v>44</v>
      </c>
      <c r="B825" t="s">
        <v>7</v>
      </c>
      <c r="C825">
        <v>29.81</v>
      </c>
      <c r="D825">
        <v>2</v>
      </c>
      <c r="E825" t="s">
        <v>11</v>
      </c>
      <c r="F825" t="s">
        <v>12</v>
      </c>
      <c r="G825">
        <v>8219.2039000000004</v>
      </c>
      <c r="H825">
        <f t="shared" si="36"/>
        <v>1</v>
      </c>
      <c r="I825">
        <f t="shared" si="37"/>
        <v>0</v>
      </c>
      <c r="J825" cm="1">
        <f t="array" ref="J825">_xlfn.IFS(F825="southwest", 1, F825="southeast", 2, F825="northwest", 3, F825="northeast", 4)</f>
        <v>2</v>
      </c>
      <c r="K825">
        <f t="shared" si="38"/>
        <v>1</v>
      </c>
    </row>
    <row r="826" spans="1:11" x14ac:dyDescent="0.2">
      <c r="A826">
        <v>60</v>
      </c>
      <c r="B826" t="s">
        <v>10</v>
      </c>
      <c r="C826">
        <v>24.32</v>
      </c>
      <c r="D826">
        <v>0</v>
      </c>
      <c r="E826" t="s">
        <v>11</v>
      </c>
      <c r="F826" t="s">
        <v>13</v>
      </c>
      <c r="G826">
        <v>12523.604799999999</v>
      </c>
      <c r="H826">
        <f t="shared" si="36"/>
        <v>0</v>
      </c>
      <c r="I826">
        <f t="shared" si="37"/>
        <v>0</v>
      </c>
      <c r="J826" cm="1">
        <f t="array" ref="J826">_xlfn.IFS(F826="southwest", 1, F826="southeast", 2, F826="northwest", 3, F826="northeast", 4)</f>
        <v>3</v>
      </c>
      <c r="K826">
        <f t="shared" si="38"/>
        <v>0</v>
      </c>
    </row>
    <row r="827" spans="1:11" x14ac:dyDescent="0.2">
      <c r="A827">
        <v>64</v>
      </c>
      <c r="B827" t="s">
        <v>7</v>
      </c>
      <c r="C827">
        <v>31.824999999999999</v>
      </c>
      <c r="D827">
        <v>2</v>
      </c>
      <c r="E827" t="s">
        <v>11</v>
      </c>
      <c r="F827" t="s">
        <v>14</v>
      </c>
      <c r="G827">
        <v>16069.08475</v>
      </c>
      <c r="H827">
        <f t="shared" si="36"/>
        <v>1</v>
      </c>
      <c r="I827">
        <f t="shared" si="37"/>
        <v>0</v>
      </c>
      <c r="J827" cm="1">
        <f t="array" ref="J827">_xlfn.IFS(F827="southwest", 1, F827="southeast", 2, F827="northwest", 3, F827="northeast", 4)</f>
        <v>4</v>
      </c>
      <c r="K827">
        <f t="shared" si="38"/>
        <v>1</v>
      </c>
    </row>
    <row r="828" spans="1:11" x14ac:dyDescent="0.2">
      <c r="A828">
        <v>56</v>
      </c>
      <c r="B828" t="s">
        <v>10</v>
      </c>
      <c r="C828">
        <v>31.79</v>
      </c>
      <c r="D828">
        <v>2</v>
      </c>
      <c r="E828" t="s">
        <v>8</v>
      </c>
      <c r="F828" t="s">
        <v>12</v>
      </c>
      <c r="G828">
        <v>43813.866099999999</v>
      </c>
      <c r="H828">
        <f t="shared" si="36"/>
        <v>0</v>
      </c>
      <c r="I828">
        <f t="shared" si="37"/>
        <v>1</v>
      </c>
      <c r="J828" cm="1">
        <f t="array" ref="J828">_xlfn.IFS(F828="southwest", 1, F828="southeast", 2, F828="northwest", 3, F828="northeast", 4)</f>
        <v>2</v>
      </c>
      <c r="K828">
        <f t="shared" si="38"/>
        <v>1</v>
      </c>
    </row>
    <row r="829" spans="1:11" x14ac:dyDescent="0.2">
      <c r="A829">
        <v>36</v>
      </c>
      <c r="B829" t="s">
        <v>10</v>
      </c>
      <c r="C829">
        <v>28.024999999999999</v>
      </c>
      <c r="D829">
        <v>1</v>
      </c>
      <c r="E829" t="s">
        <v>8</v>
      </c>
      <c r="F829" t="s">
        <v>14</v>
      </c>
      <c r="G829">
        <v>20773.62775</v>
      </c>
      <c r="H829">
        <f t="shared" si="36"/>
        <v>0</v>
      </c>
      <c r="I829">
        <f t="shared" si="37"/>
        <v>1</v>
      </c>
      <c r="J829" cm="1">
        <f t="array" ref="J829">_xlfn.IFS(F829="southwest", 1, F829="southeast", 2, F829="northwest", 3, F829="northeast", 4)</f>
        <v>4</v>
      </c>
      <c r="K829">
        <f t="shared" si="38"/>
        <v>1</v>
      </c>
    </row>
    <row r="830" spans="1:11" x14ac:dyDescent="0.2">
      <c r="A830">
        <v>41</v>
      </c>
      <c r="B830" t="s">
        <v>10</v>
      </c>
      <c r="C830">
        <v>30.78</v>
      </c>
      <c r="D830">
        <v>3</v>
      </c>
      <c r="E830" t="s">
        <v>8</v>
      </c>
      <c r="F830" t="s">
        <v>14</v>
      </c>
      <c r="G830">
        <v>39597.407200000001</v>
      </c>
      <c r="H830">
        <f t="shared" si="36"/>
        <v>0</v>
      </c>
      <c r="I830">
        <f t="shared" si="37"/>
        <v>1</v>
      </c>
      <c r="J830" cm="1">
        <f t="array" ref="J830">_xlfn.IFS(F830="southwest", 1, F830="southeast", 2, F830="northwest", 3, F830="northeast", 4)</f>
        <v>4</v>
      </c>
      <c r="K830">
        <f t="shared" si="38"/>
        <v>1</v>
      </c>
    </row>
    <row r="831" spans="1:11" x14ac:dyDescent="0.2">
      <c r="A831">
        <v>39</v>
      </c>
      <c r="B831" t="s">
        <v>10</v>
      </c>
      <c r="C831">
        <v>21.85</v>
      </c>
      <c r="D831">
        <v>1</v>
      </c>
      <c r="E831" t="s">
        <v>11</v>
      </c>
      <c r="F831" t="s">
        <v>13</v>
      </c>
      <c r="G831">
        <v>6117.4944999999998</v>
      </c>
      <c r="H831">
        <f t="shared" si="36"/>
        <v>0</v>
      </c>
      <c r="I831">
        <f t="shared" si="37"/>
        <v>0</v>
      </c>
      <c r="J831" cm="1">
        <f t="array" ref="J831">_xlfn.IFS(F831="southwest", 1, F831="southeast", 2, F831="northwest", 3, F831="northeast", 4)</f>
        <v>3</v>
      </c>
      <c r="K831">
        <f t="shared" si="38"/>
        <v>0</v>
      </c>
    </row>
    <row r="832" spans="1:11" x14ac:dyDescent="0.2">
      <c r="A832">
        <v>63</v>
      </c>
      <c r="B832" t="s">
        <v>10</v>
      </c>
      <c r="C832">
        <v>33.1</v>
      </c>
      <c r="D832">
        <v>0</v>
      </c>
      <c r="E832" t="s">
        <v>11</v>
      </c>
      <c r="F832" t="s">
        <v>9</v>
      </c>
      <c r="G832">
        <v>13393.755999999999</v>
      </c>
      <c r="H832">
        <f t="shared" si="36"/>
        <v>0</v>
      </c>
      <c r="I832">
        <f t="shared" si="37"/>
        <v>0</v>
      </c>
      <c r="J832" cm="1">
        <f t="array" ref="J832">_xlfn.IFS(F832="southwest", 1, F832="southeast", 2, F832="northwest", 3, F832="northeast", 4)</f>
        <v>1</v>
      </c>
      <c r="K832">
        <f t="shared" si="38"/>
        <v>1</v>
      </c>
    </row>
    <row r="833" spans="1:11" x14ac:dyDescent="0.2">
      <c r="A833">
        <v>36</v>
      </c>
      <c r="B833" t="s">
        <v>7</v>
      </c>
      <c r="C833">
        <v>25.84</v>
      </c>
      <c r="D833">
        <v>0</v>
      </c>
      <c r="E833" t="s">
        <v>11</v>
      </c>
      <c r="F833" t="s">
        <v>13</v>
      </c>
      <c r="G833">
        <v>5266.3656000000001</v>
      </c>
      <c r="H833">
        <f t="shared" si="36"/>
        <v>1</v>
      </c>
      <c r="I833">
        <f t="shared" si="37"/>
        <v>0</v>
      </c>
      <c r="J833" cm="1">
        <f t="array" ref="J833">_xlfn.IFS(F833="southwest", 1, F833="southeast", 2, F833="northwest", 3, F833="northeast", 4)</f>
        <v>3</v>
      </c>
      <c r="K833">
        <f t="shared" si="38"/>
        <v>1</v>
      </c>
    </row>
    <row r="834" spans="1:11" x14ac:dyDescent="0.2">
      <c r="A834">
        <v>28</v>
      </c>
      <c r="B834" t="s">
        <v>7</v>
      </c>
      <c r="C834">
        <v>23.844999999999999</v>
      </c>
      <c r="D834">
        <v>2</v>
      </c>
      <c r="E834" t="s">
        <v>11</v>
      </c>
      <c r="F834" t="s">
        <v>13</v>
      </c>
      <c r="G834">
        <v>4719.7365499999996</v>
      </c>
      <c r="H834">
        <f t="shared" si="36"/>
        <v>1</v>
      </c>
      <c r="I834">
        <f t="shared" si="37"/>
        <v>0</v>
      </c>
      <c r="J834" cm="1">
        <f t="array" ref="J834">_xlfn.IFS(F834="southwest", 1, F834="southeast", 2, F834="northwest", 3, F834="northeast", 4)</f>
        <v>3</v>
      </c>
      <c r="K834">
        <f t="shared" si="38"/>
        <v>0</v>
      </c>
    </row>
    <row r="835" spans="1:11" x14ac:dyDescent="0.2">
      <c r="A835">
        <v>58</v>
      </c>
      <c r="B835" t="s">
        <v>10</v>
      </c>
      <c r="C835">
        <v>34.39</v>
      </c>
      <c r="D835">
        <v>0</v>
      </c>
      <c r="E835" t="s">
        <v>11</v>
      </c>
      <c r="F835" t="s">
        <v>13</v>
      </c>
      <c r="G835">
        <v>11743.9341</v>
      </c>
      <c r="H835">
        <f t="shared" ref="H835:H898" si="39">IF(B835= "female", 1, 0)</f>
        <v>0</v>
      </c>
      <c r="I835">
        <f t="shared" ref="I835:I898" si="40">IF(E835="yes", 1, 0)</f>
        <v>0</v>
      </c>
      <c r="J835" cm="1">
        <f t="array" ref="J835">_xlfn.IFS(F835="southwest", 1, F835="southeast", 2, F835="northwest", 3, F835="northeast", 4)</f>
        <v>3</v>
      </c>
      <c r="K835">
        <f t="shared" ref="K835:K898" si="41">IF(C835&gt;25, 1, 0)</f>
        <v>1</v>
      </c>
    </row>
    <row r="836" spans="1:11" x14ac:dyDescent="0.2">
      <c r="A836">
        <v>36</v>
      </c>
      <c r="B836" t="s">
        <v>10</v>
      </c>
      <c r="C836">
        <v>33.82</v>
      </c>
      <c r="D836">
        <v>1</v>
      </c>
      <c r="E836" t="s">
        <v>11</v>
      </c>
      <c r="F836" t="s">
        <v>13</v>
      </c>
      <c r="G836">
        <v>5377.4578000000001</v>
      </c>
      <c r="H836">
        <f t="shared" si="39"/>
        <v>0</v>
      </c>
      <c r="I836">
        <f t="shared" si="40"/>
        <v>0</v>
      </c>
      <c r="J836" cm="1">
        <f t="array" ref="J836">_xlfn.IFS(F836="southwest", 1, F836="southeast", 2, F836="northwest", 3, F836="northeast", 4)</f>
        <v>3</v>
      </c>
      <c r="K836">
        <f t="shared" si="41"/>
        <v>1</v>
      </c>
    </row>
    <row r="837" spans="1:11" x14ac:dyDescent="0.2">
      <c r="A837">
        <v>42</v>
      </c>
      <c r="B837" t="s">
        <v>10</v>
      </c>
      <c r="C837">
        <v>35.97</v>
      </c>
      <c r="D837">
        <v>2</v>
      </c>
      <c r="E837" t="s">
        <v>11</v>
      </c>
      <c r="F837" t="s">
        <v>12</v>
      </c>
      <c r="G837">
        <v>7160.3302999999996</v>
      </c>
      <c r="H837">
        <f t="shared" si="39"/>
        <v>0</v>
      </c>
      <c r="I837">
        <f t="shared" si="40"/>
        <v>0</v>
      </c>
      <c r="J837" cm="1">
        <f t="array" ref="J837">_xlfn.IFS(F837="southwest", 1, F837="southeast", 2, F837="northwest", 3, F837="northeast", 4)</f>
        <v>2</v>
      </c>
      <c r="K837">
        <f t="shared" si="41"/>
        <v>1</v>
      </c>
    </row>
    <row r="838" spans="1:11" x14ac:dyDescent="0.2">
      <c r="A838">
        <v>36</v>
      </c>
      <c r="B838" t="s">
        <v>10</v>
      </c>
      <c r="C838">
        <v>31.5</v>
      </c>
      <c r="D838">
        <v>0</v>
      </c>
      <c r="E838" t="s">
        <v>11</v>
      </c>
      <c r="F838" t="s">
        <v>9</v>
      </c>
      <c r="G838">
        <v>4402.2330000000002</v>
      </c>
      <c r="H838">
        <f t="shared" si="39"/>
        <v>0</v>
      </c>
      <c r="I838">
        <f t="shared" si="40"/>
        <v>0</v>
      </c>
      <c r="J838" cm="1">
        <f t="array" ref="J838">_xlfn.IFS(F838="southwest", 1, F838="southeast", 2, F838="northwest", 3, F838="northeast", 4)</f>
        <v>1</v>
      </c>
      <c r="K838">
        <f t="shared" si="41"/>
        <v>1</v>
      </c>
    </row>
    <row r="839" spans="1:11" x14ac:dyDescent="0.2">
      <c r="A839">
        <v>56</v>
      </c>
      <c r="B839" t="s">
        <v>7</v>
      </c>
      <c r="C839">
        <v>28.31</v>
      </c>
      <c r="D839">
        <v>0</v>
      </c>
      <c r="E839" t="s">
        <v>11</v>
      </c>
      <c r="F839" t="s">
        <v>14</v>
      </c>
      <c r="G839">
        <v>11657.7189</v>
      </c>
      <c r="H839">
        <f t="shared" si="39"/>
        <v>1</v>
      </c>
      <c r="I839">
        <f t="shared" si="40"/>
        <v>0</v>
      </c>
      <c r="J839" cm="1">
        <f t="array" ref="J839">_xlfn.IFS(F839="southwest", 1, F839="southeast", 2, F839="northwest", 3, F839="northeast", 4)</f>
        <v>4</v>
      </c>
      <c r="K839">
        <f t="shared" si="41"/>
        <v>1</v>
      </c>
    </row>
    <row r="840" spans="1:11" x14ac:dyDescent="0.2">
      <c r="A840">
        <v>35</v>
      </c>
      <c r="B840" t="s">
        <v>7</v>
      </c>
      <c r="C840">
        <v>23.465</v>
      </c>
      <c r="D840">
        <v>2</v>
      </c>
      <c r="E840" t="s">
        <v>11</v>
      </c>
      <c r="F840" t="s">
        <v>14</v>
      </c>
      <c r="G840">
        <v>6402.2913500000004</v>
      </c>
      <c r="H840">
        <f t="shared" si="39"/>
        <v>1</v>
      </c>
      <c r="I840">
        <f t="shared" si="40"/>
        <v>0</v>
      </c>
      <c r="J840" cm="1">
        <f t="array" ref="J840">_xlfn.IFS(F840="southwest", 1, F840="southeast", 2, F840="northwest", 3, F840="northeast", 4)</f>
        <v>4</v>
      </c>
      <c r="K840">
        <f t="shared" si="41"/>
        <v>0</v>
      </c>
    </row>
    <row r="841" spans="1:11" x14ac:dyDescent="0.2">
      <c r="A841">
        <v>59</v>
      </c>
      <c r="B841" t="s">
        <v>7</v>
      </c>
      <c r="C841">
        <v>31.35</v>
      </c>
      <c r="D841">
        <v>0</v>
      </c>
      <c r="E841" t="s">
        <v>11</v>
      </c>
      <c r="F841" t="s">
        <v>13</v>
      </c>
      <c r="G841">
        <v>12622.1795</v>
      </c>
      <c r="H841">
        <f t="shared" si="39"/>
        <v>1</v>
      </c>
      <c r="I841">
        <f t="shared" si="40"/>
        <v>0</v>
      </c>
      <c r="J841" cm="1">
        <f t="array" ref="J841">_xlfn.IFS(F841="southwest", 1, F841="southeast", 2, F841="northwest", 3, F841="northeast", 4)</f>
        <v>3</v>
      </c>
      <c r="K841">
        <f t="shared" si="41"/>
        <v>1</v>
      </c>
    </row>
    <row r="842" spans="1:11" x14ac:dyDescent="0.2">
      <c r="A842">
        <v>21</v>
      </c>
      <c r="B842" t="s">
        <v>10</v>
      </c>
      <c r="C842">
        <v>31.1</v>
      </c>
      <c r="D842">
        <v>0</v>
      </c>
      <c r="E842" t="s">
        <v>11</v>
      </c>
      <c r="F842" t="s">
        <v>9</v>
      </c>
      <c r="G842">
        <v>1526.3119999999999</v>
      </c>
      <c r="H842">
        <f t="shared" si="39"/>
        <v>0</v>
      </c>
      <c r="I842">
        <f t="shared" si="40"/>
        <v>0</v>
      </c>
      <c r="J842" cm="1">
        <f t="array" ref="J842">_xlfn.IFS(F842="southwest", 1, F842="southeast", 2, F842="northwest", 3, F842="northeast", 4)</f>
        <v>1</v>
      </c>
      <c r="K842">
        <f t="shared" si="41"/>
        <v>1</v>
      </c>
    </row>
    <row r="843" spans="1:11" x14ac:dyDescent="0.2">
      <c r="A843">
        <v>59</v>
      </c>
      <c r="B843" t="s">
        <v>10</v>
      </c>
      <c r="C843">
        <v>24.7</v>
      </c>
      <c r="D843">
        <v>0</v>
      </c>
      <c r="E843" t="s">
        <v>11</v>
      </c>
      <c r="F843" t="s">
        <v>14</v>
      </c>
      <c r="G843">
        <v>12323.936</v>
      </c>
      <c r="H843">
        <f t="shared" si="39"/>
        <v>0</v>
      </c>
      <c r="I843">
        <f t="shared" si="40"/>
        <v>0</v>
      </c>
      <c r="J843" cm="1">
        <f t="array" ref="J843">_xlfn.IFS(F843="southwest", 1, F843="southeast", 2, F843="northwest", 3, F843="northeast", 4)</f>
        <v>4</v>
      </c>
      <c r="K843">
        <f t="shared" si="41"/>
        <v>0</v>
      </c>
    </row>
    <row r="844" spans="1:11" x14ac:dyDescent="0.2">
      <c r="A844">
        <v>23</v>
      </c>
      <c r="B844" t="s">
        <v>7</v>
      </c>
      <c r="C844">
        <v>32.78</v>
      </c>
      <c r="D844">
        <v>2</v>
      </c>
      <c r="E844" t="s">
        <v>8</v>
      </c>
      <c r="F844" t="s">
        <v>12</v>
      </c>
      <c r="G844">
        <v>36021.011200000001</v>
      </c>
      <c r="H844">
        <f t="shared" si="39"/>
        <v>1</v>
      </c>
      <c r="I844">
        <f t="shared" si="40"/>
        <v>1</v>
      </c>
      <c r="J844" cm="1">
        <f t="array" ref="J844">_xlfn.IFS(F844="southwest", 1, F844="southeast", 2, F844="northwest", 3, F844="northeast", 4)</f>
        <v>2</v>
      </c>
      <c r="K844">
        <f t="shared" si="41"/>
        <v>1</v>
      </c>
    </row>
    <row r="845" spans="1:11" x14ac:dyDescent="0.2">
      <c r="A845">
        <v>57</v>
      </c>
      <c r="B845" t="s">
        <v>7</v>
      </c>
      <c r="C845">
        <v>29.81</v>
      </c>
      <c r="D845">
        <v>0</v>
      </c>
      <c r="E845" t="s">
        <v>8</v>
      </c>
      <c r="F845" t="s">
        <v>12</v>
      </c>
      <c r="G845">
        <v>27533.912899999999</v>
      </c>
      <c r="H845">
        <f t="shared" si="39"/>
        <v>1</v>
      </c>
      <c r="I845">
        <f t="shared" si="40"/>
        <v>1</v>
      </c>
      <c r="J845" cm="1">
        <f t="array" ref="J845">_xlfn.IFS(F845="southwest", 1, F845="southeast", 2, F845="northwest", 3, F845="northeast", 4)</f>
        <v>2</v>
      </c>
      <c r="K845">
        <f t="shared" si="41"/>
        <v>1</v>
      </c>
    </row>
    <row r="846" spans="1:11" x14ac:dyDescent="0.2">
      <c r="A846">
        <v>53</v>
      </c>
      <c r="B846" t="s">
        <v>10</v>
      </c>
      <c r="C846">
        <v>30.495000000000001</v>
      </c>
      <c r="D846">
        <v>0</v>
      </c>
      <c r="E846" t="s">
        <v>11</v>
      </c>
      <c r="F846" t="s">
        <v>14</v>
      </c>
      <c r="G846">
        <v>10072.055050000001</v>
      </c>
      <c r="H846">
        <f t="shared" si="39"/>
        <v>0</v>
      </c>
      <c r="I846">
        <f t="shared" si="40"/>
        <v>0</v>
      </c>
      <c r="J846" cm="1">
        <f t="array" ref="J846">_xlfn.IFS(F846="southwest", 1, F846="southeast", 2, F846="northwest", 3, F846="northeast", 4)</f>
        <v>4</v>
      </c>
      <c r="K846">
        <f t="shared" si="41"/>
        <v>1</v>
      </c>
    </row>
    <row r="847" spans="1:11" x14ac:dyDescent="0.2">
      <c r="A847">
        <v>60</v>
      </c>
      <c r="B847" t="s">
        <v>7</v>
      </c>
      <c r="C847">
        <v>32.450000000000003</v>
      </c>
      <c r="D847">
        <v>0</v>
      </c>
      <c r="E847" t="s">
        <v>8</v>
      </c>
      <c r="F847" t="s">
        <v>12</v>
      </c>
      <c r="G847">
        <v>45008.955499999996</v>
      </c>
      <c r="H847">
        <f t="shared" si="39"/>
        <v>1</v>
      </c>
      <c r="I847">
        <f t="shared" si="40"/>
        <v>1</v>
      </c>
      <c r="J847" cm="1">
        <f t="array" ref="J847">_xlfn.IFS(F847="southwest", 1, F847="southeast", 2, F847="northwest", 3, F847="northeast", 4)</f>
        <v>2</v>
      </c>
      <c r="K847">
        <f t="shared" si="41"/>
        <v>1</v>
      </c>
    </row>
    <row r="848" spans="1:11" x14ac:dyDescent="0.2">
      <c r="A848">
        <v>51</v>
      </c>
      <c r="B848" t="s">
        <v>7</v>
      </c>
      <c r="C848">
        <v>34.200000000000003</v>
      </c>
      <c r="D848">
        <v>1</v>
      </c>
      <c r="E848" t="s">
        <v>11</v>
      </c>
      <c r="F848" t="s">
        <v>9</v>
      </c>
      <c r="G848">
        <v>9872.7009999999991</v>
      </c>
      <c r="H848">
        <f t="shared" si="39"/>
        <v>1</v>
      </c>
      <c r="I848">
        <f t="shared" si="40"/>
        <v>0</v>
      </c>
      <c r="J848" cm="1">
        <f t="array" ref="J848">_xlfn.IFS(F848="southwest", 1, F848="southeast", 2, F848="northwest", 3, F848="northeast", 4)</f>
        <v>1</v>
      </c>
      <c r="K848">
        <f t="shared" si="41"/>
        <v>1</v>
      </c>
    </row>
    <row r="849" spans="1:11" x14ac:dyDescent="0.2">
      <c r="A849">
        <v>23</v>
      </c>
      <c r="B849" t="s">
        <v>10</v>
      </c>
      <c r="C849">
        <v>50.38</v>
      </c>
      <c r="D849">
        <v>1</v>
      </c>
      <c r="E849" t="s">
        <v>11</v>
      </c>
      <c r="F849" t="s">
        <v>12</v>
      </c>
      <c r="G849">
        <v>2438.0551999999998</v>
      </c>
      <c r="H849">
        <f t="shared" si="39"/>
        <v>0</v>
      </c>
      <c r="I849">
        <f t="shared" si="40"/>
        <v>0</v>
      </c>
      <c r="J849" cm="1">
        <f t="array" ref="J849">_xlfn.IFS(F849="southwest", 1, F849="southeast", 2, F849="northwest", 3, F849="northeast", 4)</f>
        <v>2</v>
      </c>
      <c r="K849">
        <f t="shared" si="41"/>
        <v>1</v>
      </c>
    </row>
    <row r="850" spans="1:11" x14ac:dyDescent="0.2">
      <c r="A850">
        <v>27</v>
      </c>
      <c r="B850" t="s">
        <v>7</v>
      </c>
      <c r="C850">
        <v>24.1</v>
      </c>
      <c r="D850">
        <v>0</v>
      </c>
      <c r="E850" t="s">
        <v>11</v>
      </c>
      <c r="F850" t="s">
        <v>9</v>
      </c>
      <c r="G850">
        <v>2974.1260000000002</v>
      </c>
      <c r="H850">
        <f t="shared" si="39"/>
        <v>1</v>
      </c>
      <c r="I850">
        <f t="shared" si="40"/>
        <v>0</v>
      </c>
      <c r="J850" cm="1">
        <f t="array" ref="J850">_xlfn.IFS(F850="southwest", 1, F850="southeast", 2, F850="northwest", 3, F850="northeast", 4)</f>
        <v>1</v>
      </c>
      <c r="K850">
        <f t="shared" si="41"/>
        <v>0</v>
      </c>
    </row>
    <row r="851" spans="1:11" x14ac:dyDescent="0.2">
      <c r="A851">
        <v>55</v>
      </c>
      <c r="B851" t="s">
        <v>10</v>
      </c>
      <c r="C851">
        <v>32.774999999999999</v>
      </c>
      <c r="D851">
        <v>0</v>
      </c>
      <c r="E851" t="s">
        <v>11</v>
      </c>
      <c r="F851" t="s">
        <v>13</v>
      </c>
      <c r="G851">
        <v>10601.632250000001</v>
      </c>
      <c r="H851">
        <f t="shared" si="39"/>
        <v>0</v>
      </c>
      <c r="I851">
        <f t="shared" si="40"/>
        <v>0</v>
      </c>
      <c r="J851" cm="1">
        <f t="array" ref="J851">_xlfn.IFS(F851="southwest", 1, F851="southeast", 2, F851="northwest", 3, F851="northeast", 4)</f>
        <v>3</v>
      </c>
      <c r="K851">
        <f t="shared" si="41"/>
        <v>1</v>
      </c>
    </row>
    <row r="852" spans="1:11" x14ac:dyDescent="0.2">
      <c r="A852">
        <v>37</v>
      </c>
      <c r="B852" t="s">
        <v>7</v>
      </c>
      <c r="C852">
        <v>30.78</v>
      </c>
      <c r="D852">
        <v>0</v>
      </c>
      <c r="E852" t="s">
        <v>8</v>
      </c>
      <c r="F852" t="s">
        <v>14</v>
      </c>
      <c r="G852">
        <v>37270.1512</v>
      </c>
      <c r="H852">
        <f t="shared" si="39"/>
        <v>1</v>
      </c>
      <c r="I852">
        <f t="shared" si="40"/>
        <v>1</v>
      </c>
      <c r="J852" cm="1">
        <f t="array" ref="J852">_xlfn.IFS(F852="southwest", 1, F852="southeast", 2, F852="northwest", 3, F852="northeast", 4)</f>
        <v>4</v>
      </c>
      <c r="K852">
        <f t="shared" si="41"/>
        <v>1</v>
      </c>
    </row>
    <row r="853" spans="1:11" x14ac:dyDescent="0.2">
      <c r="A853">
        <v>61</v>
      </c>
      <c r="B853" t="s">
        <v>10</v>
      </c>
      <c r="C853">
        <v>32.299999999999997</v>
      </c>
      <c r="D853">
        <v>2</v>
      </c>
      <c r="E853" t="s">
        <v>11</v>
      </c>
      <c r="F853" t="s">
        <v>13</v>
      </c>
      <c r="G853">
        <v>14119.62</v>
      </c>
      <c r="H853">
        <f t="shared" si="39"/>
        <v>0</v>
      </c>
      <c r="I853">
        <f t="shared" si="40"/>
        <v>0</v>
      </c>
      <c r="J853" cm="1">
        <f t="array" ref="J853">_xlfn.IFS(F853="southwest", 1, F853="southeast", 2, F853="northwest", 3, F853="northeast", 4)</f>
        <v>3</v>
      </c>
      <c r="K853">
        <f t="shared" si="41"/>
        <v>1</v>
      </c>
    </row>
    <row r="854" spans="1:11" x14ac:dyDescent="0.2">
      <c r="A854">
        <v>46</v>
      </c>
      <c r="B854" t="s">
        <v>7</v>
      </c>
      <c r="C854">
        <v>35.53</v>
      </c>
      <c r="D854">
        <v>0</v>
      </c>
      <c r="E854" t="s">
        <v>8</v>
      </c>
      <c r="F854" t="s">
        <v>14</v>
      </c>
      <c r="G854">
        <v>42111.664700000001</v>
      </c>
      <c r="H854">
        <f t="shared" si="39"/>
        <v>1</v>
      </c>
      <c r="I854">
        <f t="shared" si="40"/>
        <v>1</v>
      </c>
      <c r="J854" cm="1">
        <f t="array" ref="J854">_xlfn.IFS(F854="southwest", 1, F854="southeast", 2, F854="northwest", 3, F854="northeast", 4)</f>
        <v>4</v>
      </c>
      <c r="K854">
        <f t="shared" si="41"/>
        <v>1</v>
      </c>
    </row>
    <row r="855" spans="1:11" x14ac:dyDescent="0.2">
      <c r="A855">
        <v>53</v>
      </c>
      <c r="B855" t="s">
        <v>7</v>
      </c>
      <c r="C855">
        <v>23.75</v>
      </c>
      <c r="D855">
        <v>2</v>
      </c>
      <c r="E855" t="s">
        <v>11</v>
      </c>
      <c r="F855" t="s">
        <v>14</v>
      </c>
      <c r="G855">
        <v>11729.6795</v>
      </c>
      <c r="H855">
        <f t="shared" si="39"/>
        <v>1</v>
      </c>
      <c r="I855">
        <f t="shared" si="40"/>
        <v>0</v>
      </c>
      <c r="J855" cm="1">
        <f t="array" ref="J855">_xlfn.IFS(F855="southwest", 1, F855="southeast", 2, F855="northwest", 3, F855="northeast", 4)</f>
        <v>4</v>
      </c>
      <c r="K855">
        <f t="shared" si="41"/>
        <v>0</v>
      </c>
    </row>
    <row r="856" spans="1:11" x14ac:dyDescent="0.2">
      <c r="A856">
        <v>49</v>
      </c>
      <c r="B856" t="s">
        <v>7</v>
      </c>
      <c r="C856">
        <v>23.844999999999999</v>
      </c>
      <c r="D856">
        <v>3</v>
      </c>
      <c r="E856" t="s">
        <v>8</v>
      </c>
      <c r="F856" t="s">
        <v>14</v>
      </c>
      <c r="G856">
        <v>24106.912550000001</v>
      </c>
      <c r="H856">
        <f t="shared" si="39"/>
        <v>1</v>
      </c>
      <c r="I856">
        <f t="shared" si="40"/>
        <v>1</v>
      </c>
      <c r="J856" cm="1">
        <f t="array" ref="J856">_xlfn.IFS(F856="southwest", 1, F856="southeast", 2, F856="northwest", 3, F856="northeast", 4)</f>
        <v>4</v>
      </c>
      <c r="K856">
        <f t="shared" si="41"/>
        <v>0</v>
      </c>
    </row>
    <row r="857" spans="1:11" x14ac:dyDescent="0.2">
      <c r="A857">
        <v>20</v>
      </c>
      <c r="B857" t="s">
        <v>7</v>
      </c>
      <c r="C857">
        <v>29.6</v>
      </c>
      <c r="D857">
        <v>0</v>
      </c>
      <c r="E857" t="s">
        <v>11</v>
      </c>
      <c r="F857" t="s">
        <v>9</v>
      </c>
      <c r="G857">
        <v>1875.3440000000001</v>
      </c>
      <c r="H857">
        <f t="shared" si="39"/>
        <v>1</v>
      </c>
      <c r="I857">
        <f t="shared" si="40"/>
        <v>0</v>
      </c>
      <c r="J857" cm="1">
        <f t="array" ref="J857">_xlfn.IFS(F857="southwest", 1, F857="southeast", 2, F857="northwest", 3, F857="northeast", 4)</f>
        <v>1</v>
      </c>
      <c r="K857">
        <f t="shared" si="41"/>
        <v>1</v>
      </c>
    </row>
    <row r="858" spans="1:11" x14ac:dyDescent="0.2">
      <c r="A858">
        <v>48</v>
      </c>
      <c r="B858" t="s">
        <v>7</v>
      </c>
      <c r="C858">
        <v>33.11</v>
      </c>
      <c r="D858">
        <v>0</v>
      </c>
      <c r="E858" t="s">
        <v>8</v>
      </c>
      <c r="F858" t="s">
        <v>12</v>
      </c>
      <c r="G858">
        <v>40974.164900000003</v>
      </c>
      <c r="H858">
        <f t="shared" si="39"/>
        <v>1</v>
      </c>
      <c r="I858">
        <f t="shared" si="40"/>
        <v>1</v>
      </c>
      <c r="J858" cm="1">
        <f t="array" ref="J858">_xlfn.IFS(F858="southwest", 1, F858="southeast", 2, F858="northwest", 3, F858="northeast", 4)</f>
        <v>2</v>
      </c>
      <c r="K858">
        <f t="shared" si="41"/>
        <v>1</v>
      </c>
    </row>
    <row r="859" spans="1:11" x14ac:dyDescent="0.2">
      <c r="A859">
        <v>25</v>
      </c>
      <c r="B859" t="s">
        <v>10</v>
      </c>
      <c r="C859">
        <v>24.13</v>
      </c>
      <c r="D859">
        <v>0</v>
      </c>
      <c r="E859" t="s">
        <v>8</v>
      </c>
      <c r="F859" t="s">
        <v>13</v>
      </c>
      <c r="G859">
        <v>15817.985699999999</v>
      </c>
      <c r="H859">
        <f t="shared" si="39"/>
        <v>0</v>
      </c>
      <c r="I859">
        <f t="shared" si="40"/>
        <v>1</v>
      </c>
      <c r="J859" cm="1">
        <f t="array" ref="J859">_xlfn.IFS(F859="southwest", 1, F859="southeast", 2, F859="northwest", 3, F859="northeast", 4)</f>
        <v>3</v>
      </c>
      <c r="K859">
        <f t="shared" si="41"/>
        <v>0</v>
      </c>
    </row>
    <row r="860" spans="1:11" x14ac:dyDescent="0.2">
      <c r="A860">
        <v>25</v>
      </c>
      <c r="B860" t="s">
        <v>7</v>
      </c>
      <c r="C860">
        <v>32.229999999999997</v>
      </c>
      <c r="D860">
        <v>1</v>
      </c>
      <c r="E860" t="s">
        <v>11</v>
      </c>
      <c r="F860" t="s">
        <v>12</v>
      </c>
      <c r="G860">
        <v>18218.161390000001</v>
      </c>
      <c r="H860">
        <f t="shared" si="39"/>
        <v>1</v>
      </c>
      <c r="I860">
        <f t="shared" si="40"/>
        <v>0</v>
      </c>
      <c r="J860" cm="1">
        <f t="array" ref="J860">_xlfn.IFS(F860="southwest", 1, F860="southeast", 2, F860="northwest", 3, F860="northeast", 4)</f>
        <v>2</v>
      </c>
      <c r="K860">
        <f t="shared" si="41"/>
        <v>1</v>
      </c>
    </row>
    <row r="861" spans="1:11" x14ac:dyDescent="0.2">
      <c r="A861">
        <v>57</v>
      </c>
      <c r="B861" t="s">
        <v>10</v>
      </c>
      <c r="C861">
        <v>28.1</v>
      </c>
      <c r="D861">
        <v>0</v>
      </c>
      <c r="E861" t="s">
        <v>11</v>
      </c>
      <c r="F861" t="s">
        <v>9</v>
      </c>
      <c r="G861">
        <v>10965.446</v>
      </c>
      <c r="H861">
        <f t="shared" si="39"/>
        <v>0</v>
      </c>
      <c r="I861">
        <f t="shared" si="40"/>
        <v>0</v>
      </c>
      <c r="J861" cm="1">
        <f t="array" ref="J861">_xlfn.IFS(F861="southwest", 1, F861="southeast", 2, F861="northwest", 3, F861="northeast", 4)</f>
        <v>1</v>
      </c>
      <c r="K861">
        <f t="shared" si="41"/>
        <v>1</v>
      </c>
    </row>
    <row r="862" spans="1:11" x14ac:dyDescent="0.2">
      <c r="A862">
        <v>37</v>
      </c>
      <c r="B862" t="s">
        <v>7</v>
      </c>
      <c r="C862">
        <v>47.6</v>
      </c>
      <c r="D862">
        <v>2</v>
      </c>
      <c r="E862" t="s">
        <v>8</v>
      </c>
      <c r="F862" t="s">
        <v>9</v>
      </c>
      <c r="G862">
        <v>46113.510999999999</v>
      </c>
      <c r="H862">
        <f t="shared" si="39"/>
        <v>1</v>
      </c>
      <c r="I862">
        <f t="shared" si="40"/>
        <v>1</v>
      </c>
      <c r="J862" cm="1">
        <f t="array" ref="J862">_xlfn.IFS(F862="southwest", 1, F862="southeast", 2, F862="northwest", 3, F862="northeast", 4)</f>
        <v>1</v>
      </c>
      <c r="K862">
        <f t="shared" si="41"/>
        <v>1</v>
      </c>
    </row>
    <row r="863" spans="1:11" x14ac:dyDescent="0.2">
      <c r="A863">
        <v>38</v>
      </c>
      <c r="B863" t="s">
        <v>7</v>
      </c>
      <c r="C863">
        <v>28</v>
      </c>
      <c r="D863">
        <v>3</v>
      </c>
      <c r="E863" t="s">
        <v>11</v>
      </c>
      <c r="F863" t="s">
        <v>9</v>
      </c>
      <c r="G863">
        <v>7151.0919999999996</v>
      </c>
      <c r="H863">
        <f t="shared" si="39"/>
        <v>1</v>
      </c>
      <c r="I863">
        <f t="shared" si="40"/>
        <v>0</v>
      </c>
      <c r="J863" cm="1">
        <f t="array" ref="J863">_xlfn.IFS(F863="southwest", 1, F863="southeast", 2, F863="northwest", 3, F863="northeast", 4)</f>
        <v>1</v>
      </c>
      <c r="K863">
        <f t="shared" si="41"/>
        <v>1</v>
      </c>
    </row>
    <row r="864" spans="1:11" x14ac:dyDescent="0.2">
      <c r="A864">
        <v>55</v>
      </c>
      <c r="B864" t="s">
        <v>7</v>
      </c>
      <c r="C864">
        <v>33.534999999999997</v>
      </c>
      <c r="D864">
        <v>2</v>
      </c>
      <c r="E864" t="s">
        <v>11</v>
      </c>
      <c r="F864" t="s">
        <v>13</v>
      </c>
      <c r="G864">
        <v>12269.68865</v>
      </c>
      <c r="H864">
        <f t="shared" si="39"/>
        <v>1</v>
      </c>
      <c r="I864">
        <f t="shared" si="40"/>
        <v>0</v>
      </c>
      <c r="J864" cm="1">
        <f t="array" ref="J864">_xlfn.IFS(F864="southwest", 1, F864="southeast", 2, F864="northwest", 3, F864="northeast", 4)</f>
        <v>3</v>
      </c>
      <c r="K864">
        <f t="shared" si="41"/>
        <v>1</v>
      </c>
    </row>
    <row r="865" spans="1:11" x14ac:dyDescent="0.2">
      <c r="A865">
        <v>36</v>
      </c>
      <c r="B865" t="s">
        <v>7</v>
      </c>
      <c r="C865">
        <v>19.855</v>
      </c>
      <c r="D865">
        <v>0</v>
      </c>
      <c r="E865" t="s">
        <v>11</v>
      </c>
      <c r="F865" t="s">
        <v>14</v>
      </c>
      <c r="G865">
        <v>5458.0464499999998</v>
      </c>
      <c r="H865">
        <f t="shared" si="39"/>
        <v>1</v>
      </c>
      <c r="I865">
        <f t="shared" si="40"/>
        <v>0</v>
      </c>
      <c r="J865" cm="1">
        <f t="array" ref="J865">_xlfn.IFS(F865="southwest", 1, F865="southeast", 2, F865="northwest", 3, F865="northeast", 4)</f>
        <v>4</v>
      </c>
      <c r="K865">
        <f t="shared" si="41"/>
        <v>0</v>
      </c>
    </row>
    <row r="866" spans="1:11" x14ac:dyDescent="0.2">
      <c r="A866">
        <v>51</v>
      </c>
      <c r="B866" t="s">
        <v>10</v>
      </c>
      <c r="C866">
        <v>25.4</v>
      </c>
      <c r="D866">
        <v>0</v>
      </c>
      <c r="E866" t="s">
        <v>11</v>
      </c>
      <c r="F866" t="s">
        <v>9</v>
      </c>
      <c r="G866">
        <v>8782.4689999999991</v>
      </c>
      <c r="H866">
        <f t="shared" si="39"/>
        <v>0</v>
      </c>
      <c r="I866">
        <f t="shared" si="40"/>
        <v>0</v>
      </c>
      <c r="J866" cm="1">
        <f t="array" ref="J866">_xlfn.IFS(F866="southwest", 1, F866="southeast", 2, F866="northwest", 3, F866="northeast", 4)</f>
        <v>1</v>
      </c>
      <c r="K866">
        <f t="shared" si="41"/>
        <v>1</v>
      </c>
    </row>
    <row r="867" spans="1:11" x14ac:dyDescent="0.2">
      <c r="A867">
        <v>40</v>
      </c>
      <c r="B867" t="s">
        <v>10</v>
      </c>
      <c r="C867">
        <v>29.9</v>
      </c>
      <c r="D867">
        <v>2</v>
      </c>
      <c r="E867" t="s">
        <v>11</v>
      </c>
      <c r="F867" t="s">
        <v>9</v>
      </c>
      <c r="G867">
        <v>6600.3609999999999</v>
      </c>
      <c r="H867">
        <f t="shared" si="39"/>
        <v>0</v>
      </c>
      <c r="I867">
        <f t="shared" si="40"/>
        <v>0</v>
      </c>
      <c r="J867" cm="1">
        <f t="array" ref="J867">_xlfn.IFS(F867="southwest", 1, F867="southeast", 2, F867="northwest", 3, F867="northeast", 4)</f>
        <v>1</v>
      </c>
      <c r="K867">
        <f t="shared" si="41"/>
        <v>1</v>
      </c>
    </row>
    <row r="868" spans="1:11" x14ac:dyDescent="0.2">
      <c r="A868">
        <v>18</v>
      </c>
      <c r="B868" t="s">
        <v>10</v>
      </c>
      <c r="C868">
        <v>37.29</v>
      </c>
      <c r="D868">
        <v>0</v>
      </c>
      <c r="E868" t="s">
        <v>11</v>
      </c>
      <c r="F868" t="s">
        <v>12</v>
      </c>
      <c r="G868">
        <v>1141.4450999999999</v>
      </c>
      <c r="H868">
        <f t="shared" si="39"/>
        <v>0</v>
      </c>
      <c r="I868">
        <f t="shared" si="40"/>
        <v>0</v>
      </c>
      <c r="J868" cm="1">
        <f t="array" ref="J868">_xlfn.IFS(F868="southwest", 1, F868="southeast", 2, F868="northwest", 3, F868="northeast", 4)</f>
        <v>2</v>
      </c>
      <c r="K868">
        <f t="shared" si="41"/>
        <v>1</v>
      </c>
    </row>
    <row r="869" spans="1:11" x14ac:dyDescent="0.2">
      <c r="A869">
        <v>57</v>
      </c>
      <c r="B869" t="s">
        <v>10</v>
      </c>
      <c r="C869">
        <v>43.7</v>
      </c>
      <c r="D869">
        <v>1</v>
      </c>
      <c r="E869" t="s">
        <v>11</v>
      </c>
      <c r="F869" t="s">
        <v>9</v>
      </c>
      <c r="G869">
        <v>11576.13</v>
      </c>
      <c r="H869">
        <f t="shared" si="39"/>
        <v>0</v>
      </c>
      <c r="I869">
        <f t="shared" si="40"/>
        <v>0</v>
      </c>
      <c r="J869" cm="1">
        <f t="array" ref="J869">_xlfn.IFS(F869="southwest", 1, F869="southeast", 2, F869="northwest", 3, F869="northeast", 4)</f>
        <v>1</v>
      </c>
      <c r="K869">
        <f t="shared" si="41"/>
        <v>1</v>
      </c>
    </row>
    <row r="870" spans="1:11" x14ac:dyDescent="0.2">
      <c r="A870">
        <v>61</v>
      </c>
      <c r="B870" t="s">
        <v>10</v>
      </c>
      <c r="C870">
        <v>23.655000000000001</v>
      </c>
      <c r="D870">
        <v>0</v>
      </c>
      <c r="E870" t="s">
        <v>11</v>
      </c>
      <c r="F870" t="s">
        <v>14</v>
      </c>
      <c r="G870">
        <v>13129.603450000001</v>
      </c>
      <c r="H870">
        <f t="shared" si="39"/>
        <v>0</v>
      </c>
      <c r="I870">
        <f t="shared" si="40"/>
        <v>0</v>
      </c>
      <c r="J870" cm="1">
        <f t="array" ref="J870">_xlfn.IFS(F870="southwest", 1, F870="southeast", 2, F870="northwest", 3, F870="northeast", 4)</f>
        <v>4</v>
      </c>
      <c r="K870">
        <f t="shared" si="41"/>
        <v>0</v>
      </c>
    </row>
    <row r="871" spans="1:11" x14ac:dyDescent="0.2">
      <c r="A871">
        <v>25</v>
      </c>
      <c r="B871" t="s">
        <v>7</v>
      </c>
      <c r="C871">
        <v>24.3</v>
      </c>
      <c r="D871">
        <v>3</v>
      </c>
      <c r="E871" t="s">
        <v>11</v>
      </c>
      <c r="F871" t="s">
        <v>9</v>
      </c>
      <c r="G871">
        <v>4391.652</v>
      </c>
      <c r="H871">
        <f t="shared" si="39"/>
        <v>1</v>
      </c>
      <c r="I871">
        <f t="shared" si="40"/>
        <v>0</v>
      </c>
      <c r="J871" cm="1">
        <f t="array" ref="J871">_xlfn.IFS(F871="southwest", 1, F871="southeast", 2, F871="northwest", 3, F871="northeast", 4)</f>
        <v>1</v>
      </c>
      <c r="K871">
        <f t="shared" si="41"/>
        <v>0</v>
      </c>
    </row>
    <row r="872" spans="1:11" x14ac:dyDescent="0.2">
      <c r="A872">
        <v>50</v>
      </c>
      <c r="B872" t="s">
        <v>10</v>
      </c>
      <c r="C872">
        <v>36.200000000000003</v>
      </c>
      <c r="D872">
        <v>0</v>
      </c>
      <c r="E872" t="s">
        <v>11</v>
      </c>
      <c r="F872" t="s">
        <v>9</v>
      </c>
      <c r="G872">
        <v>8457.8179999999993</v>
      </c>
      <c r="H872">
        <f t="shared" si="39"/>
        <v>0</v>
      </c>
      <c r="I872">
        <f t="shared" si="40"/>
        <v>0</v>
      </c>
      <c r="J872" cm="1">
        <f t="array" ref="J872">_xlfn.IFS(F872="southwest", 1, F872="southeast", 2, F872="northwest", 3, F872="northeast", 4)</f>
        <v>1</v>
      </c>
      <c r="K872">
        <f t="shared" si="41"/>
        <v>1</v>
      </c>
    </row>
    <row r="873" spans="1:11" x14ac:dyDescent="0.2">
      <c r="A873">
        <v>26</v>
      </c>
      <c r="B873" t="s">
        <v>7</v>
      </c>
      <c r="C873">
        <v>29.48</v>
      </c>
      <c r="D873">
        <v>1</v>
      </c>
      <c r="E873" t="s">
        <v>11</v>
      </c>
      <c r="F873" t="s">
        <v>12</v>
      </c>
      <c r="G873">
        <v>3392.3652000000002</v>
      </c>
      <c r="H873">
        <f t="shared" si="39"/>
        <v>1</v>
      </c>
      <c r="I873">
        <f t="shared" si="40"/>
        <v>0</v>
      </c>
      <c r="J873" cm="1">
        <f t="array" ref="J873">_xlfn.IFS(F873="southwest", 1, F873="southeast", 2, F873="northwest", 3, F873="northeast", 4)</f>
        <v>2</v>
      </c>
      <c r="K873">
        <f t="shared" si="41"/>
        <v>1</v>
      </c>
    </row>
    <row r="874" spans="1:11" x14ac:dyDescent="0.2">
      <c r="A874">
        <v>42</v>
      </c>
      <c r="B874" t="s">
        <v>10</v>
      </c>
      <c r="C874">
        <v>24.86</v>
      </c>
      <c r="D874">
        <v>0</v>
      </c>
      <c r="E874" t="s">
        <v>11</v>
      </c>
      <c r="F874" t="s">
        <v>12</v>
      </c>
      <c r="G874">
        <v>5966.8873999999996</v>
      </c>
      <c r="H874">
        <f t="shared" si="39"/>
        <v>0</v>
      </c>
      <c r="I874">
        <f t="shared" si="40"/>
        <v>0</v>
      </c>
      <c r="J874" cm="1">
        <f t="array" ref="J874">_xlfn.IFS(F874="southwest", 1, F874="southeast", 2, F874="northwest", 3, F874="northeast", 4)</f>
        <v>2</v>
      </c>
      <c r="K874">
        <f t="shared" si="41"/>
        <v>0</v>
      </c>
    </row>
    <row r="875" spans="1:11" x14ac:dyDescent="0.2">
      <c r="A875">
        <v>43</v>
      </c>
      <c r="B875" t="s">
        <v>10</v>
      </c>
      <c r="C875">
        <v>30.1</v>
      </c>
      <c r="D875">
        <v>1</v>
      </c>
      <c r="E875" t="s">
        <v>11</v>
      </c>
      <c r="F875" t="s">
        <v>9</v>
      </c>
      <c r="G875">
        <v>6849.0259999999998</v>
      </c>
      <c r="H875">
        <f t="shared" si="39"/>
        <v>0</v>
      </c>
      <c r="I875">
        <f t="shared" si="40"/>
        <v>0</v>
      </c>
      <c r="J875" cm="1">
        <f t="array" ref="J875">_xlfn.IFS(F875="southwest", 1, F875="southeast", 2, F875="northwest", 3, F875="northeast", 4)</f>
        <v>1</v>
      </c>
      <c r="K875">
        <f t="shared" si="41"/>
        <v>1</v>
      </c>
    </row>
    <row r="876" spans="1:11" x14ac:dyDescent="0.2">
      <c r="A876">
        <v>44</v>
      </c>
      <c r="B876" t="s">
        <v>10</v>
      </c>
      <c r="C876">
        <v>21.85</v>
      </c>
      <c r="D876">
        <v>3</v>
      </c>
      <c r="E876" t="s">
        <v>11</v>
      </c>
      <c r="F876" t="s">
        <v>14</v>
      </c>
      <c r="G876">
        <v>8891.1394999999993</v>
      </c>
      <c r="H876">
        <f t="shared" si="39"/>
        <v>0</v>
      </c>
      <c r="I876">
        <f t="shared" si="40"/>
        <v>0</v>
      </c>
      <c r="J876" cm="1">
        <f t="array" ref="J876">_xlfn.IFS(F876="southwest", 1, F876="southeast", 2, F876="northwest", 3, F876="northeast", 4)</f>
        <v>4</v>
      </c>
      <c r="K876">
        <f t="shared" si="41"/>
        <v>0</v>
      </c>
    </row>
    <row r="877" spans="1:11" x14ac:dyDescent="0.2">
      <c r="A877">
        <v>23</v>
      </c>
      <c r="B877" t="s">
        <v>7</v>
      </c>
      <c r="C877">
        <v>28.12</v>
      </c>
      <c r="D877">
        <v>0</v>
      </c>
      <c r="E877" t="s">
        <v>11</v>
      </c>
      <c r="F877" t="s">
        <v>13</v>
      </c>
      <c r="G877">
        <v>2690.1138000000001</v>
      </c>
      <c r="H877">
        <f t="shared" si="39"/>
        <v>1</v>
      </c>
      <c r="I877">
        <f t="shared" si="40"/>
        <v>0</v>
      </c>
      <c r="J877" cm="1">
        <f t="array" ref="J877">_xlfn.IFS(F877="southwest", 1, F877="southeast", 2, F877="northwest", 3, F877="northeast", 4)</f>
        <v>3</v>
      </c>
      <c r="K877">
        <f t="shared" si="41"/>
        <v>1</v>
      </c>
    </row>
    <row r="878" spans="1:11" x14ac:dyDescent="0.2">
      <c r="A878">
        <v>49</v>
      </c>
      <c r="B878" t="s">
        <v>7</v>
      </c>
      <c r="C878">
        <v>27.1</v>
      </c>
      <c r="D878">
        <v>1</v>
      </c>
      <c r="E878" t="s">
        <v>11</v>
      </c>
      <c r="F878" t="s">
        <v>9</v>
      </c>
      <c r="G878">
        <v>26140.3603</v>
      </c>
      <c r="H878">
        <f t="shared" si="39"/>
        <v>1</v>
      </c>
      <c r="I878">
        <f t="shared" si="40"/>
        <v>0</v>
      </c>
      <c r="J878" cm="1">
        <f t="array" ref="J878">_xlfn.IFS(F878="southwest", 1, F878="southeast", 2, F878="northwest", 3, F878="northeast", 4)</f>
        <v>1</v>
      </c>
      <c r="K878">
        <f t="shared" si="41"/>
        <v>1</v>
      </c>
    </row>
    <row r="879" spans="1:11" x14ac:dyDescent="0.2">
      <c r="A879">
        <v>33</v>
      </c>
      <c r="B879" t="s">
        <v>10</v>
      </c>
      <c r="C879">
        <v>33.44</v>
      </c>
      <c r="D879">
        <v>5</v>
      </c>
      <c r="E879" t="s">
        <v>11</v>
      </c>
      <c r="F879" t="s">
        <v>12</v>
      </c>
      <c r="G879">
        <v>6653.7885999999999</v>
      </c>
      <c r="H879">
        <f t="shared" si="39"/>
        <v>0</v>
      </c>
      <c r="I879">
        <f t="shared" si="40"/>
        <v>0</v>
      </c>
      <c r="J879" cm="1">
        <f t="array" ref="J879">_xlfn.IFS(F879="southwest", 1, F879="southeast", 2, F879="northwest", 3, F879="northeast", 4)</f>
        <v>2</v>
      </c>
      <c r="K879">
        <f t="shared" si="41"/>
        <v>1</v>
      </c>
    </row>
    <row r="880" spans="1:11" x14ac:dyDescent="0.2">
      <c r="A880">
        <v>41</v>
      </c>
      <c r="B880" t="s">
        <v>10</v>
      </c>
      <c r="C880">
        <v>28.8</v>
      </c>
      <c r="D880">
        <v>1</v>
      </c>
      <c r="E880" t="s">
        <v>11</v>
      </c>
      <c r="F880" t="s">
        <v>9</v>
      </c>
      <c r="G880">
        <v>6282.2349999999997</v>
      </c>
      <c r="H880">
        <f t="shared" si="39"/>
        <v>0</v>
      </c>
      <c r="I880">
        <f t="shared" si="40"/>
        <v>0</v>
      </c>
      <c r="J880" cm="1">
        <f t="array" ref="J880">_xlfn.IFS(F880="southwest", 1, F880="southeast", 2, F880="northwest", 3, F880="northeast", 4)</f>
        <v>1</v>
      </c>
      <c r="K880">
        <f t="shared" si="41"/>
        <v>1</v>
      </c>
    </row>
    <row r="881" spans="1:11" x14ac:dyDescent="0.2">
      <c r="A881">
        <v>37</v>
      </c>
      <c r="B881" t="s">
        <v>7</v>
      </c>
      <c r="C881">
        <v>29.5</v>
      </c>
      <c r="D881">
        <v>2</v>
      </c>
      <c r="E881" t="s">
        <v>11</v>
      </c>
      <c r="F881" t="s">
        <v>9</v>
      </c>
      <c r="G881">
        <v>6311.9520000000002</v>
      </c>
      <c r="H881">
        <f t="shared" si="39"/>
        <v>1</v>
      </c>
      <c r="I881">
        <f t="shared" si="40"/>
        <v>0</v>
      </c>
      <c r="J881" cm="1">
        <f t="array" ref="J881">_xlfn.IFS(F881="southwest", 1, F881="southeast", 2, F881="northwest", 3, F881="northeast", 4)</f>
        <v>1</v>
      </c>
      <c r="K881">
        <f t="shared" si="41"/>
        <v>1</v>
      </c>
    </row>
    <row r="882" spans="1:11" x14ac:dyDescent="0.2">
      <c r="A882">
        <v>22</v>
      </c>
      <c r="B882" t="s">
        <v>10</v>
      </c>
      <c r="C882">
        <v>34.799999999999997</v>
      </c>
      <c r="D882">
        <v>3</v>
      </c>
      <c r="E882" t="s">
        <v>11</v>
      </c>
      <c r="F882" t="s">
        <v>9</v>
      </c>
      <c r="G882">
        <v>3443.0639999999999</v>
      </c>
      <c r="H882">
        <f t="shared" si="39"/>
        <v>0</v>
      </c>
      <c r="I882">
        <f t="shared" si="40"/>
        <v>0</v>
      </c>
      <c r="J882" cm="1">
        <f t="array" ref="J882">_xlfn.IFS(F882="southwest", 1, F882="southeast", 2, F882="northwest", 3, F882="northeast", 4)</f>
        <v>1</v>
      </c>
      <c r="K882">
        <f t="shared" si="41"/>
        <v>1</v>
      </c>
    </row>
    <row r="883" spans="1:11" x14ac:dyDescent="0.2">
      <c r="A883">
        <v>23</v>
      </c>
      <c r="B883" t="s">
        <v>10</v>
      </c>
      <c r="C883">
        <v>27.36</v>
      </c>
      <c r="D883">
        <v>1</v>
      </c>
      <c r="E883" t="s">
        <v>11</v>
      </c>
      <c r="F883" t="s">
        <v>13</v>
      </c>
      <c r="G883">
        <v>2789.0574000000001</v>
      </c>
      <c r="H883">
        <f t="shared" si="39"/>
        <v>0</v>
      </c>
      <c r="I883">
        <f t="shared" si="40"/>
        <v>0</v>
      </c>
      <c r="J883" cm="1">
        <f t="array" ref="J883">_xlfn.IFS(F883="southwest", 1, F883="southeast", 2, F883="northwest", 3, F883="northeast", 4)</f>
        <v>3</v>
      </c>
      <c r="K883">
        <f t="shared" si="41"/>
        <v>1</v>
      </c>
    </row>
    <row r="884" spans="1:11" x14ac:dyDescent="0.2">
      <c r="A884">
        <v>21</v>
      </c>
      <c r="B884" t="s">
        <v>7</v>
      </c>
      <c r="C884">
        <v>22.135000000000002</v>
      </c>
      <c r="D884">
        <v>0</v>
      </c>
      <c r="E884" t="s">
        <v>11</v>
      </c>
      <c r="F884" t="s">
        <v>14</v>
      </c>
      <c r="G884">
        <v>2585.8506499999999</v>
      </c>
      <c r="H884">
        <f t="shared" si="39"/>
        <v>1</v>
      </c>
      <c r="I884">
        <f t="shared" si="40"/>
        <v>0</v>
      </c>
      <c r="J884" cm="1">
        <f t="array" ref="J884">_xlfn.IFS(F884="southwest", 1, F884="southeast", 2, F884="northwest", 3, F884="northeast", 4)</f>
        <v>4</v>
      </c>
      <c r="K884">
        <f t="shared" si="41"/>
        <v>0</v>
      </c>
    </row>
    <row r="885" spans="1:11" x14ac:dyDescent="0.2">
      <c r="A885">
        <v>51</v>
      </c>
      <c r="B885" t="s">
        <v>7</v>
      </c>
      <c r="C885">
        <v>37.049999999999997</v>
      </c>
      <c r="D885">
        <v>3</v>
      </c>
      <c r="E885" t="s">
        <v>8</v>
      </c>
      <c r="F885" t="s">
        <v>14</v>
      </c>
      <c r="G885">
        <v>46255.112500000003</v>
      </c>
      <c r="H885">
        <f t="shared" si="39"/>
        <v>1</v>
      </c>
      <c r="I885">
        <f t="shared" si="40"/>
        <v>1</v>
      </c>
      <c r="J885" cm="1">
        <f t="array" ref="J885">_xlfn.IFS(F885="southwest", 1, F885="southeast", 2, F885="northwest", 3, F885="northeast", 4)</f>
        <v>4</v>
      </c>
      <c r="K885">
        <f t="shared" si="41"/>
        <v>1</v>
      </c>
    </row>
    <row r="886" spans="1:11" x14ac:dyDescent="0.2">
      <c r="A886">
        <v>25</v>
      </c>
      <c r="B886" t="s">
        <v>10</v>
      </c>
      <c r="C886">
        <v>26.695</v>
      </c>
      <c r="D886">
        <v>4</v>
      </c>
      <c r="E886" t="s">
        <v>11</v>
      </c>
      <c r="F886" t="s">
        <v>13</v>
      </c>
      <c r="G886">
        <v>4877.9810500000003</v>
      </c>
      <c r="H886">
        <f t="shared" si="39"/>
        <v>0</v>
      </c>
      <c r="I886">
        <f t="shared" si="40"/>
        <v>0</v>
      </c>
      <c r="J886" cm="1">
        <f t="array" ref="J886">_xlfn.IFS(F886="southwest", 1, F886="southeast", 2, F886="northwest", 3, F886="northeast", 4)</f>
        <v>3</v>
      </c>
      <c r="K886">
        <f t="shared" si="41"/>
        <v>1</v>
      </c>
    </row>
    <row r="887" spans="1:11" x14ac:dyDescent="0.2">
      <c r="A887">
        <v>32</v>
      </c>
      <c r="B887" t="s">
        <v>10</v>
      </c>
      <c r="C887">
        <v>28.93</v>
      </c>
      <c r="D887">
        <v>1</v>
      </c>
      <c r="E887" t="s">
        <v>8</v>
      </c>
      <c r="F887" t="s">
        <v>12</v>
      </c>
      <c r="G887">
        <v>19719.6947</v>
      </c>
      <c r="H887">
        <f t="shared" si="39"/>
        <v>0</v>
      </c>
      <c r="I887">
        <f t="shared" si="40"/>
        <v>1</v>
      </c>
      <c r="J887" cm="1">
        <f t="array" ref="J887">_xlfn.IFS(F887="southwest", 1, F887="southeast", 2, F887="northwest", 3, F887="northeast", 4)</f>
        <v>2</v>
      </c>
      <c r="K887">
        <f t="shared" si="41"/>
        <v>1</v>
      </c>
    </row>
    <row r="888" spans="1:11" x14ac:dyDescent="0.2">
      <c r="A888">
        <v>57</v>
      </c>
      <c r="B888" t="s">
        <v>10</v>
      </c>
      <c r="C888">
        <v>28.975000000000001</v>
      </c>
      <c r="D888">
        <v>0</v>
      </c>
      <c r="E888" t="s">
        <v>8</v>
      </c>
      <c r="F888" t="s">
        <v>14</v>
      </c>
      <c r="G888">
        <v>27218.437249999999</v>
      </c>
      <c r="H888">
        <f t="shared" si="39"/>
        <v>0</v>
      </c>
      <c r="I888">
        <f t="shared" si="40"/>
        <v>1</v>
      </c>
      <c r="J888" cm="1">
        <f t="array" ref="J888">_xlfn.IFS(F888="southwest", 1, F888="southeast", 2, F888="northwest", 3, F888="northeast", 4)</f>
        <v>4</v>
      </c>
      <c r="K888">
        <f t="shared" si="41"/>
        <v>1</v>
      </c>
    </row>
    <row r="889" spans="1:11" x14ac:dyDescent="0.2">
      <c r="A889">
        <v>36</v>
      </c>
      <c r="B889" t="s">
        <v>7</v>
      </c>
      <c r="C889">
        <v>30.02</v>
      </c>
      <c r="D889">
        <v>0</v>
      </c>
      <c r="E889" t="s">
        <v>11</v>
      </c>
      <c r="F889" t="s">
        <v>13</v>
      </c>
      <c r="G889">
        <v>5272.1758</v>
      </c>
      <c r="H889">
        <f t="shared" si="39"/>
        <v>1</v>
      </c>
      <c r="I889">
        <f t="shared" si="40"/>
        <v>0</v>
      </c>
      <c r="J889" cm="1">
        <f t="array" ref="J889">_xlfn.IFS(F889="southwest", 1, F889="southeast", 2, F889="northwest", 3, F889="northeast", 4)</f>
        <v>3</v>
      </c>
      <c r="K889">
        <f t="shared" si="41"/>
        <v>1</v>
      </c>
    </row>
    <row r="890" spans="1:11" x14ac:dyDescent="0.2">
      <c r="A890">
        <v>22</v>
      </c>
      <c r="B890" t="s">
        <v>10</v>
      </c>
      <c r="C890">
        <v>39.5</v>
      </c>
      <c r="D890">
        <v>0</v>
      </c>
      <c r="E890" t="s">
        <v>11</v>
      </c>
      <c r="F890" t="s">
        <v>9</v>
      </c>
      <c r="G890">
        <v>1682.597</v>
      </c>
      <c r="H890">
        <f t="shared" si="39"/>
        <v>0</v>
      </c>
      <c r="I890">
        <f t="shared" si="40"/>
        <v>0</v>
      </c>
      <c r="J890" cm="1">
        <f t="array" ref="J890">_xlfn.IFS(F890="southwest", 1, F890="southeast", 2, F890="northwest", 3, F890="northeast", 4)</f>
        <v>1</v>
      </c>
      <c r="K890">
        <f t="shared" si="41"/>
        <v>1</v>
      </c>
    </row>
    <row r="891" spans="1:11" x14ac:dyDescent="0.2">
      <c r="A891">
        <v>57</v>
      </c>
      <c r="B891" t="s">
        <v>10</v>
      </c>
      <c r="C891">
        <v>33.630000000000003</v>
      </c>
      <c r="D891">
        <v>1</v>
      </c>
      <c r="E891" t="s">
        <v>11</v>
      </c>
      <c r="F891" t="s">
        <v>13</v>
      </c>
      <c r="G891">
        <v>11945.1327</v>
      </c>
      <c r="H891">
        <f t="shared" si="39"/>
        <v>0</v>
      </c>
      <c r="I891">
        <f t="shared" si="40"/>
        <v>0</v>
      </c>
      <c r="J891" cm="1">
        <f t="array" ref="J891">_xlfn.IFS(F891="southwest", 1, F891="southeast", 2, F891="northwest", 3, F891="northeast", 4)</f>
        <v>3</v>
      </c>
      <c r="K891">
        <f t="shared" si="41"/>
        <v>1</v>
      </c>
    </row>
    <row r="892" spans="1:11" x14ac:dyDescent="0.2">
      <c r="A892">
        <v>64</v>
      </c>
      <c r="B892" t="s">
        <v>7</v>
      </c>
      <c r="C892">
        <v>26.885000000000002</v>
      </c>
      <c r="D892">
        <v>0</v>
      </c>
      <c r="E892" t="s">
        <v>8</v>
      </c>
      <c r="F892" t="s">
        <v>13</v>
      </c>
      <c r="G892">
        <v>29330.98315</v>
      </c>
      <c r="H892">
        <f t="shared" si="39"/>
        <v>1</v>
      </c>
      <c r="I892">
        <f t="shared" si="40"/>
        <v>1</v>
      </c>
      <c r="J892" cm="1">
        <f t="array" ref="J892">_xlfn.IFS(F892="southwest", 1, F892="southeast", 2, F892="northwest", 3, F892="northeast", 4)</f>
        <v>3</v>
      </c>
      <c r="K892">
        <f t="shared" si="41"/>
        <v>1</v>
      </c>
    </row>
    <row r="893" spans="1:11" x14ac:dyDescent="0.2">
      <c r="A893">
        <v>36</v>
      </c>
      <c r="B893" t="s">
        <v>7</v>
      </c>
      <c r="C893">
        <v>29.04</v>
      </c>
      <c r="D893">
        <v>4</v>
      </c>
      <c r="E893" t="s">
        <v>11</v>
      </c>
      <c r="F893" t="s">
        <v>12</v>
      </c>
      <c r="G893">
        <v>7243.8136000000004</v>
      </c>
      <c r="H893">
        <f t="shared" si="39"/>
        <v>1</v>
      </c>
      <c r="I893">
        <f t="shared" si="40"/>
        <v>0</v>
      </c>
      <c r="J893" cm="1">
        <f t="array" ref="J893">_xlfn.IFS(F893="southwest", 1, F893="southeast", 2, F893="northwest", 3, F893="northeast", 4)</f>
        <v>2</v>
      </c>
      <c r="K893">
        <f t="shared" si="41"/>
        <v>1</v>
      </c>
    </row>
    <row r="894" spans="1:11" x14ac:dyDescent="0.2">
      <c r="A894">
        <v>54</v>
      </c>
      <c r="B894" t="s">
        <v>10</v>
      </c>
      <c r="C894">
        <v>24.035</v>
      </c>
      <c r="D894">
        <v>0</v>
      </c>
      <c r="E894" t="s">
        <v>11</v>
      </c>
      <c r="F894" t="s">
        <v>14</v>
      </c>
      <c r="G894">
        <v>10422.916649999999</v>
      </c>
      <c r="H894">
        <f t="shared" si="39"/>
        <v>0</v>
      </c>
      <c r="I894">
        <f t="shared" si="40"/>
        <v>0</v>
      </c>
      <c r="J894" cm="1">
        <f t="array" ref="J894">_xlfn.IFS(F894="southwest", 1, F894="southeast", 2, F894="northwest", 3, F894="northeast", 4)</f>
        <v>4</v>
      </c>
      <c r="K894">
        <f t="shared" si="41"/>
        <v>0</v>
      </c>
    </row>
    <row r="895" spans="1:11" x14ac:dyDescent="0.2">
      <c r="A895">
        <v>47</v>
      </c>
      <c r="B895" t="s">
        <v>10</v>
      </c>
      <c r="C895">
        <v>38.94</v>
      </c>
      <c r="D895">
        <v>2</v>
      </c>
      <c r="E895" t="s">
        <v>8</v>
      </c>
      <c r="F895" t="s">
        <v>12</v>
      </c>
      <c r="G895">
        <v>44202.653599999998</v>
      </c>
      <c r="H895">
        <f t="shared" si="39"/>
        <v>0</v>
      </c>
      <c r="I895">
        <f t="shared" si="40"/>
        <v>1</v>
      </c>
      <c r="J895" cm="1">
        <f t="array" ref="J895">_xlfn.IFS(F895="southwest", 1, F895="southeast", 2, F895="northwest", 3, F895="northeast", 4)</f>
        <v>2</v>
      </c>
      <c r="K895">
        <f t="shared" si="41"/>
        <v>1</v>
      </c>
    </row>
    <row r="896" spans="1:11" x14ac:dyDescent="0.2">
      <c r="A896">
        <v>62</v>
      </c>
      <c r="B896" t="s">
        <v>10</v>
      </c>
      <c r="C896">
        <v>32.11</v>
      </c>
      <c r="D896">
        <v>0</v>
      </c>
      <c r="E896" t="s">
        <v>11</v>
      </c>
      <c r="F896" t="s">
        <v>14</v>
      </c>
      <c r="G896">
        <v>13555.0049</v>
      </c>
      <c r="H896">
        <f t="shared" si="39"/>
        <v>0</v>
      </c>
      <c r="I896">
        <f t="shared" si="40"/>
        <v>0</v>
      </c>
      <c r="J896" cm="1">
        <f t="array" ref="J896">_xlfn.IFS(F896="southwest", 1, F896="southeast", 2, F896="northwest", 3, F896="northeast", 4)</f>
        <v>4</v>
      </c>
      <c r="K896">
        <f t="shared" si="41"/>
        <v>1</v>
      </c>
    </row>
    <row r="897" spans="1:11" x14ac:dyDescent="0.2">
      <c r="A897">
        <v>61</v>
      </c>
      <c r="B897" t="s">
        <v>7</v>
      </c>
      <c r="C897">
        <v>44</v>
      </c>
      <c r="D897">
        <v>0</v>
      </c>
      <c r="E897" t="s">
        <v>11</v>
      </c>
      <c r="F897" t="s">
        <v>9</v>
      </c>
      <c r="G897">
        <v>13063.883</v>
      </c>
      <c r="H897">
        <f t="shared" si="39"/>
        <v>1</v>
      </c>
      <c r="I897">
        <f t="shared" si="40"/>
        <v>0</v>
      </c>
      <c r="J897" cm="1">
        <f t="array" ref="J897">_xlfn.IFS(F897="southwest", 1, F897="southeast", 2, F897="northwest", 3, F897="northeast", 4)</f>
        <v>1</v>
      </c>
      <c r="K897">
        <f t="shared" si="41"/>
        <v>1</v>
      </c>
    </row>
    <row r="898" spans="1:11" x14ac:dyDescent="0.2">
      <c r="A898">
        <v>43</v>
      </c>
      <c r="B898" t="s">
        <v>7</v>
      </c>
      <c r="C898">
        <v>20.045000000000002</v>
      </c>
      <c r="D898">
        <v>2</v>
      </c>
      <c r="E898" t="s">
        <v>8</v>
      </c>
      <c r="F898" t="s">
        <v>14</v>
      </c>
      <c r="G898">
        <v>19798.054550000001</v>
      </c>
      <c r="H898">
        <f t="shared" si="39"/>
        <v>1</v>
      </c>
      <c r="I898">
        <f t="shared" si="40"/>
        <v>1</v>
      </c>
      <c r="J898" cm="1">
        <f t="array" ref="J898">_xlfn.IFS(F898="southwest", 1, F898="southeast", 2, F898="northwest", 3, F898="northeast", 4)</f>
        <v>4</v>
      </c>
      <c r="K898">
        <f t="shared" si="41"/>
        <v>0</v>
      </c>
    </row>
    <row r="899" spans="1:11" x14ac:dyDescent="0.2">
      <c r="A899">
        <v>19</v>
      </c>
      <c r="B899" t="s">
        <v>10</v>
      </c>
      <c r="C899">
        <v>25.555</v>
      </c>
      <c r="D899">
        <v>1</v>
      </c>
      <c r="E899" t="s">
        <v>11</v>
      </c>
      <c r="F899" t="s">
        <v>13</v>
      </c>
      <c r="G899">
        <v>2221.5644499999999</v>
      </c>
      <c r="H899">
        <f t="shared" ref="H899:H962" si="42">IF(B899= "female", 1, 0)</f>
        <v>0</v>
      </c>
      <c r="I899">
        <f t="shared" ref="I899:I962" si="43">IF(E899="yes", 1, 0)</f>
        <v>0</v>
      </c>
      <c r="J899" cm="1">
        <f t="array" ref="J899">_xlfn.IFS(F899="southwest", 1, F899="southeast", 2, F899="northwest", 3, F899="northeast", 4)</f>
        <v>3</v>
      </c>
      <c r="K899">
        <f t="shared" ref="K899:K962" si="44">IF(C899&gt;25, 1, 0)</f>
        <v>1</v>
      </c>
    </row>
    <row r="900" spans="1:11" x14ac:dyDescent="0.2">
      <c r="A900">
        <v>18</v>
      </c>
      <c r="B900" t="s">
        <v>7</v>
      </c>
      <c r="C900">
        <v>40.26</v>
      </c>
      <c r="D900">
        <v>0</v>
      </c>
      <c r="E900" t="s">
        <v>11</v>
      </c>
      <c r="F900" t="s">
        <v>12</v>
      </c>
      <c r="G900">
        <v>1634.5734</v>
      </c>
      <c r="H900">
        <f t="shared" si="42"/>
        <v>1</v>
      </c>
      <c r="I900">
        <f t="shared" si="43"/>
        <v>0</v>
      </c>
      <c r="J900" cm="1">
        <f t="array" ref="J900">_xlfn.IFS(F900="southwest", 1, F900="southeast", 2, F900="northwest", 3, F900="northeast", 4)</f>
        <v>2</v>
      </c>
      <c r="K900">
        <f t="shared" si="44"/>
        <v>1</v>
      </c>
    </row>
    <row r="901" spans="1:11" x14ac:dyDescent="0.2">
      <c r="A901">
        <v>19</v>
      </c>
      <c r="B901" t="s">
        <v>7</v>
      </c>
      <c r="C901">
        <v>22.515000000000001</v>
      </c>
      <c r="D901">
        <v>0</v>
      </c>
      <c r="E901" t="s">
        <v>11</v>
      </c>
      <c r="F901" t="s">
        <v>13</v>
      </c>
      <c r="G901">
        <v>2117.3388500000001</v>
      </c>
      <c r="H901">
        <f t="shared" si="42"/>
        <v>1</v>
      </c>
      <c r="I901">
        <f t="shared" si="43"/>
        <v>0</v>
      </c>
      <c r="J901" cm="1">
        <f t="array" ref="J901">_xlfn.IFS(F901="southwest", 1, F901="southeast", 2, F901="northwest", 3, F901="northeast", 4)</f>
        <v>3</v>
      </c>
      <c r="K901">
        <f t="shared" si="44"/>
        <v>0</v>
      </c>
    </row>
    <row r="902" spans="1:11" x14ac:dyDescent="0.2">
      <c r="A902">
        <v>49</v>
      </c>
      <c r="B902" t="s">
        <v>10</v>
      </c>
      <c r="C902">
        <v>22.515000000000001</v>
      </c>
      <c r="D902">
        <v>0</v>
      </c>
      <c r="E902" t="s">
        <v>11</v>
      </c>
      <c r="F902" t="s">
        <v>14</v>
      </c>
      <c r="G902">
        <v>8688.8588500000005</v>
      </c>
      <c r="H902">
        <f t="shared" si="42"/>
        <v>0</v>
      </c>
      <c r="I902">
        <f t="shared" si="43"/>
        <v>0</v>
      </c>
      <c r="J902" cm="1">
        <f t="array" ref="J902">_xlfn.IFS(F902="southwest", 1, F902="southeast", 2, F902="northwest", 3, F902="northeast", 4)</f>
        <v>4</v>
      </c>
      <c r="K902">
        <f t="shared" si="44"/>
        <v>0</v>
      </c>
    </row>
    <row r="903" spans="1:11" x14ac:dyDescent="0.2">
      <c r="A903">
        <v>60</v>
      </c>
      <c r="B903" t="s">
        <v>10</v>
      </c>
      <c r="C903">
        <v>40.92</v>
      </c>
      <c r="D903">
        <v>0</v>
      </c>
      <c r="E903" t="s">
        <v>8</v>
      </c>
      <c r="F903" t="s">
        <v>12</v>
      </c>
      <c r="G903">
        <v>48673.558799999999</v>
      </c>
      <c r="H903">
        <f t="shared" si="42"/>
        <v>0</v>
      </c>
      <c r="I903">
        <f t="shared" si="43"/>
        <v>1</v>
      </c>
      <c r="J903" cm="1">
        <f t="array" ref="J903">_xlfn.IFS(F903="southwest", 1, F903="southeast", 2, F903="northwest", 3, F903="northeast", 4)</f>
        <v>2</v>
      </c>
      <c r="K903">
        <f t="shared" si="44"/>
        <v>1</v>
      </c>
    </row>
    <row r="904" spans="1:11" x14ac:dyDescent="0.2">
      <c r="A904">
        <v>26</v>
      </c>
      <c r="B904" t="s">
        <v>10</v>
      </c>
      <c r="C904">
        <v>27.265000000000001</v>
      </c>
      <c r="D904">
        <v>3</v>
      </c>
      <c r="E904" t="s">
        <v>11</v>
      </c>
      <c r="F904" t="s">
        <v>14</v>
      </c>
      <c r="G904">
        <v>4661.2863500000003</v>
      </c>
      <c r="H904">
        <f t="shared" si="42"/>
        <v>0</v>
      </c>
      <c r="I904">
        <f t="shared" si="43"/>
        <v>0</v>
      </c>
      <c r="J904" cm="1">
        <f t="array" ref="J904">_xlfn.IFS(F904="southwest", 1, F904="southeast", 2, F904="northwest", 3, F904="northeast", 4)</f>
        <v>4</v>
      </c>
      <c r="K904">
        <f t="shared" si="44"/>
        <v>1</v>
      </c>
    </row>
    <row r="905" spans="1:11" x14ac:dyDescent="0.2">
      <c r="A905">
        <v>49</v>
      </c>
      <c r="B905" t="s">
        <v>10</v>
      </c>
      <c r="C905">
        <v>36.85</v>
      </c>
      <c r="D905">
        <v>0</v>
      </c>
      <c r="E905" t="s">
        <v>11</v>
      </c>
      <c r="F905" t="s">
        <v>12</v>
      </c>
      <c r="G905">
        <v>8125.7844999999998</v>
      </c>
      <c r="H905">
        <f t="shared" si="42"/>
        <v>0</v>
      </c>
      <c r="I905">
        <f t="shared" si="43"/>
        <v>0</v>
      </c>
      <c r="J905" cm="1">
        <f t="array" ref="J905">_xlfn.IFS(F905="southwest", 1, F905="southeast", 2, F905="northwest", 3, F905="northeast", 4)</f>
        <v>2</v>
      </c>
      <c r="K905">
        <f t="shared" si="44"/>
        <v>1</v>
      </c>
    </row>
    <row r="906" spans="1:11" x14ac:dyDescent="0.2">
      <c r="A906">
        <v>60</v>
      </c>
      <c r="B906" t="s">
        <v>7</v>
      </c>
      <c r="C906">
        <v>35.1</v>
      </c>
      <c r="D906">
        <v>0</v>
      </c>
      <c r="E906" t="s">
        <v>11</v>
      </c>
      <c r="F906" t="s">
        <v>9</v>
      </c>
      <c r="G906">
        <v>12644.589</v>
      </c>
      <c r="H906">
        <f t="shared" si="42"/>
        <v>1</v>
      </c>
      <c r="I906">
        <f t="shared" si="43"/>
        <v>0</v>
      </c>
      <c r="J906" cm="1">
        <f t="array" ref="J906">_xlfn.IFS(F906="southwest", 1, F906="southeast", 2, F906="northwest", 3, F906="northeast", 4)</f>
        <v>1</v>
      </c>
      <c r="K906">
        <f t="shared" si="44"/>
        <v>1</v>
      </c>
    </row>
    <row r="907" spans="1:11" x14ac:dyDescent="0.2">
      <c r="A907">
        <v>26</v>
      </c>
      <c r="B907" t="s">
        <v>7</v>
      </c>
      <c r="C907">
        <v>29.355</v>
      </c>
      <c r="D907">
        <v>2</v>
      </c>
      <c r="E907" t="s">
        <v>11</v>
      </c>
      <c r="F907" t="s">
        <v>14</v>
      </c>
      <c r="G907">
        <v>4564.1914500000003</v>
      </c>
      <c r="H907">
        <f t="shared" si="42"/>
        <v>1</v>
      </c>
      <c r="I907">
        <f t="shared" si="43"/>
        <v>0</v>
      </c>
      <c r="J907" cm="1">
        <f t="array" ref="J907">_xlfn.IFS(F907="southwest", 1, F907="southeast", 2, F907="northwest", 3, F907="northeast", 4)</f>
        <v>4</v>
      </c>
      <c r="K907">
        <f t="shared" si="44"/>
        <v>1</v>
      </c>
    </row>
    <row r="908" spans="1:11" x14ac:dyDescent="0.2">
      <c r="A908">
        <v>27</v>
      </c>
      <c r="B908" t="s">
        <v>10</v>
      </c>
      <c r="C908">
        <v>32.585000000000001</v>
      </c>
      <c r="D908">
        <v>3</v>
      </c>
      <c r="E908" t="s">
        <v>11</v>
      </c>
      <c r="F908" t="s">
        <v>14</v>
      </c>
      <c r="G908">
        <v>4846.9201499999999</v>
      </c>
      <c r="H908">
        <f t="shared" si="42"/>
        <v>0</v>
      </c>
      <c r="I908">
        <f t="shared" si="43"/>
        <v>0</v>
      </c>
      <c r="J908" cm="1">
        <f t="array" ref="J908">_xlfn.IFS(F908="southwest", 1, F908="southeast", 2, F908="northwest", 3, F908="northeast", 4)</f>
        <v>4</v>
      </c>
      <c r="K908">
        <f t="shared" si="44"/>
        <v>1</v>
      </c>
    </row>
    <row r="909" spans="1:11" x14ac:dyDescent="0.2">
      <c r="A909">
        <v>44</v>
      </c>
      <c r="B909" t="s">
        <v>7</v>
      </c>
      <c r="C909">
        <v>32.340000000000003</v>
      </c>
      <c r="D909">
        <v>1</v>
      </c>
      <c r="E909" t="s">
        <v>11</v>
      </c>
      <c r="F909" t="s">
        <v>12</v>
      </c>
      <c r="G909">
        <v>7633.7205999999996</v>
      </c>
      <c r="H909">
        <f t="shared" si="42"/>
        <v>1</v>
      </c>
      <c r="I909">
        <f t="shared" si="43"/>
        <v>0</v>
      </c>
      <c r="J909" cm="1">
        <f t="array" ref="J909">_xlfn.IFS(F909="southwest", 1, F909="southeast", 2, F909="northwest", 3, F909="northeast", 4)</f>
        <v>2</v>
      </c>
      <c r="K909">
        <f t="shared" si="44"/>
        <v>1</v>
      </c>
    </row>
    <row r="910" spans="1:11" x14ac:dyDescent="0.2">
      <c r="A910">
        <v>63</v>
      </c>
      <c r="B910" t="s">
        <v>10</v>
      </c>
      <c r="C910">
        <v>39.799999999999997</v>
      </c>
      <c r="D910">
        <v>3</v>
      </c>
      <c r="E910" t="s">
        <v>11</v>
      </c>
      <c r="F910" t="s">
        <v>9</v>
      </c>
      <c r="G910">
        <v>15170.069</v>
      </c>
      <c r="H910">
        <f t="shared" si="42"/>
        <v>0</v>
      </c>
      <c r="I910">
        <f t="shared" si="43"/>
        <v>0</v>
      </c>
      <c r="J910" cm="1">
        <f t="array" ref="J910">_xlfn.IFS(F910="southwest", 1, F910="southeast", 2, F910="northwest", 3, F910="northeast", 4)</f>
        <v>1</v>
      </c>
      <c r="K910">
        <f t="shared" si="44"/>
        <v>1</v>
      </c>
    </row>
    <row r="911" spans="1:11" x14ac:dyDescent="0.2">
      <c r="A911">
        <v>32</v>
      </c>
      <c r="B911" t="s">
        <v>7</v>
      </c>
      <c r="C911">
        <v>24.6</v>
      </c>
      <c r="D911">
        <v>0</v>
      </c>
      <c r="E911" t="s">
        <v>8</v>
      </c>
      <c r="F911" t="s">
        <v>9</v>
      </c>
      <c r="G911">
        <v>17496.306</v>
      </c>
      <c r="H911">
        <f t="shared" si="42"/>
        <v>1</v>
      </c>
      <c r="I911">
        <f t="shared" si="43"/>
        <v>1</v>
      </c>
      <c r="J911" cm="1">
        <f t="array" ref="J911">_xlfn.IFS(F911="southwest", 1, F911="southeast", 2, F911="northwest", 3, F911="northeast", 4)</f>
        <v>1</v>
      </c>
      <c r="K911">
        <f t="shared" si="44"/>
        <v>0</v>
      </c>
    </row>
    <row r="912" spans="1:11" x14ac:dyDescent="0.2">
      <c r="A912">
        <v>22</v>
      </c>
      <c r="B912" t="s">
        <v>10</v>
      </c>
      <c r="C912">
        <v>28.31</v>
      </c>
      <c r="D912">
        <v>1</v>
      </c>
      <c r="E912" t="s">
        <v>11</v>
      </c>
      <c r="F912" t="s">
        <v>13</v>
      </c>
      <c r="G912">
        <v>2639.0428999999999</v>
      </c>
      <c r="H912">
        <f t="shared" si="42"/>
        <v>0</v>
      </c>
      <c r="I912">
        <f t="shared" si="43"/>
        <v>0</v>
      </c>
      <c r="J912" cm="1">
        <f t="array" ref="J912">_xlfn.IFS(F912="southwest", 1, F912="southeast", 2, F912="northwest", 3, F912="northeast", 4)</f>
        <v>3</v>
      </c>
      <c r="K912">
        <f t="shared" si="44"/>
        <v>1</v>
      </c>
    </row>
    <row r="913" spans="1:11" x14ac:dyDescent="0.2">
      <c r="A913">
        <v>18</v>
      </c>
      <c r="B913" t="s">
        <v>10</v>
      </c>
      <c r="C913">
        <v>31.73</v>
      </c>
      <c r="D913">
        <v>0</v>
      </c>
      <c r="E913" t="s">
        <v>8</v>
      </c>
      <c r="F913" t="s">
        <v>14</v>
      </c>
      <c r="G913">
        <v>33732.686699999998</v>
      </c>
      <c r="H913">
        <f t="shared" si="42"/>
        <v>0</v>
      </c>
      <c r="I913">
        <f t="shared" si="43"/>
        <v>1</v>
      </c>
      <c r="J913" cm="1">
        <f t="array" ref="J913">_xlfn.IFS(F913="southwest", 1, F913="southeast", 2, F913="northwest", 3, F913="northeast", 4)</f>
        <v>4</v>
      </c>
      <c r="K913">
        <f t="shared" si="44"/>
        <v>1</v>
      </c>
    </row>
    <row r="914" spans="1:11" x14ac:dyDescent="0.2">
      <c r="A914">
        <v>59</v>
      </c>
      <c r="B914" t="s">
        <v>7</v>
      </c>
      <c r="C914">
        <v>26.695</v>
      </c>
      <c r="D914">
        <v>3</v>
      </c>
      <c r="E914" t="s">
        <v>11</v>
      </c>
      <c r="F914" t="s">
        <v>13</v>
      </c>
      <c r="G914">
        <v>14382.709049999999</v>
      </c>
      <c r="H914">
        <f t="shared" si="42"/>
        <v>1</v>
      </c>
      <c r="I914">
        <f t="shared" si="43"/>
        <v>0</v>
      </c>
      <c r="J914" cm="1">
        <f t="array" ref="J914">_xlfn.IFS(F914="southwest", 1, F914="southeast", 2, F914="northwest", 3, F914="northeast", 4)</f>
        <v>3</v>
      </c>
      <c r="K914">
        <f t="shared" si="44"/>
        <v>1</v>
      </c>
    </row>
    <row r="915" spans="1:11" x14ac:dyDescent="0.2">
      <c r="A915">
        <v>44</v>
      </c>
      <c r="B915" t="s">
        <v>7</v>
      </c>
      <c r="C915">
        <v>27.5</v>
      </c>
      <c r="D915">
        <v>1</v>
      </c>
      <c r="E915" t="s">
        <v>11</v>
      </c>
      <c r="F915" t="s">
        <v>9</v>
      </c>
      <c r="G915">
        <v>7626.9930000000004</v>
      </c>
      <c r="H915">
        <f t="shared" si="42"/>
        <v>1</v>
      </c>
      <c r="I915">
        <f t="shared" si="43"/>
        <v>0</v>
      </c>
      <c r="J915" cm="1">
        <f t="array" ref="J915">_xlfn.IFS(F915="southwest", 1, F915="southeast", 2, F915="northwest", 3, F915="northeast", 4)</f>
        <v>1</v>
      </c>
      <c r="K915">
        <f t="shared" si="44"/>
        <v>1</v>
      </c>
    </row>
    <row r="916" spans="1:11" x14ac:dyDescent="0.2">
      <c r="A916">
        <v>33</v>
      </c>
      <c r="B916" t="s">
        <v>10</v>
      </c>
      <c r="C916">
        <v>24.605</v>
      </c>
      <c r="D916">
        <v>2</v>
      </c>
      <c r="E916" t="s">
        <v>11</v>
      </c>
      <c r="F916" t="s">
        <v>13</v>
      </c>
      <c r="G916">
        <v>5257.5079500000002</v>
      </c>
      <c r="H916">
        <f t="shared" si="42"/>
        <v>0</v>
      </c>
      <c r="I916">
        <f t="shared" si="43"/>
        <v>0</v>
      </c>
      <c r="J916" cm="1">
        <f t="array" ref="J916">_xlfn.IFS(F916="southwest", 1, F916="southeast", 2, F916="northwest", 3, F916="northeast", 4)</f>
        <v>3</v>
      </c>
      <c r="K916">
        <f t="shared" si="44"/>
        <v>0</v>
      </c>
    </row>
    <row r="917" spans="1:11" x14ac:dyDescent="0.2">
      <c r="A917">
        <v>24</v>
      </c>
      <c r="B917" t="s">
        <v>7</v>
      </c>
      <c r="C917">
        <v>33.99</v>
      </c>
      <c r="D917">
        <v>0</v>
      </c>
      <c r="E917" t="s">
        <v>11</v>
      </c>
      <c r="F917" t="s">
        <v>12</v>
      </c>
      <c r="G917">
        <v>2473.3341</v>
      </c>
      <c r="H917">
        <f t="shared" si="42"/>
        <v>1</v>
      </c>
      <c r="I917">
        <f t="shared" si="43"/>
        <v>0</v>
      </c>
      <c r="J917" cm="1">
        <f t="array" ref="J917">_xlfn.IFS(F917="southwest", 1, F917="southeast", 2, F917="northwest", 3, F917="northeast", 4)</f>
        <v>2</v>
      </c>
      <c r="K917">
        <f t="shared" si="44"/>
        <v>1</v>
      </c>
    </row>
    <row r="918" spans="1:11" x14ac:dyDescent="0.2">
      <c r="A918">
        <v>43</v>
      </c>
      <c r="B918" t="s">
        <v>7</v>
      </c>
      <c r="C918">
        <v>26.885000000000002</v>
      </c>
      <c r="D918">
        <v>0</v>
      </c>
      <c r="E918" t="s">
        <v>8</v>
      </c>
      <c r="F918" t="s">
        <v>13</v>
      </c>
      <c r="G918">
        <v>21774.32215</v>
      </c>
      <c r="H918">
        <f t="shared" si="42"/>
        <v>1</v>
      </c>
      <c r="I918">
        <f t="shared" si="43"/>
        <v>1</v>
      </c>
      <c r="J918" cm="1">
        <f t="array" ref="J918">_xlfn.IFS(F918="southwest", 1, F918="southeast", 2, F918="northwest", 3, F918="northeast", 4)</f>
        <v>3</v>
      </c>
      <c r="K918">
        <f t="shared" si="44"/>
        <v>1</v>
      </c>
    </row>
    <row r="919" spans="1:11" x14ac:dyDescent="0.2">
      <c r="A919">
        <v>45</v>
      </c>
      <c r="B919" t="s">
        <v>10</v>
      </c>
      <c r="C919">
        <v>22.895</v>
      </c>
      <c r="D919">
        <v>0</v>
      </c>
      <c r="E919" t="s">
        <v>8</v>
      </c>
      <c r="F919" t="s">
        <v>14</v>
      </c>
      <c r="G919">
        <v>35069.374519999998</v>
      </c>
      <c r="H919">
        <f t="shared" si="42"/>
        <v>0</v>
      </c>
      <c r="I919">
        <f t="shared" si="43"/>
        <v>1</v>
      </c>
      <c r="J919" cm="1">
        <f t="array" ref="J919">_xlfn.IFS(F919="southwest", 1, F919="southeast", 2, F919="northwest", 3, F919="northeast", 4)</f>
        <v>4</v>
      </c>
      <c r="K919">
        <f t="shared" si="44"/>
        <v>0</v>
      </c>
    </row>
    <row r="920" spans="1:11" x14ac:dyDescent="0.2">
      <c r="A920">
        <v>61</v>
      </c>
      <c r="B920" t="s">
        <v>7</v>
      </c>
      <c r="C920">
        <v>28.2</v>
      </c>
      <c r="D920">
        <v>0</v>
      </c>
      <c r="E920" t="s">
        <v>11</v>
      </c>
      <c r="F920" t="s">
        <v>9</v>
      </c>
      <c r="G920">
        <v>13041.921</v>
      </c>
      <c r="H920">
        <f t="shared" si="42"/>
        <v>1</v>
      </c>
      <c r="I920">
        <f t="shared" si="43"/>
        <v>0</v>
      </c>
      <c r="J920" cm="1">
        <f t="array" ref="J920">_xlfn.IFS(F920="southwest", 1, F920="southeast", 2, F920="northwest", 3, F920="northeast", 4)</f>
        <v>1</v>
      </c>
      <c r="K920">
        <f t="shared" si="44"/>
        <v>1</v>
      </c>
    </row>
    <row r="921" spans="1:11" x14ac:dyDescent="0.2">
      <c r="A921">
        <v>35</v>
      </c>
      <c r="B921" t="s">
        <v>7</v>
      </c>
      <c r="C921">
        <v>34.21</v>
      </c>
      <c r="D921">
        <v>1</v>
      </c>
      <c r="E921" t="s">
        <v>11</v>
      </c>
      <c r="F921" t="s">
        <v>12</v>
      </c>
      <c r="G921">
        <v>5245.2268999999997</v>
      </c>
      <c r="H921">
        <f t="shared" si="42"/>
        <v>1</v>
      </c>
      <c r="I921">
        <f t="shared" si="43"/>
        <v>0</v>
      </c>
      <c r="J921" cm="1">
        <f t="array" ref="J921">_xlfn.IFS(F921="southwest", 1, F921="southeast", 2, F921="northwest", 3, F921="northeast", 4)</f>
        <v>2</v>
      </c>
      <c r="K921">
        <f t="shared" si="44"/>
        <v>1</v>
      </c>
    </row>
    <row r="922" spans="1:11" x14ac:dyDescent="0.2">
      <c r="A922">
        <v>62</v>
      </c>
      <c r="B922" t="s">
        <v>7</v>
      </c>
      <c r="C922">
        <v>25</v>
      </c>
      <c r="D922">
        <v>0</v>
      </c>
      <c r="E922" t="s">
        <v>11</v>
      </c>
      <c r="F922" t="s">
        <v>9</v>
      </c>
      <c r="G922">
        <v>13451.121999999999</v>
      </c>
      <c r="H922">
        <f t="shared" si="42"/>
        <v>1</v>
      </c>
      <c r="I922">
        <f t="shared" si="43"/>
        <v>0</v>
      </c>
      <c r="J922" cm="1">
        <f t="array" ref="J922">_xlfn.IFS(F922="southwest", 1, F922="southeast", 2, F922="northwest", 3, F922="northeast", 4)</f>
        <v>1</v>
      </c>
      <c r="K922">
        <f t="shared" si="44"/>
        <v>0</v>
      </c>
    </row>
    <row r="923" spans="1:11" x14ac:dyDescent="0.2">
      <c r="A923">
        <v>62</v>
      </c>
      <c r="B923" t="s">
        <v>7</v>
      </c>
      <c r="C923">
        <v>33.200000000000003</v>
      </c>
      <c r="D923">
        <v>0</v>
      </c>
      <c r="E923" t="s">
        <v>11</v>
      </c>
      <c r="F923" t="s">
        <v>9</v>
      </c>
      <c r="G923">
        <v>13462.52</v>
      </c>
      <c r="H923">
        <f t="shared" si="42"/>
        <v>1</v>
      </c>
      <c r="I923">
        <f t="shared" si="43"/>
        <v>0</v>
      </c>
      <c r="J923" cm="1">
        <f t="array" ref="J923">_xlfn.IFS(F923="southwest", 1, F923="southeast", 2, F923="northwest", 3, F923="northeast", 4)</f>
        <v>1</v>
      </c>
      <c r="K923">
        <f t="shared" si="44"/>
        <v>1</v>
      </c>
    </row>
    <row r="924" spans="1:11" x14ac:dyDescent="0.2">
      <c r="A924">
        <v>38</v>
      </c>
      <c r="B924" t="s">
        <v>10</v>
      </c>
      <c r="C924">
        <v>31</v>
      </c>
      <c r="D924">
        <v>1</v>
      </c>
      <c r="E924" t="s">
        <v>11</v>
      </c>
      <c r="F924" t="s">
        <v>9</v>
      </c>
      <c r="G924">
        <v>5488.2619999999997</v>
      </c>
      <c r="H924">
        <f t="shared" si="42"/>
        <v>0</v>
      </c>
      <c r="I924">
        <f t="shared" si="43"/>
        <v>0</v>
      </c>
      <c r="J924" cm="1">
        <f t="array" ref="J924">_xlfn.IFS(F924="southwest", 1, F924="southeast", 2, F924="northwest", 3, F924="northeast", 4)</f>
        <v>1</v>
      </c>
      <c r="K924">
        <f t="shared" si="44"/>
        <v>1</v>
      </c>
    </row>
    <row r="925" spans="1:11" x14ac:dyDescent="0.2">
      <c r="A925">
        <v>34</v>
      </c>
      <c r="B925" t="s">
        <v>10</v>
      </c>
      <c r="C925">
        <v>35.814999999999998</v>
      </c>
      <c r="D925">
        <v>0</v>
      </c>
      <c r="E925" t="s">
        <v>11</v>
      </c>
      <c r="F925" t="s">
        <v>13</v>
      </c>
      <c r="G925">
        <v>4320.4108500000002</v>
      </c>
      <c r="H925">
        <f t="shared" si="42"/>
        <v>0</v>
      </c>
      <c r="I925">
        <f t="shared" si="43"/>
        <v>0</v>
      </c>
      <c r="J925" cm="1">
        <f t="array" ref="J925">_xlfn.IFS(F925="southwest", 1, F925="southeast", 2, F925="northwest", 3, F925="northeast", 4)</f>
        <v>3</v>
      </c>
      <c r="K925">
        <f t="shared" si="44"/>
        <v>1</v>
      </c>
    </row>
    <row r="926" spans="1:11" x14ac:dyDescent="0.2">
      <c r="A926">
        <v>43</v>
      </c>
      <c r="B926" t="s">
        <v>10</v>
      </c>
      <c r="C926">
        <v>23.2</v>
      </c>
      <c r="D926">
        <v>0</v>
      </c>
      <c r="E926" t="s">
        <v>11</v>
      </c>
      <c r="F926" t="s">
        <v>9</v>
      </c>
      <c r="G926">
        <v>6250.4350000000004</v>
      </c>
      <c r="H926">
        <f t="shared" si="42"/>
        <v>0</v>
      </c>
      <c r="I926">
        <f t="shared" si="43"/>
        <v>0</v>
      </c>
      <c r="J926" cm="1">
        <f t="array" ref="J926">_xlfn.IFS(F926="southwest", 1, F926="southeast", 2, F926="northwest", 3, F926="northeast", 4)</f>
        <v>1</v>
      </c>
      <c r="K926">
        <f t="shared" si="44"/>
        <v>0</v>
      </c>
    </row>
    <row r="927" spans="1:11" x14ac:dyDescent="0.2">
      <c r="A927">
        <v>50</v>
      </c>
      <c r="B927" t="s">
        <v>10</v>
      </c>
      <c r="C927">
        <v>32.11</v>
      </c>
      <c r="D927">
        <v>2</v>
      </c>
      <c r="E927" t="s">
        <v>11</v>
      </c>
      <c r="F927" t="s">
        <v>14</v>
      </c>
      <c r="G927">
        <v>25333.332839999999</v>
      </c>
      <c r="H927">
        <f t="shared" si="42"/>
        <v>0</v>
      </c>
      <c r="I927">
        <f t="shared" si="43"/>
        <v>0</v>
      </c>
      <c r="J927" cm="1">
        <f t="array" ref="J927">_xlfn.IFS(F927="southwest", 1, F927="southeast", 2, F927="northwest", 3, F927="northeast", 4)</f>
        <v>4</v>
      </c>
      <c r="K927">
        <f t="shared" si="44"/>
        <v>1</v>
      </c>
    </row>
    <row r="928" spans="1:11" x14ac:dyDescent="0.2">
      <c r="A928">
        <v>19</v>
      </c>
      <c r="B928" t="s">
        <v>7</v>
      </c>
      <c r="C928">
        <v>23.4</v>
      </c>
      <c r="D928">
        <v>2</v>
      </c>
      <c r="E928" t="s">
        <v>11</v>
      </c>
      <c r="F928" t="s">
        <v>9</v>
      </c>
      <c r="G928">
        <v>2913.569</v>
      </c>
      <c r="H928">
        <f t="shared" si="42"/>
        <v>1</v>
      </c>
      <c r="I928">
        <f t="shared" si="43"/>
        <v>0</v>
      </c>
      <c r="J928" cm="1">
        <f t="array" ref="J928">_xlfn.IFS(F928="southwest", 1, F928="southeast", 2, F928="northwest", 3, F928="northeast", 4)</f>
        <v>1</v>
      </c>
      <c r="K928">
        <f t="shared" si="44"/>
        <v>0</v>
      </c>
    </row>
    <row r="929" spans="1:11" x14ac:dyDescent="0.2">
      <c r="A929">
        <v>57</v>
      </c>
      <c r="B929" t="s">
        <v>7</v>
      </c>
      <c r="C929">
        <v>20.100000000000001</v>
      </c>
      <c r="D929">
        <v>1</v>
      </c>
      <c r="E929" t="s">
        <v>11</v>
      </c>
      <c r="F929" t="s">
        <v>9</v>
      </c>
      <c r="G929">
        <v>12032.325999999999</v>
      </c>
      <c r="H929">
        <f t="shared" si="42"/>
        <v>1</v>
      </c>
      <c r="I929">
        <f t="shared" si="43"/>
        <v>0</v>
      </c>
      <c r="J929" cm="1">
        <f t="array" ref="J929">_xlfn.IFS(F929="southwest", 1, F929="southeast", 2, F929="northwest", 3, F929="northeast", 4)</f>
        <v>1</v>
      </c>
      <c r="K929">
        <f t="shared" si="44"/>
        <v>0</v>
      </c>
    </row>
    <row r="930" spans="1:11" x14ac:dyDescent="0.2">
      <c r="A930">
        <v>62</v>
      </c>
      <c r="B930" t="s">
        <v>7</v>
      </c>
      <c r="C930">
        <v>39.159999999999997</v>
      </c>
      <c r="D930">
        <v>0</v>
      </c>
      <c r="E930" t="s">
        <v>11</v>
      </c>
      <c r="F930" t="s">
        <v>12</v>
      </c>
      <c r="G930">
        <v>13470.804400000001</v>
      </c>
      <c r="H930">
        <f t="shared" si="42"/>
        <v>1</v>
      </c>
      <c r="I930">
        <f t="shared" si="43"/>
        <v>0</v>
      </c>
      <c r="J930" cm="1">
        <f t="array" ref="J930">_xlfn.IFS(F930="southwest", 1, F930="southeast", 2, F930="northwest", 3, F930="northeast", 4)</f>
        <v>2</v>
      </c>
      <c r="K930">
        <f t="shared" si="44"/>
        <v>1</v>
      </c>
    </row>
    <row r="931" spans="1:11" x14ac:dyDescent="0.2">
      <c r="A931">
        <v>41</v>
      </c>
      <c r="B931" t="s">
        <v>10</v>
      </c>
      <c r="C931">
        <v>34.21</v>
      </c>
      <c r="D931">
        <v>1</v>
      </c>
      <c r="E931" t="s">
        <v>11</v>
      </c>
      <c r="F931" t="s">
        <v>12</v>
      </c>
      <c r="G931">
        <v>6289.7548999999999</v>
      </c>
      <c r="H931">
        <f t="shared" si="42"/>
        <v>0</v>
      </c>
      <c r="I931">
        <f t="shared" si="43"/>
        <v>0</v>
      </c>
      <c r="J931" cm="1">
        <f t="array" ref="J931">_xlfn.IFS(F931="southwest", 1, F931="southeast", 2, F931="northwest", 3, F931="northeast", 4)</f>
        <v>2</v>
      </c>
      <c r="K931">
        <f t="shared" si="44"/>
        <v>1</v>
      </c>
    </row>
    <row r="932" spans="1:11" x14ac:dyDescent="0.2">
      <c r="A932">
        <v>26</v>
      </c>
      <c r="B932" t="s">
        <v>10</v>
      </c>
      <c r="C932">
        <v>46.53</v>
      </c>
      <c r="D932">
        <v>1</v>
      </c>
      <c r="E932" t="s">
        <v>11</v>
      </c>
      <c r="F932" t="s">
        <v>12</v>
      </c>
      <c r="G932">
        <v>2927.0646999999999</v>
      </c>
      <c r="H932">
        <f t="shared" si="42"/>
        <v>0</v>
      </c>
      <c r="I932">
        <f t="shared" si="43"/>
        <v>0</v>
      </c>
      <c r="J932" cm="1">
        <f t="array" ref="J932">_xlfn.IFS(F932="southwest", 1, F932="southeast", 2, F932="northwest", 3, F932="northeast", 4)</f>
        <v>2</v>
      </c>
      <c r="K932">
        <f t="shared" si="44"/>
        <v>1</v>
      </c>
    </row>
    <row r="933" spans="1:11" x14ac:dyDescent="0.2">
      <c r="A933">
        <v>39</v>
      </c>
      <c r="B933" t="s">
        <v>7</v>
      </c>
      <c r="C933">
        <v>32.5</v>
      </c>
      <c r="D933">
        <v>1</v>
      </c>
      <c r="E933" t="s">
        <v>11</v>
      </c>
      <c r="F933" t="s">
        <v>9</v>
      </c>
      <c r="G933">
        <v>6238.2979999999998</v>
      </c>
      <c r="H933">
        <f t="shared" si="42"/>
        <v>1</v>
      </c>
      <c r="I933">
        <f t="shared" si="43"/>
        <v>0</v>
      </c>
      <c r="J933" cm="1">
        <f t="array" ref="J933">_xlfn.IFS(F933="southwest", 1, F933="southeast", 2, F933="northwest", 3, F933="northeast", 4)</f>
        <v>1</v>
      </c>
      <c r="K933">
        <f t="shared" si="44"/>
        <v>1</v>
      </c>
    </row>
    <row r="934" spans="1:11" x14ac:dyDescent="0.2">
      <c r="A934">
        <v>46</v>
      </c>
      <c r="B934" t="s">
        <v>10</v>
      </c>
      <c r="C934">
        <v>25.8</v>
      </c>
      <c r="D934">
        <v>5</v>
      </c>
      <c r="E934" t="s">
        <v>11</v>
      </c>
      <c r="F934" t="s">
        <v>9</v>
      </c>
      <c r="G934">
        <v>10096.969999999999</v>
      </c>
      <c r="H934">
        <f t="shared" si="42"/>
        <v>0</v>
      </c>
      <c r="I934">
        <f t="shared" si="43"/>
        <v>0</v>
      </c>
      <c r="J934" cm="1">
        <f t="array" ref="J934">_xlfn.IFS(F934="southwest", 1, F934="southeast", 2, F934="northwest", 3, F934="northeast", 4)</f>
        <v>1</v>
      </c>
      <c r="K934">
        <f t="shared" si="44"/>
        <v>1</v>
      </c>
    </row>
    <row r="935" spans="1:11" x14ac:dyDescent="0.2">
      <c r="A935">
        <v>45</v>
      </c>
      <c r="B935" t="s">
        <v>7</v>
      </c>
      <c r="C935">
        <v>35.299999999999997</v>
      </c>
      <c r="D935">
        <v>0</v>
      </c>
      <c r="E935" t="s">
        <v>11</v>
      </c>
      <c r="F935" t="s">
        <v>9</v>
      </c>
      <c r="G935">
        <v>7348.1419999999998</v>
      </c>
      <c r="H935">
        <f t="shared" si="42"/>
        <v>1</v>
      </c>
      <c r="I935">
        <f t="shared" si="43"/>
        <v>0</v>
      </c>
      <c r="J935" cm="1">
        <f t="array" ref="J935">_xlfn.IFS(F935="southwest", 1, F935="southeast", 2, F935="northwest", 3, F935="northeast", 4)</f>
        <v>1</v>
      </c>
      <c r="K935">
        <f t="shared" si="44"/>
        <v>1</v>
      </c>
    </row>
    <row r="936" spans="1:11" x14ac:dyDescent="0.2">
      <c r="A936">
        <v>32</v>
      </c>
      <c r="B936" t="s">
        <v>10</v>
      </c>
      <c r="C936">
        <v>37.18</v>
      </c>
      <c r="D936">
        <v>2</v>
      </c>
      <c r="E936" t="s">
        <v>11</v>
      </c>
      <c r="F936" t="s">
        <v>12</v>
      </c>
      <c r="G936">
        <v>4673.3922000000002</v>
      </c>
      <c r="H936">
        <f t="shared" si="42"/>
        <v>0</v>
      </c>
      <c r="I936">
        <f t="shared" si="43"/>
        <v>0</v>
      </c>
      <c r="J936" cm="1">
        <f t="array" ref="J936">_xlfn.IFS(F936="southwest", 1, F936="southeast", 2, F936="northwest", 3, F936="northeast", 4)</f>
        <v>2</v>
      </c>
      <c r="K936">
        <f t="shared" si="44"/>
        <v>1</v>
      </c>
    </row>
    <row r="937" spans="1:11" x14ac:dyDescent="0.2">
      <c r="A937">
        <v>59</v>
      </c>
      <c r="B937" t="s">
        <v>7</v>
      </c>
      <c r="C937">
        <v>27.5</v>
      </c>
      <c r="D937">
        <v>0</v>
      </c>
      <c r="E937" t="s">
        <v>11</v>
      </c>
      <c r="F937" t="s">
        <v>9</v>
      </c>
      <c r="G937">
        <v>12233.828</v>
      </c>
      <c r="H937">
        <f t="shared" si="42"/>
        <v>1</v>
      </c>
      <c r="I937">
        <f t="shared" si="43"/>
        <v>0</v>
      </c>
      <c r="J937" cm="1">
        <f t="array" ref="J937">_xlfn.IFS(F937="southwest", 1, F937="southeast", 2, F937="northwest", 3, F937="northeast", 4)</f>
        <v>1</v>
      </c>
      <c r="K937">
        <f t="shared" si="44"/>
        <v>1</v>
      </c>
    </row>
    <row r="938" spans="1:11" x14ac:dyDescent="0.2">
      <c r="A938">
        <v>44</v>
      </c>
      <c r="B938" t="s">
        <v>10</v>
      </c>
      <c r="C938">
        <v>29.734999999999999</v>
      </c>
      <c r="D938">
        <v>2</v>
      </c>
      <c r="E938" t="s">
        <v>11</v>
      </c>
      <c r="F938" t="s">
        <v>14</v>
      </c>
      <c r="G938">
        <v>32108.662820000001</v>
      </c>
      <c r="H938">
        <f t="shared" si="42"/>
        <v>0</v>
      </c>
      <c r="I938">
        <f t="shared" si="43"/>
        <v>0</v>
      </c>
      <c r="J938" cm="1">
        <f t="array" ref="J938">_xlfn.IFS(F938="southwest", 1, F938="southeast", 2, F938="northwest", 3, F938="northeast", 4)</f>
        <v>4</v>
      </c>
      <c r="K938">
        <f t="shared" si="44"/>
        <v>1</v>
      </c>
    </row>
    <row r="939" spans="1:11" x14ac:dyDescent="0.2">
      <c r="A939">
        <v>39</v>
      </c>
      <c r="B939" t="s">
        <v>7</v>
      </c>
      <c r="C939">
        <v>24.225000000000001</v>
      </c>
      <c r="D939">
        <v>5</v>
      </c>
      <c r="E939" t="s">
        <v>11</v>
      </c>
      <c r="F939" t="s">
        <v>13</v>
      </c>
      <c r="G939">
        <v>8965.7957499999993</v>
      </c>
      <c r="H939">
        <f t="shared" si="42"/>
        <v>1</v>
      </c>
      <c r="I939">
        <f t="shared" si="43"/>
        <v>0</v>
      </c>
      <c r="J939" cm="1">
        <f t="array" ref="J939">_xlfn.IFS(F939="southwest", 1, F939="southeast", 2, F939="northwest", 3, F939="northeast", 4)</f>
        <v>3</v>
      </c>
      <c r="K939">
        <f t="shared" si="44"/>
        <v>0</v>
      </c>
    </row>
    <row r="940" spans="1:11" x14ac:dyDescent="0.2">
      <c r="A940">
        <v>18</v>
      </c>
      <c r="B940" t="s">
        <v>10</v>
      </c>
      <c r="C940">
        <v>26.18</v>
      </c>
      <c r="D940">
        <v>2</v>
      </c>
      <c r="E940" t="s">
        <v>11</v>
      </c>
      <c r="F940" t="s">
        <v>12</v>
      </c>
      <c r="G940">
        <v>2304.0021999999999</v>
      </c>
      <c r="H940">
        <f t="shared" si="42"/>
        <v>0</v>
      </c>
      <c r="I940">
        <f t="shared" si="43"/>
        <v>0</v>
      </c>
      <c r="J940" cm="1">
        <f t="array" ref="J940">_xlfn.IFS(F940="southwest", 1, F940="southeast", 2, F940="northwest", 3, F940="northeast", 4)</f>
        <v>2</v>
      </c>
      <c r="K940">
        <f t="shared" si="44"/>
        <v>1</v>
      </c>
    </row>
    <row r="941" spans="1:11" x14ac:dyDescent="0.2">
      <c r="A941">
        <v>53</v>
      </c>
      <c r="B941" t="s">
        <v>10</v>
      </c>
      <c r="C941">
        <v>29.48</v>
      </c>
      <c r="D941">
        <v>0</v>
      </c>
      <c r="E941" t="s">
        <v>11</v>
      </c>
      <c r="F941" t="s">
        <v>12</v>
      </c>
      <c r="G941">
        <v>9487.6442000000006</v>
      </c>
      <c r="H941">
        <f t="shared" si="42"/>
        <v>0</v>
      </c>
      <c r="I941">
        <f t="shared" si="43"/>
        <v>0</v>
      </c>
      <c r="J941" cm="1">
        <f t="array" ref="J941">_xlfn.IFS(F941="southwest", 1, F941="southeast", 2, F941="northwest", 3, F941="northeast", 4)</f>
        <v>2</v>
      </c>
      <c r="K941">
        <f t="shared" si="44"/>
        <v>1</v>
      </c>
    </row>
    <row r="942" spans="1:11" x14ac:dyDescent="0.2">
      <c r="A942">
        <v>18</v>
      </c>
      <c r="B942" t="s">
        <v>10</v>
      </c>
      <c r="C942">
        <v>23.21</v>
      </c>
      <c r="D942">
        <v>0</v>
      </c>
      <c r="E942" t="s">
        <v>11</v>
      </c>
      <c r="F942" t="s">
        <v>12</v>
      </c>
      <c r="G942">
        <v>1121.8739</v>
      </c>
      <c r="H942">
        <f t="shared" si="42"/>
        <v>0</v>
      </c>
      <c r="I942">
        <f t="shared" si="43"/>
        <v>0</v>
      </c>
      <c r="J942" cm="1">
        <f t="array" ref="J942">_xlfn.IFS(F942="southwest", 1, F942="southeast", 2, F942="northwest", 3, F942="northeast", 4)</f>
        <v>2</v>
      </c>
      <c r="K942">
        <f t="shared" si="44"/>
        <v>0</v>
      </c>
    </row>
    <row r="943" spans="1:11" x14ac:dyDescent="0.2">
      <c r="A943">
        <v>50</v>
      </c>
      <c r="B943" t="s">
        <v>7</v>
      </c>
      <c r="C943">
        <v>46.09</v>
      </c>
      <c r="D943">
        <v>1</v>
      </c>
      <c r="E943" t="s">
        <v>11</v>
      </c>
      <c r="F943" t="s">
        <v>12</v>
      </c>
      <c r="G943">
        <v>9549.5650999999998</v>
      </c>
      <c r="H943">
        <f t="shared" si="42"/>
        <v>1</v>
      </c>
      <c r="I943">
        <f t="shared" si="43"/>
        <v>0</v>
      </c>
      <c r="J943" cm="1">
        <f t="array" ref="J943">_xlfn.IFS(F943="southwest", 1, F943="southeast", 2, F943="northwest", 3, F943="northeast", 4)</f>
        <v>2</v>
      </c>
      <c r="K943">
        <f t="shared" si="44"/>
        <v>1</v>
      </c>
    </row>
    <row r="944" spans="1:11" x14ac:dyDescent="0.2">
      <c r="A944">
        <v>18</v>
      </c>
      <c r="B944" t="s">
        <v>7</v>
      </c>
      <c r="C944">
        <v>40.185000000000002</v>
      </c>
      <c r="D944">
        <v>0</v>
      </c>
      <c r="E944" t="s">
        <v>11</v>
      </c>
      <c r="F944" t="s">
        <v>14</v>
      </c>
      <c r="G944">
        <v>2217.4691499999999</v>
      </c>
      <c r="H944">
        <f t="shared" si="42"/>
        <v>1</v>
      </c>
      <c r="I944">
        <f t="shared" si="43"/>
        <v>0</v>
      </c>
      <c r="J944" cm="1">
        <f t="array" ref="J944">_xlfn.IFS(F944="southwest", 1, F944="southeast", 2, F944="northwest", 3, F944="northeast", 4)</f>
        <v>4</v>
      </c>
      <c r="K944">
        <f t="shared" si="44"/>
        <v>1</v>
      </c>
    </row>
    <row r="945" spans="1:11" x14ac:dyDescent="0.2">
      <c r="A945">
        <v>19</v>
      </c>
      <c r="B945" t="s">
        <v>10</v>
      </c>
      <c r="C945">
        <v>22.61</v>
      </c>
      <c r="D945">
        <v>0</v>
      </c>
      <c r="E945" t="s">
        <v>11</v>
      </c>
      <c r="F945" t="s">
        <v>13</v>
      </c>
      <c r="G945">
        <v>1628.4709</v>
      </c>
      <c r="H945">
        <f t="shared" si="42"/>
        <v>0</v>
      </c>
      <c r="I945">
        <f t="shared" si="43"/>
        <v>0</v>
      </c>
      <c r="J945" cm="1">
        <f t="array" ref="J945">_xlfn.IFS(F945="southwest", 1, F945="southeast", 2, F945="northwest", 3, F945="northeast", 4)</f>
        <v>3</v>
      </c>
      <c r="K945">
        <f t="shared" si="44"/>
        <v>0</v>
      </c>
    </row>
    <row r="946" spans="1:11" x14ac:dyDescent="0.2">
      <c r="A946">
        <v>62</v>
      </c>
      <c r="B946" t="s">
        <v>10</v>
      </c>
      <c r="C946">
        <v>39.93</v>
      </c>
      <c r="D946">
        <v>0</v>
      </c>
      <c r="E946" t="s">
        <v>11</v>
      </c>
      <c r="F946" t="s">
        <v>12</v>
      </c>
      <c r="G946">
        <v>12982.8747</v>
      </c>
      <c r="H946">
        <f t="shared" si="42"/>
        <v>0</v>
      </c>
      <c r="I946">
        <f t="shared" si="43"/>
        <v>0</v>
      </c>
      <c r="J946" cm="1">
        <f t="array" ref="J946">_xlfn.IFS(F946="southwest", 1, F946="southeast", 2, F946="northwest", 3, F946="northeast", 4)</f>
        <v>2</v>
      </c>
      <c r="K946">
        <f t="shared" si="44"/>
        <v>1</v>
      </c>
    </row>
    <row r="947" spans="1:11" x14ac:dyDescent="0.2">
      <c r="A947">
        <v>56</v>
      </c>
      <c r="B947" t="s">
        <v>7</v>
      </c>
      <c r="C947">
        <v>35.799999999999997</v>
      </c>
      <c r="D947">
        <v>1</v>
      </c>
      <c r="E947" t="s">
        <v>11</v>
      </c>
      <c r="F947" t="s">
        <v>9</v>
      </c>
      <c r="G947">
        <v>11674.13</v>
      </c>
      <c r="H947">
        <f t="shared" si="42"/>
        <v>1</v>
      </c>
      <c r="I947">
        <f t="shared" si="43"/>
        <v>0</v>
      </c>
      <c r="J947" cm="1">
        <f t="array" ref="J947">_xlfn.IFS(F947="southwest", 1, F947="southeast", 2, F947="northwest", 3, F947="northeast", 4)</f>
        <v>1</v>
      </c>
      <c r="K947">
        <f t="shared" si="44"/>
        <v>1</v>
      </c>
    </row>
    <row r="948" spans="1:11" x14ac:dyDescent="0.2">
      <c r="A948">
        <v>42</v>
      </c>
      <c r="B948" t="s">
        <v>10</v>
      </c>
      <c r="C948">
        <v>35.799999999999997</v>
      </c>
      <c r="D948">
        <v>2</v>
      </c>
      <c r="E948" t="s">
        <v>11</v>
      </c>
      <c r="F948" t="s">
        <v>9</v>
      </c>
      <c r="G948">
        <v>7160.0940000000001</v>
      </c>
      <c r="H948">
        <f t="shared" si="42"/>
        <v>0</v>
      </c>
      <c r="I948">
        <f t="shared" si="43"/>
        <v>0</v>
      </c>
      <c r="J948" cm="1">
        <f t="array" ref="J948">_xlfn.IFS(F948="southwest", 1, F948="southeast", 2, F948="northwest", 3, F948="northeast", 4)</f>
        <v>1</v>
      </c>
      <c r="K948">
        <f t="shared" si="44"/>
        <v>1</v>
      </c>
    </row>
    <row r="949" spans="1:11" x14ac:dyDescent="0.2">
      <c r="A949">
        <v>37</v>
      </c>
      <c r="B949" t="s">
        <v>10</v>
      </c>
      <c r="C949">
        <v>34.200000000000003</v>
      </c>
      <c r="D949">
        <v>1</v>
      </c>
      <c r="E949" t="s">
        <v>8</v>
      </c>
      <c r="F949" t="s">
        <v>14</v>
      </c>
      <c r="G949">
        <v>39047.285000000003</v>
      </c>
      <c r="H949">
        <f t="shared" si="42"/>
        <v>0</v>
      </c>
      <c r="I949">
        <f t="shared" si="43"/>
        <v>1</v>
      </c>
      <c r="J949" cm="1">
        <f t="array" ref="J949">_xlfn.IFS(F949="southwest", 1, F949="southeast", 2, F949="northwest", 3, F949="northeast", 4)</f>
        <v>4</v>
      </c>
      <c r="K949">
        <f t="shared" si="44"/>
        <v>1</v>
      </c>
    </row>
    <row r="950" spans="1:11" x14ac:dyDescent="0.2">
      <c r="A950">
        <v>42</v>
      </c>
      <c r="B950" t="s">
        <v>10</v>
      </c>
      <c r="C950">
        <v>31.254999999999999</v>
      </c>
      <c r="D950">
        <v>0</v>
      </c>
      <c r="E950" t="s">
        <v>11</v>
      </c>
      <c r="F950" t="s">
        <v>13</v>
      </c>
      <c r="G950">
        <v>6358.7764500000003</v>
      </c>
      <c r="H950">
        <f t="shared" si="42"/>
        <v>0</v>
      </c>
      <c r="I950">
        <f t="shared" si="43"/>
        <v>0</v>
      </c>
      <c r="J950" cm="1">
        <f t="array" ref="J950">_xlfn.IFS(F950="southwest", 1, F950="southeast", 2, F950="northwest", 3, F950="northeast", 4)</f>
        <v>3</v>
      </c>
      <c r="K950">
        <f t="shared" si="44"/>
        <v>1</v>
      </c>
    </row>
    <row r="951" spans="1:11" x14ac:dyDescent="0.2">
      <c r="A951">
        <v>25</v>
      </c>
      <c r="B951" t="s">
        <v>10</v>
      </c>
      <c r="C951">
        <v>29.7</v>
      </c>
      <c r="D951">
        <v>3</v>
      </c>
      <c r="E951" t="s">
        <v>8</v>
      </c>
      <c r="F951" t="s">
        <v>9</v>
      </c>
      <c r="G951">
        <v>19933.457999999999</v>
      </c>
      <c r="H951">
        <f t="shared" si="42"/>
        <v>0</v>
      </c>
      <c r="I951">
        <f t="shared" si="43"/>
        <v>1</v>
      </c>
      <c r="J951" cm="1">
        <f t="array" ref="J951">_xlfn.IFS(F951="southwest", 1, F951="southeast", 2, F951="northwest", 3, F951="northeast", 4)</f>
        <v>1</v>
      </c>
      <c r="K951">
        <f t="shared" si="44"/>
        <v>1</v>
      </c>
    </row>
    <row r="952" spans="1:11" x14ac:dyDescent="0.2">
      <c r="A952">
        <v>57</v>
      </c>
      <c r="B952" t="s">
        <v>10</v>
      </c>
      <c r="C952">
        <v>18.335000000000001</v>
      </c>
      <c r="D952">
        <v>0</v>
      </c>
      <c r="E952" t="s">
        <v>11</v>
      </c>
      <c r="F952" t="s">
        <v>14</v>
      </c>
      <c r="G952">
        <v>11534.872649999999</v>
      </c>
      <c r="H952">
        <f t="shared" si="42"/>
        <v>0</v>
      </c>
      <c r="I952">
        <f t="shared" si="43"/>
        <v>0</v>
      </c>
      <c r="J952" cm="1">
        <f t="array" ref="J952">_xlfn.IFS(F952="southwest", 1, F952="southeast", 2, F952="northwest", 3, F952="northeast", 4)</f>
        <v>4</v>
      </c>
      <c r="K952">
        <f t="shared" si="44"/>
        <v>0</v>
      </c>
    </row>
    <row r="953" spans="1:11" x14ac:dyDescent="0.2">
      <c r="A953">
        <v>51</v>
      </c>
      <c r="B953" t="s">
        <v>10</v>
      </c>
      <c r="C953">
        <v>42.9</v>
      </c>
      <c r="D953">
        <v>2</v>
      </c>
      <c r="E953" t="s">
        <v>8</v>
      </c>
      <c r="F953" t="s">
        <v>12</v>
      </c>
      <c r="G953">
        <v>47462.894</v>
      </c>
      <c r="H953">
        <f t="shared" si="42"/>
        <v>0</v>
      </c>
      <c r="I953">
        <f t="shared" si="43"/>
        <v>1</v>
      </c>
      <c r="J953" cm="1">
        <f t="array" ref="J953">_xlfn.IFS(F953="southwest", 1, F953="southeast", 2, F953="northwest", 3, F953="northeast", 4)</f>
        <v>2</v>
      </c>
      <c r="K953">
        <f t="shared" si="44"/>
        <v>1</v>
      </c>
    </row>
    <row r="954" spans="1:11" x14ac:dyDescent="0.2">
      <c r="A954">
        <v>30</v>
      </c>
      <c r="B954" t="s">
        <v>7</v>
      </c>
      <c r="C954">
        <v>28.405000000000001</v>
      </c>
      <c r="D954">
        <v>1</v>
      </c>
      <c r="E954" t="s">
        <v>11</v>
      </c>
      <c r="F954" t="s">
        <v>13</v>
      </c>
      <c r="G954">
        <v>4527.1829500000003</v>
      </c>
      <c r="H954">
        <f t="shared" si="42"/>
        <v>1</v>
      </c>
      <c r="I954">
        <f t="shared" si="43"/>
        <v>0</v>
      </c>
      <c r="J954" cm="1">
        <f t="array" ref="J954">_xlfn.IFS(F954="southwest", 1, F954="southeast", 2, F954="northwest", 3, F954="northeast", 4)</f>
        <v>3</v>
      </c>
      <c r="K954">
        <f t="shared" si="44"/>
        <v>1</v>
      </c>
    </row>
    <row r="955" spans="1:11" x14ac:dyDescent="0.2">
      <c r="A955">
        <v>44</v>
      </c>
      <c r="B955" t="s">
        <v>10</v>
      </c>
      <c r="C955">
        <v>30.2</v>
      </c>
      <c r="D955">
        <v>2</v>
      </c>
      <c r="E955" t="s">
        <v>8</v>
      </c>
      <c r="F955" t="s">
        <v>9</v>
      </c>
      <c r="G955">
        <v>38998.546000000002</v>
      </c>
      <c r="H955">
        <f t="shared" si="42"/>
        <v>0</v>
      </c>
      <c r="I955">
        <f t="shared" si="43"/>
        <v>1</v>
      </c>
      <c r="J955" cm="1">
        <f t="array" ref="J955">_xlfn.IFS(F955="southwest", 1, F955="southeast", 2, F955="northwest", 3, F955="northeast", 4)</f>
        <v>1</v>
      </c>
      <c r="K955">
        <f t="shared" si="44"/>
        <v>1</v>
      </c>
    </row>
    <row r="956" spans="1:11" x14ac:dyDescent="0.2">
      <c r="A956">
        <v>34</v>
      </c>
      <c r="B956" t="s">
        <v>10</v>
      </c>
      <c r="C956">
        <v>27.835000000000001</v>
      </c>
      <c r="D956">
        <v>1</v>
      </c>
      <c r="E956" t="s">
        <v>8</v>
      </c>
      <c r="F956" t="s">
        <v>13</v>
      </c>
      <c r="G956">
        <v>20009.63365</v>
      </c>
      <c r="H956">
        <f t="shared" si="42"/>
        <v>0</v>
      </c>
      <c r="I956">
        <f t="shared" si="43"/>
        <v>1</v>
      </c>
      <c r="J956" cm="1">
        <f t="array" ref="J956">_xlfn.IFS(F956="southwest", 1, F956="southeast", 2, F956="northwest", 3, F956="northeast", 4)</f>
        <v>3</v>
      </c>
      <c r="K956">
        <f t="shared" si="44"/>
        <v>1</v>
      </c>
    </row>
    <row r="957" spans="1:11" x14ac:dyDescent="0.2">
      <c r="A957">
        <v>31</v>
      </c>
      <c r="B957" t="s">
        <v>10</v>
      </c>
      <c r="C957">
        <v>39.49</v>
      </c>
      <c r="D957">
        <v>1</v>
      </c>
      <c r="E957" t="s">
        <v>11</v>
      </c>
      <c r="F957" t="s">
        <v>12</v>
      </c>
      <c r="G957">
        <v>3875.7341000000001</v>
      </c>
      <c r="H957">
        <f t="shared" si="42"/>
        <v>0</v>
      </c>
      <c r="I957">
        <f t="shared" si="43"/>
        <v>0</v>
      </c>
      <c r="J957" cm="1">
        <f t="array" ref="J957">_xlfn.IFS(F957="southwest", 1, F957="southeast", 2, F957="northwest", 3, F957="northeast", 4)</f>
        <v>2</v>
      </c>
      <c r="K957">
        <f t="shared" si="44"/>
        <v>1</v>
      </c>
    </row>
    <row r="958" spans="1:11" x14ac:dyDescent="0.2">
      <c r="A958">
        <v>54</v>
      </c>
      <c r="B958" t="s">
        <v>10</v>
      </c>
      <c r="C958">
        <v>30.8</v>
      </c>
      <c r="D958">
        <v>1</v>
      </c>
      <c r="E958" t="s">
        <v>8</v>
      </c>
      <c r="F958" t="s">
        <v>12</v>
      </c>
      <c r="G958">
        <v>41999.519999999997</v>
      </c>
      <c r="H958">
        <f t="shared" si="42"/>
        <v>0</v>
      </c>
      <c r="I958">
        <f t="shared" si="43"/>
        <v>1</v>
      </c>
      <c r="J958" cm="1">
        <f t="array" ref="J958">_xlfn.IFS(F958="southwest", 1, F958="southeast", 2, F958="northwest", 3, F958="northeast", 4)</f>
        <v>2</v>
      </c>
      <c r="K958">
        <f t="shared" si="44"/>
        <v>1</v>
      </c>
    </row>
    <row r="959" spans="1:11" x14ac:dyDescent="0.2">
      <c r="A959">
        <v>24</v>
      </c>
      <c r="B959" t="s">
        <v>10</v>
      </c>
      <c r="C959">
        <v>26.79</v>
      </c>
      <c r="D959">
        <v>1</v>
      </c>
      <c r="E959" t="s">
        <v>11</v>
      </c>
      <c r="F959" t="s">
        <v>13</v>
      </c>
      <c r="G959">
        <v>12609.88702</v>
      </c>
      <c r="H959">
        <f t="shared" si="42"/>
        <v>0</v>
      </c>
      <c r="I959">
        <f t="shared" si="43"/>
        <v>0</v>
      </c>
      <c r="J959" cm="1">
        <f t="array" ref="J959">_xlfn.IFS(F959="southwest", 1, F959="southeast", 2, F959="northwest", 3, F959="northeast", 4)</f>
        <v>3</v>
      </c>
      <c r="K959">
        <f t="shared" si="44"/>
        <v>1</v>
      </c>
    </row>
    <row r="960" spans="1:11" x14ac:dyDescent="0.2">
      <c r="A960">
        <v>43</v>
      </c>
      <c r="B960" t="s">
        <v>10</v>
      </c>
      <c r="C960">
        <v>34.96</v>
      </c>
      <c r="D960">
        <v>1</v>
      </c>
      <c r="E960" t="s">
        <v>8</v>
      </c>
      <c r="F960" t="s">
        <v>14</v>
      </c>
      <c r="G960">
        <v>41034.221400000002</v>
      </c>
      <c r="H960">
        <f t="shared" si="42"/>
        <v>0</v>
      </c>
      <c r="I960">
        <f t="shared" si="43"/>
        <v>1</v>
      </c>
      <c r="J960" cm="1">
        <f t="array" ref="J960">_xlfn.IFS(F960="southwest", 1, F960="southeast", 2, F960="northwest", 3, F960="northeast", 4)</f>
        <v>4</v>
      </c>
      <c r="K960">
        <f t="shared" si="44"/>
        <v>1</v>
      </c>
    </row>
    <row r="961" spans="1:11" x14ac:dyDescent="0.2">
      <c r="A961">
        <v>48</v>
      </c>
      <c r="B961" t="s">
        <v>10</v>
      </c>
      <c r="C961">
        <v>36.67</v>
      </c>
      <c r="D961">
        <v>1</v>
      </c>
      <c r="E961" t="s">
        <v>11</v>
      </c>
      <c r="F961" t="s">
        <v>13</v>
      </c>
      <c r="G961">
        <v>28468.919010000001</v>
      </c>
      <c r="H961">
        <f t="shared" si="42"/>
        <v>0</v>
      </c>
      <c r="I961">
        <f t="shared" si="43"/>
        <v>0</v>
      </c>
      <c r="J961" cm="1">
        <f t="array" ref="J961">_xlfn.IFS(F961="southwest", 1, F961="southeast", 2, F961="northwest", 3, F961="northeast", 4)</f>
        <v>3</v>
      </c>
      <c r="K961">
        <f t="shared" si="44"/>
        <v>1</v>
      </c>
    </row>
    <row r="962" spans="1:11" x14ac:dyDescent="0.2">
      <c r="A962">
        <v>19</v>
      </c>
      <c r="B962" t="s">
        <v>7</v>
      </c>
      <c r="C962">
        <v>39.615000000000002</v>
      </c>
      <c r="D962">
        <v>1</v>
      </c>
      <c r="E962" t="s">
        <v>11</v>
      </c>
      <c r="F962" t="s">
        <v>13</v>
      </c>
      <c r="G962">
        <v>2730.1078499999999</v>
      </c>
      <c r="H962">
        <f t="shared" si="42"/>
        <v>1</v>
      </c>
      <c r="I962">
        <f t="shared" si="43"/>
        <v>0</v>
      </c>
      <c r="J962" cm="1">
        <f t="array" ref="J962">_xlfn.IFS(F962="southwest", 1, F962="southeast", 2, F962="northwest", 3, F962="northeast", 4)</f>
        <v>3</v>
      </c>
      <c r="K962">
        <f t="shared" si="44"/>
        <v>1</v>
      </c>
    </row>
    <row r="963" spans="1:11" x14ac:dyDescent="0.2">
      <c r="A963">
        <v>29</v>
      </c>
      <c r="B963" t="s">
        <v>7</v>
      </c>
      <c r="C963">
        <v>25.9</v>
      </c>
      <c r="D963">
        <v>0</v>
      </c>
      <c r="E963" t="s">
        <v>11</v>
      </c>
      <c r="F963" t="s">
        <v>9</v>
      </c>
      <c r="G963">
        <v>3353.2840000000001</v>
      </c>
      <c r="H963">
        <f t="shared" ref="H963:H1026" si="45">IF(B963= "female", 1, 0)</f>
        <v>1</v>
      </c>
      <c r="I963">
        <f t="shared" ref="I963:I1026" si="46">IF(E963="yes", 1, 0)</f>
        <v>0</v>
      </c>
      <c r="J963" cm="1">
        <f t="array" ref="J963">_xlfn.IFS(F963="southwest", 1, F963="southeast", 2, F963="northwest", 3, F963="northeast", 4)</f>
        <v>1</v>
      </c>
      <c r="K963">
        <f t="shared" ref="K963:K1026" si="47">IF(C963&gt;25, 1, 0)</f>
        <v>1</v>
      </c>
    </row>
    <row r="964" spans="1:11" x14ac:dyDescent="0.2">
      <c r="A964">
        <v>63</v>
      </c>
      <c r="B964" t="s">
        <v>7</v>
      </c>
      <c r="C964">
        <v>35.200000000000003</v>
      </c>
      <c r="D964">
        <v>1</v>
      </c>
      <c r="E964" t="s">
        <v>11</v>
      </c>
      <c r="F964" t="s">
        <v>12</v>
      </c>
      <c r="G964">
        <v>14474.674999999999</v>
      </c>
      <c r="H964">
        <f t="shared" si="45"/>
        <v>1</v>
      </c>
      <c r="I964">
        <f t="shared" si="46"/>
        <v>0</v>
      </c>
      <c r="J964" cm="1">
        <f t="array" ref="J964">_xlfn.IFS(F964="southwest", 1, F964="southeast", 2, F964="northwest", 3, F964="northeast", 4)</f>
        <v>2</v>
      </c>
      <c r="K964">
        <f t="shared" si="47"/>
        <v>1</v>
      </c>
    </row>
    <row r="965" spans="1:11" x14ac:dyDescent="0.2">
      <c r="A965">
        <v>46</v>
      </c>
      <c r="B965" t="s">
        <v>10</v>
      </c>
      <c r="C965">
        <v>24.795000000000002</v>
      </c>
      <c r="D965">
        <v>3</v>
      </c>
      <c r="E965" t="s">
        <v>11</v>
      </c>
      <c r="F965" t="s">
        <v>14</v>
      </c>
      <c r="G965">
        <v>9500.5730500000009</v>
      </c>
      <c r="H965">
        <f t="shared" si="45"/>
        <v>0</v>
      </c>
      <c r="I965">
        <f t="shared" si="46"/>
        <v>0</v>
      </c>
      <c r="J965" cm="1">
        <f t="array" ref="J965">_xlfn.IFS(F965="southwest", 1, F965="southeast", 2, F965="northwest", 3, F965="northeast", 4)</f>
        <v>4</v>
      </c>
      <c r="K965">
        <f t="shared" si="47"/>
        <v>0</v>
      </c>
    </row>
    <row r="966" spans="1:11" x14ac:dyDescent="0.2">
      <c r="A966">
        <v>52</v>
      </c>
      <c r="B966" t="s">
        <v>10</v>
      </c>
      <c r="C966">
        <v>36.765000000000001</v>
      </c>
      <c r="D966">
        <v>2</v>
      </c>
      <c r="E966" t="s">
        <v>11</v>
      </c>
      <c r="F966" t="s">
        <v>13</v>
      </c>
      <c r="G966">
        <v>26467.09737</v>
      </c>
      <c r="H966">
        <f t="shared" si="45"/>
        <v>0</v>
      </c>
      <c r="I966">
        <f t="shared" si="46"/>
        <v>0</v>
      </c>
      <c r="J966" cm="1">
        <f t="array" ref="J966">_xlfn.IFS(F966="southwest", 1, F966="southeast", 2, F966="northwest", 3, F966="northeast", 4)</f>
        <v>3</v>
      </c>
      <c r="K966">
        <f t="shared" si="47"/>
        <v>1</v>
      </c>
    </row>
    <row r="967" spans="1:11" x14ac:dyDescent="0.2">
      <c r="A967">
        <v>35</v>
      </c>
      <c r="B967" t="s">
        <v>10</v>
      </c>
      <c r="C967">
        <v>27.1</v>
      </c>
      <c r="D967">
        <v>1</v>
      </c>
      <c r="E967" t="s">
        <v>11</v>
      </c>
      <c r="F967" t="s">
        <v>9</v>
      </c>
      <c r="G967">
        <v>4746.3440000000001</v>
      </c>
      <c r="H967">
        <f t="shared" si="45"/>
        <v>0</v>
      </c>
      <c r="I967">
        <f t="shared" si="46"/>
        <v>0</v>
      </c>
      <c r="J967" cm="1">
        <f t="array" ref="J967">_xlfn.IFS(F967="southwest", 1, F967="southeast", 2, F967="northwest", 3, F967="northeast", 4)</f>
        <v>1</v>
      </c>
      <c r="K967">
        <f t="shared" si="47"/>
        <v>1</v>
      </c>
    </row>
    <row r="968" spans="1:11" x14ac:dyDescent="0.2">
      <c r="A968">
        <v>51</v>
      </c>
      <c r="B968" t="s">
        <v>10</v>
      </c>
      <c r="C968">
        <v>24.795000000000002</v>
      </c>
      <c r="D968">
        <v>2</v>
      </c>
      <c r="E968" t="s">
        <v>8</v>
      </c>
      <c r="F968" t="s">
        <v>13</v>
      </c>
      <c r="G968">
        <v>23967.38305</v>
      </c>
      <c r="H968">
        <f t="shared" si="45"/>
        <v>0</v>
      </c>
      <c r="I968">
        <f t="shared" si="46"/>
        <v>1</v>
      </c>
      <c r="J968" cm="1">
        <f t="array" ref="J968">_xlfn.IFS(F968="southwest", 1, F968="southeast", 2, F968="northwest", 3, F968="northeast", 4)</f>
        <v>3</v>
      </c>
      <c r="K968">
        <f t="shared" si="47"/>
        <v>0</v>
      </c>
    </row>
    <row r="969" spans="1:11" x14ac:dyDescent="0.2">
      <c r="A969">
        <v>44</v>
      </c>
      <c r="B969" t="s">
        <v>10</v>
      </c>
      <c r="C969">
        <v>25.364999999999998</v>
      </c>
      <c r="D969">
        <v>1</v>
      </c>
      <c r="E969" t="s">
        <v>11</v>
      </c>
      <c r="F969" t="s">
        <v>13</v>
      </c>
      <c r="G969">
        <v>7518.0253499999999</v>
      </c>
      <c r="H969">
        <f t="shared" si="45"/>
        <v>0</v>
      </c>
      <c r="I969">
        <f t="shared" si="46"/>
        <v>0</v>
      </c>
      <c r="J969" cm="1">
        <f t="array" ref="J969">_xlfn.IFS(F969="southwest", 1, F969="southeast", 2, F969="northwest", 3, F969="northeast", 4)</f>
        <v>3</v>
      </c>
      <c r="K969">
        <f t="shared" si="47"/>
        <v>1</v>
      </c>
    </row>
    <row r="970" spans="1:11" x14ac:dyDescent="0.2">
      <c r="A970">
        <v>21</v>
      </c>
      <c r="B970" t="s">
        <v>10</v>
      </c>
      <c r="C970">
        <v>25.745000000000001</v>
      </c>
      <c r="D970">
        <v>2</v>
      </c>
      <c r="E970" t="s">
        <v>11</v>
      </c>
      <c r="F970" t="s">
        <v>14</v>
      </c>
      <c r="G970">
        <v>3279.8685500000001</v>
      </c>
      <c r="H970">
        <f t="shared" si="45"/>
        <v>0</v>
      </c>
      <c r="I970">
        <f t="shared" si="46"/>
        <v>0</v>
      </c>
      <c r="J970" cm="1">
        <f t="array" ref="J970">_xlfn.IFS(F970="southwest", 1, F970="southeast", 2, F970="northwest", 3, F970="northeast", 4)</f>
        <v>4</v>
      </c>
      <c r="K970">
        <f t="shared" si="47"/>
        <v>1</v>
      </c>
    </row>
    <row r="971" spans="1:11" x14ac:dyDescent="0.2">
      <c r="A971">
        <v>39</v>
      </c>
      <c r="B971" t="s">
        <v>7</v>
      </c>
      <c r="C971">
        <v>34.32</v>
      </c>
      <c r="D971">
        <v>5</v>
      </c>
      <c r="E971" t="s">
        <v>11</v>
      </c>
      <c r="F971" t="s">
        <v>12</v>
      </c>
      <c r="G971">
        <v>8596.8277999999991</v>
      </c>
      <c r="H971">
        <f t="shared" si="45"/>
        <v>1</v>
      </c>
      <c r="I971">
        <f t="shared" si="46"/>
        <v>0</v>
      </c>
      <c r="J971" cm="1">
        <f t="array" ref="J971">_xlfn.IFS(F971="southwest", 1, F971="southeast", 2, F971="northwest", 3, F971="northeast", 4)</f>
        <v>2</v>
      </c>
      <c r="K971">
        <f t="shared" si="47"/>
        <v>1</v>
      </c>
    </row>
    <row r="972" spans="1:11" x14ac:dyDescent="0.2">
      <c r="A972">
        <v>50</v>
      </c>
      <c r="B972" t="s">
        <v>7</v>
      </c>
      <c r="C972">
        <v>28.16</v>
      </c>
      <c r="D972">
        <v>3</v>
      </c>
      <c r="E972" t="s">
        <v>11</v>
      </c>
      <c r="F972" t="s">
        <v>12</v>
      </c>
      <c r="G972">
        <v>10702.642400000001</v>
      </c>
      <c r="H972">
        <f t="shared" si="45"/>
        <v>1</v>
      </c>
      <c r="I972">
        <f t="shared" si="46"/>
        <v>0</v>
      </c>
      <c r="J972" cm="1">
        <f t="array" ref="J972">_xlfn.IFS(F972="southwest", 1, F972="southeast", 2, F972="northwest", 3, F972="northeast", 4)</f>
        <v>2</v>
      </c>
      <c r="K972">
        <f t="shared" si="47"/>
        <v>1</v>
      </c>
    </row>
    <row r="973" spans="1:11" x14ac:dyDescent="0.2">
      <c r="A973">
        <v>34</v>
      </c>
      <c r="B973" t="s">
        <v>7</v>
      </c>
      <c r="C973">
        <v>23.56</v>
      </c>
      <c r="D973">
        <v>0</v>
      </c>
      <c r="E973" t="s">
        <v>11</v>
      </c>
      <c r="F973" t="s">
        <v>14</v>
      </c>
      <c r="G973">
        <v>4992.3764000000001</v>
      </c>
      <c r="H973">
        <f t="shared" si="45"/>
        <v>1</v>
      </c>
      <c r="I973">
        <f t="shared" si="46"/>
        <v>0</v>
      </c>
      <c r="J973" cm="1">
        <f t="array" ref="J973">_xlfn.IFS(F973="southwest", 1, F973="southeast", 2, F973="northwest", 3, F973="northeast", 4)</f>
        <v>4</v>
      </c>
      <c r="K973">
        <f t="shared" si="47"/>
        <v>0</v>
      </c>
    </row>
    <row r="974" spans="1:11" x14ac:dyDescent="0.2">
      <c r="A974">
        <v>22</v>
      </c>
      <c r="B974" t="s">
        <v>7</v>
      </c>
      <c r="C974">
        <v>20.234999999999999</v>
      </c>
      <c r="D974">
        <v>0</v>
      </c>
      <c r="E974" t="s">
        <v>11</v>
      </c>
      <c r="F974" t="s">
        <v>13</v>
      </c>
      <c r="G974">
        <v>2527.8186500000002</v>
      </c>
      <c r="H974">
        <f t="shared" si="45"/>
        <v>1</v>
      </c>
      <c r="I974">
        <f t="shared" si="46"/>
        <v>0</v>
      </c>
      <c r="J974" cm="1">
        <f t="array" ref="J974">_xlfn.IFS(F974="southwest", 1, F974="southeast", 2, F974="northwest", 3, F974="northeast", 4)</f>
        <v>3</v>
      </c>
      <c r="K974">
        <f t="shared" si="47"/>
        <v>0</v>
      </c>
    </row>
    <row r="975" spans="1:11" x14ac:dyDescent="0.2">
      <c r="A975">
        <v>19</v>
      </c>
      <c r="B975" t="s">
        <v>7</v>
      </c>
      <c r="C975">
        <v>40.5</v>
      </c>
      <c r="D975">
        <v>0</v>
      </c>
      <c r="E975" t="s">
        <v>11</v>
      </c>
      <c r="F975" t="s">
        <v>9</v>
      </c>
      <c r="G975">
        <v>1759.338</v>
      </c>
      <c r="H975">
        <f t="shared" si="45"/>
        <v>1</v>
      </c>
      <c r="I975">
        <f t="shared" si="46"/>
        <v>0</v>
      </c>
      <c r="J975" cm="1">
        <f t="array" ref="J975">_xlfn.IFS(F975="southwest", 1, F975="southeast", 2, F975="northwest", 3, F975="northeast", 4)</f>
        <v>1</v>
      </c>
      <c r="K975">
        <f t="shared" si="47"/>
        <v>1</v>
      </c>
    </row>
    <row r="976" spans="1:11" x14ac:dyDescent="0.2">
      <c r="A976">
        <v>26</v>
      </c>
      <c r="B976" t="s">
        <v>10</v>
      </c>
      <c r="C976">
        <v>35.42</v>
      </c>
      <c r="D976">
        <v>0</v>
      </c>
      <c r="E976" t="s">
        <v>11</v>
      </c>
      <c r="F976" t="s">
        <v>12</v>
      </c>
      <c r="G976">
        <v>2322.6217999999999</v>
      </c>
      <c r="H976">
        <f t="shared" si="45"/>
        <v>0</v>
      </c>
      <c r="I976">
        <f t="shared" si="46"/>
        <v>0</v>
      </c>
      <c r="J976" cm="1">
        <f t="array" ref="J976">_xlfn.IFS(F976="southwest", 1, F976="southeast", 2, F976="northwest", 3, F976="northeast", 4)</f>
        <v>2</v>
      </c>
      <c r="K976">
        <f t="shared" si="47"/>
        <v>1</v>
      </c>
    </row>
    <row r="977" spans="1:11" x14ac:dyDescent="0.2">
      <c r="A977">
        <v>29</v>
      </c>
      <c r="B977" t="s">
        <v>10</v>
      </c>
      <c r="C977">
        <v>22.895</v>
      </c>
      <c r="D977">
        <v>0</v>
      </c>
      <c r="E977" t="s">
        <v>8</v>
      </c>
      <c r="F977" t="s">
        <v>14</v>
      </c>
      <c r="G977">
        <v>16138.762049999999</v>
      </c>
      <c r="H977">
        <f t="shared" si="45"/>
        <v>0</v>
      </c>
      <c r="I977">
        <f t="shared" si="46"/>
        <v>1</v>
      </c>
      <c r="J977" cm="1">
        <f t="array" ref="J977">_xlfn.IFS(F977="southwest", 1, F977="southeast", 2, F977="northwest", 3, F977="northeast", 4)</f>
        <v>4</v>
      </c>
      <c r="K977">
        <f t="shared" si="47"/>
        <v>0</v>
      </c>
    </row>
    <row r="978" spans="1:11" x14ac:dyDescent="0.2">
      <c r="A978">
        <v>48</v>
      </c>
      <c r="B978" t="s">
        <v>10</v>
      </c>
      <c r="C978">
        <v>40.15</v>
      </c>
      <c r="D978">
        <v>0</v>
      </c>
      <c r="E978" t="s">
        <v>11</v>
      </c>
      <c r="F978" t="s">
        <v>12</v>
      </c>
      <c r="G978">
        <v>7804.1605</v>
      </c>
      <c r="H978">
        <f t="shared" si="45"/>
        <v>0</v>
      </c>
      <c r="I978">
        <f t="shared" si="46"/>
        <v>0</v>
      </c>
      <c r="J978" cm="1">
        <f t="array" ref="J978">_xlfn.IFS(F978="southwest", 1, F978="southeast", 2, F978="northwest", 3, F978="northeast", 4)</f>
        <v>2</v>
      </c>
      <c r="K978">
        <f t="shared" si="47"/>
        <v>1</v>
      </c>
    </row>
    <row r="979" spans="1:11" x14ac:dyDescent="0.2">
      <c r="A979">
        <v>26</v>
      </c>
      <c r="B979" t="s">
        <v>10</v>
      </c>
      <c r="C979">
        <v>29.15</v>
      </c>
      <c r="D979">
        <v>1</v>
      </c>
      <c r="E979" t="s">
        <v>11</v>
      </c>
      <c r="F979" t="s">
        <v>12</v>
      </c>
      <c r="G979">
        <v>2902.9065000000001</v>
      </c>
      <c r="H979">
        <f t="shared" si="45"/>
        <v>0</v>
      </c>
      <c r="I979">
        <f t="shared" si="46"/>
        <v>0</v>
      </c>
      <c r="J979" cm="1">
        <f t="array" ref="J979">_xlfn.IFS(F979="southwest", 1, F979="southeast", 2, F979="northwest", 3, F979="northeast", 4)</f>
        <v>2</v>
      </c>
      <c r="K979">
        <f t="shared" si="47"/>
        <v>1</v>
      </c>
    </row>
    <row r="980" spans="1:11" x14ac:dyDescent="0.2">
      <c r="A980">
        <v>45</v>
      </c>
      <c r="B980" t="s">
        <v>7</v>
      </c>
      <c r="C980">
        <v>39.994999999999997</v>
      </c>
      <c r="D980">
        <v>3</v>
      </c>
      <c r="E980" t="s">
        <v>11</v>
      </c>
      <c r="F980" t="s">
        <v>14</v>
      </c>
      <c r="G980">
        <v>9704.6680500000002</v>
      </c>
      <c r="H980">
        <f t="shared" si="45"/>
        <v>1</v>
      </c>
      <c r="I980">
        <f t="shared" si="46"/>
        <v>0</v>
      </c>
      <c r="J980" cm="1">
        <f t="array" ref="J980">_xlfn.IFS(F980="southwest", 1, F980="southeast", 2, F980="northwest", 3, F980="northeast", 4)</f>
        <v>4</v>
      </c>
      <c r="K980">
        <f t="shared" si="47"/>
        <v>1</v>
      </c>
    </row>
    <row r="981" spans="1:11" x14ac:dyDescent="0.2">
      <c r="A981">
        <v>36</v>
      </c>
      <c r="B981" t="s">
        <v>7</v>
      </c>
      <c r="C981">
        <v>29.92</v>
      </c>
      <c r="D981">
        <v>0</v>
      </c>
      <c r="E981" t="s">
        <v>11</v>
      </c>
      <c r="F981" t="s">
        <v>12</v>
      </c>
      <c r="G981">
        <v>4889.0367999999999</v>
      </c>
      <c r="H981">
        <f t="shared" si="45"/>
        <v>1</v>
      </c>
      <c r="I981">
        <f t="shared" si="46"/>
        <v>0</v>
      </c>
      <c r="J981" cm="1">
        <f t="array" ref="J981">_xlfn.IFS(F981="southwest", 1, F981="southeast", 2, F981="northwest", 3, F981="northeast", 4)</f>
        <v>2</v>
      </c>
      <c r="K981">
        <f t="shared" si="47"/>
        <v>1</v>
      </c>
    </row>
    <row r="982" spans="1:11" x14ac:dyDescent="0.2">
      <c r="A982">
        <v>54</v>
      </c>
      <c r="B982" t="s">
        <v>10</v>
      </c>
      <c r="C982">
        <v>25.46</v>
      </c>
      <c r="D982">
        <v>1</v>
      </c>
      <c r="E982" t="s">
        <v>11</v>
      </c>
      <c r="F982" t="s">
        <v>14</v>
      </c>
      <c r="G982">
        <v>25517.11363</v>
      </c>
      <c r="H982">
        <f t="shared" si="45"/>
        <v>0</v>
      </c>
      <c r="I982">
        <f t="shared" si="46"/>
        <v>0</v>
      </c>
      <c r="J982" cm="1">
        <f t="array" ref="J982">_xlfn.IFS(F982="southwest", 1, F982="southeast", 2, F982="northwest", 3, F982="northeast", 4)</f>
        <v>4</v>
      </c>
      <c r="K982">
        <f t="shared" si="47"/>
        <v>1</v>
      </c>
    </row>
    <row r="983" spans="1:11" x14ac:dyDescent="0.2">
      <c r="A983">
        <v>34</v>
      </c>
      <c r="B983" t="s">
        <v>10</v>
      </c>
      <c r="C983">
        <v>21.375</v>
      </c>
      <c r="D983">
        <v>0</v>
      </c>
      <c r="E983" t="s">
        <v>11</v>
      </c>
      <c r="F983" t="s">
        <v>14</v>
      </c>
      <c r="G983">
        <v>4500.33925</v>
      </c>
      <c r="H983">
        <f t="shared" si="45"/>
        <v>0</v>
      </c>
      <c r="I983">
        <f t="shared" si="46"/>
        <v>0</v>
      </c>
      <c r="J983" cm="1">
        <f t="array" ref="J983">_xlfn.IFS(F983="southwest", 1, F983="southeast", 2, F983="northwest", 3, F983="northeast", 4)</f>
        <v>4</v>
      </c>
      <c r="K983">
        <f t="shared" si="47"/>
        <v>0</v>
      </c>
    </row>
    <row r="984" spans="1:11" x14ac:dyDescent="0.2">
      <c r="A984">
        <v>31</v>
      </c>
      <c r="B984" t="s">
        <v>10</v>
      </c>
      <c r="C984">
        <v>25.9</v>
      </c>
      <c r="D984">
        <v>3</v>
      </c>
      <c r="E984" t="s">
        <v>8</v>
      </c>
      <c r="F984" t="s">
        <v>9</v>
      </c>
      <c r="G984">
        <v>19199.944</v>
      </c>
      <c r="H984">
        <f t="shared" si="45"/>
        <v>0</v>
      </c>
      <c r="I984">
        <f t="shared" si="46"/>
        <v>1</v>
      </c>
      <c r="J984" cm="1">
        <f t="array" ref="J984">_xlfn.IFS(F984="southwest", 1, F984="southeast", 2, F984="northwest", 3, F984="northeast", 4)</f>
        <v>1</v>
      </c>
      <c r="K984">
        <f t="shared" si="47"/>
        <v>1</v>
      </c>
    </row>
    <row r="985" spans="1:11" x14ac:dyDescent="0.2">
      <c r="A985">
        <v>27</v>
      </c>
      <c r="B985" t="s">
        <v>7</v>
      </c>
      <c r="C985">
        <v>30.59</v>
      </c>
      <c r="D985">
        <v>1</v>
      </c>
      <c r="E985" t="s">
        <v>11</v>
      </c>
      <c r="F985" t="s">
        <v>14</v>
      </c>
      <c r="G985">
        <v>16796.411940000002</v>
      </c>
      <c r="H985">
        <f t="shared" si="45"/>
        <v>1</v>
      </c>
      <c r="I985">
        <f t="shared" si="46"/>
        <v>0</v>
      </c>
      <c r="J985" cm="1">
        <f t="array" ref="J985">_xlfn.IFS(F985="southwest", 1, F985="southeast", 2, F985="northwest", 3, F985="northeast", 4)</f>
        <v>4</v>
      </c>
      <c r="K985">
        <f t="shared" si="47"/>
        <v>1</v>
      </c>
    </row>
    <row r="986" spans="1:11" x14ac:dyDescent="0.2">
      <c r="A986">
        <v>20</v>
      </c>
      <c r="B986" t="s">
        <v>10</v>
      </c>
      <c r="C986">
        <v>30.114999999999998</v>
      </c>
      <c r="D986">
        <v>5</v>
      </c>
      <c r="E986" t="s">
        <v>11</v>
      </c>
      <c r="F986" t="s">
        <v>14</v>
      </c>
      <c r="G986">
        <v>4915.0598499999996</v>
      </c>
      <c r="H986">
        <f t="shared" si="45"/>
        <v>0</v>
      </c>
      <c r="I986">
        <f t="shared" si="46"/>
        <v>0</v>
      </c>
      <c r="J986" cm="1">
        <f t="array" ref="J986">_xlfn.IFS(F986="southwest", 1, F986="southeast", 2, F986="northwest", 3, F986="northeast", 4)</f>
        <v>4</v>
      </c>
      <c r="K986">
        <f t="shared" si="47"/>
        <v>1</v>
      </c>
    </row>
    <row r="987" spans="1:11" x14ac:dyDescent="0.2">
      <c r="A987">
        <v>44</v>
      </c>
      <c r="B987" t="s">
        <v>7</v>
      </c>
      <c r="C987">
        <v>25.8</v>
      </c>
      <c r="D987">
        <v>1</v>
      </c>
      <c r="E987" t="s">
        <v>11</v>
      </c>
      <c r="F987" t="s">
        <v>9</v>
      </c>
      <c r="G987">
        <v>7624.63</v>
      </c>
      <c r="H987">
        <f t="shared" si="45"/>
        <v>1</v>
      </c>
      <c r="I987">
        <f t="shared" si="46"/>
        <v>0</v>
      </c>
      <c r="J987" cm="1">
        <f t="array" ref="J987">_xlfn.IFS(F987="southwest", 1, F987="southeast", 2, F987="northwest", 3, F987="northeast", 4)</f>
        <v>1</v>
      </c>
      <c r="K987">
        <f t="shared" si="47"/>
        <v>1</v>
      </c>
    </row>
    <row r="988" spans="1:11" x14ac:dyDescent="0.2">
      <c r="A988">
        <v>43</v>
      </c>
      <c r="B988" t="s">
        <v>10</v>
      </c>
      <c r="C988">
        <v>30.114999999999998</v>
      </c>
      <c r="D988">
        <v>3</v>
      </c>
      <c r="E988" t="s">
        <v>11</v>
      </c>
      <c r="F988" t="s">
        <v>13</v>
      </c>
      <c r="G988">
        <v>8410.0468500000006</v>
      </c>
      <c r="H988">
        <f t="shared" si="45"/>
        <v>0</v>
      </c>
      <c r="I988">
        <f t="shared" si="46"/>
        <v>0</v>
      </c>
      <c r="J988" cm="1">
        <f t="array" ref="J988">_xlfn.IFS(F988="southwest", 1, F988="southeast", 2, F988="northwest", 3, F988="northeast", 4)</f>
        <v>3</v>
      </c>
      <c r="K988">
        <f t="shared" si="47"/>
        <v>1</v>
      </c>
    </row>
    <row r="989" spans="1:11" x14ac:dyDescent="0.2">
      <c r="A989">
        <v>45</v>
      </c>
      <c r="B989" t="s">
        <v>7</v>
      </c>
      <c r="C989">
        <v>27.645</v>
      </c>
      <c r="D989">
        <v>1</v>
      </c>
      <c r="E989" t="s">
        <v>11</v>
      </c>
      <c r="F989" t="s">
        <v>13</v>
      </c>
      <c r="G989">
        <v>28340.188849999999</v>
      </c>
      <c r="H989">
        <f t="shared" si="45"/>
        <v>1</v>
      </c>
      <c r="I989">
        <f t="shared" si="46"/>
        <v>0</v>
      </c>
      <c r="J989" cm="1">
        <f t="array" ref="J989">_xlfn.IFS(F989="southwest", 1, F989="southeast", 2, F989="northwest", 3, F989="northeast", 4)</f>
        <v>3</v>
      </c>
      <c r="K989">
        <f t="shared" si="47"/>
        <v>1</v>
      </c>
    </row>
    <row r="990" spans="1:11" x14ac:dyDescent="0.2">
      <c r="A990">
        <v>34</v>
      </c>
      <c r="B990" t="s">
        <v>10</v>
      </c>
      <c r="C990">
        <v>34.674999999999997</v>
      </c>
      <c r="D990">
        <v>0</v>
      </c>
      <c r="E990" t="s">
        <v>11</v>
      </c>
      <c r="F990" t="s">
        <v>14</v>
      </c>
      <c r="G990">
        <v>4518.8262500000001</v>
      </c>
      <c r="H990">
        <f t="shared" si="45"/>
        <v>0</v>
      </c>
      <c r="I990">
        <f t="shared" si="46"/>
        <v>0</v>
      </c>
      <c r="J990" cm="1">
        <f t="array" ref="J990">_xlfn.IFS(F990="southwest", 1, F990="southeast", 2, F990="northwest", 3, F990="northeast", 4)</f>
        <v>4</v>
      </c>
      <c r="K990">
        <f t="shared" si="47"/>
        <v>1</v>
      </c>
    </row>
    <row r="991" spans="1:11" x14ac:dyDescent="0.2">
      <c r="A991">
        <v>24</v>
      </c>
      <c r="B991" t="s">
        <v>7</v>
      </c>
      <c r="C991">
        <v>20.52</v>
      </c>
      <c r="D991">
        <v>0</v>
      </c>
      <c r="E991" t="s">
        <v>8</v>
      </c>
      <c r="F991" t="s">
        <v>14</v>
      </c>
      <c r="G991">
        <v>14571.890799999999</v>
      </c>
      <c r="H991">
        <f t="shared" si="45"/>
        <v>1</v>
      </c>
      <c r="I991">
        <f t="shared" si="46"/>
        <v>1</v>
      </c>
      <c r="J991" cm="1">
        <f t="array" ref="J991">_xlfn.IFS(F991="southwest", 1, F991="southeast", 2, F991="northwest", 3, F991="northeast", 4)</f>
        <v>4</v>
      </c>
      <c r="K991">
        <f t="shared" si="47"/>
        <v>0</v>
      </c>
    </row>
    <row r="992" spans="1:11" x14ac:dyDescent="0.2">
      <c r="A992">
        <v>26</v>
      </c>
      <c r="B992" t="s">
        <v>7</v>
      </c>
      <c r="C992">
        <v>19.8</v>
      </c>
      <c r="D992">
        <v>1</v>
      </c>
      <c r="E992" t="s">
        <v>11</v>
      </c>
      <c r="F992" t="s">
        <v>9</v>
      </c>
      <c r="G992">
        <v>3378.91</v>
      </c>
      <c r="H992">
        <f t="shared" si="45"/>
        <v>1</v>
      </c>
      <c r="I992">
        <f t="shared" si="46"/>
        <v>0</v>
      </c>
      <c r="J992" cm="1">
        <f t="array" ref="J992">_xlfn.IFS(F992="southwest", 1, F992="southeast", 2, F992="northwest", 3, F992="northeast", 4)</f>
        <v>1</v>
      </c>
      <c r="K992">
        <f t="shared" si="47"/>
        <v>0</v>
      </c>
    </row>
    <row r="993" spans="1:11" x14ac:dyDescent="0.2">
      <c r="A993">
        <v>38</v>
      </c>
      <c r="B993" t="s">
        <v>7</v>
      </c>
      <c r="C993">
        <v>27.835000000000001</v>
      </c>
      <c r="D993">
        <v>2</v>
      </c>
      <c r="E993" t="s">
        <v>11</v>
      </c>
      <c r="F993" t="s">
        <v>14</v>
      </c>
      <c r="G993">
        <v>7144.86265</v>
      </c>
      <c r="H993">
        <f t="shared" si="45"/>
        <v>1</v>
      </c>
      <c r="I993">
        <f t="shared" si="46"/>
        <v>0</v>
      </c>
      <c r="J993" cm="1">
        <f t="array" ref="J993">_xlfn.IFS(F993="southwest", 1, F993="southeast", 2, F993="northwest", 3, F993="northeast", 4)</f>
        <v>4</v>
      </c>
      <c r="K993">
        <f t="shared" si="47"/>
        <v>1</v>
      </c>
    </row>
    <row r="994" spans="1:11" x14ac:dyDescent="0.2">
      <c r="A994">
        <v>50</v>
      </c>
      <c r="B994" t="s">
        <v>7</v>
      </c>
      <c r="C994">
        <v>31.6</v>
      </c>
      <c r="D994">
        <v>2</v>
      </c>
      <c r="E994" t="s">
        <v>11</v>
      </c>
      <c r="F994" t="s">
        <v>9</v>
      </c>
      <c r="G994">
        <v>10118.424000000001</v>
      </c>
      <c r="H994">
        <f t="shared" si="45"/>
        <v>1</v>
      </c>
      <c r="I994">
        <f t="shared" si="46"/>
        <v>0</v>
      </c>
      <c r="J994" cm="1">
        <f t="array" ref="J994">_xlfn.IFS(F994="southwest", 1, F994="southeast", 2, F994="northwest", 3, F994="northeast", 4)</f>
        <v>1</v>
      </c>
      <c r="K994">
        <f t="shared" si="47"/>
        <v>1</v>
      </c>
    </row>
    <row r="995" spans="1:11" x14ac:dyDescent="0.2">
      <c r="A995">
        <v>38</v>
      </c>
      <c r="B995" t="s">
        <v>10</v>
      </c>
      <c r="C995">
        <v>28.27</v>
      </c>
      <c r="D995">
        <v>1</v>
      </c>
      <c r="E995" t="s">
        <v>11</v>
      </c>
      <c r="F995" t="s">
        <v>12</v>
      </c>
      <c r="G995">
        <v>5484.4673000000003</v>
      </c>
      <c r="H995">
        <f t="shared" si="45"/>
        <v>0</v>
      </c>
      <c r="I995">
        <f t="shared" si="46"/>
        <v>0</v>
      </c>
      <c r="J995" cm="1">
        <f t="array" ref="J995">_xlfn.IFS(F995="southwest", 1, F995="southeast", 2, F995="northwest", 3, F995="northeast", 4)</f>
        <v>2</v>
      </c>
      <c r="K995">
        <f t="shared" si="47"/>
        <v>1</v>
      </c>
    </row>
    <row r="996" spans="1:11" x14ac:dyDescent="0.2">
      <c r="A996">
        <v>27</v>
      </c>
      <c r="B996" t="s">
        <v>7</v>
      </c>
      <c r="C996">
        <v>20.045000000000002</v>
      </c>
      <c r="D996">
        <v>3</v>
      </c>
      <c r="E996" t="s">
        <v>8</v>
      </c>
      <c r="F996" t="s">
        <v>13</v>
      </c>
      <c r="G996">
        <v>16420.494549999999</v>
      </c>
      <c r="H996">
        <f t="shared" si="45"/>
        <v>1</v>
      </c>
      <c r="I996">
        <f t="shared" si="46"/>
        <v>1</v>
      </c>
      <c r="J996" cm="1">
        <f t="array" ref="J996">_xlfn.IFS(F996="southwest", 1, F996="southeast", 2, F996="northwest", 3, F996="northeast", 4)</f>
        <v>3</v>
      </c>
      <c r="K996">
        <f t="shared" si="47"/>
        <v>0</v>
      </c>
    </row>
    <row r="997" spans="1:11" x14ac:dyDescent="0.2">
      <c r="A997">
        <v>39</v>
      </c>
      <c r="B997" t="s">
        <v>7</v>
      </c>
      <c r="C997">
        <v>23.274999999999999</v>
      </c>
      <c r="D997">
        <v>3</v>
      </c>
      <c r="E997" t="s">
        <v>11</v>
      </c>
      <c r="F997" t="s">
        <v>14</v>
      </c>
      <c r="G997">
        <v>7986.4752500000004</v>
      </c>
      <c r="H997">
        <f t="shared" si="45"/>
        <v>1</v>
      </c>
      <c r="I997">
        <f t="shared" si="46"/>
        <v>0</v>
      </c>
      <c r="J997" cm="1">
        <f t="array" ref="J997">_xlfn.IFS(F997="southwest", 1, F997="southeast", 2, F997="northwest", 3, F997="northeast", 4)</f>
        <v>4</v>
      </c>
      <c r="K997">
        <f t="shared" si="47"/>
        <v>0</v>
      </c>
    </row>
    <row r="998" spans="1:11" x14ac:dyDescent="0.2">
      <c r="A998">
        <v>39</v>
      </c>
      <c r="B998" t="s">
        <v>7</v>
      </c>
      <c r="C998">
        <v>34.1</v>
      </c>
      <c r="D998">
        <v>3</v>
      </c>
      <c r="E998" t="s">
        <v>11</v>
      </c>
      <c r="F998" t="s">
        <v>9</v>
      </c>
      <c r="G998">
        <v>7418.5219999999999</v>
      </c>
      <c r="H998">
        <f t="shared" si="45"/>
        <v>1</v>
      </c>
      <c r="I998">
        <f t="shared" si="46"/>
        <v>0</v>
      </c>
      <c r="J998" cm="1">
        <f t="array" ref="J998">_xlfn.IFS(F998="southwest", 1, F998="southeast", 2, F998="northwest", 3, F998="northeast", 4)</f>
        <v>1</v>
      </c>
      <c r="K998">
        <f t="shared" si="47"/>
        <v>1</v>
      </c>
    </row>
    <row r="999" spans="1:11" x14ac:dyDescent="0.2">
      <c r="A999">
        <v>63</v>
      </c>
      <c r="B999" t="s">
        <v>7</v>
      </c>
      <c r="C999">
        <v>36.85</v>
      </c>
      <c r="D999">
        <v>0</v>
      </c>
      <c r="E999" t="s">
        <v>11</v>
      </c>
      <c r="F999" t="s">
        <v>12</v>
      </c>
      <c r="G999">
        <v>13887.968500000001</v>
      </c>
      <c r="H999">
        <f t="shared" si="45"/>
        <v>1</v>
      </c>
      <c r="I999">
        <f t="shared" si="46"/>
        <v>0</v>
      </c>
      <c r="J999" cm="1">
        <f t="array" ref="J999">_xlfn.IFS(F999="southwest", 1, F999="southeast", 2, F999="northwest", 3, F999="northeast", 4)</f>
        <v>2</v>
      </c>
      <c r="K999">
        <f t="shared" si="47"/>
        <v>1</v>
      </c>
    </row>
    <row r="1000" spans="1:11" x14ac:dyDescent="0.2">
      <c r="A1000">
        <v>33</v>
      </c>
      <c r="B1000" t="s">
        <v>7</v>
      </c>
      <c r="C1000">
        <v>36.29</v>
      </c>
      <c r="D1000">
        <v>3</v>
      </c>
      <c r="E1000" t="s">
        <v>11</v>
      </c>
      <c r="F1000" t="s">
        <v>14</v>
      </c>
      <c r="G1000">
        <v>6551.7501000000002</v>
      </c>
      <c r="H1000">
        <f t="shared" si="45"/>
        <v>1</v>
      </c>
      <c r="I1000">
        <f t="shared" si="46"/>
        <v>0</v>
      </c>
      <c r="J1000" cm="1">
        <f t="array" ref="J1000">_xlfn.IFS(F1000="southwest", 1, F1000="southeast", 2, F1000="northwest", 3, F1000="northeast", 4)</f>
        <v>4</v>
      </c>
      <c r="K1000">
        <f t="shared" si="47"/>
        <v>1</v>
      </c>
    </row>
    <row r="1001" spans="1:11" x14ac:dyDescent="0.2">
      <c r="A1001">
        <v>36</v>
      </c>
      <c r="B1001" t="s">
        <v>7</v>
      </c>
      <c r="C1001">
        <v>26.885000000000002</v>
      </c>
      <c r="D1001">
        <v>0</v>
      </c>
      <c r="E1001" t="s">
        <v>11</v>
      </c>
      <c r="F1001" t="s">
        <v>13</v>
      </c>
      <c r="G1001">
        <v>5267.8181500000001</v>
      </c>
      <c r="H1001">
        <f t="shared" si="45"/>
        <v>1</v>
      </c>
      <c r="I1001">
        <f t="shared" si="46"/>
        <v>0</v>
      </c>
      <c r="J1001" cm="1">
        <f t="array" ref="J1001">_xlfn.IFS(F1001="southwest", 1, F1001="southeast", 2, F1001="northwest", 3, F1001="northeast", 4)</f>
        <v>3</v>
      </c>
      <c r="K1001">
        <f t="shared" si="47"/>
        <v>1</v>
      </c>
    </row>
    <row r="1002" spans="1:11" x14ac:dyDescent="0.2">
      <c r="A1002">
        <v>30</v>
      </c>
      <c r="B1002" t="s">
        <v>10</v>
      </c>
      <c r="C1002">
        <v>22.99</v>
      </c>
      <c r="D1002">
        <v>2</v>
      </c>
      <c r="E1002" t="s">
        <v>8</v>
      </c>
      <c r="F1002" t="s">
        <v>13</v>
      </c>
      <c r="G1002">
        <v>17361.766100000001</v>
      </c>
      <c r="H1002">
        <f t="shared" si="45"/>
        <v>0</v>
      </c>
      <c r="I1002">
        <f t="shared" si="46"/>
        <v>1</v>
      </c>
      <c r="J1002" cm="1">
        <f t="array" ref="J1002">_xlfn.IFS(F1002="southwest", 1, F1002="southeast", 2, F1002="northwest", 3, F1002="northeast", 4)</f>
        <v>3</v>
      </c>
      <c r="K1002">
        <f t="shared" si="47"/>
        <v>0</v>
      </c>
    </row>
    <row r="1003" spans="1:11" x14ac:dyDescent="0.2">
      <c r="A1003">
        <v>24</v>
      </c>
      <c r="B1003" t="s">
        <v>10</v>
      </c>
      <c r="C1003">
        <v>32.700000000000003</v>
      </c>
      <c r="D1003">
        <v>0</v>
      </c>
      <c r="E1003" t="s">
        <v>8</v>
      </c>
      <c r="F1003" t="s">
        <v>9</v>
      </c>
      <c r="G1003">
        <v>34472.841</v>
      </c>
      <c r="H1003">
        <f t="shared" si="45"/>
        <v>0</v>
      </c>
      <c r="I1003">
        <f t="shared" si="46"/>
        <v>1</v>
      </c>
      <c r="J1003" cm="1">
        <f t="array" ref="J1003">_xlfn.IFS(F1003="southwest", 1, F1003="southeast", 2, F1003="northwest", 3, F1003="northeast", 4)</f>
        <v>1</v>
      </c>
      <c r="K1003">
        <f t="shared" si="47"/>
        <v>1</v>
      </c>
    </row>
    <row r="1004" spans="1:11" x14ac:dyDescent="0.2">
      <c r="A1004">
        <v>24</v>
      </c>
      <c r="B1004" t="s">
        <v>10</v>
      </c>
      <c r="C1004">
        <v>25.8</v>
      </c>
      <c r="D1004">
        <v>0</v>
      </c>
      <c r="E1004" t="s">
        <v>11</v>
      </c>
      <c r="F1004" t="s">
        <v>9</v>
      </c>
      <c r="G1004">
        <v>1972.95</v>
      </c>
      <c r="H1004">
        <f t="shared" si="45"/>
        <v>0</v>
      </c>
      <c r="I1004">
        <f t="shared" si="46"/>
        <v>0</v>
      </c>
      <c r="J1004" cm="1">
        <f t="array" ref="J1004">_xlfn.IFS(F1004="southwest", 1, F1004="southeast", 2, F1004="northwest", 3, F1004="northeast", 4)</f>
        <v>1</v>
      </c>
      <c r="K1004">
        <f t="shared" si="47"/>
        <v>1</v>
      </c>
    </row>
    <row r="1005" spans="1:11" x14ac:dyDescent="0.2">
      <c r="A1005">
        <v>48</v>
      </c>
      <c r="B1005" t="s">
        <v>10</v>
      </c>
      <c r="C1005">
        <v>29.6</v>
      </c>
      <c r="D1005">
        <v>0</v>
      </c>
      <c r="E1005" t="s">
        <v>11</v>
      </c>
      <c r="F1005" t="s">
        <v>9</v>
      </c>
      <c r="G1005">
        <v>21232.182260000001</v>
      </c>
      <c r="H1005">
        <f t="shared" si="45"/>
        <v>0</v>
      </c>
      <c r="I1005">
        <f t="shared" si="46"/>
        <v>0</v>
      </c>
      <c r="J1005" cm="1">
        <f t="array" ref="J1005">_xlfn.IFS(F1005="southwest", 1, F1005="southeast", 2, F1005="northwest", 3, F1005="northeast", 4)</f>
        <v>1</v>
      </c>
      <c r="K1005">
        <f t="shared" si="47"/>
        <v>1</v>
      </c>
    </row>
    <row r="1006" spans="1:11" x14ac:dyDescent="0.2">
      <c r="A1006">
        <v>47</v>
      </c>
      <c r="B1006" t="s">
        <v>10</v>
      </c>
      <c r="C1006">
        <v>19.190000000000001</v>
      </c>
      <c r="D1006">
        <v>1</v>
      </c>
      <c r="E1006" t="s">
        <v>11</v>
      </c>
      <c r="F1006" t="s">
        <v>14</v>
      </c>
      <c r="G1006">
        <v>8627.5411000000004</v>
      </c>
      <c r="H1006">
        <f t="shared" si="45"/>
        <v>0</v>
      </c>
      <c r="I1006">
        <f t="shared" si="46"/>
        <v>0</v>
      </c>
      <c r="J1006" cm="1">
        <f t="array" ref="J1006">_xlfn.IFS(F1006="southwest", 1, F1006="southeast", 2, F1006="northwest", 3, F1006="northeast", 4)</f>
        <v>4</v>
      </c>
      <c r="K1006">
        <f t="shared" si="47"/>
        <v>0</v>
      </c>
    </row>
    <row r="1007" spans="1:11" x14ac:dyDescent="0.2">
      <c r="A1007">
        <v>29</v>
      </c>
      <c r="B1007" t="s">
        <v>10</v>
      </c>
      <c r="C1007">
        <v>31.73</v>
      </c>
      <c r="D1007">
        <v>2</v>
      </c>
      <c r="E1007" t="s">
        <v>11</v>
      </c>
      <c r="F1007" t="s">
        <v>13</v>
      </c>
      <c r="G1007">
        <v>4433.3877000000002</v>
      </c>
      <c r="H1007">
        <f t="shared" si="45"/>
        <v>0</v>
      </c>
      <c r="I1007">
        <f t="shared" si="46"/>
        <v>0</v>
      </c>
      <c r="J1007" cm="1">
        <f t="array" ref="J1007">_xlfn.IFS(F1007="southwest", 1, F1007="southeast", 2, F1007="northwest", 3, F1007="northeast", 4)</f>
        <v>3</v>
      </c>
      <c r="K1007">
        <f t="shared" si="47"/>
        <v>1</v>
      </c>
    </row>
    <row r="1008" spans="1:11" x14ac:dyDescent="0.2">
      <c r="A1008">
        <v>28</v>
      </c>
      <c r="B1008" t="s">
        <v>10</v>
      </c>
      <c r="C1008">
        <v>29.26</v>
      </c>
      <c r="D1008">
        <v>2</v>
      </c>
      <c r="E1008" t="s">
        <v>11</v>
      </c>
      <c r="F1008" t="s">
        <v>14</v>
      </c>
      <c r="G1008">
        <v>4438.2633999999998</v>
      </c>
      <c r="H1008">
        <f t="shared" si="45"/>
        <v>0</v>
      </c>
      <c r="I1008">
        <f t="shared" si="46"/>
        <v>0</v>
      </c>
      <c r="J1008" cm="1">
        <f t="array" ref="J1008">_xlfn.IFS(F1008="southwest", 1, F1008="southeast", 2, F1008="northwest", 3, F1008="northeast", 4)</f>
        <v>4</v>
      </c>
      <c r="K1008">
        <f t="shared" si="47"/>
        <v>1</v>
      </c>
    </row>
    <row r="1009" spans="1:11" x14ac:dyDescent="0.2">
      <c r="A1009">
        <v>47</v>
      </c>
      <c r="B1009" t="s">
        <v>10</v>
      </c>
      <c r="C1009">
        <v>28.215</v>
      </c>
      <c r="D1009">
        <v>3</v>
      </c>
      <c r="E1009" t="s">
        <v>8</v>
      </c>
      <c r="F1009" t="s">
        <v>13</v>
      </c>
      <c r="G1009">
        <v>24915.220850000002</v>
      </c>
      <c r="H1009">
        <f t="shared" si="45"/>
        <v>0</v>
      </c>
      <c r="I1009">
        <f t="shared" si="46"/>
        <v>1</v>
      </c>
      <c r="J1009" cm="1">
        <f t="array" ref="J1009">_xlfn.IFS(F1009="southwest", 1, F1009="southeast", 2, F1009="northwest", 3, F1009="northeast", 4)</f>
        <v>3</v>
      </c>
      <c r="K1009">
        <f t="shared" si="47"/>
        <v>1</v>
      </c>
    </row>
    <row r="1010" spans="1:11" x14ac:dyDescent="0.2">
      <c r="A1010">
        <v>25</v>
      </c>
      <c r="B1010" t="s">
        <v>10</v>
      </c>
      <c r="C1010">
        <v>24.984999999999999</v>
      </c>
      <c r="D1010">
        <v>2</v>
      </c>
      <c r="E1010" t="s">
        <v>11</v>
      </c>
      <c r="F1010" t="s">
        <v>14</v>
      </c>
      <c r="G1010">
        <v>23241.47453</v>
      </c>
      <c r="H1010">
        <f t="shared" si="45"/>
        <v>0</v>
      </c>
      <c r="I1010">
        <f t="shared" si="46"/>
        <v>0</v>
      </c>
      <c r="J1010" cm="1">
        <f t="array" ref="J1010">_xlfn.IFS(F1010="southwest", 1, F1010="southeast", 2, F1010="northwest", 3, F1010="northeast", 4)</f>
        <v>4</v>
      </c>
      <c r="K1010">
        <f t="shared" si="47"/>
        <v>0</v>
      </c>
    </row>
    <row r="1011" spans="1:11" x14ac:dyDescent="0.2">
      <c r="A1011">
        <v>51</v>
      </c>
      <c r="B1011" t="s">
        <v>10</v>
      </c>
      <c r="C1011">
        <v>27.74</v>
      </c>
      <c r="D1011">
        <v>1</v>
      </c>
      <c r="E1011" t="s">
        <v>11</v>
      </c>
      <c r="F1011" t="s">
        <v>14</v>
      </c>
      <c r="G1011">
        <v>9957.7216000000008</v>
      </c>
      <c r="H1011">
        <f t="shared" si="45"/>
        <v>0</v>
      </c>
      <c r="I1011">
        <f t="shared" si="46"/>
        <v>0</v>
      </c>
      <c r="J1011" cm="1">
        <f t="array" ref="J1011">_xlfn.IFS(F1011="southwest", 1, F1011="southeast", 2, F1011="northwest", 3, F1011="northeast", 4)</f>
        <v>4</v>
      </c>
      <c r="K1011">
        <f t="shared" si="47"/>
        <v>1</v>
      </c>
    </row>
    <row r="1012" spans="1:11" x14ac:dyDescent="0.2">
      <c r="A1012">
        <v>48</v>
      </c>
      <c r="B1012" t="s">
        <v>7</v>
      </c>
      <c r="C1012">
        <v>22.8</v>
      </c>
      <c r="D1012">
        <v>0</v>
      </c>
      <c r="E1012" t="s">
        <v>11</v>
      </c>
      <c r="F1012" t="s">
        <v>9</v>
      </c>
      <c r="G1012">
        <v>8269.0439999999999</v>
      </c>
      <c r="H1012">
        <f t="shared" si="45"/>
        <v>1</v>
      </c>
      <c r="I1012">
        <f t="shared" si="46"/>
        <v>0</v>
      </c>
      <c r="J1012" cm="1">
        <f t="array" ref="J1012">_xlfn.IFS(F1012="southwest", 1, F1012="southeast", 2, F1012="northwest", 3, F1012="northeast", 4)</f>
        <v>1</v>
      </c>
      <c r="K1012">
        <f t="shared" si="47"/>
        <v>0</v>
      </c>
    </row>
    <row r="1013" spans="1:11" x14ac:dyDescent="0.2">
      <c r="A1013">
        <v>43</v>
      </c>
      <c r="B1013" t="s">
        <v>10</v>
      </c>
      <c r="C1013">
        <v>20.13</v>
      </c>
      <c r="D1013">
        <v>2</v>
      </c>
      <c r="E1013" t="s">
        <v>8</v>
      </c>
      <c r="F1013" t="s">
        <v>12</v>
      </c>
      <c r="G1013">
        <v>18767.737700000001</v>
      </c>
      <c r="H1013">
        <f t="shared" si="45"/>
        <v>0</v>
      </c>
      <c r="I1013">
        <f t="shared" si="46"/>
        <v>1</v>
      </c>
      <c r="J1013" cm="1">
        <f t="array" ref="J1013">_xlfn.IFS(F1013="southwest", 1, F1013="southeast", 2, F1013="northwest", 3, F1013="northeast", 4)</f>
        <v>2</v>
      </c>
      <c r="K1013">
        <f t="shared" si="47"/>
        <v>0</v>
      </c>
    </row>
    <row r="1014" spans="1:11" x14ac:dyDescent="0.2">
      <c r="A1014">
        <v>61</v>
      </c>
      <c r="B1014" t="s">
        <v>7</v>
      </c>
      <c r="C1014">
        <v>33.33</v>
      </c>
      <c r="D1014">
        <v>4</v>
      </c>
      <c r="E1014" t="s">
        <v>11</v>
      </c>
      <c r="F1014" t="s">
        <v>12</v>
      </c>
      <c r="G1014">
        <v>36580.282160000002</v>
      </c>
      <c r="H1014">
        <f t="shared" si="45"/>
        <v>1</v>
      </c>
      <c r="I1014">
        <f t="shared" si="46"/>
        <v>0</v>
      </c>
      <c r="J1014" cm="1">
        <f t="array" ref="J1014">_xlfn.IFS(F1014="southwest", 1, F1014="southeast", 2, F1014="northwest", 3, F1014="northeast", 4)</f>
        <v>2</v>
      </c>
      <c r="K1014">
        <f t="shared" si="47"/>
        <v>1</v>
      </c>
    </row>
    <row r="1015" spans="1:11" x14ac:dyDescent="0.2">
      <c r="A1015">
        <v>48</v>
      </c>
      <c r="B1015" t="s">
        <v>10</v>
      </c>
      <c r="C1015">
        <v>32.299999999999997</v>
      </c>
      <c r="D1015">
        <v>1</v>
      </c>
      <c r="E1015" t="s">
        <v>11</v>
      </c>
      <c r="F1015" t="s">
        <v>13</v>
      </c>
      <c r="G1015">
        <v>8765.2489999999998</v>
      </c>
      <c r="H1015">
        <f t="shared" si="45"/>
        <v>0</v>
      </c>
      <c r="I1015">
        <f t="shared" si="46"/>
        <v>0</v>
      </c>
      <c r="J1015" cm="1">
        <f t="array" ref="J1015">_xlfn.IFS(F1015="southwest", 1, F1015="southeast", 2, F1015="northwest", 3, F1015="northeast", 4)</f>
        <v>3</v>
      </c>
      <c r="K1015">
        <f t="shared" si="47"/>
        <v>1</v>
      </c>
    </row>
    <row r="1016" spans="1:11" x14ac:dyDescent="0.2">
      <c r="A1016">
        <v>38</v>
      </c>
      <c r="B1016" t="s">
        <v>7</v>
      </c>
      <c r="C1016">
        <v>27.6</v>
      </c>
      <c r="D1016">
        <v>0</v>
      </c>
      <c r="E1016" t="s">
        <v>11</v>
      </c>
      <c r="F1016" t="s">
        <v>9</v>
      </c>
      <c r="G1016">
        <v>5383.5360000000001</v>
      </c>
      <c r="H1016">
        <f t="shared" si="45"/>
        <v>1</v>
      </c>
      <c r="I1016">
        <f t="shared" si="46"/>
        <v>0</v>
      </c>
      <c r="J1016" cm="1">
        <f t="array" ref="J1016">_xlfn.IFS(F1016="southwest", 1, F1016="southeast", 2, F1016="northwest", 3, F1016="northeast", 4)</f>
        <v>1</v>
      </c>
      <c r="K1016">
        <f t="shared" si="47"/>
        <v>1</v>
      </c>
    </row>
    <row r="1017" spans="1:11" x14ac:dyDescent="0.2">
      <c r="A1017">
        <v>59</v>
      </c>
      <c r="B1017" t="s">
        <v>10</v>
      </c>
      <c r="C1017">
        <v>25.46</v>
      </c>
      <c r="D1017">
        <v>0</v>
      </c>
      <c r="E1017" t="s">
        <v>11</v>
      </c>
      <c r="F1017" t="s">
        <v>13</v>
      </c>
      <c r="G1017">
        <v>12124.992399999999</v>
      </c>
      <c r="H1017">
        <f t="shared" si="45"/>
        <v>0</v>
      </c>
      <c r="I1017">
        <f t="shared" si="46"/>
        <v>0</v>
      </c>
      <c r="J1017" cm="1">
        <f t="array" ref="J1017">_xlfn.IFS(F1017="southwest", 1, F1017="southeast", 2, F1017="northwest", 3, F1017="northeast", 4)</f>
        <v>3</v>
      </c>
      <c r="K1017">
        <f t="shared" si="47"/>
        <v>1</v>
      </c>
    </row>
    <row r="1018" spans="1:11" x14ac:dyDescent="0.2">
      <c r="A1018">
        <v>19</v>
      </c>
      <c r="B1018" t="s">
        <v>7</v>
      </c>
      <c r="C1018">
        <v>24.605</v>
      </c>
      <c r="D1018">
        <v>1</v>
      </c>
      <c r="E1018" t="s">
        <v>11</v>
      </c>
      <c r="F1018" t="s">
        <v>13</v>
      </c>
      <c r="G1018">
        <v>2709.24395</v>
      </c>
      <c r="H1018">
        <f t="shared" si="45"/>
        <v>1</v>
      </c>
      <c r="I1018">
        <f t="shared" si="46"/>
        <v>0</v>
      </c>
      <c r="J1018" cm="1">
        <f t="array" ref="J1018">_xlfn.IFS(F1018="southwest", 1, F1018="southeast", 2, F1018="northwest", 3, F1018="northeast", 4)</f>
        <v>3</v>
      </c>
      <c r="K1018">
        <f t="shared" si="47"/>
        <v>0</v>
      </c>
    </row>
    <row r="1019" spans="1:11" x14ac:dyDescent="0.2">
      <c r="A1019">
        <v>26</v>
      </c>
      <c r="B1019" t="s">
        <v>7</v>
      </c>
      <c r="C1019">
        <v>34.200000000000003</v>
      </c>
      <c r="D1019">
        <v>2</v>
      </c>
      <c r="E1019" t="s">
        <v>11</v>
      </c>
      <c r="F1019" t="s">
        <v>9</v>
      </c>
      <c r="G1019">
        <v>3987.9259999999999</v>
      </c>
      <c r="H1019">
        <f t="shared" si="45"/>
        <v>1</v>
      </c>
      <c r="I1019">
        <f t="shared" si="46"/>
        <v>0</v>
      </c>
      <c r="J1019" cm="1">
        <f t="array" ref="J1019">_xlfn.IFS(F1019="southwest", 1, F1019="southeast", 2, F1019="northwest", 3, F1019="northeast", 4)</f>
        <v>1</v>
      </c>
      <c r="K1019">
        <f t="shared" si="47"/>
        <v>1</v>
      </c>
    </row>
    <row r="1020" spans="1:11" x14ac:dyDescent="0.2">
      <c r="A1020">
        <v>54</v>
      </c>
      <c r="B1020" t="s">
        <v>7</v>
      </c>
      <c r="C1020">
        <v>35.814999999999998</v>
      </c>
      <c r="D1020">
        <v>3</v>
      </c>
      <c r="E1020" t="s">
        <v>11</v>
      </c>
      <c r="F1020" t="s">
        <v>13</v>
      </c>
      <c r="G1020">
        <v>12495.290849999999</v>
      </c>
      <c r="H1020">
        <f t="shared" si="45"/>
        <v>1</v>
      </c>
      <c r="I1020">
        <f t="shared" si="46"/>
        <v>0</v>
      </c>
      <c r="J1020" cm="1">
        <f t="array" ref="J1020">_xlfn.IFS(F1020="southwest", 1, F1020="southeast", 2, F1020="northwest", 3, F1020="northeast", 4)</f>
        <v>3</v>
      </c>
      <c r="K1020">
        <f t="shared" si="47"/>
        <v>1</v>
      </c>
    </row>
    <row r="1021" spans="1:11" x14ac:dyDescent="0.2">
      <c r="A1021">
        <v>21</v>
      </c>
      <c r="B1021" t="s">
        <v>7</v>
      </c>
      <c r="C1021">
        <v>32.68</v>
      </c>
      <c r="D1021">
        <v>2</v>
      </c>
      <c r="E1021" t="s">
        <v>11</v>
      </c>
      <c r="F1021" t="s">
        <v>13</v>
      </c>
      <c r="G1021">
        <v>26018.950519999999</v>
      </c>
      <c r="H1021">
        <f t="shared" si="45"/>
        <v>1</v>
      </c>
      <c r="I1021">
        <f t="shared" si="46"/>
        <v>0</v>
      </c>
      <c r="J1021" cm="1">
        <f t="array" ref="J1021">_xlfn.IFS(F1021="southwest", 1, F1021="southeast", 2, F1021="northwest", 3, F1021="northeast", 4)</f>
        <v>3</v>
      </c>
      <c r="K1021">
        <f t="shared" si="47"/>
        <v>1</v>
      </c>
    </row>
    <row r="1022" spans="1:11" x14ac:dyDescent="0.2">
      <c r="A1022">
        <v>51</v>
      </c>
      <c r="B1022" t="s">
        <v>10</v>
      </c>
      <c r="C1022">
        <v>37</v>
      </c>
      <c r="D1022">
        <v>0</v>
      </c>
      <c r="E1022" t="s">
        <v>11</v>
      </c>
      <c r="F1022" t="s">
        <v>9</v>
      </c>
      <c r="G1022">
        <v>8798.5930000000008</v>
      </c>
      <c r="H1022">
        <f t="shared" si="45"/>
        <v>0</v>
      </c>
      <c r="I1022">
        <f t="shared" si="46"/>
        <v>0</v>
      </c>
      <c r="J1022" cm="1">
        <f t="array" ref="J1022">_xlfn.IFS(F1022="southwest", 1, F1022="southeast", 2, F1022="northwest", 3, F1022="northeast", 4)</f>
        <v>1</v>
      </c>
      <c r="K1022">
        <f t="shared" si="47"/>
        <v>1</v>
      </c>
    </row>
    <row r="1023" spans="1:11" x14ac:dyDescent="0.2">
      <c r="A1023">
        <v>22</v>
      </c>
      <c r="B1023" t="s">
        <v>7</v>
      </c>
      <c r="C1023">
        <v>31.02</v>
      </c>
      <c r="D1023">
        <v>3</v>
      </c>
      <c r="E1023" t="s">
        <v>8</v>
      </c>
      <c r="F1023" t="s">
        <v>12</v>
      </c>
      <c r="G1023">
        <v>35595.589800000002</v>
      </c>
      <c r="H1023">
        <f t="shared" si="45"/>
        <v>1</v>
      </c>
      <c r="I1023">
        <f t="shared" si="46"/>
        <v>1</v>
      </c>
      <c r="J1023" cm="1">
        <f t="array" ref="J1023">_xlfn.IFS(F1023="southwest", 1, F1023="southeast", 2, F1023="northwest", 3, F1023="northeast", 4)</f>
        <v>2</v>
      </c>
      <c r="K1023">
        <f t="shared" si="47"/>
        <v>1</v>
      </c>
    </row>
    <row r="1024" spans="1:11" x14ac:dyDescent="0.2">
      <c r="A1024">
        <v>47</v>
      </c>
      <c r="B1024" t="s">
        <v>10</v>
      </c>
      <c r="C1024">
        <v>36.08</v>
      </c>
      <c r="D1024">
        <v>1</v>
      </c>
      <c r="E1024" t="s">
        <v>8</v>
      </c>
      <c r="F1024" t="s">
        <v>12</v>
      </c>
      <c r="G1024">
        <v>42211.138200000001</v>
      </c>
      <c r="H1024">
        <f t="shared" si="45"/>
        <v>0</v>
      </c>
      <c r="I1024">
        <f t="shared" si="46"/>
        <v>1</v>
      </c>
      <c r="J1024" cm="1">
        <f t="array" ref="J1024">_xlfn.IFS(F1024="southwest", 1, F1024="southeast", 2, F1024="northwest", 3, F1024="northeast", 4)</f>
        <v>2</v>
      </c>
      <c r="K1024">
        <f t="shared" si="47"/>
        <v>1</v>
      </c>
    </row>
    <row r="1025" spans="1:11" x14ac:dyDescent="0.2">
      <c r="A1025">
        <v>18</v>
      </c>
      <c r="B1025" t="s">
        <v>10</v>
      </c>
      <c r="C1025">
        <v>23.32</v>
      </c>
      <c r="D1025">
        <v>1</v>
      </c>
      <c r="E1025" t="s">
        <v>11</v>
      </c>
      <c r="F1025" t="s">
        <v>12</v>
      </c>
      <c r="G1025">
        <v>1711.0268000000001</v>
      </c>
      <c r="H1025">
        <f t="shared" si="45"/>
        <v>0</v>
      </c>
      <c r="I1025">
        <f t="shared" si="46"/>
        <v>0</v>
      </c>
      <c r="J1025" cm="1">
        <f t="array" ref="J1025">_xlfn.IFS(F1025="southwest", 1, F1025="southeast", 2, F1025="northwest", 3, F1025="northeast", 4)</f>
        <v>2</v>
      </c>
      <c r="K1025">
        <f t="shared" si="47"/>
        <v>0</v>
      </c>
    </row>
    <row r="1026" spans="1:11" x14ac:dyDescent="0.2">
      <c r="A1026">
        <v>47</v>
      </c>
      <c r="B1026" t="s">
        <v>7</v>
      </c>
      <c r="C1026">
        <v>45.32</v>
      </c>
      <c r="D1026">
        <v>1</v>
      </c>
      <c r="E1026" t="s">
        <v>11</v>
      </c>
      <c r="F1026" t="s">
        <v>12</v>
      </c>
      <c r="G1026">
        <v>8569.8618000000006</v>
      </c>
      <c r="H1026">
        <f t="shared" si="45"/>
        <v>1</v>
      </c>
      <c r="I1026">
        <f t="shared" si="46"/>
        <v>0</v>
      </c>
      <c r="J1026" cm="1">
        <f t="array" ref="J1026">_xlfn.IFS(F1026="southwest", 1, F1026="southeast", 2, F1026="northwest", 3, F1026="northeast", 4)</f>
        <v>2</v>
      </c>
      <c r="K1026">
        <f t="shared" si="47"/>
        <v>1</v>
      </c>
    </row>
    <row r="1027" spans="1:11" x14ac:dyDescent="0.2">
      <c r="A1027">
        <v>21</v>
      </c>
      <c r="B1027" t="s">
        <v>7</v>
      </c>
      <c r="C1027">
        <v>34.6</v>
      </c>
      <c r="D1027">
        <v>0</v>
      </c>
      <c r="E1027" t="s">
        <v>11</v>
      </c>
      <c r="F1027" t="s">
        <v>9</v>
      </c>
      <c r="G1027">
        <v>2020.1769999999999</v>
      </c>
      <c r="H1027">
        <f t="shared" ref="H1027:H1090" si="48">IF(B1027= "female", 1, 0)</f>
        <v>1</v>
      </c>
      <c r="I1027">
        <f t="shared" ref="I1027:I1090" si="49">IF(E1027="yes", 1, 0)</f>
        <v>0</v>
      </c>
      <c r="J1027" cm="1">
        <f t="array" ref="J1027">_xlfn.IFS(F1027="southwest", 1, F1027="southeast", 2, F1027="northwest", 3, F1027="northeast", 4)</f>
        <v>1</v>
      </c>
      <c r="K1027">
        <f t="shared" ref="K1027:K1090" si="50">IF(C1027&gt;25, 1, 0)</f>
        <v>1</v>
      </c>
    </row>
    <row r="1028" spans="1:11" x14ac:dyDescent="0.2">
      <c r="A1028">
        <v>19</v>
      </c>
      <c r="B1028" t="s">
        <v>10</v>
      </c>
      <c r="C1028">
        <v>26.03</v>
      </c>
      <c r="D1028">
        <v>1</v>
      </c>
      <c r="E1028" t="s">
        <v>8</v>
      </c>
      <c r="F1028" t="s">
        <v>13</v>
      </c>
      <c r="G1028">
        <v>16450.894700000001</v>
      </c>
      <c r="H1028">
        <f t="shared" si="48"/>
        <v>0</v>
      </c>
      <c r="I1028">
        <f t="shared" si="49"/>
        <v>1</v>
      </c>
      <c r="J1028" cm="1">
        <f t="array" ref="J1028">_xlfn.IFS(F1028="southwest", 1, F1028="southeast", 2, F1028="northwest", 3, F1028="northeast", 4)</f>
        <v>3</v>
      </c>
      <c r="K1028">
        <f t="shared" si="50"/>
        <v>1</v>
      </c>
    </row>
    <row r="1029" spans="1:11" x14ac:dyDescent="0.2">
      <c r="A1029">
        <v>23</v>
      </c>
      <c r="B1029" t="s">
        <v>10</v>
      </c>
      <c r="C1029">
        <v>18.715</v>
      </c>
      <c r="D1029">
        <v>0</v>
      </c>
      <c r="E1029" t="s">
        <v>11</v>
      </c>
      <c r="F1029" t="s">
        <v>13</v>
      </c>
      <c r="G1029">
        <v>21595.382290000001</v>
      </c>
      <c r="H1029">
        <f t="shared" si="48"/>
        <v>0</v>
      </c>
      <c r="I1029">
        <f t="shared" si="49"/>
        <v>0</v>
      </c>
      <c r="J1029" cm="1">
        <f t="array" ref="J1029">_xlfn.IFS(F1029="southwest", 1, F1029="southeast", 2, F1029="northwest", 3, F1029="northeast", 4)</f>
        <v>3</v>
      </c>
      <c r="K1029">
        <f t="shared" si="50"/>
        <v>0</v>
      </c>
    </row>
    <row r="1030" spans="1:11" x14ac:dyDescent="0.2">
      <c r="A1030">
        <v>54</v>
      </c>
      <c r="B1030" t="s">
        <v>10</v>
      </c>
      <c r="C1030">
        <v>31.6</v>
      </c>
      <c r="D1030">
        <v>0</v>
      </c>
      <c r="E1030" t="s">
        <v>11</v>
      </c>
      <c r="F1030" t="s">
        <v>9</v>
      </c>
      <c r="G1030">
        <v>9850.4320000000007</v>
      </c>
      <c r="H1030">
        <f t="shared" si="48"/>
        <v>0</v>
      </c>
      <c r="I1030">
        <f t="shared" si="49"/>
        <v>0</v>
      </c>
      <c r="J1030" cm="1">
        <f t="array" ref="J1030">_xlfn.IFS(F1030="southwest", 1, F1030="southeast", 2, F1030="northwest", 3, F1030="northeast", 4)</f>
        <v>1</v>
      </c>
      <c r="K1030">
        <f t="shared" si="50"/>
        <v>1</v>
      </c>
    </row>
    <row r="1031" spans="1:11" x14ac:dyDescent="0.2">
      <c r="A1031">
        <v>37</v>
      </c>
      <c r="B1031" t="s">
        <v>7</v>
      </c>
      <c r="C1031">
        <v>17.29</v>
      </c>
      <c r="D1031">
        <v>2</v>
      </c>
      <c r="E1031" t="s">
        <v>11</v>
      </c>
      <c r="F1031" t="s">
        <v>14</v>
      </c>
      <c r="G1031">
        <v>6877.9800999999998</v>
      </c>
      <c r="H1031">
        <f t="shared" si="48"/>
        <v>1</v>
      </c>
      <c r="I1031">
        <f t="shared" si="49"/>
        <v>0</v>
      </c>
      <c r="J1031" cm="1">
        <f t="array" ref="J1031">_xlfn.IFS(F1031="southwest", 1, F1031="southeast", 2, F1031="northwest", 3, F1031="northeast", 4)</f>
        <v>4</v>
      </c>
      <c r="K1031">
        <f t="shared" si="50"/>
        <v>0</v>
      </c>
    </row>
    <row r="1032" spans="1:11" x14ac:dyDescent="0.2">
      <c r="A1032">
        <v>46</v>
      </c>
      <c r="B1032" t="s">
        <v>7</v>
      </c>
      <c r="C1032">
        <v>23.655000000000001</v>
      </c>
      <c r="D1032">
        <v>1</v>
      </c>
      <c r="E1032" t="s">
        <v>8</v>
      </c>
      <c r="F1032" t="s">
        <v>13</v>
      </c>
      <c r="G1032">
        <v>21677.283449999999</v>
      </c>
      <c r="H1032">
        <f t="shared" si="48"/>
        <v>1</v>
      </c>
      <c r="I1032">
        <f t="shared" si="49"/>
        <v>1</v>
      </c>
      <c r="J1032" cm="1">
        <f t="array" ref="J1032">_xlfn.IFS(F1032="southwest", 1, F1032="southeast", 2, F1032="northwest", 3, F1032="northeast", 4)</f>
        <v>3</v>
      </c>
      <c r="K1032">
        <f t="shared" si="50"/>
        <v>0</v>
      </c>
    </row>
    <row r="1033" spans="1:11" x14ac:dyDescent="0.2">
      <c r="A1033">
        <v>55</v>
      </c>
      <c r="B1033" t="s">
        <v>7</v>
      </c>
      <c r="C1033">
        <v>35.200000000000003</v>
      </c>
      <c r="D1033">
        <v>0</v>
      </c>
      <c r="E1033" t="s">
        <v>8</v>
      </c>
      <c r="F1033" t="s">
        <v>12</v>
      </c>
      <c r="G1033">
        <v>44423.803</v>
      </c>
      <c r="H1033">
        <f t="shared" si="48"/>
        <v>1</v>
      </c>
      <c r="I1033">
        <f t="shared" si="49"/>
        <v>1</v>
      </c>
      <c r="J1033" cm="1">
        <f t="array" ref="J1033">_xlfn.IFS(F1033="southwest", 1, F1033="southeast", 2, F1033="northwest", 3, F1033="northeast", 4)</f>
        <v>2</v>
      </c>
      <c r="K1033">
        <f t="shared" si="50"/>
        <v>1</v>
      </c>
    </row>
    <row r="1034" spans="1:11" x14ac:dyDescent="0.2">
      <c r="A1034">
        <v>30</v>
      </c>
      <c r="B1034" t="s">
        <v>7</v>
      </c>
      <c r="C1034">
        <v>27.93</v>
      </c>
      <c r="D1034">
        <v>0</v>
      </c>
      <c r="E1034" t="s">
        <v>11</v>
      </c>
      <c r="F1034" t="s">
        <v>14</v>
      </c>
      <c r="G1034">
        <v>4137.5227000000004</v>
      </c>
      <c r="H1034">
        <f t="shared" si="48"/>
        <v>1</v>
      </c>
      <c r="I1034">
        <f t="shared" si="49"/>
        <v>0</v>
      </c>
      <c r="J1034" cm="1">
        <f t="array" ref="J1034">_xlfn.IFS(F1034="southwest", 1, F1034="southeast", 2, F1034="northwest", 3, F1034="northeast", 4)</f>
        <v>4</v>
      </c>
      <c r="K1034">
        <f t="shared" si="50"/>
        <v>1</v>
      </c>
    </row>
    <row r="1035" spans="1:11" x14ac:dyDescent="0.2">
      <c r="A1035">
        <v>18</v>
      </c>
      <c r="B1035" t="s">
        <v>10</v>
      </c>
      <c r="C1035">
        <v>21.565000000000001</v>
      </c>
      <c r="D1035">
        <v>0</v>
      </c>
      <c r="E1035" t="s">
        <v>8</v>
      </c>
      <c r="F1035" t="s">
        <v>14</v>
      </c>
      <c r="G1035">
        <v>13747.87235</v>
      </c>
      <c r="H1035">
        <f t="shared" si="48"/>
        <v>0</v>
      </c>
      <c r="I1035">
        <f t="shared" si="49"/>
        <v>1</v>
      </c>
      <c r="J1035" cm="1">
        <f t="array" ref="J1035">_xlfn.IFS(F1035="southwest", 1, F1035="southeast", 2, F1035="northwest", 3, F1035="northeast", 4)</f>
        <v>4</v>
      </c>
      <c r="K1035">
        <f t="shared" si="50"/>
        <v>0</v>
      </c>
    </row>
    <row r="1036" spans="1:11" x14ac:dyDescent="0.2">
      <c r="A1036">
        <v>61</v>
      </c>
      <c r="B1036" t="s">
        <v>10</v>
      </c>
      <c r="C1036">
        <v>38.380000000000003</v>
      </c>
      <c r="D1036">
        <v>0</v>
      </c>
      <c r="E1036" t="s">
        <v>11</v>
      </c>
      <c r="F1036" t="s">
        <v>13</v>
      </c>
      <c r="G1036">
        <v>12950.0712</v>
      </c>
      <c r="H1036">
        <f t="shared" si="48"/>
        <v>0</v>
      </c>
      <c r="I1036">
        <f t="shared" si="49"/>
        <v>0</v>
      </c>
      <c r="J1036" cm="1">
        <f t="array" ref="J1036">_xlfn.IFS(F1036="southwest", 1, F1036="southeast", 2, F1036="northwest", 3, F1036="northeast", 4)</f>
        <v>3</v>
      </c>
      <c r="K1036">
        <f t="shared" si="50"/>
        <v>1</v>
      </c>
    </row>
    <row r="1037" spans="1:11" x14ac:dyDescent="0.2">
      <c r="A1037">
        <v>54</v>
      </c>
      <c r="B1037" t="s">
        <v>7</v>
      </c>
      <c r="C1037">
        <v>23</v>
      </c>
      <c r="D1037">
        <v>3</v>
      </c>
      <c r="E1037" t="s">
        <v>11</v>
      </c>
      <c r="F1037" t="s">
        <v>9</v>
      </c>
      <c r="G1037">
        <v>12094.477999999999</v>
      </c>
      <c r="H1037">
        <f t="shared" si="48"/>
        <v>1</v>
      </c>
      <c r="I1037">
        <f t="shared" si="49"/>
        <v>0</v>
      </c>
      <c r="J1037" cm="1">
        <f t="array" ref="J1037">_xlfn.IFS(F1037="southwest", 1, F1037="southeast", 2, F1037="northwest", 3, F1037="northeast", 4)</f>
        <v>1</v>
      </c>
      <c r="K1037">
        <f t="shared" si="50"/>
        <v>0</v>
      </c>
    </row>
    <row r="1038" spans="1:11" x14ac:dyDescent="0.2">
      <c r="A1038">
        <v>22</v>
      </c>
      <c r="B1038" t="s">
        <v>10</v>
      </c>
      <c r="C1038">
        <v>37.07</v>
      </c>
      <c r="D1038">
        <v>2</v>
      </c>
      <c r="E1038" t="s">
        <v>8</v>
      </c>
      <c r="F1038" t="s">
        <v>12</v>
      </c>
      <c r="G1038">
        <v>37484.4493</v>
      </c>
      <c r="H1038">
        <f t="shared" si="48"/>
        <v>0</v>
      </c>
      <c r="I1038">
        <f t="shared" si="49"/>
        <v>1</v>
      </c>
      <c r="J1038" cm="1">
        <f t="array" ref="J1038">_xlfn.IFS(F1038="southwest", 1, F1038="southeast", 2, F1038="northwest", 3, F1038="northeast", 4)</f>
        <v>2</v>
      </c>
      <c r="K1038">
        <f t="shared" si="50"/>
        <v>1</v>
      </c>
    </row>
    <row r="1039" spans="1:11" x14ac:dyDescent="0.2">
      <c r="A1039">
        <v>45</v>
      </c>
      <c r="B1039" t="s">
        <v>7</v>
      </c>
      <c r="C1039">
        <v>30.495000000000001</v>
      </c>
      <c r="D1039">
        <v>1</v>
      </c>
      <c r="E1039" t="s">
        <v>8</v>
      </c>
      <c r="F1039" t="s">
        <v>13</v>
      </c>
      <c r="G1039">
        <v>39725.518049999999</v>
      </c>
      <c r="H1039">
        <f t="shared" si="48"/>
        <v>1</v>
      </c>
      <c r="I1039">
        <f t="shared" si="49"/>
        <v>1</v>
      </c>
      <c r="J1039" cm="1">
        <f t="array" ref="J1039">_xlfn.IFS(F1039="southwest", 1, F1039="southeast", 2, F1039="northwest", 3, F1039="northeast", 4)</f>
        <v>3</v>
      </c>
      <c r="K1039">
        <f t="shared" si="50"/>
        <v>1</v>
      </c>
    </row>
    <row r="1040" spans="1:11" x14ac:dyDescent="0.2">
      <c r="A1040">
        <v>22</v>
      </c>
      <c r="B1040" t="s">
        <v>10</v>
      </c>
      <c r="C1040">
        <v>28.88</v>
      </c>
      <c r="D1040">
        <v>0</v>
      </c>
      <c r="E1040" t="s">
        <v>11</v>
      </c>
      <c r="F1040" t="s">
        <v>14</v>
      </c>
      <c r="G1040">
        <v>2250.8352</v>
      </c>
      <c r="H1040">
        <f t="shared" si="48"/>
        <v>0</v>
      </c>
      <c r="I1040">
        <f t="shared" si="49"/>
        <v>0</v>
      </c>
      <c r="J1040" cm="1">
        <f t="array" ref="J1040">_xlfn.IFS(F1040="southwest", 1, F1040="southeast", 2, F1040="northwest", 3, F1040="northeast", 4)</f>
        <v>4</v>
      </c>
      <c r="K1040">
        <f t="shared" si="50"/>
        <v>1</v>
      </c>
    </row>
    <row r="1041" spans="1:11" x14ac:dyDescent="0.2">
      <c r="A1041">
        <v>19</v>
      </c>
      <c r="B1041" t="s">
        <v>10</v>
      </c>
      <c r="C1041">
        <v>27.265000000000001</v>
      </c>
      <c r="D1041">
        <v>2</v>
      </c>
      <c r="E1041" t="s">
        <v>11</v>
      </c>
      <c r="F1041" t="s">
        <v>13</v>
      </c>
      <c r="G1041">
        <v>22493.659640000002</v>
      </c>
      <c r="H1041">
        <f t="shared" si="48"/>
        <v>0</v>
      </c>
      <c r="I1041">
        <f t="shared" si="49"/>
        <v>0</v>
      </c>
      <c r="J1041" cm="1">
        <f t="array" ref="J1041">_xlfn.IFS(F1041="southwest", 1, F1041="southeast", 2, F1041="northwest", 3, F1041="northeast", 4)</f>
        <v>3</v>
      </c>
      <c r="K1041">
        <f t="shared" si="50"/>
        <v>1</v>
      </c>
    </row>
    <row r="1042" spans="1:11" x14ac:dyDescent="0.2">
      <c r="A1042">
        <v>35</v>
      </c>
      <c r="B1042" t="s">
        <v>7</v>
      </c>
      <c r="C1042">
        <v>28.024999999999999</v>
      </c>
      <c r="D1042">
        <v>0</v>
      </c>
      <c r="E1042" t="s">
        <v>8</v>
      </c>
      <c r="F1042" t="s">
        <v>13</v>
      </c>
      <c r="G1042">
        <v>20234.854749999999</v>
      </c>
      <c r="H1042">
        <f t="shared" si="48"/>
        <v>1</v>
      </c>
      <c r="I1042">
        <f t="shared" si="49"/>
        <v>1</v>
      </c>
      <c r="J1042" cm="1">
        <f t="array" ref="J1042">_xlfn.IFS(F1042="southwest", 1, F1042="southeast", 2, F1042="northwest", 3, F1042="northeast", 4)</f>
        <v>3</v>
      </c>
      <c r="K1042">
        <f t="shared" si="50"/>
        <v>1</v>
      </c>
    </row>
    <row r="1043" spans="1:11" x14ac:dyDescent="0.2">
      <c r="A1043">
        <v>18</v>
      </c>
      <c r="B1043" t="s">
        <v>10</v>
      </c>
      <c r="C1043">
        <v>23.085000000000001</v>
      </c>
      <c r="D1043">
        <v>0</v>
      </c>
      <c r="E1043" t="s">
        <v>11</v>
      </c>
      <c r="F1043" t="s">
        <v>14</v>
      </c>
      <c r="G1043">
        <v>1704.7001499999999</v>
      </c>
      <c r="H1043">
        <f t="shared" si="48"/>
        <v>0</v>
      </c>
      <c r="I1043">
        <f t="shared" si="49"/>
        <v>0</v>
      </c>
      <c r="J1043" cm="1">
        <f t="array" ref="J1043">_xlfn.IFS(F1043="southwest", 1, F1043="southeast", 2, F1043="northwest", 3, F1043="northeast", 4)</f>
        <v>4</v>
      </c>
      <c r="K1043">
        <f t="shared" si="50"/>
        <v>0</v>
      </c>
    </row>
    <row r="1044" spans="1:11" x14ac:dyDescent="0.2">
      <c r="A1044">
        <v>20</v>
      </c>
      <c r="B1044" t="s">
        <v>10</v>
      </c>
      <c r="C1044">
        <v>30.684999999999999</v>
      </c>
      <c r="D1044">
        <v>0</v>
      </c>
      <c r="E1044" t="s">
        <v>8</v>
      </c>
      <c r="F1044" t="s">
        <v>14</v>
      </c>
      <c r="G1044">
        <v>33475.817150000003</v>
      </c>
      <c r="H1044">
        <f t="shared" si="48"/>
        <v>0</v>
      </c>
      <c r="I1044">
        <f t="shared" si="49"/>
        <v>1</v>
      </c>
      <c r="J1044" cm="1">
        <f t="array" ref="J1044">_xlfn.IFS(F1044="southwest", 1, F1044="southeast", 2, F1044="northwest", 3, F1044="northeast", 4)</f>
        <v>4</v>
      </c>
      <c r="K1044">
        <f t="shared" si="50"/>
        <v>1</v>
      </c>
    </row>
    <row r="1045" spans="1:11" x14ac:dyDescent="0.2">
      <c r="A1045">
        <v>28</v>
      </c>
      <c r="B1045" t="s">
        <v>7</v>
      </c>
      <c r="C1045">
        <v>25.8</v>
      </c>
      <c r="D1045">
        <v>0</v>
      </c>
      <c r="E1045" t="s">
        <v>11</v>
      </c>
      <c r="F1045" t="s">
        <v>9</v>
      </c>
      <c r="G1045">
        <v>3161.4540000000002</v>
      </c>
      <c r="H1045">
        <f t="shared" si="48"/>
        <v>1</v>
      </c>
      <c r="I1045">
        <f t="shared" si="49"/>
        <v>0</v>
      </c>
      <c r="J1045" cm="1">
        <f t="array" ref="J1045">_xlfn.IFS(F1045="southwest", 1, F1045="southeast", 2, F1045="northwest", 3, F1045="northeast", 4)</f>
        <v>1</v>
      </c>
      <c r="K1045">
        <f t="shared" si="50"/>
        <v>1</v>
      </c>
    </row>
    <row r="1046" spans="1:11" x14ac:dyDescent="0.2">
      <c r="A1046">
        <v>55</v>
      </c>
      <c r="B1046" t="s">
        <v>10</v>
      </c>
      <c r="C1046">
        <v>35.244999999999997</v>
      </c>
      <c r="D1046">
        <v>1</v>
      </c>
      <c r="E1046" t="s">
        <v>11</v>
      </c>
      <c r="F1046" t="s">
        <v>14</v>
      </c>
      <c r="G1046">
        <v>11394.065549999999</v>
      </c>
      <c r="H1046">
        <f t="shared" si="48"/>
        <v>0</v>
      </c>
      <c r="I1046">
        <f t="shared" si="49"/>
        <v>0</v>
      </c>
      <c r="J1046" cm="1">
        <f t="array" ref="J1046">_xlfn.IFS(F1046="southwest", 1, F1046="southeast", 2, F1046="northwest", 3, F1046="northeast", 4)</f>
        <v>4</v>
      </c>
      <c r="K1046">
        <f t="shared" si="50"/>
        <v>1</v>
      </c>
    </row>
    <row r="1047" spans="1:11" x14ac:dyDescent="0.2">
      <c r="A1047">
        <v>43</v>
      </c>
      <c r="B1047" t="s">
        <v>7</v>
      </c>
      <c r="C1047">
        <v>24.7</v>
      </c>
      <c r="D1047">
        <v>2</v>
      </c>
      <c r="E1047" t="s">
        <v>8</v>
      </c>
      <c r="F1047" t="s">
        <v>13</v>
      </c>
      <c r="G1047">
        <v>21880.82</v>
      </c>
      <c r="H1047">
        <f t="shared" si="48"/>
        <v>1</v>
      </c>
      <c r="I1047">
        <f t="shared" si="49"/>
        <v>1</v>
      </c>
      <c r="J1047" cm="1">
        <f t="array" ref="J1047">_xlfn.IFS(F1047="southwest", 1, F1047="southeast", 2, F1047="northwest", 3, F1047="northeast", 4)</f>
        <v>3</v>
      </c>
      <c r="K1047">
        <f t="shared" si="50"/>
        <v>0</v>
      </c>
    </row>
    <row r="1048" spans="1:11" x14ac:dyDescent="0.2">
      <c r="A1048">
        <v>43</v>
      </c>
      <c r="B1048" t="s">
        <v>7</v>
      </c>
      <c r="C1048">
        <v>25.08</v>
      </c>
      <c r="D1048">
        <v>0</v>
      </c>
      <c r="E1048" t="s">
        <v>11</v>
      </c>
      <c r="F1048" t="s">
        <v>14</v>
      </c>
      <c r="G1048">
        <v>7325.0482000000002</v>
      </c>
      <c r="H1048">
        <f t="shared" si="48"/>
        <v>1</v>
      </c>
      <c r="I1048">
        <f t="shared" si="49"/>
        <v>0</v>
      </c>
      <c r="J1048" cm="1">
        <f t="array" ref="J1048">_xlfn.IFS(F1048="southwest", 1, F1048="southeast", 2, F1048="northwest", 3, F1048="northeast", 4)</f>
        <v>4</v>
      </c>
      <c r="K1048">
        <f t="shared" si="50"/>
        <v>1</v>
      </c>
    </row>
    <row r="1049" spans="1:11" x14ac:dyDescent="0.2">
      <c r="A1049">
        <v>22</v>
      </c>
      <c r="B1049" t="s">
        <v>10</v>
      </c>
      <c r="C1049">
        <v>52.58</v>
      </c>
      <c r="D1049">
        <v>1</v>
      </c>
      <c r="E1049" t="s">
        <v>8</v>
      </c>
      <c r="F1049" t="s">
        <v>12</v>
      </c>
      <c r="G1049">
        <v>44501.398200000003</v>
      </c>
      <c r="H1049">
        <f t="shared" si="48"/>
        <v>0</v>
      </c>
      <c r="I1049">
        <f t="shared" si="49"/>
        <v>1</v>
      </c>
      <c r="J1049" cm="1">
        <f t="array" ref="J1049">_xlfn.IFS(F1049="southwest", 1, F1049="southeast", 2, F1049="northwest", 3, F1049="northeast", 4)</f>
        <v>2</v>
      </c>
      <c r="K1049">
        <f t="shared" si="50"/>
        <v>1</v>
      </c>
    </row>
    <row r="1050" spans="1:11" x14ac:dyDescent="0.2">
      <c r="A1050">
        <v>25</v>
      </c>
      <c r="B1050" t="s">
        <v>7</v>
      </c>
      <c r="C1050">
        <v>22.515000000000001</v>
      </c>
      <c r="D1050">
        <v>1</v>
      </c>
      <c r="E1050" t="s">
        <v>11</v>
      </c>
      <c r="F1050" t="s">
        <v>13</v>
      </c>
      <c r="G1050">
        <v>3594.17085</v>
      </c>
      <c r="H1050">
        <f t="shared" si="48"/>
        <v>1</v>
      </c>
      <c r="I1050">
        <f t="shared" si="49"/>
        <v>0</v>
      </c>
      <c r="J1050" cm="1">
        <f t="array" ref="J1050">_xlfn.IFS(F1050="southwest", 1, F1050="southeast", 2, F1050="northwest", 3, F1050="northeast", 4)</f>
        <v>3</v>
      </c>
      <c r="K1050">
        <f t="shared" si="50"/>
        <v>0</v>
      </c>
    </row>
    <row r="1051" spans="1:11" x14ac:dyDescent="0.2">
      <c r="A1051">
        <v>49</v>
      </c>
      <c r="B1051" t="s">
        <v>10</v>
      </c>
      <c r="C1051">
        <v>30.9</v>
      </c>
      <c r="D1051">
        <v>0</v>
      </c>
      <c r="E1051" t="s">
        <v>8</v>
      </c>
      <c r="F1051" t="s">
        <v>9</v>
      </c>
      <c r="G1051">
        <v>39727.614000000001</v>
      </c>
      <c r="H1051">
        <f t="shared" si="48"/>
        <v>0</v>
      </c>
      <c r="I1051">
        <f t="shared" si="49"/>
        <v>1</v>
      </c>
      <c r="J1051" cm="1">
        <f t="array" ref="J1051">_xlfn.IFS(F1051="southwest", 1, F1051="southeast", 2, F1051="northwest", 3, F1051="northeast", 4)</f>
        <v>1</v>
      </c>
      <c r="K1051">
        <f t="shared" si="50"/>
        <v>1</v>
      </c>
    </row>
    <row r="1052" spans="1:11" x14ac:dyDescent="0.2">
      <c r="A1052">
        <v>44</v>
      </c>
      <c r="B1052" t="s">
        <v>7</v>
      </c>
      <c r="C1052">
        <v>36.954999999999998</v>
      </c>
      <c r="D1052">
        <v>1</v>
      </c>
      <c r="E1052" t="s">
        <v>11</v>
      </c>
      <c r="F1052" t="s">
        <v>13</v>
      </c>
      <c r="G1052">
        <v>8023.1354499999998</v>
      </c>
      <c r="H1052">
        <f t="shared" si="48"/>
        <v>1</v>
      </c>
      <c r="I1052">
        <f t="shared" si="49"/>
        <v>0</v>
      </c>
      <c r="J1052" cm="1">
        <f t="array" ref="J1052">_xlfn.IFS(F1052="southwest", 1, F1052="southeast", 2, F1052="northwest", 3, F1052="northeast", 4)</f>
        <v>3</v>
      </c>
      <c r="K1052">
        <f t="shared" si="50"/>
        <v>1</v>
      </c>
    </row>
    <row r="1053" spans="1:11" x14ac:dyDescent="0.2">
      <c r="A1053">
        <v>64</v>
      </c>
      <c r="B1053" t="s">
        <v>10</v>
      </c>
      <c r="C1053">
        <v>26.41</v>
      </c>
      <c r="D1053">
        <v>0</v>
      </c>
      <c r="E1053" t="s">
        <v>11</v>
      </c>
      <c r="F1053" t="s">
        <v>14</v>
      </c>
      <c r="G1053">
        <v>14394.5579</v>
      </c>
      <c r="H1053">
        <f t="shared" si="48"/>
        <v>0</v>
      </c>
      <c r="I1053">
        <f t="shared" si="49"/>
        <v>0</v>
      </c>
      <c r="J1053" cm="1">
        <f t="array" ref="J1053">_xlfn.IFS(F1053="southwest", 1, F1053="southeast", 2, F1053="northwest", 3, F1053="northeast", 4)</f>
        <v>4</v>
      </c>
      <c r="K1053">
        <f t="shared" si="50"/>
        <v>1</v>
      </c>
    </row>
    <row r="1054" spans="1:11" x14ac:dyDescent="0.2">
      <c r="A1054">
        <v>49</v>
      </c>
      <c r="B1054" t="s">
        <v>10</v>
      </c>
      <c r="C1054">
        <v>29.83</v>
      </c>
      <c r="D1054">
        <v>1</v>
      </c>
      <c r="E1054" t="s">
        <v>11</v>
      </c>
      <c r="F1054" t="s">
        <v>14</v>
      </c>
      <c r="G1054">
        <v>9288.0267000000003</v>
      </c>
      <c r="H1054">
        <f t="shared" si="48"/>
        <v>0</v>
      </c>
      <c r="I1054">
        <f t="shared" si="49"/>
        <v>0</v>
      </c>
      <c r="J1054" cm="1">
        <f t="array" ref="J1054">_xlfn.IFS(F1054="southwest", 1, F1054="southeast", 2, F1054="northwest", 3, F1054="northeast", 4)</f>
        <v>4</v>
      </c>
      <c r="K1054">
        <f t="shared" si="50"/>
        <v>1</v>
      </c>
    </row>
    <row r="1055" spans="1:11" x14ac:dyDescent="0.2">
      <c r="A1055">
        <v>47</v>
      </c>
      <c r="B1055" t="s">
        <v>10</v>
      </c>
      <c r="C1055">
        <v>29.8</v>
      </c>
      <c r="D1055">
        <v>3</v>
      </c>
      <c r="E1055" t="s">
        <v>8</v>
      </c>
      <c r="F1055" t="s">
        <v>9</v>
      </c>
      <c r="G1055">
        <v>25309.489000000001</v>
      </c>
      <c r="H1055">
        <f t="shared" si="48"/>
        <v>0</v>
      </c>
      <c r="I1055">
        <f t="shared" si="49"/>
        <v>1</v>
      </c>
      <c r="J1055" cm="1">
        <f t="array" ref="J1055">_xlfn.IFS(F1055="southwest", 1, F1055="southeast", 2, F1055="northwest", 3, F1055="northeast", 4)</f>
        <v>1</v>
      </c>
      <c r="K1055">
        <f t="shared" si="50"/>
        <v>1</v>
      </c>
    </row>
    <row r="1056" spans="1:11" x14ac:dyDescent="0.2">
      <c r="A1056">
        <v>27</v>
      </c>
      <c r="B1056" t="s">
        <v>7</v>
      </c>
      <c r="C1056">
        <v>21.47</v>
      </c>
      <c r="D1056">
        <v>0</v>
      </c>
      <c r="E1056" t="s">
        <v>11</v>
      </c>
      <c r="F1056" t="s">
        <v>13</v>
      </c>
      <c r="G1056">
        <v>3353.4703</v>
      </c>
      <c r="H1056">
        <f t="shared" si="48"/>
        <v>1</v>
      </c>
      <c r="I1056">
        <f t="shared" si="49"/>
        <v>0</v>
      </c>
      <c r="J1056" cm="1">
        <f t="array" ref="J1056">_xlfn.IFS(F1056="southwest", 1, F1056="southeast", 2, F1056="northwest", 3, F1056="northeast", 4)</f>
        <v>3</v>
      </c>
      <c r="K1056">
        <f t="shared" si="50"/>
        <v>0</v>
      </c>
    </row>
    <row r="1057" spans="1:11" x14ac:dyDescent="0.2">
      <c r="A1057">
        <v>55</v>
      </c>
      <c r="B1057" t="s">
        <v>10</v>
      </c>
      <c r="C1057">
        <v>27.645</v>
      </c>
      <c r="D1057">
        <v>0</v>
      </c>
      <c r="E1057" t="s">
        <v>11</v>
      </c>
      <c r="F1057" t="s">
        <v>13</v>
      </c>
      <c r="G1057">
        <v>10594.501550000001</v>
      </c>
      <c r="H1057">
        <f t="shared" si="48"/>
        <v>0</v>
      </c>
      <c r="I1057">
        <f t="shared" si="49"/>
        <v>0</v>
      </c>
      <c r="J1057" cm="1">
        <f t="array" ref="J1057">_xlfn.IFS(F1057="southwest", 1, F1057="southeast", 2, F1057="northwest", 3, F1057="northeast", 4)</f>
        <v>3</v>
      </c>
      <c r="K1057">
        <f t="shared" si="50"/>
        <v>1</v>
      </c>
    </row>
    <row r="1058" spans="1:11" x14ac:dyDescent="0.2">
      <c r="A1058">
        <v>48</v>
      </c>
      <c r="B1058" t="s">
        <v>7</v>
      </c>
      <c r="C1058">
        <v>28.9</v>
      </c>
      <c r="D1058">
        <v>0</v>
      </c>
      <c r="E1058" t="s">
        <v>11</v>
      </c>
      <c r="F1058" t="s">
        <v>9</v>
      </c>
      <c r="G1058">
        <v>8277.5229999999992</v>
      </c>
      <c r="H1058">
        <f t="shared" si="48"/>
        <v>1</v>
      </c>
      <c r="I1058">
        <f t="shared" si="49"/>
        <v>0</v>
      </c>
      <c r="J1058" cm="1">
        <f t="array" ref="J1058">_xlfn.IFS(F1058="southwest", 1, F1058="southeast", 2, F1058="northwest", 3, F1058="northeast", 4)</f>
        <v>1</v>
      </c>
      <c r="K1058">
        <f t="shared" si="50"/>
        <v>1</v>
      </c>
    </row>
    <row r="1059" spans="1:11" x14ac:dyDescent="0.2">
      <c r="A1059">
        <v>45</v>
      </c>
      <c r="B1059" t="s">
        <v>7</v>
      </c>
      <c r="C1059">
        <v>31.79</v>
      </c>
      <c r="D1059">
        <v>0</v>
      </c>
      <c r="E1059" t="s">
        <v>11</v>
      </c>
      <c r="F1059" t="s">
        <v>12</v>
      </c>
      <c r="G1059">
        <v>17929.303370000001</v>
      </c>
      <c r="H1059">
        <f t="shared" si="48"/>
        <v>1</v>
      </c>
      <c r="I1059">
        <f t="shared" si="49"/>
        <v>0</v>
      </c>
      <c r="J1059" cm="1">
        <f t="array" ref="J1059">_xlfn.IFS(F1059="southwest", 1, F1059="southeast", 2, F1059="northwest", 3, F1059="northeast", 4)</f>
        <v>2</v>
      </c>
      <c r="K1059">
        <f t="shared" si="50"/>
        <v>1</v>
      </c>
    </row>
    <row r="1060" spans="1:11" x14ac:dyDescent="0.2">
      <c r="A1060">
        <v>24</v>
      </c>
      <c r="B1060" t="s">
        <v>7</v>
      </c>
      <c r="C1060">
        <v>39.49</v>
      </c>
      <c r="D1060">
        <v>0</v>
      </c>
      <c r="E1060" t="s">
        <v>11</v>
      </c>
      <c r="F1060" t="s">
        <v>12</v>
      </c>
      <c r="G1060">
        <v>2480.9791</v>
      </c>
      <c r="H1060">
        <f t="shared" si="48"/>
        <v>1</v>
      </c>
      <c r="I1060">
        <f t="shared" si="49"/>
        <v>0</v>
      </c>
      <c r="J1060" cm="1">
        <f t="array" ref="J1060">_xlfn.IFS(F1060="southwest", 1, F1060="southeast", 2, F1060="northwest", 3, F1060="northeast", 4)</f>
        <v>2</v>
      </c>
      <c r="K1060">
        <f t="shared" si="50"/>
        <v>1</v>
      </c>
    </row>
    <row r="1061" spans="1:11" x14ac:dyDescent="0.2">
      <c r="A1061">
        <v>32</v>
      </c>
      <c r="B1061" t="s">
        <v>10</v>
      </c>
      <c r="C1061">
        <v>33.82</v>
      </c>
      <c r="D1061">
        <v>1</v>
      </c>
      <c r="E1061" t="s">
        <v>11</v>
      </c>
      <c r="F1061" t="s">
        <v>13</v>
      </c>
      <c r="G1061">
        <v>4462.7218000000003</v>
      </c>
      <c r="H1061">
        <f t="shared" si="48"/>
        <v>0</v>
      </c>
      <c r="I1061">
        <f t="shared" si="49"/>
        <v>0</v>
      </c>
      <c r="J1061" cm="1">
        <f t="array" ref="J1061">_xlfn.IFS(F1061="southwest", 1, F1061="southeast", 2, F1061="northwest", 3, F1061="northeast", 4)</f>
        <v>3</v>
      </c>
      <c r="K1061">
        <f t="shared" si="50"/>
        <v>1</v>
      </c>
    </row>
    <row r="1062" spans="1:11" x14ac:dyDescent="0.2">
      <c r="A1062">
        <v>24</v>
      </c>
      <c r="B1062" t="s">
        <v>10</v>
      </c>
      <c r="C1062">
        <v>32.01</v>
      </c>
      <c r="D1062">
        <v>0</v>
      </c>
      <c r="E1062" t="s">
        <v>11</v>
      </c>
      <c r="F1062" t="s">
        <v>12</v>
      </c>
      <c r="G1062">
        <v>1981.5818999999999</v>
      </c>
      <c r="H1062">
        <f t="shared" si="48"/>
        <v>0</v>
      </c>
      <c r="I1062">
        <f t="shared" si="49"/>
        <v>0</v>
      </c>
      <c r="J1062" cm="1">
        <f t="array" ref="J1062">_xlfn.IFS(F1062="southwest", 1, F1062="southeast", 2, F1062="northwest", 3, F1062="northeast", 4)</f>
        <v>2</v>
      </c>
      <c r="K1062">
        <f t="shared" si="50"/>
        <v>1</v>
      </c>
    </row>
    <row r="1063" spans="1:11" x14ac:dyDescent="0.2">
      <c r="A1063">
        <v>57</v>
      </c>
      <c r="B1063" t="s">
        <v>10</v>
      </c>
      <c r="C1063">
        <v>27.94</v>
      </c>
      <c r="D1063">
        <v>1</v>
      </c>
      <c r="E1063" t="s">
        <v>11</v>
      </c>
      <c r="F1063" t="s">
        <v>12</v>
      </c>
      <c r="G1063">
        <v>11554.223599999999</v>
      </c>
      <c r="H1063">
        <f t="shared" si="48"/>
        <v>0</v>
      </c>
      <c r="I1063">
        <f t="shared" si="49"/>
        <v>0</v>
      </c>
      <c r="J1063" cm="1">
        <f t="array" ref="J1063">_xlfn.IFS(F1063="southwest", 1, F1063="southeast", 2, F1063="northwest", 3, F1063="northeast", 4)</f>
        <v>2</v>
      </c>
      <c r="K1063">
        <f t="shared" si="50"/>
        <v>1</v>
      </c>
    </row>
    <row r="1064" spans="1:11" x14ac:dyDescent="0.2">
      <c r="A1064">
        <v>59</v>
      </c>
      <c r="B1064" t="s">
        <v>10</v>
      </c>
      <c r="C1064">
        <v>41.14</v>
      </c>
      <c r="D1064">
        <v>1</v>
      </c>
      <c r="E1064" t="s">
        <v>8</v>
      </c>
      <c r="F1064" t="s">
        <v>12</v>
      </c>
      <c r="G1064">
        <v>48970.247600000002</v>
      </c>
      <c r="H1064">
        <f t="shared" si="48"/>
        <v>0</v>
      </c>
      <c r="I1064">
        <f t="shared" si="49"/>
        <v>1</v>
      </c>
      <c r="J1064" cm="1">
        <f t="array" ref="J1064">_xlfn.IFS(F1064="southwest", 1, F1064="southeast", 2, F1064="northwest", 3, F1064="northeast", 4)</f>
        <v>2</v>
      </c>
      <c r="K1064">
        <f t="shared" si="50"/>
        <v>1</v>
      </c>
    </row>
    <row r="1065" spans="1:11" x14ac:dyDescent="0.2">
      <c r="A1065">
        <v>36</v>
      </c>
      <c r="B1065" t="s">
        <v>10</v>
      </c>
      <c r="C1065">
        <v>28.594999999999999</v>
      </c>
      <c r="D1065">
        <v>3</v>
      </c>
      <c r="E1065" t="s">
        <v>11</v>
      </c>
      <c r="F1065" t="s">
        <v>13</v>
      </c>
      <c r="G1065">
        <v>6548.1950500000003</v>
      </c>
      <c r="H1065">
        <f t="shared" si="48"/>
        <v>0</v>
      </c>
      <c r="I1065">
        <f t="shared" si="49"/>
        <v>0</v>
      </c>
      <c r="J1065" cm="1">
        <f t="array" ref="J1065">_xlfn.IFS(F1065="southwest", 1, F1065="southeast", 2, F1065="northwest", 3, F1065="northeast", 4)</f>
        <v>3</v>
      </c>
      <c r="K1065">
        <f t="shared" si="50"/>
        <v>1</v>
      </c>
    </row>
    <row r="1066" spans="1:11" x14ac:dyDescent="0.2">
      <c r="A1066">
        <v>29</v>
      </c>
      <c r="B1066" t="s">
        <v>7</v>
      </c>
      <c r="C1066">
        <v>25.6</v>
      </c>
      <c r="D1066">
        <v>4</v>
      </c>
      <c r="E1066" t="s">
        <v>11</v>
      </c>
      <c r="F1066" t="s">
        <v>9</v>
      </c>
      <c r="G1066">
        <v>5708.8670000000002</v>
      </c>
      <c r="H1066">
        <f t="shared" si="48"/>
        <v>1</v>
      </c>
      <c r="I1066">
        <f t="shared" si="49"/>
        <v>0</v>
      </c>
      <c r="J1066" cm="1">
        <f t="array" ref="J1066">_xlfn.IFS(F1066="southwest", 1, F1066="southeast", 2, F1066="northwest", 3, F1066="northeast", 4)</f>
        <v>1</v>
      </c>
      <c r="K1066">
        <f t="shared" si="50"/>
        <v>1</v>
      </c>
    </row>
    <row r="1067" spans="1:11" x14ac:dyDescent="0.2">
      <c r="A1067">
        <v>42</v>
      </c>
      <c r="B1067" t="s">
        <v>7</v>
      </c>
      <c r="C1067">
        <v>25.3</v>
      </c>
      <c r="D1067">
        <v>1</v>
      </c>
      <c r="E1067" t="s">
        <v>11</v>
      </c>
      <c r="F1067" t="s">
        <v>9</v>
      </c>
      <c r="G1067">
        <v>7045.4989999999998</v>
      </c>
      <c r="H1067">
        <f t="shared" si="48"/>
        <v>1</v>
      </c>
      <c r="I1067">
        <f t="shared" si="49"/>
        <v>0</v>
      </c>
      <c r="J1067" cm="1">
        <f t="array" ref="J1067">_xlfn.IFS(F1067="southwest", 1, F1067="southeast", 2, F1067="northwest", 3, F1067="northeast", 4)</f>
        <v>1</v>
      </c>
      <c r="K1067">
        <f t="shared" si="50"/>
        <v>1</v>
      </c>
    </row>
    <row r="1068" spans="1:11" x14ac:dyDescent="0.2">
      <c r="A1068">
        <v>48</v>
      </c>
      <c r="B1068" t="s">
        <v>10</v>
      </c>
      <c r="C1068">
        <v>37.29</v>
      </c>
      <c r="D1068">
        <v>2</v>
      </c>
      <c r="E1068" t="s">
        <v>11</v>
      </c>
      <c r="F1068" t="s">
        <v>12</v>
      </c>
      <c r="G1068">
        <v>8978.1851000000006</v>
      </c>
      <c r="H1068">
        <f t="shared" si="48"/>
        <v>0</v>
      </c>
      <c r="I1068">
        <f t="shared" si="49"/>
        <v>0</v>
      </c>
      <c r="J1068" cm="1">
        <f t="array" ref="J1068">_xlfn.IFS(F1068="southwest", 1, F1068="southeast", 2, F1068="northwest", 3, F1068="northeast", 4)</f>
        <v>2</v>
      </c>
      <c r="K1068">
        <f t="shared" si="50"/>
        <v>1</v>
      </c>
    </row>
    <row r="1069" spans="1:11" x14ac:dyDescent="0.2">
      <c r="A1069">
        <v>39</v>
      </c>
      <c r="B1069" t="s">
        <v>10</v>
      </c>
      <c r="C1069">
        <v>42.655000000000001</v>
      </c>
      <c r="D1069">
        <v>0</v>
      </c>
      <c r="E1069" t="s">
        <v>11</v>
      </c>
      <c r="F1069" t="s">
        <v>14</v>
      </c>
      <c r="G1069">
        <v>5757.41345</v>
      </c>
      <c r="H1069">
        <f t="shared" si="48"/>
        <v>0</v>
      </c>
      <c r="I1069">
        <f t="shared" si="49"/>
        <v>0</v>
      </c>
      <c r="J1069" cm="1">
        <f t="array" ref="J1069">_xlfn.IFS(F1069="southwest", 1, F1069="southeast", 2, F1069="northwest", 3, F1069="northeast", 4)</f>
        <v>4</v>
      </c>
      <c r="K1069">
        <f t="shared" si="50"/>
        <v>1</v>
      </c>
    </row>
    <row r="1070" spans="1:11" x14ac:dyDescent="0.2">
      <c r="A1070">
        <v>63</v>
      </c>
      <c r="B1070" t="s">
        <v>10</v>
      </c>
      <c r="C1070">
        <v>21.66</v>
      </c>
      <c r="D1070">
        <v>1</v>
      </c>
      <c r="E1070" t="s">
        <v>11</v>
      </c>
      <c r="F1070" t="s">
        <v>13</v>
      </c>
      <c r="G1070">
        <v>14349.8544</v>
      </c>
      <c r="H1070">
        <f t="shared" si="48"/>
        <v>0</v>
      </c>
      <c r="I1070">
        <f t="shared" si="49"/>
        <v>0</v>
      </c>
      <c r="J1070" cm="1">
        <f t="array" ref="J1070">_xlfn.IFS(F1070="southwest", 1, F1070="southeast", 2, F1070="northwest", 3, F1070="northeast", 4)</f>
        <v>3</v>
      </c>
      <c r="K1070">
        <f t="shared" si="50"/>
        <v>0</v>
      </c>
    </row>
    <row r="1071" spans="1:11" x14ac:dyDescent="0.2">
      <c r="A1071">
        <v>54</v>
      </c>
      <c r="B1071" t="s">
        <v>7</v>
      </c>
      <c r="C1071">
        <v>31.9</v>
      </c>
      <c r="D1071">
        <v>1</v>
      </c>
      <c r="E1071" t="s">
        <v>11</v>
      </c>
      <c r="F1071" t="s">
        <v>12</v>
      </c>
      <c r="G1071">
        <v>10928.849</v>
      </c>
      <c r="H1071">
        <f t="shared" si="48"/>
        <v>1</v>
      </c>
      <c r="I1071">
        <f t="shared" si="49"/>
        <v>0</v>
      </c>
      <c r="J1071" cm="1">
        <f t="array" ref="J1071">_xlfn.IFS(F1071="southwest", 1, F1071="southeast", 2, F1071="northwest", 3, F1071="northeast", 4)</f>
        <v>2</v>
      </c>
      <c r="K1071">
        <f t="shared" si="50"/>
        <v>1</v>
      </c>
    </row>
    <row r="1072" spans="1:11" x14ac:dyDescent="0.2">
      <c r="A1072">
        <v>37</v>
      </c>
      <c r="B1072" t="s">
        <v>10</v>
      </c>
      <c r="C1072">
        <v>37.07</v>
      </c>
      <c r="D1072">
        <v>1</v>
      </c>
      <c r="E1072" t="s">
        <v>8</v>
      </c>
      <c r="F1072" t="s">
        <v>12</v>
      </c>
      <c r="G1072">
        <v>39871.704299999998</v>
      </c>
      <c r="H1072">
        <f t="shared" si="48"/>
        <v>0</v>
      </c>
      <c r="I1072">
        <f t="shared" si="49"/>
        <v>1</v>
      </c>
      <c r="J1072" cm="1">
        <f t="array" ref="J1072">_xlfn.IFS(F1072="southwest", 1, F1072="southeast", 2, F1072="northwest", 3, F1072="northeast", 4)</f>
        <v>2</v>
      </c>
      <c r="K1072">
        <f t="shared" si="50"/>
        <v>1</v>
      </c>
    </row>
    <row r="1073" spans="1:11" x14ac:dyDescent="0.2">
      <c r="A1073">
        <v>63</v>
      </c>
      <c r="B1073" t="s">
        <v>10</v>
      </c>
      <c r="C1073">
        <v>31.445</v>
      </c>
      <c r="D1073">
        <v>0</v>
      </c>
      <c r="E1073" t="s">
        <v>11</v>
      </c>
      <c r="F1073" t="s">
        <v>14</v>
      </c>
      <c r="G1073">
        <v>13974.455550000001</v>
      </c>
      <c r="H1073">
        <f t="shared" si="48"/>
        <v>0</v>
      </c>
      <c r="I1073">
        <f t="shared" si="49"/>
        <v>0</v>
      </c>
      <c r="J1073" cm="1">
        <f t="array" ref="J1073">_xlfn.IFS(F1073="southwest", 1, F1073="southeast", 2, F1073="northwest", 3, F1073="northeast", 4)</f>
        <v>4</v>
      </c>
      <c r="K1073">
        <f t="shared" si="50"/>
        <v>1</v>
      </c>
    </row>
    <row r="1074" spans="1:11" x14ac:dyDescent="0.2">
      <c r="A1074">
        <v>21</v>
      </c>
      <c r="B1074" t="s">
        <v>10</v>
      </c>
      <c r="C1074">
        <v>31.254999999999999</v>
      </c>
      <c r="D1074">
        <v>0</v>
      </c>
      <c r="E1074" t="s">
        <v>11</v>
      </c>
      <c r="F1074" t="s">
        <v>13</v>
      </c>
      <c r="G1074">
        <v>1909.52745</v>
      </c>
      <c r="H1074">
        <f t="shared" si="48"/>
        <v>0</v>
      </c>
      <c r="I1074">
        <f t="shared" si="49"/>
        <v>0</v>
      </c>
      <c r="J1074" cm="1">
        <f t="array" ref="J1074">_xlfn.IFS(F1074="southwest", 1, F1074="southeast", 2, F1074="northwest", 3, F1074="northeast", 4)</f>
        <v>3</v>
      </c>
      <c r="K1074">
        <f t="shared" si="50"/>
        <v>1</v>
      </c>
    </row>
    <row r="1075" spans="1:11" x14ac:dyDescent="0.2">
      <c r="A1075">
        <v>54</v>
      </c>
      <c r="B1075" t="s">
        <v>7</v>
      </c>
      <c r="C1075">
        <v>28.88</v>
      </c>
      <c r="D1075">
        <v>2</v>
      </c>
      <c r="E1075" t="s">
        <v>11</v>
      </c>
      <c r="F1075" t="s">
        <v>14</v>
      </c>
      <c r="G1075">
        <v>12096.6512</v>
      </c>
      <c r="H1075">
        <f t="shared" si="48"/>
        <v>1</v>
      </c>
      <c r="I1075">
        <f t="shared" si="49"/>
        <v>0</v>
      </c>
      <c r="J1075" cm="1">
        <f t="array" ref="J1075">_xlfn.IFS(F1075="southwest", 1, F1075="southeast", 2, F1075="northwest", 3, F1075="northeast", 4)</f>
        <v>4</v>
      </c>
      <c r="K1075">
        <f t="shared" si="50"/>
        <v>1</v>
      </c>
    </row>
    <row r="1076" spans="1:11" x14ac:dyDescent="0.2">
      <c r="A1076">
        <v>60</v>
      </c>
      <c r="B1076" t="s">
        <v>7</v>
      </c>
      <c r="C1076">
        <v>18.335000000000001</v>
      </c>
      <c r="D1076">
        <v>0</v>
      </c>
      <c r="E1076" t="s">
        <v>11</v>
      </c>
      <c r="F1076" t="s">
        <v>14</v>
      </c>
      <c r="G1076">
        <v>13204.28565</v>
      </c>
      <c r="H1076">
        <f t="shared" si="48"/>
        <v>1</v>
      </c>
      <c r="I1076">
        <f t="shared" si="49"/>
        <v>0</v>
      </c>
      <c r="J1076" cm="1">
        <f t="array" ref="J1076">_xlfn.IFS(F1076="southwest", 1, F1076="southeast", 2, F1076="northwest", 3, F1076="northeast", 4)</f>
        <v>4</v>
      </c>
      <c r="K1076">
        <f t="shared" si="50"/>
        <v>0</v>
      </c>
    </row>
    <row r="1077" spans="1:11" x14ac:dyDescent="0.2">
      <c r="A1077">
        <v>32</v>
      </c>
      <c r="B1077" t="s">
        <v>7</v>
      </c>
      <c r="C1077">
        <v>29.59</v>
      </c>
      <c r="D1077">
        <v>1</v>
      </c>
      <c r="E1077" t="s">
        <v>11</v>
      </c>
      <c r="F1077" t="s">
        <v>12</v>
      </c>
      <c r="G1077">
        <v>4562.8420999999998</v>
      </c>
      <c r="H1077">
        <f t="shared" si="48"/>
        <v>1</v>
      </c>
      <c r="I1077">
        <f t="shared" si="49"/>
        <v>0</v>
      </c>
      <c r="J1077" cm="1">
        <f t="array" ref="J1077">_xlfn.IFS(F1077="southwest", 1, F1077="southeast", 2, F1077="northwest", 3, F1077="northeast", 4)</f>
        <v>2</v>
      </c>
      <c r="K1077">
        <f t="shared" si="50"/>
        <v>1</v>
      </c>
    </row>
    <row r="1078" spans="1:11" x14ac:dyDescent="0.2">
      <c r="A1078">
        <v>47</v>
      </c>
      <c r="B1078" t="s">
        <v>7</v>
      </c>
      <c r="C1078">
        <v>32</v>
      </c>
      <c r="D1078">
        <v>1</v>
      </c>
      <c r="E1078" t="s">
        <v>11</v>
      </c>
      <c r="F1078" t="s">
        <v>9</v>
      </c>
      <c r="G1078">
        <v>8551.3469999999998</v>
      </c>
      <c r="H1078">
        <f t="shared" si="48"/>
        <v>1</v>
      </c>
      <c r="I1078">
        <f t="shared" si="49"/>
        <v>0</v>
      </c>
      <c r="J1078" cm="1">
        <f t="array" ref="J1078">_xlfn.IFS(F1078="southwest", 1, F1078="southeast", 2, F1078="northwest", 3, F1078="northeast", 4)</f>
        <v>1</v>
      </c>
      <c r="K1078">
        <f t="shared" si="50"/>
        <v>1</v>
      </c>
    </row>
    <row r="1079" spans="1:11" x14ac:dyDescent="0.2">
      <c r="A1079">
        <v>21</v>
      </c>
      <c r="B1079" t="s">
        <v>10</v>
      </c>
      <c r="C1079">
        <v>26.03</v>
      </c>
      <c r="D1079">
        <v>0</v>
      </c>
      <c r="E1079" t="s">
        <v>11</v>
      </c>
      <c r="F1079" t="s">
        <v>14</v>
      </c>
      <c r="G1079">
        <v>2102.2647000000002</v>
      </c>
      <c r="H1079">
        <f t="shared" si="48"/>
        <v>0</v>
      </c>
      <c r="I1079">
        <f t="shared" si="49"/>
        <v>0</v>
      </c>
      <c r="J1079" cm="1">
        <f t="array" ref="J1079">_xlfn.IFS(F1079="southwest", 1, F1079="southeast", 2, F1079="northwest", 3, F1079="northeast", 4)</f>
        <v>4</v>
      </c>
      <c r="K1079">
        <f t="shared" si="50"/>
        <v>1</v>
      </c>
    </row>
    <row r="1080" spans="1:11" x14ac:dyDescent="0.2">
      <c r="A1080">
        <v>28</v>
      </c>
      <c r="B1080" t="s">
        <v>10</v>
      </c>
      <c r="C1080">
        <v>31.68</v>
      </c>
      <c r="D1080">
        <v>0</v>
      </c>
      <c r="E1080" t="s">
        <v>8</v>
      </c>
      <c r="F1080" t="s">
        <v>12</v>
      </c>
      <c r="G1080">
        <v>34672.147199999999</v>
      </c>
      <c r="H1080">
        <f t="shared" si="48"/>
        <v>0</v>
      </c>
      <c r="I1080">
        <f t="shared" si="49"/>
        <v>1</v>
      </c>
      <c r="J1080" cm="1">
        <f t="array" ref="J1080">_xlfn.IFS(F1080="southwest", 1, F1080="southeast", 2, F1080="northwest", 3, F1080="northeast", 4)</f>
        <v>2</v>
      </c>
      <c r="K1080">
        <f t="shared" si="50"/>
        <v>1</v>
      </c>
    </row>
    <row r="1081" spans="1:11" x14ac:dyDescent="0.2">
      <c r="A1081">
        <v>63</v>
      </c>
      <c r="B1081" t="s">
        <v>10</v>
      </c>
      <c r="C1081">
        <v>33.659999999999997</v>
      </c>
      <c r="D1081">
        <v>3</v>
      </c>
      <c r="E1081" t="s">
        <v>11</v>
      </c>
      <c r="F1081" t="s">
        <v>12</v>
      </c>
      <c r="G1081">
        <v>15161.5344</v>
      </c>
      <c r="H1081">
        <f t="shared" si="48"/>
        <v>0</v>
      </c>
      <c r="I1081">
        <f t="shared" si="49"/>
        <v>0</v>
      </c>
      <c r="J1081" cm="1">
        <f t="array" ref="J1081">_xlfn.IFS(F1081="southwest", 1, F1081="southeast", 2, F1081="northwest", 3, F1081="northeast", 4)</f>
        <v>2</v>
      </c>
      <c r="K1081">
        <f t="shared" si="50"/>
        <v>1</v>
      </c>
    </row>
    <row r="1082" spans="1:11" x14ac:dyDescent="0.2">
      <c r="A1082">
        <v>18</v>
      </c>
      <c r="B1082" t="s">
        <v>10</v>
      </c>
      <c r="C1082">
        <v>21.78</v>
      </c>
      <c r="D1082">
        <v>2</v>
      </c>
      <c r="E1082" t="s">
        <v>11</v>
      </c>
      <c r="F1082" t="s">
        <v>12</v>
      </c>
      <c r="G1082">
        <v>11884.048580000001</v>
      </c>
      <c r="H1082">
        <f t="shared" si="48"/>
        <v>0</v>
      </c>
      <c r="I1082">
        <f t="shared" si="49"/>
        <v>0</v>
      </c>
      <c r="J1082" cm="1">
        <f t="array" ref="J1082">_xlfn.IFS(F1082="southwest", 1, F1082="southeast", 2, F1082="northwest", 3, F1082="northeast", 4)</f>
        <v>2</v>
      </c>
      <c r="K1082">
        <f t="shared" si="50"/>
        <v>0</v>
      </c>
    </row>
    <row r="1083" spans="1:11" x14ac:dyDescent="0.2">
      <c r="A1083">
        <v>32</v>
      </c>
      <c r="B1083" t="s">
        <v>10</v>
      </c>
      <c r="C1083">
        <v>27.835000000000001</v>
      </c>
      <c r="D1083">
        <v>1</v>
      </c>
      <c r="E1083" t="s">
        <v>11</v>
      </c>
      <c r="F1083" t="s">
        <v>13</v>
      </c>
      <c r="G1083">
        <v>4454.40265</v>
      </c>
      <c r="H1083">
        <f t="shared" si="48"/>
        <v>0</v>
      </c>
      <c r="I1083">
        <f t="shared" si="49"/>
        <v>0</v>
      </c>
      <c r="J1083" cm="1">
        <f t="array" ref="J1083">_xlfn.IFS(F1083="southwest", 1, F1083="southeast", 2, F1083="northwest", 3, F1083="northeast", 4)</f>
        <v>3</v>
      </c>
      <c r="K1083">
        <f t="shared" si="50"/>
        <v>1</v>
      </c>
    </row>
    <row r="1084" spans="1:11" x14ac:dyDescent="0.2">
      <c r="A1084">
        <v>38</v>
      </c>
      <c r="B1084" t="s">
        <v>10</v>
      </c>
      <c r="C1084">
        <v>19.95</v>
      </c>
      <c r="D1084">
        <v>1</v>
      </c>
      <c r="E1084" t="s">
        <v>11</v>
      </c>
      <c r="F1084" t="s">
        <v>13</v>
      </c>
      <c r="G1084">
        <v>5855.9025000000001</v>
      </c>
      <c r="H1084">
        <f t="shared" si="48"/>
        <v>0</v>
      </c>
      <c r="I1084">
        <f t="shared" si="49"/>
        <v>0</v>
      </c>
      <c r="J1084" cm="1">
        <f t="array" ref="J1084">_xlfn.IFS(F1084="southwest", 1, F1084="southeast", 2, F1084="northwest", 3, F1084="northeast", 4)</f>
        <v>3</v>
      </c>
      <c r="K1084">
        <f t="shared" si="50"/>
        <v>0</v>
      </c>
    </row>
    <row r="1085" spans="1:11" x14ac:dyDescent="0.2">
      <c r="A1085">
        <v>32</v>
      </c>
      <c r="B1085" t="s">
        <v>10</v>
      </c>
      <c r="C1085">
        <v>31.5</v>
      </c>
      <c r="D1085">
        <v>1</v>
      </c>
      <c r="E1085" t="s">
        <v>11</v>
      </c>
      <c r="F1085" t="s">
        <v>9</v>
      </c>
      <c r="G1085">
        <v>4076.4969999999998</v>
      </c>
      <c r="H1085">
        <f t="shared" si="48"/>
        <v>0</v>
      </c>
      <c r="I1085">
        <f t="shared" si="49"/>
        <v>0</v>
      </c>
      <c r="J1085" cm="1">
        <f t="array" ref="J1085">_xlfn.IFS(F1085="southwest", 1, F1085="southeast", 2, F1085="northwest", 3, F1085="northeast", 4)</f>
        <v>1</v>
      </c>
      <c r="K1085">
        <f t="shared" si="50"/>
        <v>1</v>
      </c>
    </row>
    <row r="1086" spans="1:11" x14ac:dyDescent="0.2">
      <c r="A1086">
        <v>62</v>
      </c>
      <c r="B1086" t="s">
        <v>7</v>
      </c>
      <c r="C1086">
        <v>30.495000000000001</v>
      </c>
      <c r="D1086">
        <v>2</v>
      </c>
      <c r="E1086" t="s">
        <v>11</v>
      </c>
      <c r="F1086" t="s">
        <v>13</v>
      </c>
      <c r="G1086">
        <v>15019.760050000001</v>
      </c>
      <c r="H1086">
        <f t="shared" si="48"/>
        <v>1</v>
      </c>
      <c r="I1086">
        <f t="shared" si="49"/>
        <v>0</v>
      </c>
      <c r="J1086" cm="1">
        <f t="array" ref="J1086">_xlfn.IFS(F1086="southwest", 1, F1086="southeast", 2, F1086="northwest", 3, F1086="northeast", 4)</f>
        <v>3</v>
      </c>
      <c r="K1086">
        <f t="shared" si="50"/>
        <v>1</v>
      </c>
    </row>
    <row r="1087" spans="1:11" x14ac:dyDescent="0.2">
      <c r="A1087">
        <v>39</v>
      </c>
      <c r="B1087" t="s">
        <v>7</v>
      </c>
      <c r="C1087">
        <v>18.3</v>
      </c>
      <c r="D1087">
        <v>5</v>
      </c>
      <c r="E1087" t="s">
        <v>8</v>
      </c>
      <c r="F1087" t="s">
        <v>9</v>
      </c>
      <c r="G1087">
        <v>19023.259999999998</v>
      </c>
      <c r="H1087">
        <f t="shared" si="48"/>
        <v>1</v>
      </c>
      <c r="I1087">
        <f t="shared" si="49"/>
        <v>1</v>
      </c>
      <c r="J1087" cm="1">
        <f t="array" ref="J1087">_xlfn.IFS(F1087="southwest", 1, F1087="southeast", 2, F1087="northwest", 3, F1087="northeast", 4)</f>
        <v>1</v>
      </c>
      <c r="K1087">
        <f t="shared" si="50"/>
        <v>0</v>
      </c>
    </row>
    <row r="1088" spans="1:11" x14ac:dyDescent="0.2">
      <c r="A1088">
        <v>55</v>
      </c>
      <c r="B1088" t="s">
        <v>10</v>
      </c>
      <c r="C1088">
        <v>28.975000000000001</v>
      </c>
      <c r="D1088">
        <v>0</v>
      </c>
      <c r="E1088" t="s">
        <v>11</v>
      </c>
      <c r="F1088" t="s">
        <v>14</v>
      </c>
      <c r="G1088">
        <v>10796.35025</v>
      </c>
      <c r="H1088">
        <f t="shared" si="48"/>
        <v>0</v>
      </c>
      <c r="I1088">
        <f t="shared" si="49"/>
        <v>0</v>
      </c>
      <c r="J1088" cm="1">
        <f t="array" ref="J1088">_xlfn.IFS(F1088="southwest", 1, F1088="southeast", 2, F1088="northwest", 3, F1088="northeast", 4)</f>
        <v>4</v>
      </c>
      <c r="K1088">
        <f t="shared" si="50"/>
        <v>1</v>
      </c>
    </row>
    <row r="1089" spans="1:11" x14ac:dyDescent="0.2">
      <c r="A1089">
        <v>57</v>
      </c>
      <c r="B1089" t="s">
        <v>10</v>
      </c>
      <c r="C1089">
        <v>31.54</v>
      </c>
      <c r="D1089">
        <v>0</v>
      </c>
      <c r="E1089" t="s">
        <v>11</v>
      </c>
      <c r="F1089" t="s">
        <v>13</v>
      </c>
      <c r="G1089">
        <v>11353.2276</v>
      </c>
      <c r="H1089">
        <f t="shared" si="48"/>
        <v>0</v>
      </c>
      <c r="I1089">
        <f t="shared" si="49"/>
        <v>0</v>
      </c>
      <c r="J1089" cm="1">
        <f t="array" ref="J1089">_xlfn.IFS(F1089="southwest", 1, F1089="southeast", 2, F1089="northwest", 3, F1089="northeast", 4)</f>
        <v>3</v>
      </c>
      <c r="K1089">
        <f t="shared" si="50"/>
        <v>1</v>
      </c>
    </row>
    <row r="1090" spans="1:11" x14ac:dyDescent="0.2">
      <c r="A1090">
        <v>52</v>
      </c>
      <c r="B1090" t="s">
        <v>10</v>
      </c>
      <c r="C1090">
        <v>47.74</v>
      </c>
      <c r="D1090">
        <v>1</v>
      </c>
      <c r="E1090" t="s">
        <v>11</v>
      </c>
      <c r="F1090" t="s">
        <v>12</v>
      </c>
      <c r="G1090">
        <v>9748.9105999999992</v>
      </c>
      <c r="H1090">
        <f t="shared" si="48"/>
        <v>0</v>
      </c>
      <c r="I1090">
        <f t="shared" si="49"/>
        <v>0</v>
      </c>
      <c r="J1090" cm="1">
        <f t="array" ref="J1090">_xlfn.IFS(F1090="southwest", 1, F1090="southeast", 2, F1090="northwest", 3, F1090="northeast", 4)</f>
        <v>2</v>
      </c>
      <c r="K1090">
        <f t="shared" si="50"/>
        <v>1</v>
      </c>
    </row>
    <row r="1091" spans="1:11" x14ac:dyDescent="0.2">
      <c r="A1091">
        <v>56</v>
      </c>
      <c r="B1091" t="s">
        <v>10</v>
      </c>
      <c r="C1091">
        <v>22.1</v>
      </c>
      <c r="D1091">
        <v>0</v>
      </c>
      <c r="E1091" t="s">
        <v>11</v>
      </c>
      <c r="F1091" t="s">
        <v>9</v>
      </c>
      <c r="G1091">
        <v>10577.087</v>
      </c>
      <c r="H1091">
        <f t="shared" ref="H1091:H1154" si="51">IF(B1091= "female", 1, 0)</f>
        <v>0</v>
      </c>
      <c r="I1091">
        <f t="shared" ref="I1091:I1154" si="52">IF(E1091="yes", 1, 0)</f>
        <v>0</v>
      </c>
      <c r="J1091" cm="1">
        <f t="array" ref="J1091">_xlfn.IFS(F1091="southwest", 1, F1091="southeast", 2, F1091="northwest", 3, F1091="northeast", 4)</f>
        <v>1</v>
      </c>
      <c r="K1091">
        <f t="shared" ref="K1091:K1154" si="53">IF(C1091&gt;25, 1, 0)</f>
        <v>0</v>
      </c>
    </row>
    <row r="1092" spans="1:11" x14ac:dyDescent="0.2">
      <c r="A1092">
        <v>47</v>
      </c>
      <c r="B1092" t="s">
        <v>10</v>
      </c>
      <c r="C1092">
        <v>36.19</v>
      </c>
      <c r="D1092">
        <v>0</v>
      </c>
      <c r="E1092" t="s">
        <v>8</v>
      </c>
      <c r="F1092" t="s">
        <v>12</v>
      </c>
      <c r="G1092">
        <v>41676.081100000003</v>
      </c>
      <c r="H1092">
        <f t="shared" si="51"/>
        <v>0</v>
      </c>
      <c r="I1092">
        <f t="shared" si="52"/>
        <v>1</v>
      </c>
      <c r="J1092" cm="1">
        <f t="array" ref="J1092">_xlfn.IFS(F1092="southwest", 1, F1092="southeast", 2, F1092="northwest", 3, F1092="northeast", 4)</f>
        <v>2</v>
      </c>
      <c r="K1092">
        <f t="shared" si="53"/>
        <v>1</v>
      </c>
    </row>
    <row r="1093" spans="1:11" x14ac:dyDescent="0.2">
      <c r="A1093">
        <v>55</v>
      </c>
      <c r="B1093" t="s">
        <v>7</v>
      </c>
      <c r="C1093">
        <v>29.83</v>
      </c>
      <c r="D1093">
        <v>0</v>
      </c>
      <c r="E1093" t="s">
        <v>11</v>
      </c>
      <c r="F1093" t="s">
        <v>14</v>
      </c>
      <c r="G1093">
        <v>11286.538699999999</v>
      </c>
      <c r="H1093">
        <f t="shared" si="51"/>
        <v>1</v>
      </c>
      <c r="I1093">
        <f t="shared" si="52"/>
        <v>0</v>
      </c>
      <c r="J1093" cm="1">
        <f t="array" ref="J1093">_xlfn.IFS(F1093="southwest", 1, F1093="southeast", 2, F1093="northwest", 3, F1093="northeast", 4)</f>
        <v>4</v>
      </c>
      <c r="K1093">
        <f t="shared" si="53"/>
        <v>1</v>
      </c>
    </row>
    <row r="1094" spans="1:11" x14ac:dyDescent="0.2">
      <c r="A1094">
        <v>23</v>
      </c>
      <c r="B1094" t="s">
        <v>10</v>
      </c>
      <c r="C1094">
        <v>32.700000000000003</v>
      </c>
      <c r="D1094">
        <v>3</v>
      </c>
      <c r="E1094" t="s">
        <v>11</v>
      </c>
      <c r="F1094" t="s">
        <v>9</v>
      </c>
      <c r="G1094">
        <v>3591.48</v>
      </c>
      <c r="H1094">
        <f t="shared" si="51"/>
        <v>0</v>
      </c>
      <c r="I1094">
        <f t="shared" si="52"/>
        <v>0</v>
      </c>
      <c r="J1094" cm="1">
        <f t="array" ref="J1094">_xlfn.IFS(F1094="southwest", 1, F1094="southeast", 2, F1094="northwest", 3, F1094="northeast", 4)</f>
        <v>1</v>
      </c>
      <c r="K1094">
        <f t="shared" si="53"/>
        <v>1</v>
      </c>
    </row>
    <row r="1095" spans="1:11" x14ac:dyDescent="0.2">
      <c r="A1095">
        <v>22</v>
      </c>
      <c r="B1095" t="s">
        <v>7</v>
      </c>
      <c r="C1095">
        <v>30.4</v>
      </c>
      <c r="D1095">
        <v>0</v>
      </c>
      <c r="E1095" t="s">
        <v>8</v>
      </c>
      <c r="F1095" t="s">
        <v>13</v>
      </c>
      <c r="G1095">
        <v>33907.548000000003</v>
      </c>
      <c r="H1095">
        <f t="shared" si="51"/>
        <v>1</v>
      </c>
      <c r="I1095">
        <f t="shared" si="52"/>
        <v>1</v>
      </c>
      <c r="J1095" cm="1">
        <f t="array" ref="J1095">_xlfn.IFS(F1095="southwest", 1, F1095="southeast", 2, F1095="northwest", 3, F1095="northeast", 4)</f>
        <v>3</v>
      </c>
      <c r="K1095">
        <f t="shared" si="53"/>
        <v>1</v>
      </c>
    </row>
    <row r="1096" spans="1:11" x14ac:dyDescent="0.2">
      <c r="A1096">
        <v>50</v>
      </c>
      <c r="B1096" t="s">
        <v>7</v>
      </c>
      <c r="C1096">
        <v>33.700000000000003</v>
      </c>
      <c r="D1096">
        <v>4</v>
      </c>
      <c r="E1096" t="s">
        <v>11</v>
      </c>
      <c r="F1096" t="s">
        <v>9</v>
      </c>
      <c r="G1096">
        <v>11299.343000000001</v>
      </c>
      <c r="H1096">
        <f t="shared" si="51"/>
        <v>1</v>
      </c>
      <c r="I1096">
        <f t="shared" si="52"/>
        <v>0</v>
      </c>
      <c r="J1096" cm="1">
        <f t="array" ref="J1096">_xlfn.IFS(F1096="southwest", 1, F1096="southeast", 2, F1096="northwest", 3, F1096="northeast", 4)</f>
        <v>1</v>
      </c>
      <c r="K1096">
        <f t="shared" si="53"/>
        <v>1</v>
      </c>
    </row>
    <row r="1097" spans="1:11" x14ac:dyDescent="0.2">
      <c r="A1097">
        <v>18</v>
      </c>
      <c r="B1097" t="s">
        <v>7</v>
      </c>
      <c r="C1097">
        <v>31.35</v>
      </c>
      <c r="D1097">
        <v>4</v>
      </c>
      <c r="E1097" t="s">
        <v>11</v>
      </c>
      <c r="F1097" t="s">
        <v>14</v>
      </c>
      <c r="G1097">
        <v>4561.1885000000002</v>
      </c>
      <c r="H1097">
        <f t="shared" si="51"/>
        <v>1</v>
      </c>
      <c r="I1097">
        <f t="shared" si="52"/>
        <v>0</v>
      </c>
      <c r="J1097" cm="1">
        <f t="array" ref="J1097">_xlfn.IFS(F1097="southwest", 1, F1097="southeast", 2, F1097="northwest", 3, F1097="northeast", 4)</f>
        <v>4</v>
      </c>
      <c r="K1097">
        <f t="shared" si="53"/>
        <v>1</v>
      </c>
    </row>
    <row r="1098" spans="1:11" x14ac:dyDescent="0.2">
      <c r="A1098">
        <v>51</v>
      </c>
      <c r="B1098" t="s">
        <v>7</v>
      </c>
      <c r="C1098">
        <v>34.96</v>
      </c>
      <c r="D1098">
        <v>2</v>
      </c>
      <c r="E1098" t="s">
        <v>8</v>
      </c>
      <c r="F1098" t="s">
        <v>14</v>
      </c>
      <c r="G1098">
        <v>44641.197399999997</v>
      </c>
      <c r="H1098">
        <f t="shared" si="51"/>
        <v>1</v>
      </c>
      <c r="I1098">
        <f t="shared" si="52"/>
        <v>1</v>
      </c>
      <c r="J1098" cm="1">
        <f t="array" ref="J1098">_xlfn.IFS(F1098="southwest", 1, F1098="southeast", 2, F1098="northwest", 3, F1098="northeast", 4)</f>
        <v>4</v>
      </c>
      <c r="K1098">
        <f t="shared" si="53"/>
        <v>1</v>
      </c>
    </row>
    <row r="1099" spans="1:11" x14ac:dyDescent="0.2">
      <c r="A1099">
        <v>22</v>
      </c>
      <c r="B1099" t="s">
        <v>10</v>
      </c>
      <c r="C1099">
        <v>33.770000000000003</v>
      </c>
      <c r="D1099">
        <v>0</v>
      </c>
      <c r="E1099" t="s">
        <v>11</v>
      </c>
      <c r="F1099" t="s">
        <v>12</v>
      </c>
      <c r="G1099">
        <v>1674.6323</v>
      </c>
      <c r="H1099">
        <f t="shared" si="51"/>
        <v>0</v>
      </c>
      <c r="I1099">
        <f t="shared" si="52"/>
        <v>0</v>
      </c>
      <c r="J1099" cm="1">
        <f t="array" ref="J1099">_xlfn.IFS(F1099="southwest", 1, F1099="southeast", 2, F1099="northwest", 3, F1099="northeast", 4)</f>
        <v>2</v>
      </c>
      <c r="K1099">
        <f t="shared" si="53"/>
        <v>1</v>
      </c>
    </row>
    <row r="1100" spans="1:11" x14ac:dyDescent="0.2">
      <c r="A1100">
        <v>52</v>
      </c>
      <c r="B1100" t="s">
        <v>7</v>
      </c>
      <c r="C1100">
        <v>30.875</v>
      </c>
      <c r="D1100">
        <v>0</v>
      </c>
      <c r="E1100" t="s">
        <v>11</v>
      </c>
      <c r="F1100" t="s">
        <v>14</v>
      </c>
      <c r="G1100">
        <v>23045.566159999998</v>
      </c>
      <c r="H1100">
        <f t="shared" si="51"/>
        <v>1</v>
      </c>
      <c r="I1100">
        <f t="shared" si="52"/>
        <v>0</v>
      </c>
      <c r="J1100" cm="1">
        <f t="array" ref="J1100">_xlfn.IFS(F1100="southwest", 1, F1100="southeast", 2, F1100="northwest", 3, F1100="northeast", 4)</f>
        <v>4</v>
      </c>
      <c r="K1100">
        <f t="shared" si="53"/>
        <v>1</v>
      </c>
    </row>
    <row r="1101" spans="1:11" x14ac:dyDescent="0.2">
      <c r="A1101">
        <v>25</v>
      </c>
      <c r="B1101" t="s">
        <v>7</v>
      </c>
      <c r="C1101">
        <v>33.99</v>
      </c>
      <c r="D1101">
        <v>1</v>
      </c>
      <c r="E1101" t="s">
        <v>11</v>
      </c>
      <c r="F1101" t="s">
        <v>12</v>
      </c>
      <c r="G1101">
        <v>3227.1210999999998</v>
      </c>
      <c r="H1101">
        <f t="shared" si="51"/>
        <v>1</v>
      </c>
      <c r="I1101">
        <f t="shared" si="52"/>
        <v>0</v>
      </c>
      <c r="J1101" cm="1">
        <f t="array" ref="J1101">_xlfn.IFS(F1101="southwest", 1, F1101="southeast", 2, F1101="northwest", 3, F1101="northeast", 4)</f>
        <v>2</v>
      </c>
      <c r="K1101">
        <f t="shared" si="53"/>
        <v>1</v>
      </c>
    </row>
    <row r="1102" spans="1:11" x14ac:dyDescent="0.2">
      <c r="A1102">
        <v>33</v>
      </c>
      <c r="B1102" t="s">
        <v>7</v>
      </c>
      <c r="C1102">
        <v>19.094999999999999</v>
      </c>
      <c r="D1102">
        <v>2</v>
      </c>
      <c r="E1102" t="s">
        <v>8</v>
      </c>
      <c r="F1102" t="s">
        <v>14</v>
      </c>
      <c r="G1102">
        <v>16776.304049999999</v>
      </c>
      <c r="H1102">
        <f t="shared" si="51"/>
        <v>1</v>
      </c>
      <c r="I1102">
        <f t="shared" si="52"/>
        <v>1</v>
      </c>
      <c r="J1102" cm="1">
        <f t="array" ref="J1102">_xlfn.IFS(F1102="southwest", 1, F1102="southeast", 2, F1102="northwest", 3, F1102="northeast", 4)</f>
        <v>4</v>
      </c>
      <c r="K1102">
        <f t="shared" si="53"/>
        <v>0</v>
      </c>
    </row>
    <row r="1103" spans="1:11" x14ac:dyDescent="0.2">
      <c r="A1103">
        <v>53</v>
      </c>
      <c r="B1103" t="s">
        <v>10</v>
      </c>
      <c r="C1103">
        <v>28.6</v>
      </c>
      <c r="D1103">
        <v>3</v>
      </c>
      <c r="E1103" t="s">
        <v>11</v>
      </c>
      <c r="F1103" t="s">
        <v>9</v>
      </c>
      <c r="G1103">
        <v>11253.421</v>
      </c>
      <c r="H1103">
        <f t="shared" si="51"/>
        <v>0</v>
      </c>
      <c r="I1103">
        <f t="shared" si="52"/>
        <v>0</v>
      </c>
      <c r="J1103" cm="1">
        <f t="array" ref="J1103">_xlfn.IFS(F1103="southwest", 1, F1103="southeast", 2, F1103="northwest", 3, F1103="northeast", 4)</f>
        <v>1</v>
      </c>
      <c r="K1103">
        <f t="shared" si="53"/>
        <v>1</v>
      </c>
    </row>
    <row r="1104" spans="1:11" x14ac:dyDescent="0.2">
      <c r="A1104">
        <v>29</v>
      </c>
      <c r="B1104" t="s">
        <v>10</v>
      </c>
      <c r="C1104">
        <v>38.94</v>
      </c>
      <c r="D1104">
        <v>1</v>
      </c>
      <c r="E1104" t="s">
        <v>11</v>
      </c>
      <c r="F1104" t="s">
        <v>12</v>
      </c>
      <c r="G1104">
        <v>3471.4096</v>
      </c>
      <c r="H1104">
        <f t="shared" si="51"/>
        <v>0</v>
      </c>
      <c r="I1104">
        <f t="shared" si="52"/>
        <v>0</v>
      </c>
      <c r="J1104" cm="1">
        <f t="array" ref="J1104">_xlfn.IFS(F1104="southwest", 1, F1104="southeast", 2, F1104="northwest", 3, F1104="northeast", 4)</f>
        <v>2</v>
      </c>
      <c r="K1104">
        <f t="shared" si="53"/>
        <v>1</v>
      </c>
    </row>
    <row r="1105" spans="1:11" x14ac:dyDescent="0.2">
      <c r="A1105">
        <v>58</v>
      </c>
      <c r="B1105" t="s">
        <v>10</v>
      </c>
      <c r="C1105">
        <v>36.08</v>
      </c>
      <c r="D1105">
        <v>0</v>
      </c>
      <c r="E1105" t="s">
        <v>11</v>
      </c>
      <c r="F1105" t="s">
        <v>12</v>
      </c>
      <c r="G1105">
        <v>11363.2832</v>
      </c>
      <c r="H1105">
        <f t="shared" si="51"/>
        <v>0</v>
      </c>
      <c r="I1105">
        <f t="shared" si="52"/>
        <v>0</v>
      </c>
      <c r="J1105" cm="1">
        <f t="array" ref="J1105">_xlfn.IFS(F1105="southwest", 1, F1105="southeast", 2, F1105="northwest", 3, F1105="northeast", 4)</f>
        <v>2</v>
      </c>
      <c r="K1105">
        <f t="shared" si="53"/>
        <v>1</v>
      </c>
    </row>
    <row r="1106" spans="1:11" x14ac:dyDescent="0.2">
      <c r="A1106">
        <v>37</v>
      </c>
      <c r="B1106" t="s">
        <v>10</v>
      </c>
      <c r="C1106">
        <v>29.8</v>
      </c>
      <c r="D1106">
        <v>0</v>
      </c>
      <c r="E1106" t="s">
        <v>11</v>
      </c>
      <c r="F1106" t="s">
        <v>9</v>
      </c>
      <c r="G1106">
        <v>20420.604650000001</v>
      </c>
      <c r="H1106">
        <f t="shared" si="51"/>
        <v>0</v>
      </c>
      <c r="I1106">
        <f t="shared" si="52"/>
        <v>0</v>
      </c>
      <c r="J1106" cm="1">
        <f t="array" ref="J1106">_xlfn.IFS(F1106="southwest", 1, F1106="southeast", 2, F1106="northwest", 3, F1106="northeast", 4)</f>
        <v>1</v>
      </c>
      <c r="K1106">
        <f t="shared" si="53"/>
        <v>1</v>
      </c>
    </row>
    <row r="1107" spans="1:11" x14ac:dyDescent="0.2">
      <c r="A1107">
        <v>54</v>
      </c>
      <c r="B1107" t="s">
        <v>7</v>
      </c>
      <c r="C1107">
        <v>31.24</v>
      </c>
      <c r="D1107">
        <v>0</v>
      </c>
      <c r="E1107" t="s">
        <v>11</v>
      </c>
      <c r="F1107" t="s">
        <v>12</v>
      </c>
      <c r="G1107">
        <v>10338.9316</v>
      </c>
      <c r="H1107">
        <f t="shared" si="51"/>
        <v>1</v>
      </c>
      <c r="I1107">
        <f t="shared" si="52"/>
        <v>0</v>
      </c>
      <c r="J1107" cm="1">
        <f t="array" ref="J1107">_xlfn.IFS(F1107="southwest", 1, F1107="southeast", 2, F1107="northwest", 3, F1107="northeast", 4)</f>
        <v>2</v>
      </c>
      <c r="K1107">
        <f t="shared" si="53"/>
        <v>1</v>
      </c>
    </row>
    <row r="1108" spans="1:11" x14ac:dyDescent="0.2">
      <c r="A1108">
        <v>49</v>
      </c>
      <c r="B1108" t="s">
        <v>7</v>
      </c>
      <c r="C1108">
        <v>29.925000000000001</v>
      </c>
      <c r="D1108">
        <v>0</v>
      </c>
      <c r="E1108" t="s">
        <v>11</v>
      </c>
      <c r="F1108" t="s">
        <v>13</v>
      </c>
      <c r="G1108">
        <v>8988.1587500000005</v>
      </c>
      <c r="H1108">
        <f t="shared" si="51"/>
        <v>1</v>
      </c>
      <c r="I1108">
        <f t="shared" si="52"/>
        <v>0</v>
      </c>
      <c r="J1108" cm="1">
        <f t="array" ref="J1108">_xlfn.IFS(F1108="southwest", 1, F1108="southeast", 2, F1108="northwest", 3, F1108="northeast", 4)</f>
        <v>3</v>
      </c>
      <c r="K1108">
        <f t="shared" si="53"/>
        <v>1</v>
      </c>
    </row>
    <row r="1109" spans="1:11" x14ac:dyDescent="0.2">
      <c r="A1109">
        <v>50</v>
      </c>
      <c r="B1109" t="s">
        <v>7</v>
      </c>
      <c r="C1109">
        <v>26.22</v>
      </c>
      <c r="D1109">
        <v>2</v>
      </c>
      <c r="E1109" t="s">
        <v>11</v>
      </c>
      <c r="F1109" t="s">
        <v>13</v>
      </c>
      <c r="G1109">
        <v>10493.9458</v>
      </c>
      <c r="H1109">
        <f t="shared" si="51"/>
        <v>1</v>
      </c>
      <c r="I1109">
        <f t="shared" si="52"/>
        <v>0</v>
      </c>
      <c r="J1109" cm="1">
        <f t="array" ref="J1109">_xlfn.IFS(F1109="southwest", 1, F1109="southeast", 2, F1109="northwest", 3, F1109="northeast", 4)</f>
        <v>3</v>
      </c>
      <c r="K1109">
        <f t="shared" si="53"/>
        <v>1</v>
      </c>
    </row>
    <row r="1110" spans="1:11" x14ac:dyDescent="0.2">
      <c r="A1110">
        <v>26</v>
      </c>
      <c r="B1110" t="s">
        <v>10</v>
      </c>
      <c r="C1110">
        <v>30</v>
      </c>
      <c r="D1110">
        <v>1</v>
      </c>
      <c r="E1110" t="s">
        <v>11</v>
      </c>
      <c r="F1110" t="s">
        <v>9</v>
      </c>
      <c r="G1110">
        <v>2904.0880000000002</v>
      </c>
      <c r="H1110">
        <f t="shared" si="51"/>
        <v>0</v>
      </c>
      <c r="I1110">
        <f t="shared" si="52"/>
        <v>0</v>
      </c>
      <c r="J1110" cm="1">
        <f t="array" ref="J1110">_xlfn.IFS(F1110="southwest", 1, F1110="southeast", 2, F1110="northwest", 3, F1110="northeast", 4)</f>
        <v>1</v>
      </c>
      <c r="K1110">
        <f t="shared" si="53"/>
        <v>1</v>
      </c>
    </row>
    <row r="1111" spans="1:11" x14ac:dyDescent="0.2">
      <c r="A1111">
        <v>45</v>
      </c>
      <c r="B1111" t="s">
        <v>10</v>
      </c>
      <c r="C1111">
        <v>20.350000000000001</v>
      </c>
      <c r="D1111">
        <v>3</v>
      </c>
      <c r="E1111" t="s">
        <v>11</v>
      </c>
      <c r="F1111" t="s">
        <v>12</v>
      </c>
      <c r="G1111">
        <v>8605.3615000000009</v>
      </c>
      <c r="H1111">
        <f t="shared" si="51"/>
        <v>0</v>
      </c>
      <c r="I1111">
        <f t="shared" si="52"/>
        <v>0</v>
      </c>
      <c r="J1111" cm="1">
        <f t="array" ref="J1111">_xlfn.IFS(F1111="southwest", 1, F1111="southeast", 2, F1111="northwest", 3, F1111="northeast", 4)</f>
        <v>2</v>
      </c>
      <c r="K1111">
        <f t="shared" si="53"/>
        <v>0</v>
      </c>
    </row>
    <row r="1112" spans="1:11" x14ac:dyDescent="0.2">
      <c r="A1112">
        <v>54</v>
      </c>
      <c r="B1112" t="s">
        <v>7</v>
      </c>
      <c r="C1112">
        <v>32.299999999999997</v>
      </c>
      <c r="D1112">
        <v>1</v>
      </c>
      <c r="E1112" t="s">
        <v>11</v>
      </c>
      <c r="F1112" t="s">
        <v>14</v>
      </c>
      <c r="G1112">
        <v>11512.405000000001</v>
      </c>
      <c r="H1112">
        <f t="shared" si="51"/>
        <v>1</v>
      </c>
      <c r="I1112">
        <f t="shared" si="52"/>
        <v>0</v>
      </c>
      <c r="J1112" cm="1">
        <f t="array" ref="J1112">_xlfn.IFS(F1112="southwest", 1, F1112="southeast", 2, F1112="northwest", 3, F1112="northeast", 4)</f>
        <v>4</v>
      </c>
      <c r="K1112">
        <f t="shared" si="53"/>
        <v>1</v>
      </c>
    </row>
    <row r="1113" spans="1:11" x14ac:dyDescent="0.2">
      <c r="A1113">
        <v>38</v>
      </c>
      <c r="B1113" t="s">
        <v>10</v>
      </c>
      <c r="C1113">
        <v>38.39</v>
      </c>
      <c r="D1113">
        <v>3</v>
      </c>
      <c r="E1113" t="s">
        <v>8</v>
      </c>
      <c r="F1113" t="s">
        <v>12</v>
      </c>
      <c r="G1113">
        <v>41949.244100000004</v>
      </c>
      <c r="H1113">
        <f t="shared" si="51"/>
        <v>0</v>
      </c>
      <c r="I1113">
        <f t="shared" si="52"/>
        <v>1</v>
      </c>
      <c r="J1113" cm="1">
        <f t="array" ref="J1113">_xlfn.IFS(F1113="southwest", 1, F1113="southeast", 2, F1113="northwest", 3, F1113="northeast", 4)</f>
        <v>2</v>
      </c>
      <c r="K1113">
        <f t="shared" si="53"/>
        <v>1</v>
      </c>
    </row>
    <row r="1114" spans="1:11" x14ac:dyDescent="0.2">
      <c r="A1114">
        <v>48</v>
      </c>
      <c r="B1114" t="s">
        <v>7</v>
      </c>
      <c r="C1114">
        <v>25.85</v>
      </c>
      <c r="D1114">
        <v>3</v>
      </c>
      <c r="E1114" t="s">
        <v>8</v>
      </c>
      <c r="F1114" t="s">
        <v>12</v>
      </c>
      <c r="G1114">
        <v>24180.933499999999</v>
      </c>
      <c r="H1114">
        <f t="shared" si="51"/>
        <v>1</v>
      </c>
      <c r="I1114">
        <f t="shared" si="52"/>
        <v>1</v>
      </c>
      <c r="J1114" cm="1">
        <f t="array" ref="J1114">_xlfn.IFS(F1114="southwest", 1, F1114="southeast", 2, F1114="northwest", 3, F1114="northeast", 4)</f>
        <v>2</v>
      </c>
      <c r="K1114">
        <f t="shared" si="53"/>
        <v>1</v>
      </c>
    </row>
    <row r="1115" spans="1:11" x14ac:dyDescent="0.2">
      <c r="A1115">
        <v>28</v>
      </c>
      <c r="B1115" t="s">
        <v>7</v>
      </c>
      <c r="C1115">
        <v>26.315000000000001</v>
      </c>
      <c r="D1115">
        <v>3</v>
      </c>
      <c r="E1115" t="s">
        <v>11</v>
      </c>
      <c r="F1115" t="s">
        <v>13</v>
      </c>
      <c r="G1115">
        <v>5312.1698500000002</v>
      </c>
      <c r="H1115">
        <f t="shared" si="51"/>
        <v>1</v>
      </c>
      <c r="I1115">
        <f t="shared" si="52"/>
        <v>0</v>
      </c>
      <c r="J1115" cm="1">
        <f t="array" ref="J1115">_xlfn.IFS(F1115="southwest", 1, F1115="southeast", 2, F1115="northwest", 3, F1115="northeast", 4)</f>
        <v>3</v>
      </c>
      <c r="K1115">
        <f t="shared" si="53"/>
        <v>1</v>
      </c>
    </row>
    <row r="1116" spans="1:11" x14ac:dyDescent="0.2">
      <c r="A1116">
        <v>23</v>
      </c>
      <c r="B1116" t="s">
        <v>10</v>
      </c>
      <c r="C1116">
        <v>24.51</v>
      </c>
      <c r="D1116">
        <v>0</v>
      </c>
      <c r="E1116" t="s">
        <v>11</v>
      </c>
      <c r="F1116" t="s">
        <v>14</v>
      </c>
      <c r="G1116">
        <v>2396.0958999999998</v>
      </c>
      <c r="H1116">
        <f t="shared" si="51"/>
        <v>0</v>
      </c>
      <c r="I1116">
        <f t="shared" si="52"/>
        <v>0</v>
      </c>
      <c r="J1116" cm="1">
        <f t="array" ref="J1116">_xlfn.IFS(F1116="southwest", 1, F1116="southeast", 2, F1116="northwest", 3, F1116="northeast", 4)</f>
        <v>4</v>
      </c>
      <c r="K1116">
        <f t="shared" si="53"/>
        <v>0</v>
      </c>
    </row>
    <row r="1117" spans="1:11" x14ac:dyDescent="0.2">
      <c r="A1117">
        <v>55</v>
      </c>
      <c r="B1117" t="s">
        <v>10</v>
      </c>
      <c r="C1117">
        <v>32.67</v>
      </c>
      <c r="D1117">
        <v>1</v>
      </c>
      <c r="E1117" t="s">
        <v>11</v>
      </c>
      <c r="F1117" t="s">
        <v>12</v>
      </c>
      <c r="G1117">
        <v>10807.4863</v>
      </c>
      <c r="H1117">
        <f t="shared" si="51"/>
        <v>0</v>
      </c>
      <c r="I1117">
        <f t="shared" si="52"/>
        <v>0</v>
      </c>
      <c r="J1117" cm="1">
        <f t="array" ref="J1117">_xlfn.IFS(F1117="southwest", 1, F1117="southeast", 2, F1117="northwest", 3, F1117="northeast", 4)</f>
        <v>2</v>
      </c>
      <c r="K1117">
        <f t="shared" si="53"/>
        <v>1</v>
      </c>
    </row>
    <row r="1118" spans="1:11" x14ac:dyDescent="0.2">
      <c r="A1118">
        <v>41</v>
      </c>
      <c r="B1118" t="s">
        <v>10</v>
      </c>
      <c r="C1118">
        <v>29.64</v>
      </c>
      <c r="D1118">
        <v>5</v>
      </c>
      <c r="E1118" t="s">
        <v>11</v>
      </c>
      <c r="F1118" t="s">
        <v>14</v>
      </c>
      <c r="G1118">
        <v>9222.4025999999994</v>
      </c>
      <c r="H1118">
        <f t="shared" si="51"/>
        <v>0</v>
      </c>
      <c r="I1118">
        <f t="shared" si="52"/>
        <v>0</v>
      </c>
      <c r="J1118" cm="1">
        <f t="array" ref="J1118">_xlfn.IFS(F1118="southwest", 1, F1118="southeast", 2, F1118="northwest", 3, F1118="northeast", 4)</f>
        <v>4</v>
      </c>
      <c r="K1118">
        <f t="shared" si="53"/>
        <v>1</v>
      </c>
    </row>
    <row r="1119" spans="1:11" x14ac:dyDescent="0.2">
      <c r="A1119">
        <v>25</v>
      </c>
      <c r="B1119" t="s">
        <v>10</v>
      </c>
      <c r="C1119">
        <v>33.33</v>
      </c>
      <c r="D1119">
        <v>2</v>
      </c>
      <c r="E1119" t="s">
        <v>8</v>
      </c>
      <c r="F1119" t="s">
        <v>12</v>
      </c>
      <c r="G1119">
        <v>36124.573700000001</v>
      </c>
      <c r="H1119">
        <f t="shared" si="51"/>
        <v>0</v>
      </c>
      <c r="I1119">
        <f t="shared" si="52"/>
        <v>1</v>
      </c>
      <c r="J1119" cm="1">
        <f t="array" ref="J1119">_xlfn.IFS(F1119="southwest", 1, F1119="southeast", 2, F1119="northwest", 3, F1119="northeast", 4)</f>
        <v>2</v>
      </c>
      <c r="K1119">
        <f t="shared" si="53"/>
        <v>1</v>
      </c>
    </row>
    <row r="1120" spans="1:11" x14ac:dyDescent="0.2">
      <c r="A1120">
        <v>33</v>
      </c>
      <c r="B1120" t="s">
        <v>10</v>
      </c>
      <c r="C1120">
        <v>35.75</v>
      </c>
      <c r="D1120">
        <v>1</v>
      </c>
      <c r="E1120" t="s">
        <v>8</v>
      </c>
      <c r="F1120" t="s">
        <v>12</v>
      </c>
      <c r="G1120">
        <v>38282.749499999998</v>
      </c>
      <c r="H1120">
        <f t="shared" si="51"/>
        <v>0</v>
      </c>
      <c r="I1120">
        <f t="shared" si="52"/>
        <v>1</v>
      </c>
      <c r="J1120" cm="1">
        <f t="array" ref="J1120">_xlfn.IFS(F1120="southwest", 1, F1120="southeast", 2, F1120="northwest", 3, F1120="northeast", 4)</f>
        <v>2</v>
      </c>
      <c r="K1120">
        <f t="shared" si="53"/>
        <v>1</v>
      </c>
    </row>
    <row r="1121" spans="1:11" x14ac:dyDescent="0.2">
      <c r="A1121">
        <v>30</v>
      </c>
      <c r="B1121" t="s">
        <v>7</v>
      </c>
      <c r="C1121">
        <v>19.95</v>
      </c>
      <c r="D1121">
        <v>3</v>
      </c>
      <c r="E1121" t="s">
        <v>11</v>
      </c>
      <c r="F1121" t="s">
        <v>13</v>
      </c>
      <c r="G1121">
        <v>5693.4305000000004</v>
      </c>
      <c r="H1121">
        <f t="shared" si="51"/>
        <v>1</v>
      </c>
      <c r="I1121">
        <f t="shared" si="52"/>
        <v>0</v>
      </c>
      <c r="J1121" cm="1">
        <f t="array" ref="J1121">_xlfn.IFS(F1121="southwest", 1, F1121="southeast", 2, F1121="northwest", 3, F1121="northeast", 4)</f>
        <v>3</v>
      </c>
      <c r="K1121">
        <f t="shared" si="53"/>
        <v>0</v>
      </c>
    </row>
    <row r="1122" spans="1:11" x14ac:dyDescent="0.2">
      <c r="A1122">
        <v>23</v>
      </c>
      <c r="B1122" t="s">
        <v>7</v>
      </c>
      <c r="C1122">
        <v>31.4</v>
      </c>
      <c r="D1122">
        <v>0</v>
      </c>
      <c r="E1122" t="s">
        <v>8</v>
      </c>
      <c r="F1122" t="s">
        <v>9</v>
      </c>
      <c r="G1122">
        <v>34166.273000000001</v>
      </c>
      <c r="H1122">
        <f t="shared" si="51"/>
        <v>1</v>
      </c>
      <c r="I1122">
        <f t="shared" si="52"/>
        <v>1</v>
      </c>
      <c r="J1122" cm="1">
        <f t="array" ref="J1122">_xlfn.IFS(F1122="southwest", 1, F1122="southeast", 2, F1122="northwest", 3, F1122="northeast", 4)</f>
        <v>1</v>
      </c>
      <c r="K1122">
        <f t="shared" si="53"/>
        <v>1</v>
      </c>
    </row>
    <row r="1123" spans="1:11" x14ac:dyDescent="0.2">
      <c r="A1123">
        <v>46</v>
      </c>
      <c r="B1123" t="s">
        <v>10</v>
      </c>
      <c r="C1123">
        <v>38.17</v>
      </c>
      <c r="D1123">
        <v>2</v>
      </c>
      <c r="E1123" t="s">
        <v>11</v>
      </c>
      <c r="F1123" t="s">
        <v>12</v>
      </c>
      <c r="G1123">
        <v>8347.1643000000004</v>
      </c>
      <c r="H1123">
        <f t="shared" si="51"/>
        <v>0</v>
      </c>
      <c r="I1123">
        <f t="shared" si="52"/>
        <v>0</v>
      </c>
      <c r="J1123" cm="1">
        <f t="array" ref="J1123">_xlfn.IFS(F1123="southwest", 1, F1123="southeast", 2, F1123="northwest", 3, F1123="northeast", 4)</f>
        <v>2</v>
      </c>
      <c r="K1123">
        <f t="shared" si="53"/>
        <v>1</v>
      </c>
    </row>
    <row r="1124" spans="1:11" x14ac:dyDescent="0.2">
      <c r="A1124">
        <v>53</v>
      </c>
      <c r="B1124" t="s">
        <v>7</v>
      </c>
      <c r="C1124">
        <v>36.86</v>
      </c>
      <c r="D1124">
        <v>3</v>
      </c>
      <c r="E1124" t="s">
        <v>8</v>
      </c>
      <c r="F1124" t="s">
        <v>13</v>
      </c>
      <c r="G1124">
        <v>46661.4424</v>
      </c>
      <c r="H1124">
        <f t="shared" si="51"/>
        <v>1</v>
      </c>
      <c r="I1124">
        <f t="shared" si="52"/>
        <v>1</v>
      </c>
      <c r="J1124" cm="1">
        <f t="array" ref="J1124">_xlfn.IFS(F1124="southwest", 1, F1124="southeast", 2, F1124="northwest", 3, F1124="northeast", 4)</f>
        <v>3</v>
      </c>
      <c r="K1124">
        <f t="shared" si="53"/>
        <v>1</v>
      </c>
    </row>
    <row r="1125" spans="1:11" x14ac:dyDescent="0.2">
      <c r="A1125">
        <v>27</v>
      </c>
      <c r="B1125" t="s">
        <v>7</v>
      </c>
      <c r="C1125">
        <v>32.395000000000003</v>
      </c>
      <c r="D1125">
        <v>1</v>
      </c>
      <c r="E1125" t="s">
        <v>11</v>
      </c>
      <c r="F1125" t="s">
        <v>14</v>
      </c>
      <c r="G1125">
        <v>18903.491409999999</v>
      </c>
      <c r="H1125">
        <f t="shared" si="51"/>
        <v>1</v>
      </c>
      <c r="I1125">
        <f t="shared" si="52"/>
        <v>0</v>
      </c>
      <c r="J1125" cm="1">
        <f t="array" ref="J1125">_xlfn.IFS(F1125="southwest", 1, F1125="southeast", 2, F1125="northwest", 3, F1125="northeast", 4)</f>
        <v>4</v>
      </c>
      <c r="K1125">
        <f t="shared" si="53"/>
        <v>1</v>
      </c>
    </row>
    <row r="1126" spans="1:11" x14ac:dyDescent="0.2">
      <c r="A1126">
        <v>23</v>
      </c>
      <c r="B1126" t="s">
        <v>7</v>
      </c>
      <c r="C1126">
        <v>42.75</v>
      </c>
      <c r="D1126">
        <v>1</v>
      </c>
      <c r="E1126" t="s">
        <v>8</v>
      </c>
      <c r="F1126" t="s">
        <v>14</v>
      </c>
      <c r="G1126">
        <v>40904.199500000002</v>
      </c>
      <c r="H1126">
        <f t="shared" si="51"/>
        <v>1</v>
      </c>
      <c r="I1126">
        <f t="shared" si="52"/>
        <v>1</v>
      </c>
      <c r="J1126" cm="1">
        <f t="array" ref="J1126">_xlfn.IFS(F1126="southwest", 1, F1126="southeast", 2, F1126="northwest", 3, F1126="northeast", 4)</f>
        <v>4</v>
      </c>
      <c r="K1126">
        <f t="shared" si="53"/>
        <v>1</v>
      </c>
    </row>
    <row r="1127" spans="1:11" x14ac:dyDescent="0.2">
      <c r="A1127">
        <v>63</v>
      </c>
      <c r="B1127" t="s">
        <v>7</v>
      </c>
      <c r="C1127">
        <v>25.08</v>
      </c>
      <c r="D1127">
        <v>0</v>
      </c>
      <c r="E1127" t="s">
        <v>11</v>
      </c>
      <c r="F1127" t="s">
        <v>13</v>
      </c>
      <c r="G1127">
        <v>14254.608200000001</v>
      </c>
      <c r="H1127">
        <f t="shared" si="51"/>
        <v>1</v>
      </c>
      <c r="I1127">
        <f t="shared" si="52"/>
        <v>0</v>
      </c>
      <c r="J1127" cm="1">
        <f t="array" ref="J1127">_xlfn.IFS(F1127="southwest", 1, F1127="southeast", 2, F1127="northwest", 3, F1127="northeast", 4)</f>
        <v>3</v>
      </c>
      <c r="K1127">
        <f t="shared" si="53"/>
        <v>1</v>
      </c>
    </row>
    <row r="1128" spans="1:11" x14ac:dyDescent="0.2">
      <c r="A1128">
        <v>55</v>
      </c>
      <c r="B1128" t="s">
        <v>10</v>
      </c>
      <c r="C1128">
        <v>29.9</v>
      </c>
      <c r="D1128">
        <v>0</v>
      </c>
      <c r="E1128" t="s">
        <v>11</v>
      </c>
      <c r="F1128" t="s">
        <v>9</v>
      </c>
      <c r="G1128">
        <v>10214.636</v>
      </c>
      <c r="H1128">
        <f t="shared" si="51"/>
        <v>0</v>
      </c>
      <c r="I1128">
        <f t="shared" si="52"/>
        <v>0</v>
      </c>
      <c r="J1128" cm="1">
        <f t="array" ref="J1128">_xlfn.IFS(F1128="southwest", 1, F1128="southeast", 2, F1128="northwest", 3, F1128="northeast", 4)</f>
        <v>1</v>
      </c>
      <c r="K1128">
        <f t="shared" si="53"/>
        <v>1</v>
      </c>
    </row>
    <row r="1129" spans="1:11" x14ac:dyDescent="0.2">
      <c r="A1129">
        <v>35</v>
      </c>
      <c r="B1129" t="s">
        <v>7</v>
      </c>
      <c r="C1129">
        <v>35.86</v>
      </c>
      <c r="D1129">
        <v>2</v>
      </c>
      <c r="E1129" t="s">
        <v>11</v>
      </c>
      <c r="F1129" t="s">
        <v>12</v>
      </c>
      <c r="G1129">
        <v>5836.5204000000003</v>
      </c>
      <c r="H1129">
        <f t="shared" si="51"/>
        <v>1</v>
      </c>
      <c r="I1129">
        <f t="shared" si="52"/>
        <v>0</v>
      </c>
      <c r="J1129" cm="1">
        <f t="array" ref="J1129">_xlfn.IFS(F1129="southwest", 1, F1129="southeast", 2, F1129="northwest", 3, F1129="northeast", 4)</f>
        <v>2</v>
      </c>
      <c r="K1129">
        <f t="shared" si="53"/>
        <v>1</v>
      </c>
    </row>
    <row r="1130" spans="1:11" x14ac:dyDescent="0.2">
      <c r="A1130">
        <v>34</v>
      </c>
      <c r="B1130" t="s">
        <v>10</v>
      </c>
      <c r="C1130">
        <v>32.799999999999997</v>
      </c>
      <c r="D1130">
        <v>1</v>
      </c>
      <c r="E1130" t="s">
        <v>11</v>
      </c>
      <c r="F1130" t="s">
        <v>9</v>
      </c>
      <c r="G1130">
        <v>14358.364369999999</v>
      </c>
      <c r="H1130">
        <f t="shared" si="51"/>
        <v>0</v>
      </c>
      <c r="I1130">
        <f t="shared" si="52"/>
        <v>0</v>
      </c>
      <c r="J1130" cm="1">
        <f t="array" ref="J1130">_xlfn.IFS(F1130="southwest", 1, F1130="southeast", 2, F1130="northwest", 3, F1130="northeast", 4)</f>
        <v>1</v>
      </c>
      <c r="K1130">
        <f t="shared" si="53"/>
        <v>1</v>
      </c>
    </row>
    <row r="1131" spans="1:11" x14ac:dyDescent="0.2">
      <c r="A1131">
        <v>19</v>
      </c>
      <c r="B1131" t="s">
        <v>7</v>
      </c>
      <c r="C1131">
        <v>18.600000000000001</v>
      </c>
      <c r="D1131">
        <v>0</v>
      </c>
      <c r="E1131" t="s">
        <v>11</v>
      </c>
      <c r="F1131" t="s">
        <v>9</v>
      </c>
      <c r="G1131">
        <v>1728.8969999999999</v>
      </c>
      <c r="H1131">
        <f t="shared" si="51"/>
        <v>1</v>
      </c>
      <c r="I1131">
        <f t="shared" si="52"/>
        <v>0</v>
      </c>
      <c r="J1131" cm="1">
        <f t="array" ref="J1131">_xlfn.IFS(F1131="southwest", 1, F1131="southeast", 2, F1131="northwest", 3, F1131="northeast", 4)</f>
        <v>1</v>
      </c>
      <c r="K1131">
        <f t="shared" si="53"/>
        <v>0</v>
      </c>
    </row>
    <row r="1132" spans="1:11" x14ac:dyDescent="0.2">
      <c r="A1132">
        <v>39</v>
      </c>
      <c r="B1132" t="s">
        <v>7</v>
      </c>
      <c r="C1132">
        <v>23.87</v>
      </c>
      <c r="D1132">
        <v>5</v>
      </c>
      <c r="E1132" t="s">
        <v>11</v>
      </c>
      <c r="F1132" t="s">
        <v>12</v>
      </c>
      <c r="G1132">
        <v>8582.3022999999994</v>
      </c>
      <c r="H1132">
        <f t="shared" si="51"/>
        <v>1</v>
      </c>
      <c r="I1132">
        <f t="shared" si="52"/>
        <v>0</v>
      </c>
      <c r="J1132" cm="1">
        <f t="array" ref="J1132">_xlfn.IFS(F1132="southwest", 1, F1132="southeast", 2, F1132="northwest", 3, F1132="northeast", 4)</f>
        <v>2</v>
      </c>
      <c r="K1132">
        <f t="shared" si="53"/>
        <v>0</v>
      </c>
    </row>
    <row r="1133" spans="1:11" x14ac:dyDescent="0.2">
      <c r="A1133">
        <v>27</v>
      </c>
      <c r="B1133" t="s">
        <v>10</v>
      </c>
      <c r="C1133">
        <v>45.9</v>
      </c>
      <c r="D1133">
        <v>2</v>
      </c>
      <c r="E1133" t="s">
        <v>11</v>
      </c>
      <c r="F1133" t="s">
        <v>9</v>
      </c>
      <c r="G1133">
        <v>3693.4279999999999</v>
      </c>
      <c r="H1133">
        <f t="shared" si="51"/>
        <v>0</v>
      </c>
      <c r="I1133">
        <f t="shared" si="52"/>
        <v>0</v>
      </c>
      <c r="J1133" cm="1">
        <f t="array" ref="J1133">_xlfn.IFS(F1133="southwest", 1, F1133="southeast", 2, F1133="northwest", 3, F1133="northeast", 4)</f>
        <v>1</v>
      </c>
      <c r="K1133">
        <f t="shared" si="53"/>
        <v>1</v>
      </c>
    </row>
    <row r="1134" spans="1:11" x14ac:dyDescent="0.2">
      <c r="A1134">
        <v>57</v>
      </c>
      <c r="B1134" t="s">
        <v>10</v>
      </c>
      <c r="C1134">
        <v>40.28</v>
      </c>
      <c r="D1134">
        <v>0</v>
      </c>
      <c r="E1134" t="s">
        <v>11</v>
      </c>
      <c r="F1134" t="s">
        <v>14</v>
      </c>
      <c r="G1134">
        <v>20709.020339999999</v>
      </c>
      <c r="H1134">
        <f t="shared" si="51"/>
        <v>0</v>
      </c>
      <c r="I1134">
        <f t="shared" si="52"/>
        <v>0</v>
      </c>
      <c r="J1134" cm="1">
        <f t="array" ref="J1134">_xlfn.IFS(F1134="southwest", 1, F1134="southeast", 2, F1134="northwest", 3, F1134="northeast", 4)</f>
        <v>4</v>
      </c>
      <c r="K1134">
        <f t="shared" si="53"/>
        <v>1</v>
      </c>
    </row>
    <row r="1135" spans="1:11" x14ac:dyDescent="0.2">
      <c r="A1135">
        <v>52</v>
      </c>
      <c r="B1135" t="s">
        <v>7</v>
      </c>
      <c r="C1135">
        <v>18.335000000000001</v>
      </c>
      <c r="D1135">
        <v>0</v>
      </c>
      <c r="E1135" t="s">
        <v>11</v>
      </c>
      <c r="F1135" t="s">
        <v>13</v>
      </c>
      <c r="G1135">
        <v>9991.0376500000002</v>
      </c>
      <c r="H1135">
        <f t="shared" si="51"/>
        <v>1</v>
      </c>
      <c r="I1135">
        <f t="shared" si="52"/>
        <v>0</v>
      </c>
      <c r="J1135" cm="1">
        <f t="array" ref="J1135">_xlfn.IFS(F1135="southwest", 1, F1135="southeast", 2, F1135="northwest", 3, F1135="northeast", 4)</f>
        <v>3</v>
      </c>
      <c r="K1135">
        <f t="shared" si="53"/>
        <v>0</v>
      </c>
    </row>
    <row r="1136" spans="1:11" x14ac:dyDescent="0.2">
      <c r="A1136">
        <v>28</v>
      </c>
      <c r="B1136" t="s">
        <v>10</v>
      </c>
      <c r="C1136">
        <v>33.82</v>
      </c>
      <c r="D1136">
        <v>0</v>
      </c>
      <c r="E1136" t="s">
        <v>11</v>
      </c>
      <c r="F1136" t="s">
        <v>13</v>
      </c>
      <c r="G1136">
        <v>19673.335729999999</v>
      </c>
      <c r="H1136">
        <f t="shared" si="51"/>
        <v>0</v>
      </c>
      <c r="I1136">
        <f t="shared" si="52"/>
        <v>0</v>
      </c>
      <c r="J1136" cm="1">
        <f t="array" ref="J1136">_xlfn.IFS(F1136="southwest", 1, F1136="southeast", 2, F1136="northwest", 3, F1136="northeast", 4)</f>
        <v>3</v>
      </c>
      <c r="K1136">
        <f t="shared" si="53"/>
        <v>1</v>
      </c>
    </row>
    <row r="1137" spans="1:11" x14ac:dyDescent="0.2">
      <c r="A1137">
        <v>50</v>
      </c>
      <c r="B1137" t="s">
        <v>7</v>
      </c>
      <c r="C1137">
        <v>28.12</v>
      </c>
      <c r="D1137">
        <v>3</v>
      </c>
      <c r="E1137" t="s">
        <v>11</v>
      </c>
      <c r="F1137" t="s">
        <v>13</v>
      </c>
      <c r="G1137">
        <v>11085.586799999999</v>
      </c>
      <c r="H1137">
        <f t="shared" si="51"/>
        <v>1</v>
      </c>
      <c r="I1137">
        <f t="shared" si="52"/>
        <v>0</v>
      </c>
      <c r="J1137" cm="1">
        <f t="array" ref="J1137">_xlfn.IFS(F1137="southwest", 1, F1137="southeast", 2, F1137="northwest", 3, F1137="northeast", 4)</f>
        <v>3</v>
      </c>
      <c r="K1137">
        <f t="shared" si="53"/>
        <v>1</v>
      </c>
    </row>
    <row r="1138" spans="1:11" x14ac:dyDescent="0.2">
      <c r="A1138">
        <v>44</v>
      </c>
      <c r="B1138" t="s">
        <v>7</v>
      </c>
      <c r="C1138">
        <v>25</v>
      </c>
      <c r="D1138">
        <v>1</v>
      </c>
      <c r="E1138" t="s">
        <v>11</v>
      </c>
      <c r="F1138" t="s">
        <v>9</v>
      </c>
      <c r="G1138">
        <v>7623.518</v>
      </c>
      <c r="H1138">
        <f t="shared" si="51"/>
        <v>1</v>
      </c>
      <c r="I1138">
        <f t="shared" si="52"/>
        <v>0</v>
      </c>
      <c r="J1138" cm="1">
        <f t="array" ref="J1138">_xlfn.IFS(F1138="southwest", 1, F1138="southeast", 2, F1138="northwest", 3, F1138="northeast", 4)</f>
        <v>1</v>
      </c>
      <c r="K1138">
        <f t="shared" si="53"/>
        <v>0</v>
      </c>
    </row>
    <row r="1139" spans="1:11" x14ac:dyDescent="0.2">
      <c r="A1139">
        <v>26</v>
      </c>
      <c r="B1139" t="s">
        <v>7</v>
      </c>
      <c r="C1139">
        <v>22.23</v>
      </c>
      <c r="D1139">
        <v>0</v>
      </c>
      <c r="E1139" t="s">
        <v>11</v>
      </c>
      <c r="F1139" t="s">
        <v>13</v>
      </c>
      <c r="G1139">
        <v>3176.2876999999999</v>
      </c>
      <c r="H1139">
        <f t="shared" si="51"/>
        <v>1</v>
      </c>
      <c r="I1139">
        <f t="shared" si="52"/>
        <v>0</v>
      </c>
      <c r="J1139" cm="1">
        <f t="array" ref="J1139">_xlfn.IFS(F1139="southwest", 1, F1139="southeast", 2, F1139="northwest", 3, F1139="northeast", 4)</f>
        <v>3</v>
      </c>
      <c r="K1139">
        <f t="shared" si="53"/>
        <v>0</v>
      </c>
    </row>
    <row r="1140" spans="1:11" x14ac:dyDescent="0.2">
      <c r="A1140">
        <v>33</v>
      </c>
      <c r="B1140" t="s">
        <v>10</v>
      </c>
      <c r="C1140">
        <v>30.25</v>
      </c>
      <c r="D1140">
        <v>0</v>
      </c>
      <c r="E1140" t="s">
        <v>11</v>
      </c>
      <c r="F1140" t="s">
        <v>12</v>
      </c>
      <c r="G1140">
        <v>3704.3544999999999</v>
      </c>
      <c r="H1140">
        <f t="shared" si="51"/>
        <v>0</v>
      </c>
      <c r="I1140">
        <f t="shared" si="52"/>
        <v>0</v>
      </c>
      <c r="J1140" cm="1">
        <f t="array" ref="J1140">_xlfn.IFS(F1140="southwest", 1, F1140="southeast", 2, F1140="northwest", 3, F1140="northeast", 4)</f>
        <v>2</v>
      </c>
      <c r="K1140">
        <f t="shared" si="53"/>
        <v>1</v>
      </c>
    </row>
    <row r="1141" spans="1:11" x14ac:dyDescent="0.2">
      <c r="A1141">
        <v>19</v>
      </c>
      <c r="B1141" t="s">
        <v>7</v>
      </c>
      <c r="C1141">
        <v>32.49</v>
      </c>
      <c r="D1141">
        <v>0</v>
      </c>
      <c r="E1141" t="s">
        <v>8</v>
      </c>
      <c r="F1141" t="s">
        <v>13</v>
      </c>
      <c r="G1141">
        <v>36898.733079999998</v>
      </c>
      <c r="H1141">
        <f t="shared" si="51"/>
        <v>1</v>
      </c>
      <c r="I1141">
        <f t="shared" si="52"/>
        <v>1</v>
      </c>
      <c r="J1141" cm="1">
        <f t="array" ref="J1141">_xlfn.IFS(F1141="southwest", 1, F1141="southeast", 2, F1141="northwest", 3, F1141="northeast", 4)</f>
        <v>3</v>
      </c>
      <c r="K1141">
        <f t="shared" si="53"/>
        <v>1</v>
      </c>
    </row>
    <row r="1142" spans="1:11" x14ac:dyDescent="0.2">
      <c r="A1142">
        <v>50</v>
      </c>
      <c r="B1142" t="s">
        <v>10</v>
      </c>
      <c r="C1142">
        <v>37.07</v>
      </c>
      <c r="D1142">
        <v>1</v>
      </c>
      <c r="E1142" t="s">
        <v>11</v>
      </c>
      <c r="F1142" t="s">
        <v>12</v>
      </c>
      <c r="G1142">
        <v>9048.0272999999997</v>
      </c>
      <c r="H1142">
        <f t="shared" si="51"/>
        <v>0</v>
      </c>
      <c r="I1142">
        <f t="shared" si="52"/>
        <v>0</v>
      </c>
      <c r="J1142" cm="1">
        <f t="array" ref="J1142">_xlfn.IFS(F1142="southwest", 1, F1142="southeast", 2, F1142="northwest", 3, F1142="northeast", 4)</f>
        <v>2</v>
      </c>
      <c r="K1142">
        <f t="shared" si="53"/>
        <v>1</v>
      </c>
    </row>
    <row r="1143" spans="1:11" x14ac:dyDescent="0.2">
      <c r="A1143">
        <v>41</v>
      </c>
      <c r="B1143" t="s">
        <v>7</v>
      </c>
      <c r="C1143">
        <v>32.6</v>
      </c>
      <c r="D1143">
        <v>3</v>
      </c>
      <c r="E1143" t="s">
        <v>11</v>
      </c>
      <c r="F1143" t="s">
        <v>9</v>
      </c>
      <c r="G1143">
        <v>7954.5169999999998</v>
      </c>
      <c r="H1143">
        <f t="shared" si="51"/>
        <v>1</v>
      </c>
      <c r="I1143">
        <f t="shared" si="52"/>
        <v>0</v>
      </c>
      <c r="J1143" cm="1">
        <f t="array" ref="J1143">_xlfn.IFS(F1143="southwest", 1, F1143="southeast", 2, F1143="northwest", 3, F1143="northeast", 4)</f>
        <v>1</v>
      </c>
      <c r="K1143">
        <f t="shared" si="53"/>
        <v>1</v>
      </c>
    </row>
    <row r="1144" spans="1:11" x14ac:dyDescent="0.2">
      <c r="A1144">
        <v>52</v>
      </c>
      <c r="B1144" t="s">
        <v>7</v>
      </c>
      <c r="C1144">
        <v>24.86</v>
      </c>
      <c r="D1144">
        <v>0</v>
      </c>
      <c r="E1144" t="s">
        <v>11</v>
      </c>
      <c r="F1144" t="s">
        <v>12</v>
      </c>
      <c r="G1144">
        <v>27117.993780000001</v>
      </c>
      <c r="H1144">
        <f t="shared" si="51"/>
        <v>1</v>
      </c>
      <c r="I1144">
        <f t="shared" si="52"/>
        <v>0</v>
      </c>
      <c r="J1144" cm="1">
        <f t="array" ref="J1144">_xlfn.IFS(F1144="southwest", 1, F1144="southeast", 2, F1144="northwest", 3, F1144="northeast", 4)</f>
        <v>2</v>
      </c>
      <c r="K1144">
        <f t="shared" si="53"/>
        <v>0</v>
      </c>
    </row>
    <row r="1145" spans="1:11" x14ac:dyDescent="0.2">
      <c r="A1145">
        <v>39</v>
      </c>
      <c r="B1145" t="s">
        <v>10</v>
      </c>
      <c r="C1145">
        <v>32.340000000000003</v>
      </c>
      <c r="D1145">
        <v>2</v>
      </c>
      <c r="E1145" t="s">
        <v>11</v>
      </c>
      <c r="F1145" t="s">
        <v>12</v>
      </c>
      <c r="G1145">
        <v>6338.0756000000001</v>
      </c>
      <c r="H1145">
        <f t="shared" si="51"/>
        <v>0</v>
      </c>
      <c r="I1145">
        <f t="shared" si="52"/>
        <v>0</v>
      </c>
      <c r="J1145" cm="1">
        <f t="array" ref="J1145">_xlfn.IFS(F1145="southwest", 1, F1145="southeast", 2, F1145="northwest", 3, F1145="northeast", 4)</f>
        <v>2</v>
      </c>
      <c r="K1145">
        <f t="shared" si="53"/>
        <v>1</v>
      </c>
    </row>
    <row r="1146" spans="1:11" x14ac:dyDescent="0.2">
      <c r="A1146">
        <v>50</v>
      </c>
      <c r="B1146" t="s">
        <v>10</v>
      </c>
      <c r="C1146">
        <v>32.299999999999997</v>
      </c>
      <c r="D1146">
        <v>2</v>
      </c>
      <c r="E1146" t="s">
        <v>11</v>
      </c>
      <c r="F1146" t="s">
        <v>9</v>
      </c>
      <c r="G1146">
        <v>9630.3970000000008</v>
      </c>
      <c r="H1146">
        <f t="shared" si="51"/>
        <v>0</v>
      </c>
      <c r="I1146">
        <f t="shared" si="52"/>
        <v>0</v>
      </c>
      <c r="J1146" cm="1">
        <f t="array" ref="J1146">_xlfn.IFS(F1146="southwest", 1, F1146="southeast", 2, F1146="northwest", 3, F1146="northeast", 4)</f>
        <v>1</v>
      </c>
      <c r="K1146">
        <f t="shared" si="53"/>
        <v>1</v>
      </c>
    </row>
    <row r="1147" spans="1:11" x14ac:dyDescent="0.2">
      <c r="A1147">
        <v>52</v>
      </c>
      <c r="B1147" t="s">
        <v>10</v>
      </c>
      <c r="C1147">
        <v>32.774999999999999</v>
      </c>
      <c r="D1147">
        <v>3</v>
      </c>
      <c r="E1147" t="s">
        <v>11</v>
      </c>
      <c r="F1147" t="s">
        <v>13</v>
      </c>
      <c r="G1147">
        <v>11289.10925</v>
      </c>
      <c r="H1147">
        <f t="shared" si="51"/>
        <v>0</v>
      </c>
      <c r="I1147">
        <f t="shared" si="52"/>
        <v>0</v>
      </c>
      <c r="J1147" cm="1">
        <f t="array" ref="J1147">_xlfn.IFS(F1147="southwest", 1, F1147="southeast", 2, F1147="northwest", 3, F1147="northeast", 4)</f>
        <v>3</v>
      </c>
      <c r="K1147">
        <f t="shared" si="53"/>
        <v>1</v>
      </c>
    </row>
    <row r="1148" spans="1:11" x14ac:dyDescent="0.2">
      <c r="A1148">
        <v>60</v>
      </c>
      <c r="B1148" t="s">
        <v>10</v>
      </c>
      <c r="C1148">
        <v>32.799999999999997</v>
      </c>
      <c r="D1148">
        <v>0</v>
      </c>
      <c r="E1148" t="s">
        <v>8</v>
      </c>
      <c r="F1148" t="s">
        <v>9</v>
      </c>
      <c r="G1148">
        <v>52590.829389999999</v>
      </c>
      <c r="H1148">
        <f t="shared" si="51"/>
        <v>0</v>
      </c>
      <c r="I1148">
        <f t="shared" si="52"/>
        <v>1</v>
      </c>
      <c r="J1148" cm="1">
        <f t="array" ref="J1148">_xlfn.IFS(F1148="southwest", 1, F1148="southeast", 2, F1148="northwest", 3, F1148="northeast", 4)</f>
        <v>1</v>
      </c>
      <c r="K1148">
        <f t="shared" si="53"/>
        <v>1</v>
      </c>
    </row>
    <row r="1149" spans="1:11" x14ac:dyDescent="0.2">
      <c r="A1149">
        <v>20</v>
      </c>
      <c r="B1149" t="s">
        <v>7</v>
      </c>
      <c r="C1149">
        <v>31.92</v>
      </c>
      <c r="D1149">
        <v>0</v>
      </c>
      <c r="E1149" t="s">
        <v>11</v>
      </c>
      <c r="F1149" t="s">
        <v>13</v>
      </c>
      <c r="G1149">
        <v>2261.5688</v>
      </c>
      <c r="H1149">
        <f t="shared" si="51"/>
        <v>1</v>
      </c>
      <c r="I1149">
        <f t="shared" si="52"/>
        <v>0</v>
      </c>
      <c r="J1149" cm="1">
        <f t="array" ref="J1149">_xlfn.IFS(F1149="southwest", 1, F1149="southeast", 2, F1149="northwest", 3, F1149="northeast", 4)</f>
        <v>3</v>
      </c>
      <c r="K1149">
        <f t="shared" si="53"/>
        <v>1</v>
      </c>
    </row>
    <row r="1150" spans="1:11" x14ac:dyDescent="0.2">
      <c r="A1150">
        <v>55</v>
      </c>
      <c r="B1150" t="s">
        <v>10</v>
      </c>
      <c r="C1150">
        <v>21.5</v>
      </c>
      <c r="D1150">
        <v>1</v>
      </c>
      <c r="E1150" t="s">
        <v>11</v>
      </c>
      <c r="F1150" t="s">
        <v>9</v>
      </c>
      <c r="G1150">
        <v>10791.96</v>
      </c>
      <c r="H1150">
        <f t="shared" si="51"/>
        <v>0</v>
      </c>
      <c r="I1150">
        <f t="shared" si="52"/>
        <v>0</v>
      </c>
      <c r="J1150" cm="1">
        <f t="array" ref="J1150">_xlfn.IFS(F1150="southwest", 1, F1150="southeast", 2, F1150="northwest", 3, F1150="northeast", 4)</f>
        <v>1</v>
      </c>
      <c r="K1150">
        <f t="shared" si="53"/>
        <v>0</v>
      </c>
    </row>
    <row r="1151" spans="1:11" x14ac:dyDescent="0.2">
      <c r="A1151">
        <v>42</v>
      </c>
      <c r="B1151" t="s">
        <v>10</v>
      </c>
      <c r="C1151">
        <v>34.1</v>
      </c>
      <c r="D1151">
        <v>0</v>
      </c>
      <c r="E1151" t="s">
        <v>11</v>
      </c>
      <c r="F1151" t="s">
        <v>9</v>
      </c>
      <c r="G1151">
        <v>5979.7309999999998</v>
      </c>
      <c r="H1151">
        <f t="shared" si="51"/>
        <v>0</v>
      </c>
      <c r="I1151">
        <f t="shared" si="52"/>
        <v>0</v>
      </c>
      <c r="J1151" cm="1">
        <f t="array" ref="J1151">_xlfn.IFS(F1151="southwest", 1, F1151="southeast", 2, F1151="northwest", 3, F1151="northeast", 4)</f>
        <v>1</v>
      </c>
      <c r="K1151">
        <f t="shared" si="53"/>
        <v>1</v>
      </c>
    </row>
    <row r="1152" spans="1:11" x14ac:dyDescent="0.2">
      <c r="A1152">
        <v>18</v>
      </c>
      <c r="B1152" t="s">
        <v>7</v>
      </c>
      <c r="C1152">
        <v>30.305</v>
      </c>
      <c r="D1152">
        <v>0</v>
      </c>
      <c r="E1152" t="s">
        <v>11</v>
      </c>
      <c r="F1152" t="s">
        <v>14</v>
      </c>
      <c r="G1152">
        <v>2203.7359499999998</v>
      </c>
      <c r="H1152">
        <f t="shared" si="51"/>
        <v>1</v>
      </c>
      <c r="I1152">
        <f t="shared" si="52"/>
        <v>0</v>
      </c>
      <c r="J1152" cm="1">
        <f t="array" ref="J1152">_xlfn.IFS(F1152="southwest", 1, F1152="southeast", 2, F1152="northwest", 3, F1152="northeast", 4)</f>
        <v>4</v>
      </c>
      <c r="K1152">
        <f t="shared" si="53"/>
        <v>1</v>
      </c>
    </row>
    <row r="1153" spans="1:11" x14ac:dyDescent="0.2">
      <c r="A1153">
        <v>58</v>
      </c>
      <c r="B1153" t="s">
        <v>7</v>
      </c>
      <c r="C1153">
        <v>36.479999999999997</v>
      </c>
      <c r="D1153">
        <v>0</v>
      </c>
      <c r="E1153" t="s">
        <v>11</v>
      </c>
      <c r="F1153" t="s">
        <v>13</v>
      </c>
      <c r="G1153">
        <v>12235.8392</v>
      </c>
      <c r="H1153">
        <f t="shared" si="51"/>
        <v>1</v>
      </c>
      <c r="I1153">
        <f t="shared" si="52"/>
        <v>0</v>
      </c>
      <c r="J1153" cm="1">
        <f t="array" ref="J1153">_xlfn.IFS(F1153="southwest", 1, F1153="southeast", 2, F1153="northwest", 3, F1153="northeast", 4)</f>
        <v>3</v>
      </c>
      <c r="K1153">
        <f t="shared" si="53"/>
        <v>1</v>
      </c>
    </row>
    <row r="1154" spans="1:11" x14ac:dyDescent="0.2">
      <c r="A1154">
        <v>43</v>
      </c>
      <c r="B1154" t="s">
        <v>7</v>
      </c>
      <c r="C1154">
        <v>32.56</v>
      </c>
      <c r="D1154">
        <v>3</v>
      </c>
      <c r="E1154" t="s">
        <v>8</v>
      </c>
      <c r="F1154" t="s">
        <v>12</v>
      </c>
      <c r="G1154">
        <v>40941.285400000001</v>
      </c>
      <c r="H1154">
        <f t="shared" si="51"/>
        <v>1</v>
      </c>
      <c r="I1154">
        <f t="shared" si="52"/>
        <v>1</v>
      </c>
      <c r="J1154" cm="1">
        <f t="array" ref="J1154">_xlfn.IFS(F1154="southwest", 1, F1154="southeast", 2, F1154="northwest", 3, F1154="northeast", 4)</f>
        <v>2</v>
      </c>
      <c r="K1154">
        <f t="shared" si="53"/>
        <v>1</v>
      </c>
    </row>
    <row r="1155" spans="1:11" x14ac:dyDescent="0.2">
      <c r="A1155">
        <v>35</v>
      </c>
      <c r="B1155" t="s">
        <v>7</v>
      </c>
      <c r="C1155">
        <v>35.814999999999998</v>
      </c>
      <c r="D1155">
        <v>1</v>
      </c>
      <c r="E1155" t="s">
        <v>11</v>
      </c>
      <c r="F1155" t="s">
        <v>13</v>
      </c>
      <c r="G1155">
        <v>5630.4578499999998</v>
      </c>
      <c r="H1155">
        <f t="shared" ref="H1155:H1218" si="54">IF(B1155= "female", 1, 0)</f>
        <v>1</v>
      </c>
      <c r="I1155">
        <f t="shared" ref="I1155:I1218" si="55">IF(E1155="yes", 1, 0)</f>
        <v>0</v>
      </c>
      <c r="J1155" cm="1">
        <f t="array" ref="J1155">_xlfn.IFS(F1155="southwest", 1, F1155="southeast", 2, F1155="northwest", 3, F1155="northeast", 4)</f>
        <v>3</v>
      </c>
      <c r="K1155">
        <f t="shared" ref="K1155:K1218" si="56">IF(C1155&gt;25, 1, 0)</f>
        <v>1</v>
      </c>
    </row>
    <row r="1156" spans="1:11" x14ac:dyDescent="0.2">
      <c r="A1156">
        <v>48</v>
      </c>
      <c r="B1156" t="s">
        <v>7</v>
      </c>
      <c r="C1156">
        <v>27.93</v>
      </c>
      <c r="D1156">
        <v>4</v>
      </c>
      <c r="E1156" t="s">
        <v>11</v>
      </c>
      <c r="F1156" t="s">
        <v>13</v>
      </c>
      <c r="G1156">
        <v>11015.1747</v>
      </c>
      <c r="H1156">
        <f t="shared" si="54"/>
        <v>1</v>
      </c>
      <c r="I1156">
        <f t="shared" si="55"/>
        <v>0</v>
      </c>
      <c r="J1156" cm="1">
        <f t="array" ref="J1156">_xlfn.IFS(F1156="southwest", 1, F1156="southeast", 2, F1156="northwest", 3, F1156="northeast", 4)</f>
        <v>3</v>
      </c>
      <c r="K1156">
        <f t="shared" si="56"/>
        <v>1</v>
      </c>
    </row>
    <row r="1157" spans="1:11" x14ac:dyDescent="0.2">
      <c r="A1157">
        <v>36</v>
      </c>
      <c r="B1157" t="s">
        <v>7</v>
      </c>
      <c r="C1157">
        <v>22.135000000000002</v>
      </c>
      <c r="D1157">
        <v>3</v>
      </c>
      <c r="E1157" t="s">
        <v>11</v>
      </c>
      <c r="F1157" t="s">
        <v>14</v>
      </c>
      <c r="G1157">
        <v>7228.2156500000001</v>
      </c>
      <c r="H1157">
        <f t="shared" si="54"/>
        <v>1</v>
      </c>
      <c r="I1157">
        <f t="shared" si="55"/>
        <v>0</v>
      </c>
      <c r="J1157" cm="1">
        <f t="array" ref="J1157">_xlfn.IFS(F1157="southwest", 1, F1157="southeast", 2, F1157="northwest", 3, F1157="northeast", 4)</f>
        <v>4</v>
      </c>
      <c r="K1157">
        <f t="shared" si="56"/>
        <v>0</v>
      </c>
    </row>
    <row r="1158" spans="1:11" x14ac:dyDescent="0.2">
      <c r="A1158">
        <v>19</v>
      </c>
      <c r="B1158" t="s">
        <v>10</v>
      </c>
      <c r="C1158">
        <v>44.88</v>
      </c>
      <c r="D1158">
        <v>0</v>
      </c>
      <c r="E1158" t="s">
        <v>8</v>
      </c>
      <c r="F1158" t="s">
        <v>12</v>
      </c>
      <c r="G1158">
        <v>39722.746200000001</v>
      </c>
      <c r="H1158">
        <f t="shared" si="54"/>
        <v>0</v>
      </c>
      <c r="I1158">
        <f t="shared" si="55"/>
        <v>1</v>
      </c>
      <c r="J1158" cm="1">
        <f t="array" ref="J1158">_xlfn.IFS(F1158="southwest", 1, F1158="southeast", 2, F1158="northwest", 3, F1158="northeast", 4)</f>
        <v>2</v>
      </c>
      <c r="K1158">
        <f t="shared" si="56"/>
        <v>1</v>
      </c>
    </row>
    <row r="1159" spans="1:11" x14ac:dyDescent="0.2">
      <c r="A1159">
        <v>23</v>
      </c>
      <c r="B1159" t="s">
        <v>7</v>
      </c>
      <c r="C1159">
        <v>23.18</v>
      </c>
      <c r="D1159">
        <v>2</v>
      </c>
      <c r="E1159" t="s">
        <v>11</v>
      </c>
      <c r="F1159" t="s">
        <v>13</v>
      </c>
      <c r="G1159">
        <v>14426.073850000001</v>
      </c>
      <c r="H1159">
        <f t="shared" si="54"/>
        <v>1</v>
      </c>
      <c r="I1159">
        <f t="shared" si="55"/>
        <v>0</v>
      </c>
      <c r="J1159" cm="1">
        <f t="array" ref="J1159">_xlfn.IFS(F1159="southwest", 1, F1159="southeast", 2, F1159="northwest", 3, F1159="northeast", 4)</f>
        <v>3</v>
      </c>
      <c r="K1159">
        <f t="shared" si="56"/>
        <v>0</v>
      </c>
    </row>
    <row r="1160" spans="1:11" x14ac:dyDescent="0.2">
      <c r="A1160">
        <v>20</v>
      </c>
      <c r="B1160" t="s">
        <v>7</v>
      </c>
      <c r="C1160">
        <v>30.59</v>
      </c>
      <c r="D1160">
        <v>0</v>
      </c>
      <c r="E1160" t="s">
        <v>11</v>
      </c>
      <c r="F1160" t="s">
        <v>14</v>
      </c>
      <c r="G1160">
        <v>2459.7201</v>
      </c>
      <c r="H1160">
        <f t="shared" si="54"/>
        <v>1</v>
      </c>
      <c r="I1160">
        <f t="shared" si="55"/>
        <v>0</v>
      </c>
      <c r="J1160" cm="1">
        <f t="array" ref="J1160">_xlfn.IFS(F1160="southwest", 1, F1160="southeast", 2, F1160="northwest", 3, F1160="northeast", 4)</f>
        <v>4</v>
      </c>
      <c r="K1160">
        <f t="shared" si="56"/>
        <v>1</v>
      </c>
    </row>
    <row r="1161" spans="1:11" x14ac:dyDescent="0.2">
      <c r="A1161">
        <v>32</v>
      </c>
      <c r="B1161" t="s">
        <v>7</v>
      </c>
      <c r="C1161">
        <v>41.1</v>
      </c>
      <c r="D1161">
        <v>0</v>
      </c>
      <c r="E1161" t="s">
        <v>11</v>
      </c>
      <c r="F1161" t="s">
        <v>9</v>
      </c>
      <c r="G1161">
        <v>3989.8409999999999</v>
      </c>
      <c r="H1161">
        <f t="shared" si="54"/>
        <v>1</v>
      </c>
      <c r="I1161">
        <f t="shared" si="55"/>
        <v>0</v>
      </c>
      <c r="J1161" cm="1">
        <f t="array" ref="J1161">_xlfn.IFS(F1161="southwest", 1, F1161="southeast", 2, F1161="northwest", 3, F1161="northeast", 4)</f>
        <v>1</v>
      </c>
      <c r="K1161">
        <f t="shared" si="56"/>
        <v>1</v>
      </c>
    </row>
    <row r="1162" spans="1:11" x14ac:dyDescent="0.2">
      <c r="A1162">
        <v>43</v>
      </c>
      <c r="B1162" t="s">
        <v>7</v>
      </c>
      <c r="C1162">
        <v>34.58</v>
      </c>
      <c r="D1162">
        <v>1</v>
      </c>
      <c r="E1162" t="s">
        <v>11</v>
      </c>
      <c r="F1162" t="s">
        <v>13</v>
      </c>
      <c r="G1162">
        <v>7727.2532000000001</v>
      </c>
      <c r="H1162">
        <f t="shared" si="54"/>
        <v>1</v>
      </c>
      <c r="I1162">
        <f t="shared" si="55"/>
        <v>0</v>
      </c>
      <c r="J1162" cm="1">
        <f t="array" ref="J1162">_xlfn.IFS(F1162="southwest", 1, F1162="southeast", 2, F1162="northwest", 3, F1162="northeast", 4)</f>
        <v>3</v>
      </c>
      <c r="K1162">
        <f t="shared" si="56"/>
        <v>1</v>
      </c>
    </row>
    <row r="1163" spans="1:11" x14ac:dyDescent="0.2">
      <c r="A1163">
        <v>34</v>
      </c>
      <c r="B1163" t="s">
        <v>10</v>
      </c>
      <c r="C1163">
        <v>42.13</v>
      </c>
      <c r="D1163">
        <v>2</v>
      </c>
      <c r="E1163" t="s">
        <v>11</v>
      </c>
      <c r="F1163" t="s">
        <v>12</v>
      </c>
      <c r="G1163">
        <v>5124.1886999999997</v>
      </c>
      <c r="H1163">
        <f t="shared" si="54"/>
        <v>0</v>
      </c>
      <c r="I1163">
        <f t="shared" si="55"/>
        <v>0</v>
      </c>
      <c r="J1163" cm="1">
        <f t="array" ref="J1163">_xlfn.IFS(F1163="southwest", 1, F1163="southeast", 2, F1163="northwest", 3, F1163="northeast", 4)</f>
        <v>2</v>
      </c>
      <c r="K1163">
        <f t="shared" si="56"/>
        <v>1</v>
      </c>
    </row>
    <row r="1164" spans="1:11" x14ac:dyDescent="0.2">
      <c r="A1164">
        <v>30</v>
      </c>
      <c r="B1164" t="s">
        <v>10</v>
      </c>
      <c r="C1164">
        <v>38.83</v>
      </c>
      <c r="D1164">
        <v>1</v>
      </c>
      <c r="E1164" t="s">
        <v>11</v>
      </c>
      <c r="F1164" t="s">
        <v>12</v>
      </c>
      <c r="G1164">
        <v>18963.171920000001</v>
      </c>
      <c r="H1164">
        <f t="shared" si="54"/>
        <v>0</v>
      </c>
      <c r="I1164">
        <f t="shared" si="55"/>
        <v>0</v>
      </c>
      <c r="J1164" cm="1">
        <f t="array" ref="J1164">_xlfn.IFS(F1164="southwest", 1, F1164="southeast", 2, F1164="northwest", 3, F1164="northeast", 4)</f>
        <v>2</v>
      </c>
      <c r="K1164">
        <f t="shared" si="56"/>
        <v>1</v>
      </c>
    </row>
    <row r="1165" spans="1:11" x14ac:dyDescent="0.2">
      <c r="A1165">
        <v>18</v>
      </c>
      <c r="B1165" t="s">
        <v>7</v>
      </c>
      <c r="C1165">
        <v>28.215</v>
      </c>
      <c r="D1165">
        <v>0</v>
      </c>
      <c r="E1165" t="s">
        <v>11</v>
      </c>
      <c r="F1165" t="s">
        <v>14</v>
      </c>
      <c r="G1165">
        <v>2200.8308499999998</v>
      </c>
      <c r="H1165">
        <f t="shared" si="54"/>
        <v>1</v>
      </c>
      <c r="I1165">
        <f t="shared" si="55"/>
        <v>0</v>
      </c>
      <c r="J1165" cm="1">
        <f t="array" ref="J1165">_xlfn.IFS(F1165="southwest", 1, F1165="southeast", 2, F1165="northwest", 3, F1165="northeast", 4)</f>
        <v>4</v>
      </c>
      <c r="K1165">
        <f t="shared" si="56"/>
        <v>1</v>
      </c>
    </row>
    <row r="1166" spans="1:11" x14ac:dyDescent="0.2">
      <c r="A1166">
        <v>41</v>
      </c>
      <c r="B1166" t="s">
        <v>7</v>
      </c>
      <c r="C1166">
        <v>28.31</v>
      </c>
      <c r="D1166">
        <v>1</v>
      </c>
      <c r="E1166" t="s">
        <v>11</v>
      </c>
      <c r="F1166" t="s">
        <v>13</v>
      </c>
      <c r="G1166">
        <v>7153.5538999999999</v>
      </c>
      <c r="H1166">
        <f t="shared" si="54"/>
        <v>1</v>
      </c>
      <c r="I1166">
        <f t="shared" si="55"/>
        <v>0</v>
      </c>
      <c r="J1166" cm="1">
        <f t="array" ref="J1166">_xlfn.IFS(F1166="southwest", 1, F1166="southeast", 2, F1166="northwest", 3, F1166="northeast", 4)</f>
        <v>3</v>
      </c>
      <c r="K1166">
        <f t="shared" si="56"/>
        <v>1</v>
      </c>
    </row>
    <row r="1167" spans="1:11" x14ac:dyDescent="0.2">
      <c r="A1167">
        <v>35</v>
      </c>
      <c r="B1167" t="s">
        <v>7</v>
      </c>
      <c r="C1167">
        <v>26.125</v>
      </c>
      <c r="D1167">
        <v>0</v>
      </c>
      <c r="E1167" t="s">
        <v>11</v>
      </c>
      <c r="F1167" t="s">
        <v>14</v>
      </c>
      <c r="G1167">
        <v>5227.9887500000004</v>
      </c>
      <c r="H1167">
        <f t="shared" si="54"/>
        <v>1</v>
      </c>
      <c r="I1167">
        <f t="shared" si="55"/>
        <v>0</v>
      </c>
      <c r="J1167" cm="1">
        <f t="array" ref="J1167">_xlfn.IFS(F1167="southwest", 1, F1167="southeast", 2, F1167="northwest", 3, F1167="northeast", 4)</f>
        <v>4</v>
      </c>
      <c r="K1167">
        <f t="shared" si="56"/>
        <v>1</v>
      </c>
    </row>
    <row r="1168" spans="1:11" x14ac:dyDescent="0.2">
      <c r="A1168">
        <v>57</v>
      </c>
      <c r="B1168" t="s">
        <v>10</v>
      </c>
      <c r="C1168">
        <v>40.369999999999997</v>
      </c>
      <c r="D1168">
        <v>0</v>
      </c>
      <c r="E1168" t="s">
        <v>11</v>
      </c>
      <c r="F1168" t="s">
        <v>12</v>
      </c>
      <c r="G1168">
        <v>10982.5013</v>
      </c>
      <c r="H1168">
        <f t="shared" si="54"/>
        <v>0</v>
      </c>
      <c r="I1168">
        <f t="shared" si="55"/>
        <v>0</v>
      </c>
      <c r="J1168" cm="1">
        <f t="array" ref="J1168">_xlfn.IFS(F1168="southwest", 1, F1168="southeast", 2, F1168="northwest", 3, F1168="northeast", 4)</f>
        <v>2</v>
      </c>
      <c r="K1168">
        <f t="shared" si="56"/>
        <v>1</v>
      </c>
    </row>
    <row r="1169" spans="1:11" x14ac:dyDescent="0.2">
      <c r="A1169">
        <v>29</v>
      </c>
      <c r="B1169" t="s">
        <v>7</v>
      </c>
      <c r="C1169">
        <v>24.6</v>
      </c>
      <c r="D1169">
        <v>2</v>
      </c>
      <c r="E1169" t="s">
        <v>11</v>
      </c>
      <c r="F1169" t="s">
        <v>9</v>
      </c>
      <c r="G1169">
        <v>4529.4769999999999</v>
      </c>
      <c r="H1169">
        <f t="shared" si="54"/>
        <v>1</v>
      </c>
      <c r="I1169">
        <f t="shared" si="55"/>
        <v>0</v>
      </c>
      <c r="J1169" cm="1">
        <f t="array" ref="J1169">_xlfn.IFS(F1169="southwest", 1, F1169="southeast", 2, F1169="northwest", 3, F1169="northeast", 4)</f>
        <v>1</v>
      </c>
      <c r="K1169">
        <f t="shared" si="56"/>
        <v>0</v>
      </c>
    </row>
    <row r="1170" spans="1:11" x14ac:dyDescent="0.2">
      <c r="A1170">
        <v>32</v>
      </c>
      <c r="B1170" t="s">
        <v>10</v>
      </c>
      <c r="C1170">
        <v>35.200000000000003</v>
      </c>
      <c r="D1170">
        <v>2</v>
      </c>
      <c r="E1170" t="s">
        <v>11</v>
      </c>
      <c r="F1170" t="s">
        <v>9</v>
      </c>
      <c r="G1170">
        <v>4670.6400000000003</v>
      </c>
      <c r="H1170">
        <f t="shared" si="54"/>
        <v>0</v>
      </c>
      <c r="I1170">
        <f t="shared" si="55"/>
        <v>0</v>
      </c>
      <c r="J1170" cm="1">
        <f t="array" ref="J1170">_xlfn.IFS(F1170="southwest", 1, F1170="southeast", 2, F1170="northwest", 3, F1170="northeast", 4)</f>
        <v>1</v>
      </c>
      <c r="K1170">
        <f t="shared" si="56"/>
        <v>1</v>
      </c>
    </row>
    <row r="1171" spans="1:11" x14ac:dyDescent="0.2">
      <c r="A1171">
        <v>37</v>
      </c>
      <c r="B1171" t="s">
        <v>7</v>
      </c>
      <c r="C1171">
        <v>34.104999999999997</v>
      </c>
      <c r="D1171">
        <v>1</v>
      </c>
      <c r="E1171" t="s">
        <v>11</v>
      </c>
      <c r="F1171" t="s">
        <v>13</v>
      </c>
      <c r="G1171">
        <v>6112.3529500000004</v>
      </c>
      <c r="H1171">
        <f t="shared" si="54"/>
        <v>1</v>
      </c>
      <c r="I1171">
        <f t="shared" si="55"/>
        <v>0</v>
      </c>
      <c r="J1171" cm="1">
        <f t="array" ref="J1171">_xlfn.IFS(F1171="southwest", 1, F1171="southeast", 2, F1171="northwest", 3, F1171="northeast", 4)</f>
        <v>3</v>
      </c>
      <c r="K1171">
        <f t="shared" si="56"/>
        <v>1</v>
      </c>
    </row>
    <row r="1172" spans="1:11" x14ac:dyDescent="0.2">
      <c r="A1172">
        <v>18</v>
      </c>
      <c r="B1172" t="s">
        <v>10</v>
      </c>
      <c r="C1172">
        <v>27.36</v>
      </c>
      <c r="D1172">
        <v>1</v>
      </c>
      <c r="E1172" t="s">
        <v>8</v>
      </c>
      <c r="F1172" t="s">
        <v>14</v>
      </c>
      <c r="G1172">
        <v>17178.682400000002</v>
      </c>
      <c r="H1172">
        <f t="shared" si="54"/>
        <v>0</v>
      </c>
      <c r="I1172">
        <f t="shared" si="55"/>
        <v>1</v>
      </c>
      <c r="J1172" cm="1">
        <f t="array" ref="J1172">_xlfn.IFS(F1172="southwest", 1, F1172="southeast", 2, F1172="northwest", 3, F1172="northeast", 4)</f>
        <v>4</v>
      </c>
      <c r="K1172">
        <f t="shared" si="56"/>
        <v>1</v>
      </c>
    </row>
    <row r="1173" spans="1:11" x14ac:dyDescent="0.2">
      <c r="A1173">
        <v>43</v>
      </c>
      <c r="B1173" t="s">
        <v>7</v>
      </c>
      <c r="C1173">
        <v>26.7</v>
      </c>
      <c r="D1173">
        <v>2</v>
      </c>
      <c r="E1173" t="s">
        <v>8</v>
      </c>
      <c r="F1173" t="s">
        <v>9</v>
      </c>
      <c r="G1173">
        <v>22478.6</v>
      </c>
      <c r="H1173">
        <f t="shared" si="54"/>
        <v>1</v>
      </c>
      <c r="I1173">
        <f t="shared" si="55"/>
        <v>1</v>
      </c>
      <c r="J1173" cm="1">
        <f t="array" ref="J1173">_xlfn.IFS(F1173="southwest", 1, F1173="southeast", 2, F1173="northwest", 3, F1173="northeast", 4)</f>
        <v>1</v>
      </c>
      <c r="K1173">
        <f t="shared" si="56"/>
        <v>1</v>
      </c>
    </row>
    <row r="1174" spans="1:11" x14ac:dyDescent="0.2">
      <c r="A1174">
        <v>56</v>
      </c>
      <c r="B1174" t="s">
        <v>7</v>
      </c>
      <c r="C1174">
        <v>41.91</v>
      </c>
      <c r="D1174">
        <v>0</v>
      </c>
      <c r="E1174" t="s">
        <v>11</v>
      </c>
      <c r="F1174" t="s">
        <v>12</v>
      </c>
      <c r="G1174">
        <v>11093.6229</v>
      </c>
      <c r="H1174">
        <f t="shared" si="54"/>
        <v>1</v>
      </c>
      <c r="I1174">
        <f t="shared" si="55"/>
        <v>0</v>
      </c>
      <c r="J1174" cm="1">
        <f t="array" ref="J1174">_xlfn.IFS(F1174="southwest", 1, F1174="southeast", 2, F1174="northwest", 3, F1174="northeast", 4)</f>
        <v>2</v>
      </c>
      <c r="K1174">
        <f t="shared" si="56"/>
        <v>1</v>
      </c>
    </row>
    <row r="1175" spans="1:11" x14ac:dyDescent="0.2">
      <c r="A1175">
        <v>38</v>
      </c>
      <c r="B1175" t="s">
        <v>10</v>
      </c>
      <c r="C1175">
        <v>29.26</v>
      </c>
      <c r="D1175">
        <v>2</v>
      </c>
      <c r="E1175" t="s">
        <v>11</v>
      </c>
      <c r="F1175" t="s">
        <v>13</v>
      </c>
      <c r="G1175">
        <v>6457.8433999999997</v>
      </c>
      <c r="H1175">
        <f t="shared" si="54"/>
        <v>0</v>
      </c>
      <c r="I1175">
        <f t="shared" si="55"/>
        <v>0</v>
      </c>
      <c r="J1175" cm="1">
        <f t="array" ref="J1175">_xlfn.IFS(F1175="southwest", 1, F1175="southeast", 2, F1175="northwest", 3, F1175="northeast", 4)</f>
        <v>3</v>
      </c>
      <c r="K1175">
        <f t="shared" si="56"/>
        <v>1</v>
      </c>
    </row>
    <row r="1176" spans="1:11" x14ac:dyDescent="0.2">
      <c r="A1176">
        <v>29</v>
      </c>
      <c r="B1176" t="s">
        <v>10</v>
      </c>
      <c r="C1176">
        <v>32.11</v>
      </c>
      <c r="D1176">
        <v>2</v>
      </c>
      <c r="E1176" t="s">
        <v>11</v>
      </c>
      <c r="F1176" t="s">
        <v>13</v>
      </c>
      <c r="G1176">
        <v>4433.9159</v>
      </c>
      <c r="H1176">
        <f t="shared" si="54"/>
        <v>0</v>
      </c>
      <c r="I1176">
        <f t="shared" si="55"/>
        <v>0</v>
      </c>
      <c r="J1176" cm="1">
        <f t="array" ref="J1176">_xlfn.IFS(F1176="southwest", 1, F1176="southeast", 2, F1176="northwest", 3, F1176="northeast", 4)</f>
        <v>3</v>
      </c>
      <c r="K1176">
        <f t="shared" si="56"/>
        <v>1</v>
      </c>
    </row>
    <row r="1177" spans="1:11" x14ac:dyDescent="0.2">
      <c r="A1177">
        <v>22</v>
      </c>
      <c r="B1177" t="s">
        <v>7</v>
      </c>
      <c r="C1177">
        <v>27.1</v>
      </c>
      <c r="D1177">
        <v>0</v>
      </c>
      <c r="E1177" t="s">
        <v>11</v>
      </c>
      <c r="F1177" t="s">
        <v>9</v>
      </c>
      <c r="G1177">
        <v>2154.3609999999999</v>
      </c>
      <c r="H1177">
        <f t="shared" si="54"/>
        <v>1</v>
      </c>
      <c r="I1177">
        <f t="shared" si="55"/>
        <v>0</v>
      </c>
      <c r="J1177" cm="1">
        <f t="array" ref="J1177">_xlfn.IFS(F1177="southwest", 1, F1177="southeast", 2, F1177="northwest", 3, F1177="northeast", 4)</f>
        <v>1</v>
      </c>
      <c r="K1177">
        <f t="shared" si="56"/>
        <v>1</v>
      </c>
    </row>
    <row r="1178" spans="1:11" x14ac:dyDescent="0.2">
      <c r="A1178">
        <v>52</v>
      </c>
      <c r="B1178" t="s">
        <v>7</v>
      </c>
      <c r="C1178">
        <v>24.13</v>
      </c>
      <c r="D1178">
        <v>1</v>
      </c>
      <c r="E1178" t="s">
        <v>8</v>
      </c>
      <c r="F1178" t="s">
        <v>13</v>
      </c>
      <c r="G1178">
        <v>23887.662700000001</v>
      </c>
      <c r="H1178">
        <f t="shared" si="54"/>
        <v>1</v>
      </c>
      <c r="I1178">
        <f t="shared" si="55"/>
        <v>1</v>
      </c>
      <c r="J1178" cm="1">
        <f t="array" ref="J1178">_xlfn.IFS(F1178="southwest", 1, F1178="southeast", 2, F1178="northwest", 3, F1178="northeast", 4)</f>
        <v>3</v>
      </c>
      <c r="K1178">
        <f t="shared" si="56"/>
        <v>0</v>
      </c>
    </row>
    <row r="1179" spans="1:11" x14ac:dyDescent="0.2">
      <c r="A1179">
        <v>40</v>
      </c>
      <c r="B1179" t="s">
        <v>7</v>
      </c>
      <c r="C1179">
        <v>27.4</v>
      </c>
      <c r="D1179">
        <v>1</v>
      </c>
      <c r="E1179" t="s">
        <v>11</v>
      </c>
      <c r="F1179" t="s">
        <v>9</v>
      </c>
      <c r="G1179">
        <v>6496.8860000000004</v>
      </c>
      <c r="H1179">
        <f t="shared" si="54"/>
        <v>1</v>
      </c>
      <c r="I1179">
        <f t="shared" si="55"/>
        <v>0</v>
      </c>
      <c r="J1179" cm="1">
        <f t="array" ref="J1179">_xlfn.IFS(F1179="southwest", 1, F1179="southeast", 2, F1179="northwest", 3, F1179="northeast", 4)</f>
        <v>1</v>
      </c>
      <c r="K1179">
        <f t="shared" si="56"/>
        <v>1</v>
      </c>
    </row>
    <row r="1180" spans="1:11" x14ac:dyDescent="0.2">
      <c r="A1180">
        <v>23</v>
      </c>
      <c r="B1180" t="s">
        <v>7</v>
      </c>
      <c r="C1180">
        <v>34.865000000000002</v>
      </c>
      <c r="D1180">
        <v>0</v>
      </c>
      <c r="E1180" t="s">
        <v>11</v>
      </c>
      <c r="F1180" t="s">
        <v>14</v>
      </c>
      <c r="G1180">
        <v>2899.4893499999998</v>
      </c>
      <c r="H1180">
        <f t="shared" si="54"/>
        <v>1</v>
      </c>
      <c r="I1180">
        <f t="shared" si="55"/>
        <v>0</v>
      </c>
      <c r="J1180" cm="1">
        <f t="array" ref="J1180">_xlfn.IFS(F1180="southwest", 1, F1180="southeast", 2, F1180="northwest", 3, F1180="northeast", 4)</f>
        <v>4</v>
      </c>
      <c r="K1180">
        <f t="shared" si="56"/>
        <v>1</v>
      </c>
    </row>
    <row r="1181" spans="1:11" x14ac:dyDescent="0.2">
      <c r="A1181">
        <v>31</v>
      </c>
      <c r="B1181" t="s">
        <v>10</v>
      </c>
      <c r="C1181">
        <v>29.81</v>
      </c>
      <c r="D1181">
        <v>0</v>
      </c>
      <c r="E1181" t="s">
        <v>8</v>
      </c>
      <c r="F1181" t="s">
        <v>12</v>
      </c>
      <c r="G1181">
        <v>19350.368900000001</v>
      </c>
      <c r="H1181">
        <f t="shared" si="54"/>
        <v>0</v>
      </c>
      <c r="I1181">
        <f t="shared" si="55"/>
        <v>1</v>
      </c>
      <c r="J1181" cm="1">
        <f t="array" ref="J1181">_xlfn.IFS(F1181="southwest", 1, F1181="southeast", 2, F1181="northwest", 3, F1181="northeast", 4)</f>
        <v>2</v>
      </c>
      <c r="K1181">
        <f t="shared" si="56"/>
        <v>1</v>
      </c>
    </row>
    <row r="1182" spans="1:11" x14ac:dyDescent="0.2">
      <c r="A1182">
        <v>42</v>
      </c>
      <c r="B1182" t="s">
        <v>7</v>
      </c>
      <c r="C1182">
        <v>41.325000000000003</v>
      </c>
      <c r="D1182">
        <v>1</v>
      </c>
      <c r="E1182" t="s">
        <v>11</v>
      </c>
      <c r="F1182" t="s">
        <v>14</v>
      </c>
      <c r="G1182">
        <v>7650.7737500000003</v>
      </c>
      <c r="H1182">
        <f t="shared" si="54"/>
        <v>1</v>
      </c>
      <c r="I1182">
        <f t="shared" si="55"/>
        <v>0</v>
      </c>
      <c r="J1182" cm="1">
        <f t="array" ref="J1182">_xlfn.IFS(F1182="southwest", 1, F1182="southeast", 2, F1182="northwest", 3, F1182="northeast", 4)</f>
        <v>4</v>
      </c>
      <c r="K1182">
        <f t="shared" si="56"/>
        <v>1</v>
      </c>
    </row>
    <row r="1183" spans="1:11" x14ac:dyDescent="0.2">
      <c r="A1183">
        <v>24</v>
      </c>
      <c r="B1183" t="s">
        <v>7</v>
      </c>
      <c r="C1183">
        <v>29.925000000000001</v>
      </c>
      <c r="D1183">
        <v>0</v>
      </c>
      <c r="E1183" t="s">
        <v>11</v>
      </c>
      <c r="F1183" t="s">
        <v>13</v>
      </c>
      <c r="G1183">
        <v>2850.6837500000001</v>
      </c>
      <c r="H1183">
        <f t="shared" si="54"/>
        <v>1</v>
      </c>
      <c r="I1183">
        <f t="shared" si="55"/>
        <v>0</v>
      </c>
      <c r="J1183" cm="1">
        <f t="array" ref="J1183">_xlfn.IFS(F1183="southwest", 1, F1183="southeast", 2, F1183="northwest", 3, F1183="northeast", 4)</f>
        <v>3</v>
      </c>
      <c r="K1183">
        <f t="shared" si="56"/>
        <v>1</v>
      </c>
    </row>
    <row r="1184" spans="1:11" x14ac:dyDescent="0.2">
      <c r="A1184">
        <v>25</v>
      </c>
      <c r="B1184" t="s">
        <v>7</v>
      </c>
      <c r="C1184">
        <v>30.3</v>
      </c>
      <c r="D1184">
        <v>0</v>
      </c>
      <c r="E1184" t="s">
        <v>11</v>
      </c>
      <c r="F1184" t="s">
        <v>9</v>
      </c>
      <c r="G1184">
        <v>2632.9920000000002</v>
      </c>
      <c r="H1184">
        <f t="shared" si="54"/>
        <v>1</v>
      </c>
      <c r="I1184">
        <f t="shared" si="55"/>
        <v>0</v>
      </c>
      <c r="J1184" cm="1">
        <f t="array" ref="J1184">_xlfn.IFS(F1184="southwest", 1, F1184="southeast", 2, F1184="northwest", 3, F1184="northeast", 4)</f>
        <v>1</v>
      </c>
      <c r="K1184">
        <f t="shared" si="56"/>
        <v>1</v>
      </c>
    </row>
    <row r="1185" spans="1:11" x14ac:dyDescent="0.2">
      <c r="A1185">
        <v>48</v>
      </c>
      <c r="B1185" t="s">
        <v>7</v>
      </c>
      <c r="C1185">
        <v>27.36</v>
      </c>
      <c r="D1185">
        <v>1</v>
      </c>
      <c r="E1185" t="s">
        <v>11</v>
      </c>
      <c r="F1185" t="s">
        <v>14</v>
      </c>
      <c r="G1185">
        <v>9447.3824000000004</v>
      </c>
      <c r="H1185">
        <f t="shared" si="54"/>
        <v>1</v>
      </c>
      <c r="I1185">
        <f t="shared" si="55"/>
        <v>0</v>
      </c>
      <c r="J1185" cm="1">
        <f t="array" ref="J1185">_xlfn.IFS(F1185="southwest", 1, F1185="southeast", 2, F1185="northwest", 3, F1185="northeast", 4)</f>
        <v>4</v>
      </c>
      <c r="K1185">
        <f t="shared" si="56"/>
        <v>1</v>
      </c>
    </row>
    <row r="1186" spans="1:11" x14ac:dyDescent="0.2">
      <c r="A1186">
        <v>23</v>
      </c>
      <c r="B1186" t="s">
        <v>7</v>
      </c>
      <c r="C1186">
        <v>28.49</v>
      </c>
      <c r="D1186">
        <v>1</v>
      </c>
      <c r="E1186" t="s">
        <v>8</v>
      </c>
      <c r="F1186" t="s">
        <v>12</v>
      </c>
      <c r="G1186">
        <v>18328.238099999999</v>
      </c>
      <c r="H1186">
        <f t="shared" si="54"/>
        <v>1</v>
      </c>
      <c r="I1186">
        <f t="shared" si="55"/>
        <v>1</v>
      </c>
      <c r="J1186" cm="1">
        <f t="array" ref="J1186">_xlfn.IFS(F1186="southwest", 1, F1186="southeast", 2, F1186="northwest", 3, F1186="northeast", 4)</f>
        <v>2</v>
      </c>
      <c r="K1186">
        <f t="shared" si="56"/>
        <v>1</v>
      </c>
    </row>
    <row r="1187" spans="1:11" x14ac:dyDescent="0.2">
      <c r="A1187">
        <v>45</v>
      </c>
      <c r="B1187" t="s">
        <v>10</v>
      </c>
      <c r="C1187">
        <v>23.56</v>
      </c>
      <c r="D1187">
        <v>2</v>
      </c>
      <c r="E1187" t="s">
        <v>11</v>
      </c>
      <c r="F1187" t="s">
        <v>14</v>
      </c>
      <c r="G1187">
        <v>8603.8233999999993</v>
      </c>
      <c r="H1187">
        <f t="shared" si="54"/>
        <v>0</v>
      </c>
      <c r="I1187">
        <f t="shared" si="55"/>
        <v>0</v>
      </c>
      <c r="J1187" cm="1">
        <f t="array" ref="J1187">_xlfn.IFS(F1187="southwest", 1, F1187="southeast", 2, F1187="northwest", 3, F1187="northeast", 4)</f>
        <v>4</v>
      </c>
      <c r="K1187">
        <f t="shared" si="56"/>
        <v>0</v>
      </c>
    </row>
    <row r="1188" spans="1:11" x14ac:dyDescent="0.2">
      <c r="A1188">
        <v>20</v>
      </c>
      <c r="B1188" t="s">
        <v>10</v>
      </c>
      <c r="C1188">
        <v>35.625</v>
      </c>
      <c r="D1188">
        <v>3</v>
      </c>
      <c r="E1188" t="s">
        <v>8</v>
      </c>
      <c r="F1188" t="s">
        <v>13</v>
      </c>
      <c r="G1188">
        <v>37465.34375</v>
      </c>
      <c r="H1188">
        <f t="shared" si="54"/>
        <v>0</v>
      </c>
      <c r="I1188">
        <f t="shared" si="55"/>
        <v>1</v>
      </c>
      <c r="J1188" cm="1">
        <f t="array" ref="J1188">_xlfn.IFS(F1188="southwest", 1, F1188="southeast", 2, F1188="northwest", 3, F1188="northeast", 4)</f>
        <v>3</v>
      </c>
      <c r="K1188">
        <f t="shared" si="56"/>
        <v>1</v>
      </c>
    </row>
    <row r="1189" spans="1:11" x14ac:dyDescent="0.2">
      <c r="A1189">
        <v>62</v>
      </c>
      <c r="B1189" t="s">
        <v>7</v>
      </c>
      <c r="C1189">
        <v>32.68</v>
      </c>
      <c r="D1189">
        <v>0</v>
      </c>
      <c r="E1189" t="s">
        <v>11</v>
      </c>
      <c r="F1189" t="s">
        <v>13</v>
      </c>
      <c r="G1189">
        <v>13844.797200000001</v>
      </c>
      <c r="H1189">
        <f t="shared" si="54"/>
        <v>1</v>
      </c>
      <c r="I1189">
        <f t="shared" si="55"/>
        <v>0</v>
      </c>
      <c r="J1189" cm="1">
        <f t="array" ref="J1189">_xlfn.IFS(F1189="southwest", 1, F1189="southeast", 2, F1189="northwest", 3, F1189="northeast", 4)</f>
        <v>3</v>
      </c>
      <c r="K1189">
        <f t="shared" si="56"/>
        <v>1</v>
      </c>
    </row>
    <row r="1190" spans="1:11" x14ac:dyDescent="0.2">
      <c r="A1190">
        <v>43</v>
      </c>
      <c r="B1190" t="s">
        <v>7</v>
      </c>
      <c r="C1190">
        <v>25.27</v>
      </c>
      <c r="D1190">
        <v>1</v>
      </c>
      <c r="E1190" t="s">
        <v>8</v>
      </c>
      <c r="F1190" t="s">
        <v>14</v>
      </c>
      <c r="G1190">
        <v>21771.3423</v>
      </c>
      <c r="H1190">
        <f t="shared" si="54"/>
        <v>1</v>
      </c>
      <c r="I1190">
        <f t="shared" si="55"/>
        <v>1</v>
      </c>
      <c r="J1190" cm="1">
        <f t="array" ref="J1190">_xlfn.IFS(F1190="southwest", 1, F1190="southeast", 2, F1190="northwest", 3, F1190="northeast", 4)</f>
        <v>4</v>
      </c>
      <c r="K1190">
        <f t="shared" si="56"/>
        <v>1</v>
      </c>
    </row>
    <row r="1191" spans="1:11" x14ac:dyDescent="0.2">
      <c r="A1191">
        <v>23</v>
      </c>
      <c r="B1191" t="s">
        <v>7</v>
      </c>
      <c r="C1191">
        <v>28</v>
      </c>
      <c r="D1191">
        <v>0</v>
      </c>
      <c r="E1191" t="s">
        <v>11</v>
      </c>
      <c r="F1191" t="s">
        <v>9</v>
      </c>
      <c r="G1191">
        <v>13126.677449999999</v>
      </c>
      <c r="H1191">
        <f t="shared" si="54"/>
        <v>1</v>
      </c>
      <c r="I1191">
        <f t="shared" si="55"/>
        <v>0</v>
      </c>
      <c r="J1191" cm="1">
        <f t="array" ref="J1191">_xlfn.IFS(F1191="southwest", 1, F1191="southeast", 2, F1191="northwest", 3, F1191="northeast", 4)</f>
        <v>1</v>
      </c>
      <c r="K1191">
        <f t="shared" si="56"/>
        <v>1</v>
      </c>
    </row>
    <row r="1192" spans="1:11" x14ac:dyDescent="0.2">
      <c r="A1192">
        <v>31</v>
      </c>
      <c r="B1192" t="s">
        <v>7</v>
      </c>
      <c r="C1192">
        <v>32.774999999999999</v>
      </c>
      <c r="D1192">
        <v>2</v>
      </c>
      <c r="E1192" t="s">
        <v>11</v>
      </c>
      <c r="F1192" t="s">
        <v>13</v>
      </c>
      <c r="G1192">
        <v>5327.4002499999997</v>
      </c>
      <c r="H1192">
        <f t="shared" si="54"/>
        <v>1</v>
      </c>
      <c r="I1192">
        <f t="shared" si="55"/>
        <v>0</v>
      </c>
      <c r="J1192" cm="1">
        <f t="array" ref="J1192">_xlfn.IFS(F1192="southwest", 1, F1192="southeast", 2, F1192="northwest", 3, F1192="northeast", 4)</f>
        <v>3</v>
      </c>
      <c r="K1192">
        <f t="shared" si="56"/>
        <v>1</v>
      </c>
    </row>
    <row r="1193" spans="1:11" x14ac:dyDescent="0.2">
      <c r="A1193">
        <v>41</v>
      </c>
      <c r="B1193" t="s">
        <v>7</v>
      </c>
      <c r="C1193">
        <v>21.754999999999999</v>
      </c>
      <c r="D1193">
        <v>1</v>
      </c>
      <c r="E1193" t="s">
        <v>11</v>
      </c>
      <c r="F1193" t="s">
        <v>14</v>
      </c>
      <c r="G1193">
        <v>13725.47184</v>
      </c>
      <c r="H1193">
        <f t="shared" si="54"/>
        <v>1</v>
      </c>
      <c r="I1193">
        <f t="shared" si="55"/>
        <v>0</v>
      </c>
      <c r="J1193" cm="1">
        <f t="array" ref="J1193">_xlfn.IFS(F1193="southwest", 1, F1193="southeast", 2, F1193="northwest", 3, F1193="northeast", 4)</f>
        <v>4</v>
      </c>
      <c r="K1193">
        <f t="shared" si="56"/>
        <v>0</v>
      </c>
    </row>
    <row r="1194" spans="1:11" x14ac:dyDescent="0.2">
      <c r="A1194">
        <v>58</v>
      </c>
      <c r="B1194" t="s">
        <v>7</v>
      </c>
      <c r="C1194">
        <v>32.395000000000003</v>
      </c>
      <c r="D1194">
        <v>1</v>
      </c>
      <c r="E1194" t="s">
        <v>11</v>
      </c>
      <c r="F1194" t="s">
        <v>14</v>
      </c>
      <c r="G1194">
        <v>13019.161050000001</v>
      </c>
      <c r="H1194">
        <f t="shared" si="54"/>
        <v>1</v>
      </c>
      <c r="I1194">
        <f t="shared" si="55"/>
        <v>0</v>
      </c>
      <c r="J1194" cm="1">
        <f t="array" ref="J1194">_xlfn.IFS(F1194="southwest", 1, F1194="southeast", 2, F1194="northwest", 3, F1194="northeast", 4)</f>
        <v>4</v>
      </c>
      <c r="K1194">
        <f t="shared" si="56"/>
        <v>1</v>
      </c>
    </row>
    <row r="1195" spans="1:11" x14ac:dyDescent="0.2">
      <c r="A1195">
        <v>48</v>
      </c>
      <c r="B1195" t="s">
        <v>7</v>
      </c>
      <c r="C1195">
        <v>36.575000000000003</v>
      </c>
      <c r="D1195">
        <v>0</v>
      </c>
      <c r="E1195" t="s">
        <v>11</v>
      </c>
      <c r="F1195" t="s">
        <v>13</v>
      </c>
      <c r="G1195">
        <v>8671.1912499999999</v>
      </c>
      <c r="H1195">
        <f t="shared" si="54"/>
        <v>1</v>
      </c>
      <c r="I1195">
        <f t="shared" si="55"/>
        <v>0</v>
      </c>
      <c r="J1195" cm="1">
        <f t="array" ref="J1195">_xlfn.IFS(F1195="southwest", 1, F1195="southeast", 2, F1195="northwest", 3, F1195="northeast", 4)</f>
        <v>3</v>
      </c>
      <c r="K1195">
        <f t="shared" si="56"/>
        <v>1</v>
      </c>
    </row>
    <row r="1196" spans="1:11" x14ac:dyDescent="0.2">
      <c r="A1196">
        <v>31</v>
      </c>
      <c r="B1196" t="s">
        <v>7</v>
      </c>
      <c r="C1196">
        <v>21.754999999999999</v>
      </c>
      <c r="D1196">
        <v>0</v>
      </c>
      <c r="E1196" t="s">
        <v>11</v>
      </c>
      <c r="F1196" t="s">
        <v>13</v>
      </c>
      <c r="G1196">
        <v>4134.0824499999999</v>
      </c>
      <c r="H1196">
        <f t="shared" si="54"/>
        <v>1</v>
      </c>
      <c r="I1196">
        <f t="shared" si="55"/>
        <v>0</v>
      </c>
      <c r="J1196" cm="1">
        <f t="array" ref="J1196">_xlfn.IFS(F1196="southwest", 1, F1196="southeast", 2, F1196="northwest", 3, F1196="northeast", 4)</f>
        <v>3</v>
      </c>
      <c r="K1196">
        <f t="shared" si="56"/>
        <v>0</v>
      </c>
    </row>
    <row r="1197" spans="1:11" x14ac:dyDescent="0.2">
      <c r="A1197">
        <v>19</v>
      </c>
      <c r="B1197" t="s">
        <v>7</v>
      </c>
      <c r="C1197">
        <v>27.93</v>
      </c>
      <c r="D1197">
        <v>3</v>
      </c>
      <c r="E1197" t="s">
        <v>11</v>
      </c>
      <c r="F1197" t="s">
        <v>13</v>
      </c>
      <c r="G1197">
        <v>18838.703659999999</v>
      </c>
      <c r="H1197">
        <f t="shared" si="54"/>
        <v>1</v>
      </c>
      <c r="I1197">
        <f t="shared" si="55"/>
        <v>0</v>
      </c>
      <c r="J1197" cm="1">
        <f t="array" ref="J1197">_xlfn.IFS(F1197="southwest", 1, F1197="southeast", 2, F1197="northwest", 3, F1197="northeast", 4)</f>
        <v>3</v>
      </c>
      <c r="K1197">
        <f t="shared" si="56"/>
        <v>1</v>
      </c>
    </row>
    <row r="1198" spans="1:11" x14ac:dyDescent="0.2">
      <c r="A1198">
        <v>19</v>
      </c>
      <c r="B1198" t="s">
        <v>7</v>
      </c>
      <c r="C1198">
        <v>30.02</v>
      </c>
      <c r="D1198">
        <v>0</v>
      </c>
      <c r="E1198" t="s">
        <v>8</v>
      </c>
      <c r="F1198" t="s">
        <v>13</v>
      </c>
      <c r="G1198">
        <v>33307.550799999997</v>
      </c>
      <c r="H1198">
        <f t="shared" si="54"/>
        <v>1</v>
      </c>
      <c r="I1198">
        <f t="shared" si="55"/>
        <v>1</v>
      </c>
      <c r="J1198" cm="1">
        <f t="array" ref="J1198">_xlfn.IFS(F1198="southwest", 1, F1198="southeast", 2, F1198="northwest", 3, F1198="northeast", 4)</f>
        <v>3</v>
      </c>
      <c r="K1198">
        <f t="shared" si="56"/>
        <v>1</v>
      </c>
    </row>
    <row r="1199" spans="1:11" x14ac:dyDescent="0.2">
      <c r="A1199">
        <v>41</v>
      </c>
      <c r="B1199" t="s">
        <v>10</v>
      </c>
      <c r="C1199">
        <v>33.549999999999997</v>
      </c>
      <c r="D1199">
        <v>0</v>
      </c>
      <c r="E1199" t="s">
        <v>11</v>
      </c>
      <c r="F1199" t="s">
        <v>12</v>
      </c>
      <c r="G1199">
        <v>5699.8374999999996</v>
      </c>
      <c r="H1199">
        <f t="shared" si="54"/>
        <v>0</v>
      </c>
      <c r="I1199">
        <f t="shared" si="55"/>
        <v>0</v>
      </c>
      <c r="J1199" cm="1">
        <f t="array" ref="J1199">_xlfn.IFS(F1199="southwest", 1, F1199="southeast", 2, F1199="northwest", 3, F1199="northeast", 4)</f>
        <v>2</v>
      </c>
      <c r="K1199">
        <f t="shared" si="56"/>
        <v>1</v>
      </c>
    </row>
    <row r="1200" spans="1:11" x14ac:dyDescent="0.2">
      <c r="A1200">
        <v>40</v>
      </c>
      <c r="B1200" t="s">
        <v>10</v>
      </c>
      <c r="C1200">
        <v>29.355</v>
      </c>
      <c r="D1200">
        <v>1</v>
      </c>
      <c r="E1200" t="s">
        <v>11</v>
      </c>
      <c r="F1200" t="s">
        <v>13</v>
      </c>
      <c r="G1200">
        <v>6393.6034499999996</v>
      </c>
      <c r="H1200">
        <f t="shared" si="54"/>
        <v>0</v>
      </c>
      <c r="I1200">
        <f t="shared" si="55"/>
        <v>0</v>
      </c>
      <c r="J1200" cm="1">
        <f t="array" ref="J1200">_xlfn.IFS(F1200="southwest", 1, F1200="southeast", 2, F1200="northwest", 3, F1200="northeast", 4)</f>
        <v>3</v>
      </c>
      <c r="K1200">
        <f t="shared" si="56"/>
        <v>1</v>
      </c>
    </row>
    <row r="1201" spans="1:11" x14ac:dyDescent="0.2">
      <c r="A1201">
        <v>31</v>
      </c>
      <c r="B1201" t="s">
        <v>7</v>
      </c>
      <c r="C1201">
        <v>25.8</v>
      </c>
      <c r="D1201">
        <v>2</v>
      </c>
      <c r="E1201" t="s">
        <v>11</v>
      </c>
      <c r="F1201" t="s">
        <v>9</v>
      </c>
      <c r="G1201">
        <v>4934.7049999999999</v>
      </c>
      <c r="H1201">
        <f t="shared" si="54"/>
        <v>1</v>
      </c>
      <c r="I1201">
        <f t="shared" si="55"/>
        <v>0</v>
      </c>
      <c r="J1201" cm="1">
        <f t="array" ref="J1201">_xlfn.IFS(F1201="southwest", 1, F1201="southeast", 2, F1201="northwest", 3, F1201="northeast", 4)</f>
        <v>1</v>
      </c>
      <c r="K1201">
        <f t="shared" si="56"/>
        <v>1</v>
      </c>
    </row>
    <row r="1202" spans="1:11" x14ac:dyDescent="0.2">
      <c r="A1202">
        <v>37</v>
      </c>
      <c r="B1202" t="s">
        <v>10</v>
      </c>
      <c r="C1202">
        <v>24.32</v>
      </c>
      <c r="D1202">
        <v>2</v>
      </c>
      <c r="E1202" t="s">
        <v>11</v>
      </c>
      <c r="F1202" t="s">
        <v>13</v>
      </c>
      <c r="G1202">
        <v>6198.7518</v>
      </c>
      <c r="H1202">
        <f t="shared" si="54"/>
        <v>0</v>
      </c>
      <c r="I1202">
        <f t="shared" si="55"/>
        <v>0</v>
      </c>
      <c r="J1202" cm="1">
        <f t="array" ref="J1202">_xlfn.IFS(F1202="southwest", 1, F1202="southeast", 2, F1202="northwest", 3, F1202="northeast", 4)</f>
        <v>3</v>
      </c>
      <c r="K1202">
        <f t="shared" si="56"/>
        <v>0</v>
      </c>
    </row>
    <row r="1203" spans="1:11" x14ac:dyDescent="0.2">
      <c r="A1203">
        <v>46</v>
      </c>
      <c r="B1203" t="s">
        <v>10</v>
      </c>
      <c r="C1203">
        <v>40.375</v>
      </c>
      <c r="D1203">
        <v>2</v>
      </c>
      <c r="E1203" t="s">
        <v>11</v>
      </c>
      <c r="F1203" t="s">
        <v>13</v>
      </c>
      <c r="G1203">
        <v>8733.2292500000003</v>
      </c>
      <c r="H1203">
        <f t="shared" si="54"/>
        <v>0</v>
      </c>
      <c r="I1203">
        <f t="shared" si="55"/>
        <v>0</v>
      </c>
      <c r="J1203" cm="1">
        <f t="array" ref="J1203">_xlfn.IFS(F1203="southwest", 1, F1203="southeast", 2, F1203="northwest", 3, F1203="northeast", 4)</f>
        <v>3</v>
      </c>
      <c r="K1203">
        <f t="shared" si="56"/>
        <v>1</v>
      </c>
    </row>
    <row r="1204" spans="1:11" x14ac:dyDescent="0.2">
      <c r="A1204">
        <v>22</v>
      </c>
      <c r="B1204" t="s">
        <v>10</v>
      </c>
      <c r="C1204">
        <v>32.11</v>
      </c>
      <c r="D1204">
        <v>0</v>
      </c>
      <c r="E1204" t="s">
        <v>11</v>
      </c>
      <c r="F1204" t="s">
        <v>13</v>
      </c>
      <c r="G1204">
        <v>2055.3249000000001</v>
      </c>
      <c r="H1204">
        <f t="shared" si="54"/>
        <v>0</v>
      </c>
      <c r="I1204">
        <f t="shared" si="55"/>
        <v>0</v>
      </c>
      <c r="J1204" cm="1">
        <f t="array" ref="J1204">_xlfn.IFS(F1204="southwest", 1, F1204="southeast", 2, F1204="northwest", 3, F1204="northeast", 4)</f>
        <v>3</v>
      </c>
      <c r="K1204">
        <f t="shared" si="56"/>
        <v>1</v>
      </c>
    </row>
    <row r="1205" spans="1:11" x14ac:dyDescent="0.2">
      <c r="A1205">
        <v>51</v>
      </c>
      <c r="B1205" t="s">
        <v>10</v>
      </c>
      <c r="C1205">
        <v>32.299999999999997</v>
      </c>
      <c r="D1205">
        <v>1</v>
      </c>
      <c r="E1205" t="s">
        <v>11</v>
      </c>
      <c r="F1205" t="s">
        <v>14</v>
      </c>
      <c r="G1205">
        <v>9964.06</v>
      </c>
      <c r="H1205">
        <f t="shared" si="54"/>
        <v>0</v>
      </c>
      <c r="I1205">
        <f t="shared" si="55"/>
        <v>0</v>
      </c>
      <c r="J1205" cm="1">
        <f t="array" ref="J1205">_xlfn.IFS(F1205="southwest", 1, F1205="southeast", 2, F1205="northwest", 3, F1205="northeast", 4)</f>
        <v>4</v>
      </c>
      <c r="K1205">
        <f t="shared" si="56"/>
        <v>1</v>
      </c>
    </row>
    <row r="1206" spans="1:11" x14ac:dyDescent="0.2">
      <c r="A1206">
        <v>18</v>
      </c>
      <c r="B1206" t="s">
        <v>7</v>
      </c>
      <c r="C1206">
        <v>27.28</v>
      </c>
      <c r="D1206">
        <v>3</v>
      </c>
      <c r="E1206" t="s">
        <v>8</v>
      </c>
      <c r="F1206" t="s">
        <v>12</v>
      </c>
      <c r="G1206">
        <v>18223.4512</v>
      </c>
      <c r="H1206">
        <f t="shared" si="54"/>
        <v>1</v>
      </c>
      <c r="I1206">
        <f t="shared" si="55"/>
        <v>1</v>
      </c>
      <c r="J1206" cm="1">
        <f t="array" ref="J1206">_xlfn.IFS(F1206="southwest", 1, F1206="southeast", 2, F1206="northwest", 3, F1206="northeast", 4)</f>
        <v>2</v>
      </c>
      <c r="K1206">
        <f t="shared" si="56"/>
        <v>1</v>
      </c>
    </row>
    <row r="1207" spans="1:11" x14ac:dyDescent="0.2">
      <c r="A1207">
        <v>35</v>
      </c>
      <c r="B1207" t="s">
        <v>10</v>
      </c>
      <c r="C1207">
        <v>17.86</v>
      </c>
      <c r="D1207">
        <v>1</v>
      </c>
      <c r="E1207" t="s">
        <v>11</v>
      </c>
      <c r="F1207" t="s">
        <v>13</v>
      </c>
      <c r="G1207">
        <v>5116.5003999999999</v>
      </c>
      <c r="H1207">
        <f t="shared" si="54"/>
        <v>0</v>
      </c>
      <c r="I1207">
        <f t="shared" si="55"/>
        <v>0</v>
      </c>
      <c r="J1207" cm="1">
        <f t="array" ref="J1207">_xlfn.IFS(F1207="southwest", 1, F1207="southeast", 2, F1207="northwest", 3, F1207="northeast", 4)</f>
        <v>3</v>
      </c>
      <c r="K1207">
        <f t="shared" si="56"/>
        <v>0</v>
      </c>
    </row>
    <row r="1208" spans="1:11" x14ac:dyDescent="0.2">
      <c r="A1208">
        <v>59</v>
      </c>
      <c r="B1208" t="s">
        <v>7</v>
      </c>
      <c r="C1208">
        <v>34.799999999999997</v>
      </c>
      <c r="D1208">
        <v>2</v>
      </c>
      <c r="E1208" t="s">
        <v>11</v>
      </c>
      <c r="F1208" t="s">
        <v>9</v>
      </c>
      <c r="G1208">
        <v>36910.608030000003</v>
      </c>
      <c r="H1208">
        <f t="shared" si="54"/>
        <v>1</v>
      </c>
      <c r="I1208">
        <f t="shared" si="55"/>
        <v>0</v>
      </c>
      <c r="J1208" cm="1">
        <f t="array" ref="J1208">_xlfn.IFS(F1208="southwest", 1, F1208="southeast", 2, F1208="northwest", 3, F1208="northeast", 4)</f>
        <v>1</v>
      </c>
      <c r="K1208">
        <f t="shared" si="56"/>
        <v>1</v>
      </c>
    </row>
    <row r="1209" spans="1:11" x14ac:dyDescent="0.2">
      <c r="A1209">
        <v>36</v>
      </c>
      <c r="B1209" t="s">
        <v>10</v>
      </c>
      <c r="C1209">
        <v>33.4</v>
      </c>
      <c r="D1209">
        <v>2</v>
      </c>
      <c r="E1209" t="s">
        <v>8</v>
      </c>
      <c r="F1209" t="s">
        <v>9</v>
      </c>
      <c r="G1209">
        <v>38415.474000000002</v>
      </c>
      <c r="H1209">
        <f t="shared" si="54"/>
        <v>0</v>
      </c>
      <c r="I1209">
        <f t="shared" si="55"/>
        <v>1</v>
      </c>
      <c r="J1209" cm="1">
        <f t="array" ref="J1209">_xlfn.IFS(F1209="southwest", 1, F1209="southeast", 2, F1209="northwest", 3, F1209="northeast", 4)</f>
        <v>1</v>
      </c>
      <c r="K1209">
        <f t="shared" si="56"/>
        <v>1</v>
      </c>
    </row>
    <row r="1210" spans="1:11" x14ac:dyDescent="0.2">
      <c r="A1210">
        <v>37</v>
      </c>
      <c r="B1210" t="s">
        <v>7</v>
      </c>
      <c r="C1210">
        <v>25.555</v>
      </c>
      <c r="D1210">
        <v>1</v>
      </c>
      <c r="E1210" t="s">
        <v>8</v>
      </c>
      <c r="F1210" t="s">
        <v>14</v>
      </c>
      <c r="G1210">
        <v>20296.863450000001</v>
      </c>
      <c r="H1210">
        <f t="shared" si="54"/>
        <v>1</v>
      </c>
      <c r="I1210">
        <f t="shared" si="55"/>
        <v>1</v>
      </c>
      <c r="J1210" cm="1">
        <f t="array" ref="J1210">_xlfn.IFS(F1210="southwest", 1, F1210="southeast", 2, F1210="northwest", 3, F1210="northeast", 4)</f>
        <v>4</v>
      </c>
      <c r="K1210">
        <f t="shared" si="56"/>
        <v>1</v>
      </c>
    </row>
    <row r="1211" spans="1:11" x14ac:dyDescent="0.2">
      <c r="A1211">
        <v>59</v>
      </c>
      <c r="B1211" t="s">
        <v>10</v>
      </c>
      <c r="C1211">
        <v>37.1</v>
      </c>
      <c r="D1211">
        <v>1</v>
      </c>
      <c r="E1211" t="s">
        <v>11</v>
      </c>
      <c r="F1211" t="s">
        <v>9</v>
      </c>
      <c r="G1211">
        <v>12347.172</v>
      </c>
      <c r="H1211">
        <f t="shared" si="54"/>
        <v>0</v>
      </c>
      <c r="I1211">
        <f t="shared" si="55"/>
        <v>0</v>
      </c>
      <c r="J1211" cm="1">
        <f t="array" ref="J1211">_xlfn.IFS(F1211="southwest", 1, F1211="southeast", 2, F1211="northwest", 3, F1211="northeast", 4)</f>
        <v>1</v>
      </c>
      <c r="K1211">
        <f t="shared" si="56"/>
        <v>1</v>
      </c>
    </row>
    <row r="1212" spans="1:11" x14ac:dyDescent="0.2">
      <c r="A1212">
        <v>36</v>
      </c>
      <c r="B1212" t="s">
        <v>10</v>
      </c>
      <c r="C1212">
        <v>30.875</v>
      </c>
      <c r="D1212">
        <v>1</v>
      </c>
      <c r="E1212" t="s">
        <v>11</v>
      </c>
      <c r="F1212" t="s">
        <v>13</v>
      </c>
      <c r="G1212">
        <v>5373.3642499999996</v>
      </c>
      <c r="H1212">
        <f t="shared" si="54"/>
        <v>0</v>
      </c>
      <c r="I1212">
        <f t="shared" si="55"/>
        <v>0</v>
      </c>
      <c r="J1212" cm="1">
        <f t="array" ref="J1212">_xlfn.IFS(F1212="southwest", 1, F1212="southeast", 2, F1212="northwest", 3, F1212="northeast", 4)</f>
        <v>3</v>
      </c>
      <c r="K1212">
        <f t="shared" si="56"/>
        <v>1</v>
      </c>
    </row>
    <row r="1213" spans="1:11" x14ac:dyDescent="0.2">
      <c r="A1213">
        <v>39</v>
      </c>
      <c r="B1213" t="s">
        <v>10</v>
      </c>
      <c r="C1213">
        <v>34.1</v>
      </c>
      <c r="D1213">
        <v>2</v>
      </c>
      <c r="E1213" t="s">
        <v>11</v>
      </c>
      <c r="F1213" t="s">
        <v>12</v>
      </c>
      <c r="G1213">
        <v>23563.016179999999</v>
      </c>
      <c r="H1213">
        <f t="shared" si="54"/>
        <v>0</v>
      </c>
      <c r="I1213">
        <f t="shared" si="55"/>
        <v>0</v>
      </c>
      <c r="J1213" cm="1">
        <f t="array" ref="J1213">_xlfn.IFS(F1213="southwest", 1, F1213="southeast", 2, F1213="northwest", 3, F1213="northeast", 4)</f>
        <v>2</v>
      </c>
      <c r="K1213">
        <f t="shared" si="56"/>
        <v>1</v>
      </c>
    </row>
    <row r="1214" spans="1:11" x14ac:dyDescent="0.2">
      <c r="A1214">
        <v>18</v>
      </c>
      <c r="B1214" t="s">
        <v>10</v>
      </c>
      <c r="C1214">
        <v>21.47</v>
      </c>
      <c r="D1214">
        <v>0</v>
      </c>
      <c r="E1214" t="s">
        <v>11</v>
      </c>
      <c r="F1214" t="s">
        <v>14</v>
      </c>
      <c r="G1214">
        <v>1702.4553000000001</v>
      </c>
      <c r="H1214">
        <f t="shared" si="54"/>
        <v>0</v>
      </c>
      <c r="I1214">
        <f t="shared" si="55"/>
        <v>0</v>
      </c>
      <c r="J1214" cm="1">
        <f t="array" ref="J1214">_xlfn.IFS(F1214="southwest", 1, F1214="southeast", 2, F1214="northwest", 3, F1214="northeast", 4)</f>
        <v>4</v>
      </c>
      <c r="K1214">
        <f t="shared" si="56"/>
        <v>0</v>
      </c>
    </row>
    <row r="1215" spans="1:11" x14ac:dyDescent="0.2">
      <c r="A1215">
        <v>52</v>
      </c>
      <c r="B1215" t="s">
        <v>7</v>
      </c>
      <c r="C1215">
        <v>33.299999999999997</v>
      </c>
      <c r="D1215">
        <v>2</v>
      </c>
      <c r="E1215" t="s">
        <v>11</v>
      </c>
      <c r="F1215" t="s">
        <v>9</v>
      </c>
      <c r="G1215">
        <v>10806.839</v>
      </c>
      <c r="H1215">
        <f t="shared" si="54"/>
        <v>1</v>
      </c>
      <c r="I1215">
        <f t="shared" si="55"/>
        <v>0</v>
      </c>
      <c r="J1215" cm="1">
        <f t="array" ref="J1215">_xlfn.IFS(F1215="southwest", 1, F1215="southeast", 2, F1215="northwest", 3, F1215="northeast", 4)</f>
        <v>1</v>
      </c>
      <c r="K1215">
        <f t="shared" si="56"/>
        <v>1</v>
      </c>
    </row>
    <row r="1216" spans="1:11" x14ac:dyDescent="0.2">
      <c r="A1216">
        <v>27</v>
      </c>
      <c r="B1216" t="s">
        <v>7</v>
      </c>
      <c r="C1216">
        <v>31.254999999999999</v>
      </c>
      <c r="D1216">
        <v>1</v>
      </c>
      <c r="E1216" t="s">
        <v>11</v>
      </c>
      <c r="F1216" t="s">
        <v>13</v>
      </c>
      <c r="G1216">
        <v>3956.0714499999999</v>
      </c>
      <c r="H1216">
        <f t="shared" si="54"/>
        <v>1</v>
      </c>
      <c r="I1216">
        <f t="shared" si="55"/>
        <v>0</v>
      </c>
      <c r="J1216" cm="1">
        <f t="array" ref="J1216">_xlfn.IFS(F1216="southwest", 1, F1216="southeast", 2, F1216="northwest", 3, F1216="northeast", 4)</f>
        <v>3</v>
      </c>
      <c r="K1216">
        <f t="shared" si="56"/>
        <v>1</v>
      </c>
    </row>
    <row r="1217" spans="1:11" x14ac:dyDescent="0.2">
      <c r="A1217">
        <v>18</v>
      </c>
      <c r="B1217" t="s">
        <v>10</v>
      </c>
      <c r="C1217">
        <v>39.14</v>
      </c>
      <c r="D1217">
        <v>0</v>
      </c>
      <c r="E1217" t="s">
        <v>11</v>
      </c>
      <c r="F1217" t="s">
        <v>14</v>
      </c>
      <c r="G1217">
        <v>12890.057650000001</v>
      </c>
      <c r="H1217">
        <f t="shared" si="54"/>
        <v>0</v>
      </c>
      <c r="I1217">
        <f t="shared" si="55"/>
        <v>0</v>
      </c>
      <c r="J1217" cm="1">
        <f t="array" ref="J1217">_xlfn.IFS(F1217="southwest", 1, F1217="southeast", 2, F1217="northwest", 3, F1217="northeast", 4)</f>
        <v>4</v>
      </c>
      <c r="K1217">
        <f t="shared" si="56"/>
        <v>1</v>
      </c>
    </row>
    <row r="1218" spans="1:11" x14ac:dyDescent="0.2">
      <c r="A1218">
        <v>40</v>
      </c>
      <c r="B1218" t="s">
        <v>10</v>
      </c>
      <c r="C1218">
        <v>25.08</v>
      </c>
      <c r="D1218">
        <v>0</v>
      </c>
      <c r="E1218" t="s">
        <v>11</v>
      </c>
      <c r="F1218" t="s">
        <v>12</v>
      </c>
      <c r="G1218">
        <v>5415.6611999999996</v>
      </c>
      <c r="H1218">
        <f t="shared" si="54"/>
        <v>0</v>
      </c>
      <c r="I1218">
        <f t="shared" si="55"/>
        <v>0</v>
      </c>
      <c r="J1218" cm="1">
        <f t="array" ref="J1218">_xlfn.IFS(F1218="southwest", 1, F1218="southeast", 2, F1218="northwest", 3, F1218="northeast", 4)</f>
        <v>2</v>
      </c>
      <c r="K1218">
        <f t="shared" si="56"/>
        <v>1</v>
      </c>
    </row>
    <row r="1219" spans="1:11" x14ac:dyDescent="0.2">
      <c r="A1219">
        <v>29</v>
      </c>
      <c r="B1219" t="s">
        <v>10</v>
      </c>
      <c r="C1219">
        <v>37.29</v>
      </c>
      <c r="D1219">
        <v>2</v>
      </c>
      <c r="E1219" t="s">
        <v>11</v>
      </c>
      <c r="F1219" t="s">
        <v>12</v>
      </c>
      <c r="G1219">
        <v>4058.1161000000002</v>
      </c>
      <c r="H1219">
        <f t="shared" ref="H1219:H1282" si="57">IF(B1219= "female", 1, 0)</f>
        <v>0</v>
      </c>
      <c r="I1219">
        <f t="shared" ref="I1219:I1282" si="58">IF(E1219="yes", 1, 0)</f>
        <v>0</v>
      </c>
      <c r="J1219" cm="1">
        <f t="array" ref="J1219">_xlfn.IFS(F1219="southwest", 1, F1219="southeast", 2, F1219="northwest", 3, F1219="northeast", 4)</f>
        <v>2</v>
      </c>
      <c r="K1219">
        <f t="shared" ref="K1219:K1282" si="59">IF(C1219&gt;25, 1, 0)</f>
        <v>1</v>
      </c>
    </row>
    <row r="1220" spans="1:11" x14ac:dyDescent="0.2">
      <c r="A1220">
        <v>46</v>
      </c>
      <c r="B1220" t="s">
        <v>7</v>
      </c>
      <c r="C1220">
        <v>34.6</v>
      </c>
      <c r="D1220">
        <v>1</v>
      </c>
      <c r="E1220" t="s">
        <v>8</v>
      </c>
      <c r="F1220" t="s">
        <v>9</v>
      </c>
      <c r="G1220">
        <v>41661.601999999999</v>
      </c>
      <c r="H1220">
        <f t="shared" si="57"/>
        <v>1</v>
      </c>
      <c r="I1220">
        <f t="shared" si="58"/>
        <v>1</v>
      </c>
      <c r="J1220" cm="1">
        <f t="array" ref="J1220">_xlfn.IFS(F1220="southwest", 1, F1220="southeast", 2, F1220="northwest", 3, F1220="northeast", 4)</f>
        <v>1</v>
      </c>
      <c r="K1220">
        <f t="shared" si="59"/>
        <v>1</v>
      </c>
    </row>
    <row r="1221" spans="1:11" x14ac:dyDescent="0.2">
      <c r="A1221">
        <v>38</v>
      </c>
      <c r="B1221" t="s">
        <v>7</v>
      </c>
      <c r="C1221">
        <v>30.21</v>
      </c>
      <c r="D1221">
        <v>3</v>
      </c>
      <c r="E1221" t="s">
        <v>11</v>
      </c>
      <c r="F1221" t="s">
        <v>13</v>
      </c>
      <c r="G1221">
        <v>7537.1638999999996</v>
      </c>
      <c r="H1221">
        <f t="shared" si="57"/>
        <v>1</v>
      </c>
      <c r="I1221">
        <f t="shared" si="58"/>
        <v>0</v>
      </c>
      <c r="J1221" cm="1">
        <f t="array" ref="J1221">_xlfn.IFS(F1221="southwest", 1, F1221="southeast", 2, F1221="northwest", 3, F1221="northeast", 4)</f>
        <v>3</v>
      </c>
      <c r="K1221">
        <f t="shared" si="59"/>
        <v>1</v>
      </c>
    </row>
    <row r="1222" spans="1:11" x14ac:dyDescent="0.2">
      <c r="A1222">
        <v>30</v>
      </c>
      <c r="B1222" t="s">
        <v>7</v>
      </c>
      <c r="C1222">
        <v>21.945</v>
      </c>
      <c r="D1222">
        <v>1</v>
      </c>
      <c r="E1222" t="s">
        <v>11</v>
      </c>
      <c r="F1222" t="s">
        <v>14</v>
      </c>
      <c r="G1222">
        <v>4718.2035500000002</v>
      </c>
      <c r="H1222">
        <f t="shared" si="57"/>
        <v>1</v>
      </c>
      <c r="I1222">
        <f t="shared" si="58"/>
        <v>0</v>
      </c>
      <c r="J1222" cm="1">
        <f t="array" ref="J1222">_xlfn.IFS(F1222="southwest", 1, F1222="southeast", 2, F1222="northwest", 3, F1222="northeast", 4)</f>
        <v>4</v>
      </c>
      <c r="K1222">
        <f t="shared" si="59"/>
        <v>0</v>
      </c>
    </row>
    <row r="1223" spans="1:11" x14ac:dyDescent="0.2">
      <c r="A1223">
        <v>40</v>
      </c>
      <c r="B1223" t="s">
        <v>10</v>
      </c>
      <c r="C1223">
        <v>24.97</v>
      </c>
      <c r="D1223">
        <v>2</v>
      </c>
      <c r="E1223" t="s">
        <v>11</v>
      </c>
      <c r="F1223" t="s">
        <v>12</v>
      </c>
      <c r="G1223">
        <v>6593.5083000000004</v>
      </c>
      <c r="H1223">
        <f t="shared" si="57"/>
        <v>0</v>
      </c>
      <c r="I1223">
        <f t="shared" si="58"/>
        <v>0</v>
      </c>
      <c r="J1223" cm="1">
        <f t="array" ref="J1223">_xlfn.IFS(F1223="southwest", 1, F1223="southeast", 2, F1223="northwest", 3, F1223="northeast", 4)</f>
        <v>2</v>
      </c>
      <c r="K1223">
        <f t="shared" si="59"/>
        <v>0</v>
      </c>
    </row>
    <row r="1224" spans="1:11" x14ac:dyDescent="0.2">
      <c r="A1224">
        <v>50</v>
      </c>
      <c r="B1224" t="s">
        <v>10</v>
      </c>
      <c r="C1224">
        <v>25.3</v>
      </c>
      <c r="D1224">
        <v>0</v>
      </c>
      <c r="E1224" t="s">
        <v>11</v>
      </c>
      <c r="F1224" t="s">
        <v>12</v>
      </c>
      <c r="G1224">
        <v>8442.6669999999995</v>
      </c>
      <c r="H1224">
        <f t="shared" si="57"/>
        <v>0</v>
      </c>
      <c r="I1224">
        <f t="shared" si="58"/>
        <v>0</v>
      </c>
      <c r="J1224" cm="1">
        <f t="array" ref="J1224">_xlfn.IFS(F1224="southwest", 1, F1224="southeast", 2, F1224="northwest", 3, F1224="northeast", 4)</f>
        <v>2</v>
      </c>
      <c r="K1224">
        <f t="shared" si="59"/>
        <v>1</v>
      </c>
    </row>
    <row r="1225" spans="1:11" x14ac:dyDescent="0.2">
      <c r="A1225">
        <v>20</v>
      </c>
      <c r="B1225" t="s">
        <v>7</v>
      </c>
      <c r="C1225">
        <v>24.42</v>
      </c>
      <c r="D1225">
        <v>0</v>
      </c>
      <c r="E1225" t="s">
        <v>8</v>
      </c>
      <c r="F1225" t="s">
        <v>12</v>
      </c>
      <c r="G1225">
        <v>26125.674770000001</v>
      </c>
      <c r="H1225">
        <f t="shared" si="57"/>
        <v>1</v>
      </c>
      <c r="I1225">
        <f t="shared" si="58"/>
        <v>1</v>
      </c>
      <c r="J1225" cm="1">
        <f t="array" ref="J1225">_xlfn.IFS(F1225="southwest", 1, F1225="southeast", 2, F1225="northwest", 3, F1225="northeast", 4)</f>
        <v>2</v>
      </c>
      <c r="K1225">
        <f t="shared" si="59"/>
        <v>0</v>
      </c>
    </row>
    <row r="1226" spans="1:11" x14ac:dyDescent="0.2">
      <c r="A1226">
        <v>41</v>
      </c>
      <c r="B1226" t="s">
        <v>10</v>
      </c>
      <c r="C1226">
        <v>23.94</v>
      </c>
      <c r="D1226">
        <v>1</v>
      </c>
      <c r="E1226" t="s">
        <v>11</v>
      </c>
      <c r="F1226" t="s">
        <v>14</v>
      </c>
      <c r="G1226">
        <v>6858.4795999999997</v>
      </c>
      <c r="H1226">
        <f t="shared" si="57"/>
        <v>0</v>
      </c>
      <c r="I1226">
        <f t="shared" si="58"/>
        <v>0</v>
      </c>
      <c r="J1226" cm="1">
        <f t="array" ref="J1226">_xlfn.IFS(F1226="southwest", 1, F1226="southeast", 2, F1226="northwest", 3, F1226="northeast", 4)</f>
        <v>4</v>
      </c>
      <c r="K1226">
        <f t="shared" si="59"/>
        <v>0</v>
      </c>
    </row>
    <row r="1227" spans="1:11" x14ac:dyDescent="0.2">
      <c r="A1227">
        <v>33</v>
      </c>
      <c r="B1227" t="s">
        <v>7</v>
      </c>
      <c r="C1227">
        <v>39.82</v>
      </c>
      <c r="D1227">
        <v>1</v>
      </c>
      <c r="E1227" t="s">
        <v>11</v>
      </c>
      <c r="F1227" t="s">
        <v>12</v>
      </c>
      <c r="G1227">
        <v>4795.6567999999997</v>
      </c>
      <c r="H1227">
        <f t="shared" si="57"/>
        <v>1</v>
      </c>
      <c r="I1227">
        <f t="shared" si="58"/>
        <v>0</v>
      </c>
      <c r="J1227" cm="1">
        <f t="array" ref="J1227">_xlfn.IFS(F1227="southwest", 1, F1227="southeast", 2, F1227="northwest", 3, F1227="northeast", 4)</f>
        <v>2</v>
      </c>
      <c r="K1227">
        <f t="shared" si="59"/>
        <v>1</v>
      </c>
    </row>
    <row r="1228" spans="1:11" x14ac:dyDescent="0.2">
      <c r="A1228">
        <v>38</v>
      </c>
      <c r="B1228" t="s">
        <v>10</v>
      </c>
      <c r="C1228">
        <v>16.815000000000001</v>
      </c>
      <c r="D1228">
        <v>2</v>
      </c>
      <c r="E1228" t="s">
        <v>11</v>
      </c>
      <c r="F1228" t="s">
        <v>14</v>
      </c>
      <c r="G1228">
        <v>6640.5448500000002</v>
      </c>
      <c r="H1228">
        <f t="shared" si="57"/>
        <v>0</v>
      </c>
      <c r="I1228">
        <f t="shared" si="58"/>
        <v>0</v>
      </c>
      <c r="J1228" cm="1">
        <f t="array" ref="J1228">_xlfn.IFS(F1228="southwest", 1, F1228="southeast", 2, F1228="northwest", 3, F1228="northeast", 4)</f>
        <v>4</v>
      </c>
      <c r="K1228">
        <f t="shared" si="59"/>
        <v>0</v>
      </c>
    </row>
    <row r="1229" spans="1:11" x14ac:dyDescent="0.2">
      <c r="A1229">
        <v>42</v>
      </c>
      <c r="B1229" t="s">
        <v>10</v>
      </c>
      <c r="C1229">
        <v>37.18</v>
      </c>
      <c r="D1229">
        <v>2</v>
      </c>
      <c r="E1229" t="s">
        <v>11</v>
      </c>
      <c r="F1229" t="s">
        <v>12</v>
      </c>
      <c r="G1229">
        <v>7162.0122000000001</v>
      </c>
      <c r="H1229">
        <f t="shared" si="57"/>
        <v>0</v>
      </c>
      <c r="I1229">
        <f t="shared" si="58"/>
        <v>0</v>
      </c>
      <c r="J1229" cm="1">
        <f t="array" ref="J1229">_xlfn.IFS(F1229="southwest", 1, F1229="southeast", 2, F1229="northwest", 3, F1229="northeast", 4)</f>
        <v>2</v>
      </c>
      <c r="K1229">
        <f t="shared" si="59"/>
        <v>1</v>
      </c>
    </row>
    <row r="1230" spans="1:11" x14ac:dyDescent="0.2">
      <c r="A1230">
        <v>56</v>
      </c>
      <c r="B1230" t="s">
        <v>10</v>
      </c>
      <c r="C1230">
        <v>34.43</v>
      </c>
      <c r="D1230">
        <v>0</v>
      </c>
      <c r="E1230" t="s">
        <v>11</v>
      </c>
      <c r="F1230" t="s">
        <v>12</v>
      </c>
      <c r="G1230">
        <v>10594.225700000001</v>
      </c>
      <c r="H1230">
        <f t="shared" si="57"/>
        <v>0</v>
      </c>
      <c r="I1230">
        <f t="shared" si="58"/>
        <v>0</v>
      </c>
      <c r="J1230" cm="1">
        <f t="array" ref="J1230">_xlfn.IFS(F1230="southwest", 1, F1230="southeast", 2, F1230="northwest", 3, F1230="northeast", 4)</f>
        <v>2</v>
      </c>
      <c r="K1230">
        <f t="shared" si="59"/>
        <v>1</v>
      </c>
    </row>
    <row r="1231" spans="1:11" x14ac:dyDescent="0.2">
      <c r="A1231">
        <v>58</v>
      </c>
      <c r="B1231" t="s">
        <v>10</v>
      </c>
      <c r="C1231">
        <v>30.305</v>
      </c>
      <c r="D1231">
        <v>0</v>
      </c>
      <c r="E1231" t="s">
        <v>11</v>
      </c>
      <c r="F1231" t="s">
        <v>14</v>
      </c>
      <c r="G1231">
        <v>11938.255950000001</v>
      </c>
      <c r="H1231">
        <f t="shared" si="57"/>
        <v>0</v>
      </c>
      <c r="I1231">
        <f t="shared" si="58"/>
        <v>0</v>
      </c>
      <c r="J1231" cm="1">
        <f t="array" ref="J1231">_xlfn.IFS(F1231="southwest", 1, F1231="southeast", 2, F1231="northwest", 3, F1231="northeast", 4)</f>
        <v>4</v>
      </c>
      <c r="K1231">
        <f t="shared" si="59"/>
        <v>1</v>
      </c>
    </row>
    <row r="1232" spans="1:11" x14ac:dyDescent="0.2">
      <c r="A1232">
        <v>52</v>
      </c>
      <c r="B1232" t="s">
        <v>10</v>
      </c>
      <c r="C1232">
        <v>34.484999999999999</v>
      </c>
      <c r="D1232">
        <v>3</v>
      </c>
      <c r="E1232" t="s">
        <v>8</v>
      </c>
      <c r="F1232" t="s">
        <v>13</v>
      </c>
      <c r="G1232">
        <v>60021.398970000002</v>
      </c>
      <c r="H1232">
        <f t="shared" si="57"/>
        <v>0</v>
      </c>
      <c r="I1232">
        <f t="shared" si="58"/>
        <v>1</v>
      </c>
      <c r="J1232" cm="1">
        <f t="array" ref="J1232">_xlfn.IFS(F1232="southwest", 1, F1232="southeast", 2, F1232="northwest", 3, F1232="northeast", 4)</f>
        <v>3</v>
      </c>
      <c r="K1232">
        <f t="shared" si="59"/>
        <v>1</v>
      </c>
    </row>
    <row r="1233" spans="1:11" x14ac:dyDescent="0.2">
      <c r="A1233">
        <v>20</v>
      </c>
      <c r="B1233" t="s">
        <v>7</v>
      </c>
      <c r="C1233">
        <v>21.8</v>
      </c>
      <c r="D1233">
        <v>0</v>
      </c>
      <c r="E1233" t="s">
        <v>8</v>
      </c>
      <c r="F1233" t="s">
        <v>9</v>
      </c>
      <c r="G1233">
        <v>20167.336029999999</v>
      </c>
      <c r="H1233">
        <f t="shared" si="57"/>
        <v>1</v>
      </c>
      <c r="I1233">
        <f t="shared" si="58"/>
        <v>1</v>
      </c>
      <c r="J1233" cm="1">
        <f t="array" ref="J1233">_xlfn.IFS(F1233="southwest", 1, F1233="southeast", 2, F1233="northwest", 3, F1233="northeast", 4)</f>
        <v>1</v>
      </c>
      <c r="K1233">
        <f t="shared" si="59"/>
        <v>0</v>
      </c>
    </row>
    <row r="1234" spans="1:11" x14ac:dyDescent="0.2">
      <c r="A1234">
        <v>54</v>
      </c>
      <c r="B1234" t="s">
        <v>7</v>
      </c>
      <c r="C1234">
        <v>24.605</v>
      </c>
      <c r="D1234">
        <v>3</v>
      </c>
      <c r="E1234" t="s">
        <v>11</v>
      </c>
      <c r="F1234" t="s">
        <v>13</v>
      </c>
      <c r="G1234">
        <v>12479.70895</v>
      </c>
      <c r="H1234">
        <f t="shared" si="57"/>
        <v>1</v>
      </c>
      <c r="I1234">
        <f t="shared" si="58"/>
        <v>0</v>
      </c>
      <c r="J1234" cm="1">
        <f t="array" ref="J1234">_xlfn.IFS(F1234="southwest", 1, F1234="southeast", 2, F1234="northwest", 3, F1234="northeast", 4)</f>
        <v>3</v>
      </c>
      <c r="K1234">
        <f t="shared" si="59"/>
        <v>0</v>
      </c>
    </row>
    <row r="1235" spans="1:11" x14ac:dyDescent="0.2">
      <c r="A1235">
        <v>58</v>
      </c>
      <c r="B1235" t="s">
        <v>10</v>
      </c>
      <c r="C1235">
        <v>23.3</v>
      </c>
      <c r="D1235">
        <v>0</v>
      </c>
      <c r="E1235" t="s">
        <v>11</v>
      </c>
      <c r="F1235" t="s">
        <v>9</v>
      </c>
      <c r="G1235">
        <v>11345.519</v>
      </c>
      <c r="H1235">
        <f t="shared" si="57"/>
        <v>0</v>
      </c>
      <c r="I1235">
        <f t="shared" si="58"/>
        <v>0</v>
      </c>
      <c r="J1235" cm="1">
        <f t="array" ref="J1235">_xlfn.IFS(F1235="southwest", 1, F1235="southeast", 2, F1235="northwest", 3, F1235="northeast", 4)</f>
        <v>1</v>
      </c>
      <c r="K1235">
        <f t="shared" si="59"/>
        <v>0</v>
      </c>
    </row>
    <row r="1236" spans="1:11" x14ac:dyDescent="0.2">
      <c r="A1236">
        <v>45</v>
      </c>
      <c r="B1236" t="s">
        <v>7</v>
      </c>
      <c r="C1236">
        <v>27.83</v>
      </c>
      <c r="D1236">
        <v>2</v>
      </c>
      <c r="E1236" t="s">
        <v>11</v>
      </c>
      <c r="F1236" t="s">
        <v>12</v>
      </c>
      <c r="G1236">
        <v>8515.7587000000003</v>
      </c>
      <c r="H1236">
        <f t="shared" si="57"/>
        <v>1</v>
      </c>
      <c r="I1236">
        <f t="shared" si="58"/>
        <v>0</v>
      </c>
      <c r="J1236" cm="1">
        <f t="array" ref="J1236">_xlfn.IFS(F1236="southwest", 1, F1236="southeast", 2, F1236="northwest", 3, F1236="northeast", 4)</f>
        <v>2</v>
      </c>
      <c r="K1236">
        <f t="shared" si="59"/>
        <v>1</v>
      </c>
    </row>
    <row r="1237" spans="1:11" x14ac:dyDescent="0.2">
      <c r="A1237">
        <v>26</v>
      </c>
      <c r="B1237" t="s">
        <v>10</v>
      </c>
      <c r="C1237">
        <v>31.065000000000001</v>
      </c>
      <c r="D1237">
        <v>0</v>
      </c>
      <c r="E1237" t="s">
        <v>11</v>
      </c>
      <c r="F1237" t="s">
        <v>13</v>
      </c>
      <c r="G1237">
        <v>2699.56835</v>
      </c>
      <c r="H1237">
        <f t="shared" si="57"/>
        <v>0</v>
      </c>
      <c r="I1237">
        <f t="shared" si="58"/>
        <v>0</v>
      </c>
      <c r="J1237" cm="1">
        <f t="array" ref="J1237">_xlfn.IFS(F1237="southwest", 1, F1237="southeast", 2, F1237="northwest", 3, F1237="northeast", 4)</f>
        <v>3</v>
      </c>
      <c r="K1237">
        <f t="shared" si="59"/>
        <v>1</v>
      </c>
    </row>
    <row r="1238" spans="1:11" x14ac:dyDescent="0.2">
      <c r="A1238">
        <v>63</v>
      </c>
      <c r="B1238" t="s">
        <v>7</v>
      </c>
      <c r="C1238">
        <v>21.66</v>
      </c>
      <c r="D1238">
        <v>0</v>
      </c>
      <c r="E1238" t="s">
        <v>11</v>
      </c>
      <c r="F1238" t="s">
        <v>14</v>
      </c>
      <c r="G1238">
        <v>14449.8544</v>
      </c>
      <c r="H1238">
        <f t="shared" si="57"/>
        <v>1</v>
      </c>
      <c r="I1238">
        <f t="shared" si="58"/>
        <v>0</v>
      </c>
      <c r="J1238" cm="1">
        <f t="array" ref="J1238">_xlfn.IFS(F1238="southwest", 1, F1238="southeast", 2, F1238="northwest", 3, F1238="northeast", 4)</f>
        <v>4</v>
      </c>
      <c r="K1238">
        <f t="shared" si="59"/>
        <v>0</v>
      </c>
    </row>
    <row r="1239" spans="1:11" x14ac:dyDescent="0.2">
      <c r="A1239">
        <v>58</v>
      </c>
      <c r="B1239" t="s">
        <v>7</v>
      </c>
      <c r="C1239">
        <v>28.215</v>
      </c>
      <c r="D1239">
        <v>0</v>
      </c>
      <c r="E1239" t="s">
        <v>11</v>
      </c>
      <c r="F1239" t="s">
        <v>13</v>
      </c>
      <c r="G1239">
        <v>12224.350850000001</v>
      </c>
      <c r="H1239">
        <f t="shared" si="57"/>
        <v>1</v>
      </c>
      <c r="I1239">
        <f t="shared" si="58"/>
        <v>0</v>
      </c>
      <c r="J1239" cm="1">
        <f t="array" ref="J1239">_xlfn.IFS(F1239="southwest", 1, F1239="southeast", 2, F1239="northwest", 3, F1239="northeast", 4)</f>
        <v>3</v>
      </c>
      <c r="K1239">
        <f t="shared" si="59"/>
        <v>1</v>
      </c>
    </row>
    <row r="1240" spans="1:11" x14ac:dyDescent="0.2">
      <c r="A1240">
        <v>37</v>
      </c>
      <c r="B1240" t="s">
        <v>10</v>
      </c>
      <c r="C1240">
        <v>22.704999999999998</v>
      </c>
      <c r="D1240">
        <v>3</v>
      </c>
      <c r="E1240" t="s">
        <v>11</v>
      </c>
      <c r="F1240" t="s">
        <v>14</v>
      </c>
      <c r="G1240">
        <v>6985.50695</v>
      </c>
      <c r="H1240">
        <f t="shared" si="57"/>
        <v>0</v>
      </c>
      <c r="I1240">
        <f t="shared" si="58"/>
        <v>0</v>
      </c>
      <c r="J1240" cm="1">
        <f t="array" ref="J1240">_xlfn.IFS(F1240="southwest", 1, F1240="southeast", 2, F1240="northwest", 3, F1240="northeast", 4)</f>
        <v>4</v>
      </c>
      <c r="K1240">
        <f t="shared" si="59"/>
        <v>0</v>
      </c>
    </row>
    <row r="1241" spans="1:11" x14ac:dyDescent="0.2">
      <c r="A1241">
        <v>25</v>
      </c>
      <c r="B1241" t="s">
        <v>7</v>
      </c>
      <c r="C1241">
        <v>42.13</v>
      </c>
      <c r="D1241">
        <v>1</v>
      </c>
      <c r="E1241" t="s">
        <v>11</v>
      </c>
      <c r="F1241" t="s">
        <v>12</v>
      </c>
      <c r="G1241">
        <v>3238.4357</v>
      </c>
      <c r="H1241">
        <f t="shared" si="57"/>
        <v>1</v>
      </c>
      <c r="I1241">
        <f t="shared" si="58"/>
        <v>0</v>
      </c>
      <c r="J1241" cm="1">
        <f t="array" ref="J1241">_xlfn.IFS(F1241="southwest", 1, F1241="southeast", 2, F1241="northwest", 3, F1241="northeast", 4)</f>
        <v>2</v>
      </c>
      <c r="K1241">
        <f t="shared" si="59"/>
        <v>1</v>
      </c>
    </row>
    <row r="1242" spans="1:11" x14ac:dyDescent="0.2">
      <c r="A1242">
        <v>52</v>
      </c>
      <c r="B1242" t="s">
        <v>10</v>
      </c>
      <c r="C1242">
        <v>41.8</v>
      </c>
      <c r="D1242">
        <v>2</v>
      </c>
      <c r="E1242" t="s">
        <v>8</v>
      </c>
      <c r="F1242" t="s">
        <v>12</v>
      </c>
      <c r="G1242">
        <v>47269.853999999999</v>
      </c>
      <c r="H1242">
        <f t="shared" si="57"/>
        <v>0</v>
      </c>
      <c r="I1242">
        <f t="shared" si="58"/>
        <v>1</v>
      </c>
      <c r="J1242" cm="1">
        <f t="array" ref="J1242">_xlfn.IFS(F1242="southwest", 1, F1242="southeast", 2, F1242="northwest", 3, F1242="northeast", 4)</f>
        <v>2</v>
      </c>
      <c r="K1242">
        <f t="shared" si="59"/>
        <v>1</v>
      </c>
    </row>
    <row r="1243" spans="1:11" x14ac:dyDescent="0.2">
      <c r="A1243">
        <v>64</v>
      </c>
      <c r="B1243" t="s">
        <v>10</v>
      </c>
      <c r="C1243">
        <v>36.96</v>
      </c>
      <c r="D1243">
        <v>2</v>
      </c>
      <c r="E1243" t="s">
        <v>8</v>
      </c>
      <c r="F1243" t="s">
        <v>12</v>
      </c>
      <c r="G1243">
        <v>49577.662400000001</v>
      </c>
      <c r="H1243">
        <f t="shared" si="57"/>
        <v>0</v>
      </c>
      <c r="I1243">
        <f t="shared" si="58"/>
        <v>1</v>
      </c>
      <c r="J1243" cm="1">
        <f t="array" ref="J1243">_xlfn.IFS(F1243="southwest", 1, F1243="southeast", 2, F1243="northwest", 3, F1243="northeast", 4)</f>
        <v>2</v>
      </c>
      <c r="K1243">
        <f t="shared" si="59"/>
        <v>1</v>
      </c>
    </row>
    <row r="1244" spans="1:11" x14ac:dyDescent="0.2">
      <c r="A1244">
        <v>22</v>
      </c>
      <c r="B1244" t="s">
        <v>7</v>
      </c>
      <c r="C1244">
        <v>21.28</v>
      </c>
      <c r="D1244">
        <v>3</v>
      </c>
      <c r="E1244" t="s">
        <v>11</v>
      </c>
      <c r="F1244" t="s">
        <v>13</v>
      </c>
      <c r="G1244">
        <v>4296.2712000000001</v>
      </c>
      <c r="H1244">
        <f t="shared" si="57"/>
        <v>1</v>
      </c>
      <c r="I1244">
        <f t="shared" si="58"/>
        <v>0</v>
      </c>
      <c r="J1244" cm="1">
        <f t="array" ref="J1244">_xlfn.IFS(F1244="southwest", 1, F1244="southeast", 2, F1244="northwest", 3, F1244="northeast", 4)</f>
        <v>3</v>
      </c>
      <c r="K1244">
        <f t="shared" si="59"/>
        <v>0</v>
      </c>
    </row>
    <row r="1245" spans="1:11" x14ac:dyDescent="0.2">
      <c r="A1245">
        <v>28</v>
      </c>
      <c r="B1245" t="s">
        <v>7</v>
      </c>
      <c r="C1245">
        <v>33.11</v>
      </c>
      <c r="D1245">
        <v>0</v>
      </c>
      <c r="E1245" t="s">
        <v>11</v>
      </c>
      <c r="F1245" t="s">
        <v>12</v>
      </c>
      <c r="G1245">
        <v>3171.6149</v>
      </c>
      <c r="H1245">
        <f t="shared" si="57"/>
        <v>1</v>
      </c>
      <c r="I1245">
        <f t="shared" si="58"/>
        <v>0</v>
      </c>
      <c r="J1245" cm="1">
        <f t="array" ref="J1245">_xlfn.IFS(F1245="southwest", 1, F1245="southeast", 2, F1245="northwest", 3, F1245="northeast", 4)</f>
        <v>2</v>
      </c>
      <c r="K1245">
        <f t="shared" si="59"/>
        <v>1</v>
      </c>
    </row>
    <row r="1246" spans="1:11" x14ac:dyDescent="0.2">
      <c r="A1246">
        <v>18</v>
      </c>
      <c r="B1246" t="s">
        <v>10</v>
      </c>
      <c r="C1246">
        <v>33.33</v>
      </c>
      <c r="D1246">
        <v>0</v>
      </c>
      <c r="E1246" t="s">
        <v>11</v>
      </c>
      <c r="F1246" t="s">
        <v>12</v>
      </c>
      <c r="G1246">
        <v>1135.9407000000001</v>
      </c>
      <c r="H1246">
        <f t="shared" si="57"/>
        <v>0</v>
      </c>
      <c r="I1246">
        <f t="shared" si="58"/>
        <v>0</v>
      </c>
      <c r="J1246" cm="1">
        <f t="array" ref="J1246">_xlfn.IFS(F1246="southwest", 1, F1246="southeast", 2, F1246="northwest", 3, F1246="northeast", 4)</f>
        <v>2</v>
      </c>
      <c r="K1246">
        <f t="shared" si="59"/>
        <v>1</v>
      </c>
    </row>
    <row r="1247" spans="1:11" x14ac:dyDescent="0.2">
      <c r="A1247">
        <v>28</v>
      </c>
      <c r="B1247" t="s">
        <v>10</v>
      </c>
      <c r="C1247">
        <v>24.3</v>
      </c>
      <c r="D1247">
        <v>5</v>
      </c>
      <c r="E1247" t="s">
        <v>11</v>
      </c>
      <c r="F1247" t="s">
        <v>9</v>
      </c>
      <c r="G1247">
        <v>5615.3689999999997</v>
      </c>
      <c r="H1247">
        <f t="shared" si="57"/>
        <v>0</v>
      </c>
      <c r="I1247">
        <f t="shared" si="58"/>
        <v>0</v>
      </c>
      <c r="J1247" cm="1">
        <f t="array" ref="J1247">_xlfn.IFS(F1247="southwest", 1, F1247="southeast", 2, F1247="northwest", 3, F1247="northeast", 4)</f>
        <v>1</v>
      </c>
      <c r="K1247">
        <f t="shared" si="59"/>
        <v>0</v>
      </c>
    </row>
    <row r="1248" spans="1:11" x14ac:dyDescent="0.2">
      <c r="A1248">
        <v>45</v>
      </c>
      <c r="B1248" t="s">
        <v>7</v>
      </c>
      <c r="C1248">
        <v>25.7</v>
      </c>
      <c r="D1248">
        <v>3</v>
      </c>
      <c r="E1248" t="s">
        <v>11</v>
      </c>
      <c r="F1248" t="s">
        <v>9</v>
      </c>
      <c r="G1248">
        <v>9101.7980000000007</v>
      </c>
      <c r="H1248">
        <f t="shared" si="57"/>
        <v>1</v>
      </c>
      <c r="I1248">
        <f t="shared" si="58"/>
        <v>0</v>
      </c>
      <c r="J1248" cm="1">
        <f t="array" ref="J1248">_xlfn.IFS(F1248="southwest", 1, F1248="southeast", 2, F1248="northwest", 3, F1248="northeast", 4)</f>
        <v>1</v>
      </c>
      <c r="K1248">
        <f t="shared" si="59"/>
        <v>1</v>
      </c>
    </row>
    <row r="1249" spans="1:11" x14ac:dyDescent="0.2">
      <c r="A1249">
        <v>33</v>
      </c>
      <c r="B1249" t="s">
        <v>10</v>
      </c>
      <c r="C1249">
        <v>29.4</v>
      </c>
      <c r="D1249">
        <v>4</v>
      </c>
      <c r="E1249" t="s">
        <v>11</v>
      </c>
      <c r="F1249" t="s">
        <v>9</v>
      </c>
      <c r="G1249">
        <v>6059.1729999999998</v>
      </c>
      <c r="H1249">
        <f t="shared" si="57"/>
        <v>0</v>
      </c>
      <c r="I1249">
        <f t="shared" si="58"/>
        <v>0</v>
      </c>
      <c r="J1249" cm="1">
        <f t="array" ref="J1249">_xlfn.IFS(F1249="southwest", 1, F1249="southeast", 2, F1249="northwest", 3, F1249="northeast", 4)</f>
        <v>1</v>
      </c>
      <c r="K1249">
        <f t="shared" si="59"/>
        <v>1</v>
      </c>
    </row>
    <row r="1250" spans="1:11" x14ac:dyDescent="0.2">
      <c r="A1250">
        <v>18</v>
      </c>
      <c r="B1250" t="s">
        <v>7</v>
      </c>
      <c r="C1250">
        <v>39.82</v>
      </c>
      <c r="D1250">
        <v>0</v>
      </c>
      <c r="E1250" t="s">
        <v>11</v>
      </c>
      <c r="F1250" t="s">
        <v>12</v>
      </c>
      <c r="G1250">
        <v>1633.9618</v>
      </c>
      <c r="H1250">
        <f t="shared" si="57"/>
        <v>1</v>
      </c>
      <c r="I1250">
        <f t="shared" si="58"/>
        <v>0</v>
      </c>
      <c r="J1250" cm="1">
        <f t="array" ref="J1250">_xlfn.IFS(F1250="southwest", 1, F1250="southeast", 2, F1250="northwest", 3, F1250="northeast", 4)</f>
        <v>2</v>
      </c>
      <c r="K1250">
        <f t="shared" si="59"/>
        <v>1</v>
      </c>
    </row>
    <row r="1251" spans="1:11" x14ac:dyDescent="0.2">
      <c r="A1251">
        <v>32</v>
      </c>
      <c r="B1251" t="s">
        <v>10</v>
      </c>
      <c r="C1251">
        <v>33.630000000000003</v>
      </c>
      <c r="D1251">
        <v>1</v>
      </c>
      <c r="E1251" t="s">
        <v>8</v>
      </c>
      <c r="F1251" t="s">
        <v>14</v>
      </c>
      <c r="G1251">
        <v>37607.527699999999</v>
      </c>
      <c r="H1251">
        <f t="shared" si="57"/>
        <v>0</v>
      </c>
      <c r="I1251">
        <f t="shared" si="58"/>
        <v>1</v>
      </c>
      <c r="J1251" cm="1">
        <f t="array" ref="J1251">_xlfn.IFS(F1251="southwest", 1, F1251="southeast", 2, F1251="northwest", 3, F1251="northeast", 4)</f>
        <v>4</v>
      </c>
      <c r="K1251">
        <f t="shared" si="59"/>
        <v>1</v>
      </c>
    </row>
    <row r="1252" spans="1:11" x14ac:dyDescent="0.2">
      <c r="A1252">
        <v>24</v>
      </c>
      <c r="B1252" t="s">
        <v>10</v>
      </c>
      <c r="C1252">
        <v>29.83</v>
      </c>
      <c r="D1252">
        <v>0</v>
      </c>
      <c r="E1252" t="s">
        <v>8</v>
      </c>
      <c r="F1252" t="s">
        <v>14</v>
      </c>
      <c r="G1252">
        <v>18648.421699999999</v>
      </c>
      <c r="H1252">
        <f t="shared" si="57"/>
        <v>0</v>
      </c>
      <c r="I1252">
        <f t="shared" si="58"/>
        <v>1</v>
      </c>
      <c r="J1252" cm="1">
        <f t="array" ref="J1252">_xlfn.IFS(F1252="southwest", 1, F1252="southeast", 2, F1252="northwest", 3, F1252="northeast", 4)</f>
        <v>4</v>
      </c>
      <c r="K1252">
        <f t="shared" si="59"/>
        <v>1</v>
      </c>
    </row>
    <row r="1253" spans="1:11" x14ac:dyDescent="0.2">
      <c r="A1253">
        <v>19</v>
      </c>
      <c r="B1253" t="s">
        <v>10</v>
      </c>
      <c r="C1253">
        <v>19.8</v>
      </c>
      <c r="D1253">
        <v>0</v>
      </c>
      <c r="E1253" t="s">
        <v>11</v>
      </c>
      <c r="F1253" t="s">
        <v>9</v>
      </c>
      <c r="G1253">
        <v>1241.5650000000001</v>
      </c>
      <c r="H1253">
        <f t="shared" si="57"/>
        <v>0</v>
      </c>
      <c r="I1253">
        <f t="shared" si="58"/>
        <v>0</v>
      </c>
      <c r="J1253" cm="1">
        <f t="array" ref="J1253">_xlfn.IFS(F1253="southwest", 1, F1253="southeast", 2, F1253="northwest", 3, F1253="northeast", 4)</f>
        <v>1</v>
      </c>
      <c r="K1253">
        <f t="shared" si="59"/>
        <v>0</v>
      </c>
    </row>
    <row r="1254" spans="1:11" x14ac:dyDescent="0.2">
      <c r="A1254">
        <v>20</v>
      </c>
      <c r="B1254" t="s">
        <v>10</v>
      </c>
      <c r="C1254">
        <v>27.3</v>
      </c>
      <c r="D1254">
        <v>0</v>
      </c>
      <c r="E1254" t="s">
        <v>8</v>
      </c>
      <c r="F1254" t="s">
        <v>9</v>
      </c>
      <c r="G1254">
        <v>16232.847</v>
      </c>
      <c r="H1254">
        <f t="shared" si="57"/>
        <v>0</v>
      </c>
      <c r="I1254">
        <f t="shared" si="58"/>
        <v>1</v>
      </c>
      <c r="J1254" cm="1">
        <f t="array" ref="J1254">_xlfn.IFS(F1254="southwest", 1, F1254="southeast", 2, F1254="northwest", 3, F1254="northeast", 4)</f>
        <v>1</v>
      </c>
      <c r="K1254">
        <f t="shared" si="59"/>
        <v>1</v>
      </c>
    </row>
    <row r="1255" spans="1:11" x14ac:dyDescent="0.2">
      <c r="A1255">
        <v>40</v>
      </c>
      <c r="B1255" t="s">
        <v>7</v>
      </c>
      <c r="C1255">
        <v>29.3</v>
      </c>
      <c r="D1255">
        <v>4</v>
      </c>
      <c r="E1255" t="s">
        <v>11</v>
      </c>
      <c r="F1255" t="s">
        <v>9</v>
      </c>
      <c r="G1255">
        <v>15828.82173</v>
      </c>
      <c r="H1255">
        <f t="shared" si="57"/>
        <v>1</v>
      </c>
      <c r="I1255">
        <f t="shared" si="58"/>
        <v>0</v>
      </c>
      <c r="J1255" cm="1">
        <f t="array" ref="J1255">_xlfn.IFS(F1255="southwest", 1, F1255="southeast", 2, F1255="northwest", 3, F1255="northeast", 4)</f>
        <v>1</v>
      </c>
      <c r="K1255">
        <f t="shared" si="59"/>
        <v>1</v>
      </c>
    </row>
    <row r="1256" spans="1:11" x14ac:dyDescent="0.2">
      <c r="A1256">
        <v>34</v>
      </c>
      <c r="B1256" t="s">
        <v>7</v>
      </c>
      <c r="C1256">
        <v>27.72</v>
      </c>
      <c r="D1256">
        <v>0</v>
      </c>
      <c r="E1256" t="s">
        <v>11</v>
      </c>
      <c r="F1256" t="s">
        <v>12</v>
      </c>
      <c r="G1256">
        <v>4415.1588000000002</v>
      </c>
      <c r="H1256">
        <f t="shared" si="57"/>
        <v>1</v>
      </c>
      <c r="I1256">
        <f t="shared" si="58"/>
        <v>0</v>
      </c>
      <c r="J1256" cm="1">
        <f t="array" ref="J1256">_xlfn.IFS(F1256="southwest", 1, F1256="southeast", 2, F1256="northwest", 3, F1256="northeast", 4)</f>
        <v>2</v>
      </c>
      <c r="K1256">
        <f t="shared" si="59"/>
        <v>1</v>
      </c>
    </row>
    <row r="1257" spans="1:11" x14ac:dyDescent="0.2">
      <c r="A1257">
        <v>42</v>
      </c>
      <c r="B1257" t="s">
        <v>7</v>
      </c>
      <c r="C1257">
        <v>37.9</v>
      </c>
      <c r="D1257">
        <v>0</v>
      </c>
      <c r="E1257" t="s">
        <v>11</v>
      </c>
      <c r="F1257" t="s">
        <v>9</v>
      </c>
      <c r="G1257">
        <v>6474.0129999999999</v>
      </c>
      <c r="H1257">
        <f t="shared" si="57"/>
        <v>1</v>
      </c>
      <c r="I1257">
        <f t="shared" si="58"/>
        <v>0</v>
      </c>
      <c r="J1257" cm="1">
        <f t="array" ref="J1257">_xlfn.IFS(F1257="southwest", 1, F1257="southeast", 2, F1257="northwest", 3, F1257="northeast", 4)</f>
        <v>1</v>
      </c>
      <c r="K1257">
        <f t="shared" si="59"/>
        <v>1</v>
      </c>
    </row>
    <row r="1258" spans="1:11" x14ac:dyDescent="0.2">
      <c r="A1258">
        <v>51</v>
      </c>
      <c r="B1258" t="s">
        <v>7</v>
      </c>
      <c r="C1258">
        <v>36.384999999999998</v>
      </c>
      <c r="D1258">
        <v>3</v>
      </c>
      <c r="E1258" t="s">
        <v>11</v>
      </c>
      <c r="F1258" t="s">
        <v>13</v>
      </c>
      <c r="G1258">
        <v>11436.738149999999</v>
      </c>
      <c r="H1258">
        <f t="shared" si="57"/>
        <v>1</v>
      </c>
      <c r="I1258">
        <f t="shared" si="58"/>
        <v>0</v>
      </c>
      <c r="J1258" cm="1">
        <f t="array" ref="J1258">_xlfn.IFS(F1258="southwest", 1, F1258="southeast", 2, F1258="northwest", 3, F1258="northeast", 4)</f>
        <v>3</v>
      </c>
      <c r="K1258">
        <f t="shared" si="59"/>
        <v>1</v>
      </c>
    </row>
    <row r="1259" spans="1:11" x14ac:dyDescent="0.2">
      <c r="A1259">
        <v>54</v>
      </c>
      <c r="B1259" t="s">
        <v>7</v>
      </c>
      <c r="C1259">
        <v>27.645</v>
      </c>
      <c r="D1259">
        <v>1</v>
      </c>
      <c r="E1259" t="s">
        <v>11</v>
      </c>
      <c r="F1259" t="s">
        <v>13</v>
      </c>
      <c r="G1259">
        <v>11305.93455</v>
      </c>
      <c r="H1259">
        <f t="shared" si="57"/>
        <v>1</v>
      </c>
      <c r="I1259">
        <f t="shared" si="58"/>
        <v>0</v>
      </c>
      <c r="J1259" cm="1">
        <f t="array" ref="J1259">_xlfn.IFS(F1259="southwest", 1, F1259="southeast", 2, F1259="northwest", 3, F1259="northeast", 4)</f>
        <v>3</v>
      </c>
      <c r="K1259">
        <f t="shared" si="59"/>
        <v>1</v>
      </c>
    </row>
    <row r="1260" spans="1:11" x14ac:dyDescent="0.2">
      <c r="A1260">
        <v>55</v>
      </c>
      <c r="B1260" t="s">
        <v>10</v>
      </c>
      <c r="C1260">
        <v>37.715000000000003</v>
      </c>
      <c r="D1260">
        <v>3</v>
      </c>
      <c r="E1260" t="s">
        <v>11</v>
      </c>
      <c r="F1260" t="s">
        <v>13</v>
      </c>
      <c r="G1260">
        <v>30063.580549999999</v>
      </c>
      <c r="H1260">
        <f t="shared" si="57"/>
        <v>0</v>
      </c>
      <c r="I1260">
        <f t="shared" si="58"/>
        <v>0</v>
      </c>
      <c r="J1260" cm="1">
        <f t="array" ref="J1260">_xlfn.IFS(F1260="southwest", 1, F1260="southeast", 2, F1260="northwest", 3, F1260="northeast", 4)</f>
        <v>3</v>
      </c>
      <c r="K1260">
        <f t="shared" si="59"/>
        <v>1</v>
      </c>
    </row>
    <row r="1261" spans="1:11" x14ac:dyDescent="0.2">
      <c r="A1261">
        <v>52</v>
      </c>
      <c r="B1261" t="s">
        <v>7</v>
      </c>
      <c r="C1261">
        <v>23.18</v>
      </c>
      <c r="D1261">
        <v>0</v>
      </c>
      <c r="E1261" t="s">
        <v>11</v>
      </c>
      <c r="F1261" t="s">
        <v>14</v>
      </c>
      <c r="G1261">
        <v>10197.772199999999</v>
      </c>
      <c r="H1261">
        <f t="shared" si="57"/>
        <v>1</v>
      </c>
      <c r="I1261">
        <f t="shared" si="58"/>
        <v>0</v>
      </c>
      <c r="J1261" cm="1">
        <f t="array" ref="J1261">_xlfn.IFS(F1261="southwest", 1, F1261="southeast", 2, F1261="northwest", 3, F1261="northeast", 4)</f>
        <v>4</v>
      </c>
      <c r="K1261">
        <f t="shared" si="59"/>
        <v>0</v>
      </c>
    </row>
    <row r="1262" spans="1:11" x14ac:dyDescent="0.2">
      <c r="A1262">
        <v>32</v>
      </c>
      <c r="B1262" t="s">
        <v>7</v>
      </c>
      <c r="C1262">
        <v>20.52</v>
      </c>
      <c r="D1262">
        <v>0</v>
      </c>
      <c r="E1262" t="s">
        <v>11</v>
      </c>
      <c r="F1262" t="s">
        <v>14</v>
      </c>
      <c r="G1262">
        <v>4544.2348000000002</v>
      </c>
      <c r="H1262">
        <f t="shared" si="57"/>
        <v>1</v>
      </c>
      <c r="I1262">
        <f t="shared" si="58"/>
        <v>0</v>
      </c>
      <c r="J1262" cm="1">
        <f t="array" ref="J1262">_xlfn.IFS(F1262="southwest", 1, F1262="southeast", 2, F1262="northwest", 3, F1262="northeast", 4)</f>
        <v>4</v>
      </c>
      <c r="K1262">
        <f t="shared" si="59"/>
        <v>0</v>
      </c>
    </row>
    <row r="1263" spans="1:11" x14ac:dyDescent="0.2">
      <c r="A1263">
        <v>28</v>
      </c>
      <c r="B1263" t="s">
        <v>10</v>
      </c>
      <c r="C1263">
        <v>37.1</v>
      </c>
      <c r="D1263">
        <v>1</v>
      </c>
      <c r="E1263" t="s">
        <v>11</v>
      </c>
      <c r="F1263" t="s">
        <v>9</v>
      </c>
      <c r="G1263">
        <v>3277.1610000000001</v>
      </c>
      <c r="H1263">
        <f t="shared" si="57"/>
        <v>0</v>
      </c>
      <c r="I1263">
        <f t="shared" si="58"/>
        <v>0</v>
      </c>
      <c r="J1263" cm="1">
        <f t="array" ref="J1263">_xlfn.IFS(F1263="southwest", 1, F1263="southeast", 2, F1263="northwest", 3, F1263="northeast", 4)</f>
        <v>1</v>
      </c>
      <c r="K1263">
        <f t="shared" si="59"/>
        <v>1</v>
      </c>
    </row>
    <row r="1264" spans="1:11" x14ac:dyDescent="0.2">
      <c r="A1264">
        <v>41</v>
      </c>
      <c r="B1264" t="s">
        <v>7</v>
      </c>
      <c r="C1264">
        <v>28.05</v>
      </c>
      <c r="D1264">
        <v>1</v>
      </c>
      <c r="E1264" t="s">
        <v>11</v>
      </c>
      <c r="F1264" t="s">
        <v>12</v>
      </c>
      <c r="G1264">
        <v>6770.1925000000001</v>
      </c>
      <c r="H1264">
        <f t="shared" si="57"/>
        <v>1</v>
      </c>
      <c r="I1264">
        <f t="shared" si="58"/>
        <v>0</v>
      </c>
      <c r="J1264" cm="1">
        <f t="array" ref="J1264">_xlfn.IFS(F1264="southwest", 1, F1264="southeast", 2, F1264="northwest", 3, F1264="northeast", 4)</f>
        <v>2</v>
      </c>
      <c r="K1264">
        <f t="shared" si="59"/>
        <v>1</v>
      </c>
    </row>
    <row r="1265" spans="1:11" x14ac:dyDescent="0.2">
      <c r="A1265">
        <v>43</v>
      </c>
      <c r="B1265" t="s">
        <v>7</v>
      </c>
      <c r="C1265">
        <v>29.9</v>
      </c>
      <c r="D1265">
        <v>1</v>
      </c>
      <c r="E1265" t="s">
        <v>11</v>
      </c>
      <c r="F1265" t="s">
        <v>9</v>
      </c>
      <c r="G1265">
        <v>7337.7479999999996</v>
      </c>
      <c r="H1265">
        <f t="shared" si="57"/>
        <v>1</v>
      </c>
      <c r="I1265">
        <f t="shared" si="58"/>
        <v>0</v>
      </c>
      <c r="J1265" cm="1">
        <f t="array" ref="J1265">_xlfn.IFS(F1265="southwest", 1, F1265="southeast", 2, F1265="northwest", 3, F1265="northeast", 4)</f>
        <v>1</v>
      </c>
      <c r="K1265">
        <f t="shared" si="59"/>
        <v>1</v>
      </c>
    </row>
    <row r="1266" spans="1:11" x14ac:dyDescent="0.2">
      <c r="A1266">
        <v>49</v>
      </c>
      <c r="B1266" t="s">
        <v>7</v>
      </c>
      <c r="C1266">
        <v>33.344999999999999</v>
      </c>
      <c r="D1266">
        <v>2</v>
      </c>
      <c r="E1266" t="s">
        <v>11</v>
      </c>
      <c r="F1266" t="s">
        <v>14</v>
      </c>
      <c r="G1266">
        <v>10370.912549999999</v>
      </c>
      <c r="H1266">
        <f t="shared" si="57"/>
        <v>1</v>
      </c>
      <c r="I1266">
        <f t="shared" si="58"/>
        <v>0</v>
      </c>
      <c r="J1266" cm="1">
        <f t="array" ref="J1266">_xlfn.IFS(F1266="southwest", 1, F1266="southeast", 2, F1266="northwest", 3, F1266="northeast", 4)</f>
        <v>4</v>
      </c>
      <c r="K1266">
        <f t="shared" si="59"/>
        <v>1</v>
      </c>
    </row>
    <row r="1267" spans="1:11" x14ac:dyDescent="0.2">
      <c r="A1267">
        <v>64</v>
      </c>
      <c r="B1267" t="s">
        <v>10</v>
      </c>
      <c r="C1267">
        <v>23.76</v>
      </c>
      <c r="D1267">
        <v>0</v>
      </c>
      <c r="E1267" t="s">
        <v>8</v>
      </c>
      <c r="F1267" t="s">
        <v>12</v>
      </c>
      <c r="G1267">
        <v>26926.5144</v>
      </c>
      <c r="H1267">
        <f t="shared" si="57"/>
        <v>0</v>
      </c>
      <c r="I1267">
        <f t="shared" si="58"/>
        <v>1</v>
      </c>
      <c r="J1267" cm="1">
        <f t="array" ref="J1267">_xlfn.IFS(F1267="southwest", 1, F1267="southeast", 2, F1267="northwest", 3, F1267="northeast", 4)</f>
        <v>2</v>
      </c>
      <c r="K1267">
        <f t="shared" si="59"/>
        <v>0</v>
      </c>
    </row>
    <row r="1268" spans="1:11" x14ac:dyDescent="0.2">
      <c r="A1268">
        <v>55</v>
      </c>
      <c r="B1268" t="s">
        <v>7</v>
      </c>
      <c r="C1268">
        <v>30.5</v>
      </c>
      <c r="D1268">
        <v>0</v>
      </c>
      <c r="E1268" t="s">
        <v>11</v>
      </c>
      <c r="F1268" t="s">
        <v>9</v>
      </c>
      <c r="G1268">
        <v>10704.47</v>
      </c>
      <c r="H1268">
        <f t="shared" si="57"/>
        <v>1</v>
      </c>
      <c r="I1268">
        <f t="shared" si="58"/>
        <v>0</v>
      </c>
      <c r="J1268" cm="1">
        <f t="array" ref="J1268">_xlfn.IFS(F1268="southwest", 1, F1268="southeast", 2, F1268="northwest", 3, F1268="northeast", 4)</f>
        <v>1</v>
      </c>
      <c r="K1268">
        <f t="shared" si="59"/>
        <v>1</v>
      </c>
    </row>
    <row r="1269" spans="1:11" x14ac:dyDescent="0.2">
      <c r="A1269">
        <v>24</v>
      </c>
      <c r="B1269" t="s">
        <v>10</v>
      </c>
      <c r="C1269">
        <v>31.065000000000001</v>
      </c>
      <c r="D1269">
        <v>0</v>
      </c>
      <c r="E1269" t="s">
        <v>8</v>
      </c>
      <c r="F1269" t="s">
        <v>14</v>
      </c>
      <c r="G1269">
        <v>34254.053350000002</v>
      </c>
      <c r="H1269">
        <f t="shared" si="57"/>
        <v>0</v>
      </c>
      <c r="I1269">
        <f t="shared" si="58"/>
        <v>1</v>
      </c>
      <c r="J1269" cm="1">
        <f t="array" ref="J1269">_xlfn.IFS(F1269="southwest", 1, F1269="southeast", 2, F1269="northwest", 3, F1269="northeast", 4)</f>
        <v>4</v>
      </c>
      <c r="K1269">
        <f t="shared" si="59"/>
        <v>1</v>
      </c>
    </row>
    <row r="1270" spans="1:11" x14ac:dyDescent="0.2">
      <c r="A1270">
        <v>20</v>
      </c>
      <c r="B1270" t="s">
        <v>7</v>
      </c>
      <c r="C1270">
        <v>33.299999999999997</v>
      </c>
      <c r="D1270">
        <v>0</v>
      </c>
      <c r="E1270" t="s">
        <v>11</v>
      </c>
      <c r="F1270" t="s">
        <v>9</v>
      </c>
      <c r="G1270">
        <v>1880.4870000000001</v>
      </c>
      <c r="H1270">
        <f t="shared" si="57"/>
        <v>1</v>
      </c>
      <c r="I1270">
        <f t="shared" si="58"/>
        <v>0</v>
      </c>
      <c r="J1270" cm="1">
        <f t="array" ref="J1270">_xlfn.IFS(F1270="southwest", 1, F1270="southeast", 2, F1270="northwest", 3, F1270="northeast", 4)</f>
        <v>1</v>
      </c>
      <c r="K1270">
        <f t="shared" si="59"/>
        <v>1</v>
      </c>
    </row>
    <row r="1271" spans="1:11" x14ac:dyDescent="0.2">
      <c r="A1271">
        <v>45</v>
      </c>
      <c r="B1271" t="s">
        <v>10</v>
      </c>
      <c r="C1271">
        <v>27.5</v>
      </c>
      <c r="D1271">
        <v>3</v>
      </c>
      <c r="E1271" t="s">
        <v>11</v>
      </c>
      <c r="F1271" t="s">
        <v>9</v>
      </c>
      <c r="G1271">
        <v>8615.2999999999993</v>
      </c>
      <c r="H1271">
        <f t="shared" si="57"/>
        <v>0</v>
      </c>
      <c r="I1271">
        <f t="shared" si="58"/>
        <v>0</v>
      </c>
      <c r="J1271" cm="1">
        <f t="array" ref="J1271">_xlfn.IFS(F1271="southwest", 1, F1271="southeast", 2, F1271="northwest", 3, F1271="northeast", 4)</f>
        <v>1</v>
      </c>
      <c r="K1271">
        <f t="shared" si="59"/>
        <v>1</v>
      </c>
    </row>
    <row r="1272" spans="1:11" x14ac:dyDescent="0.2">
      <c r="A1272">
        <v>26</v>
      </c>
      <c r="B1272" t="s">
        <v>10</v>
      </c>
      <c r="C1272">
        <v>33.914999999999999</v>
      </c>
      <c r="D1272">
        <v>1</v>
      </c>
      <c r="E1272" t="s">
        <v>11</v>
      </c>
      <c r="F1272" t="s">
        <v>13</v>
      </c>
      <c r="G1272">
        <v>3292.5298499999999</v>
      </c>
      <c r="H1272">
        <f t="shared" si="57"/>
        <v>0</v>
      </c>
      <c r="I1272">
        <f t="shared" si="58"/>
        <v>0</v>
      </c>
      <c r="J1272" cm="1">
        <f t="array" ref="J1272">_xlfn.IFS(F1272="southwest", 1, F1272="southeast", 2, F1272="northwest", 3, F1272="northeast", 4)</f>
        <v>3</v>
      </c>
      <c r="K1272">
        <f t="shared" si="59"/>
        <v>1</v>
      </c>
    </row>
    <row r="1273" spans="1:11" x14ac:dyDescent="0.2">
      <c r="A1273">
        <v>25</v>
      </c>
      <c r="B1273" t="s">
        <v>7</v>
      </c>
      <c r="C1273">
        <v>34.484999999999999</v>
      </c>
      <c r="D1273">
        <v>0</v>
      </c>
      <c r="E1273" t="s">
        <v>11</v>
      </c>
      <c r="F1273" t="s">
        <v>13</v>
      </c>
      <c r="G1273">
        <v>3021.80915</v>
      </c>
      <c r="H1273">
        <f t="shared" si="57"/>
        <v>1</v>
      </c>
      <c r="I1273">
        <f t="shared" si="58"/>
        <v>0</v>
      </c>
      <c r="J1273" cm="1">
        <f t="array" ref="J1273">_xlfn.IFS(F1273="southwest", 1, F1273="southeast", 2, F1273="northwest", 3, F1273="northeast", 4)</f>
        <v>3</v>
      </c>
      <c r="K1273">
        <f t="shared" si="59"/>
        <v>1</v>
      </c>
    </row>
    <row r="1274" spans="1:11" x14ac:dyDescent="0.2">
      <c r="A1274">
        <v>43</v>
      </c>
      <c r="B1274" t="s">
        <v>10</v>
      </c>
      <c r="C1274">
        <v>25.52</v>
      </c>
      <c r="D1274">
        <v>5</v>
      </c>
      <c r="E1274" t="s">
        <v>11</v>
      </c>
      <c r="F1274" t="s">
        <v>12</v>
      </c>
      <c r="G1274">
        <v>14478.33015</v>
      </c>
      <c r="H1274">
        <f t="shared" si="57"/>
        <v>0</v>
      </c>
      <c r="I1274">
        <f t="shared" si="58"/>
        <v>0</v>
      </c>
      <c r="J1274" cm="1">
        <f t="array" ref="J1274">_xlfn.IFS(F1274="southwest", 1, F1274="southeast", 2, F1274="northwest", 3, F1274="northeast", 4)</f>
        <v>2</v>
      </c>
      <c r="K1274">
        <f t="shared" si="59"/>
        <v>1</v>
      </c>
    </row>
    <row r="1275" spans="1:11" x14ac:dyDescent="0.2">
      <c r="A1275">
        <v>35</v>
      </c>
      <c r="B1275" t="s">
        <v>10</v>
      </c>
      <c r="C1275">
        <v>27.61</v>
      </c>
      <c r="D1275">
        <v>1</v>
      </c>
      <c r="E1275" t="s">
        <v>11</v>
      </c>
      <c r="F1275" t="s">
        <v>12</v>
      </c>
      <c r="G1275">
        <v>4747.0528999999997</v>
      </c>
      <c r="H1275">
        <f t="shared" si="57"/>
        <v>0</v>
      </c>
      <c r="I1275">
        <f t="shared" si="58"/>
        <v>0</v>
      </c>
      <c r="J1275" cm="1">
        <f t="array" ref="J1275">_xlfn.IFS(F1275="southwest", 1, F1275="southeast", 2, F1275="northwest", 3, F1275="northeast", 4)</f>
        <v>2</v>
      </c>
      <c r="K1275">
        <f t="shared" si="59"/>
        <v>1</v>
      </c>
    </row>
    <row r="1276" spans="1:11" x14ac:dyDescent="0.2">
      <c r="A1276">
        <v>26</v>
      </c>
      <c r="B1276" t="s">
        <v>10</v>
      </c>
      <c r="C1276">
        <v>27.06</v>
      </c>
      <c r="D1276">
        <v>0</v>
      </c>
      <c r="E1276" t="s">
        <v>8</v>
      </c>
      <c r="F1276" t="s">
        <v>12</v>
      </c>
      <c r="G1276">
        <v>17043.341400000001</v>
      </c>
      <c r="H1276">
        <f t="shared" si="57"/>
        <v>0</v>
      </c>
      <c r="I1276">
        <f t="shared" si="58"/>
        <v>1</v>
      </c>
      <c r="J1276" cm="1">
        <f t="array" ref="J1276">_xlfn.IFS(F1276="southwest", 1, F1276="southeast", 2, F1276="northwest", 3, F1276="northeast", 4)</f>
        <v>2</v>
      </c>
      <c r="K1276">
        <f t="shared" si="59"/>
        <v>1</v>
      </c>
    </row>
    <row r="1277" spans="1:11" x14ac:dyDescent="0.2">
      <c r="A1277">
        <v>57</v>
      </c>
      <c r="B1277" t="s">
        <v>10</v>
      </c>
      <c r="C1277">
        <v>23.7</v>
      </c>
      <c r="D1277">
        <v>0</v>
      </c>
      <c r="E1277" t="s">
        <v>11</v>
      </c>
      <c r="F1277" t="s">
        <v>9</v>
      </c>
      <c r="G1277">
        <v>10959.33</v>
      </c>
      <c r="H1277">
        <f t="shared" si="57"/>
        <v>0</v>
      </c>
      <c r="I1277">
        <f t="shared" si="58"/>
        <v>0</v>
      </c>
      <c r="J1277" cm="1">
        <f t="array" ref="J1277">_xlfn.IFS(F1277="southwest", 1, F1277="southeast", 2, F1277="northwest", 3, F1277="northeast", 4)</f>
        <v>1</v>
      </c>
      <c r="K1277">
        <f t="shared" si="59"/>
        <v>0</v>
      </c>
    </row>
    <row r="1278" spans="1:11" x14ac:dyDescent="0.2">
      <c r="A1278">
        <v>22</v>
      </c>
      <c r="B1278" t="s">
        <v>7</v>
      </c>
      <c r="C1278">
        <v>30.4</v>
      </c>
      <c r="D1278">
        <v>0</v>
      </c>
      <c r="E1278" t="s">
        <v>11</v>
      </c>
      <c r="F1278" t="s">
        <v>14</v>
      </c>
      <c r="G1278">
        <v>2741.9479999999999</v>
      </c>
      <c r="H1278">
        <f t="shared" si="57"/>
        <v>1</v>
      </c>
      <c r="I1278">
        <f t="shared" si="58"/>
        <v>0</v>
      </c>
      <c r="J1278" cm="1">
        <f t="array" ref="J1278">_xlfn.IFS(F1278="southwest", 1, F1278="southeast", 2, F1278="northwest", 3, F1278="northeast", 4)</f>
        <v>4</v>
      </c>
      <c r="K1278">
        <f t="shared" si="59"/>
        <v>1</v>
      </c>
    </row>
    <row r="1279" spans="1:11" x14ac:dyDescent="0.2">
      <c r="A1279">
        <v>32</v>
      </c>
      <c r="B1279" t="s">
        <v>7</v>
      </c>
      <c r="C1279">
        <v>29.734999999999999</v>
      </c>
      <c r="D1279">
        <v>0</v>
      </c>
      <c r="E1279" t="s">
        <v>11</v>
      </c>
      <c r="F1279" t="s">
        <v>13</v>
      </c>
      <c r="G1279">
        <v>4357.0436499999996</v>
      </c>
      <c r="H1279">
        <f t="shared" si="57"/>
        <v>1</v>
      </c>
      <c r="I1279">
        <f t="shared" si="58"/>
        <v>0</v>
      </c>
      <c r="J1279" cm="1">
        <f t="array" ref="J1279">_xlfn.IFS(F1279="southwest", 1, F1279="southeast", 2, F1279="northwest", 3, F1279="northeast", 4)</f>
        <v>3</v>
      </c>
      <c r="K1279">
        <f t="shared" si="59"/>
        <v>1</v>
      </c>
    </row>
    <row r="1280" spans="1:11" x14ac:dyDescent="0.2">
      <c r="A1280">
        <v>39</v>
      </c>
      <c r="B1280" t="s">
        <v>10</v>
      </c>
      <c r="C1280">
        <v>29.925000000000001</v>
      </c>
      <c r="D1280">
        <v>1</v>
      </c>
      <c r="E1280" t="s">
        <v>8</v>
      </c>
      <c r="F1280" t="s">
        <v>14</v>
      </c>
      <c r="G1280">
        <v>22462.043750000001</v>
      </c>
      <c r="H1280">
        <f t="shared" si="57"/>
        <v>0</v>
      </c>
      <c r="I1280">
        <f t="shared" si="58"/>
        <v>1</v>
      </c>
      <c r="J1280" cm="1">
        <f t="array" ref="J1280">_xlfn.IFS(F1280="southwest", 1, F1280="southeast", 2, F1280="northwest", 3, F1280="northeast", 4)</f>
        <v>4</v>
      </c>
      <c r="K1280">
        <f t="shared" si="59"/>
        <v>1</v>
      </c>
    </row>
    <row r="1281" spans="1:11" x14ac:dyDescent="0.2">
      <c r="A1281">
        <v>25</v>
      </c>
      <c r="B1281" t="s">
        <v>7</v>
      </c>
      <c r="C1281">
        <v>26.79</v>
      </c>
      <c r="D1281">
        <v>2</v>
      </c>
      <c r="E1281" t="s">
        <v>11</v>
      </c>
      <c r="F1281" t="s">
        <v>13</v>
      </c>
      <c r="G1281">
        <v>4189.1130999999996</v>
      </c>
      <c r="H1281">
        <f t="shared" si="57"/>
        <v>1</v>
      </c>
      <c r="I1281">
        <f t="shared" si="58"/>
        <v>0</v>
      </c>
      <c r="J1281" cm="1">
        <f t="array" ref="J1281">_xlfn.IFS(F1281="southwest", 1, F1281="southeast", 2, F1281="northwest", 3, F1281="northeast", 4)</f>
        <v>3</v>
      </c>
      <c r="K1281">
        <f t="shared" si="59"/>
        <v>1</v>
      </c>
    </row>
    <row r="1282" spans="1:11" x14ac:dyDescent="0.2">
      <c r="A1282">
        <v>48</v>
      </c>
      <c r="B1282" t="s">
        <v>7</v>
      </c>
      <c r="C1282">
        <v>33.33</v>
      </c>
      <c r="D1282">
        <v>0</v>
      </c>
      <c r="E1282" t="s">
        <v>11</v>
      </c>
      <c r="F1282" t="s">
        <v>12</v>
      </c>
      <c r="G1282">
        <v>8283.6807000000008</v>
      </c>
      <c r="H1282">
        <f t="shared" si="57"/>
        <v>1</v>
      </c>
      <c r="I1282">
        <f t="shared" si="58"/>
        <v>0</v>
      </c>
      <c r="J1282" cm="1">
        <f t="array" ref="J1282">_xlfn.IFS(F1282="southwest", 1, F1282="southeast", 2, F1282="northwest", 3, F1282="northeast", 4)</f>
        <v>2</v>
      </c>
      <c r="K1282">
        <f t="shared" si="59"/>
        <v>1</v>
      </c>
    </row>
    <row r="1283" spans="1:11" x14ac:dyDescent="0.2">
      <c r="A1283">
        <v>47</v>
      </c>
      <c r="B1283" t="s">
        <v>7</v>
      </c>
      <c r="C1283">
        <v>27.645</v>
      </c>
      <c r="D1283">
        <v>2</v>
      </c>
      <c r="E1283" t="s">
        <v>8</v>
      </c>
      <c r="F1283" t="s">
        <v>13</v>
      </c>
      <c r="G1283">
        <v>24535.698550000001</v>
      </c>
      <c r="H1283">
        <f t="shared" ref="H1283:H1339" si="60">IF(B1283= "female", 1, 0)</f>
        <v>1</v>
      </c>
      <c r="I1283">
        <f t="shared" ref="I1283:I1339" si="61">IF(E1283="yes", 1, 0)</f>
        <v>1</v>
      </c>
      <c r="J1283" cm="1">
        <f t="array" ref="J1283">_xlfn.IFS(F1283="southwest", 1, F1283="southeast", 2, F1283="northwest", 3, F1283="northeast", 4)</f>
        <v>3</v>
      </c>
      <c r="K1283">
        <f t="shared" ref="K1283:K1339" si="62">IF(C1283&gt;25, 1, 0)</f>
        <v>1</v>
      </c>
    </row>
    <row r="1284" spans="1:11" x14ac:dyDescent="0.2">
      <c r="A1284">
        <v>18</v>
      </c>
      <c r="B1284" t="s">
        <v>7</v>
      </c>
      <c r="C1284">
        <v>21.66</v>
      </c>
      <c r="D1284">
        <v>0</v>
      </c>
      <c r="E1284" t="s">
        <v>8</v>
      </c>
      <c r="F1284" t="s">
        <v>14</v>
      </c>
      <c r="G1284">
        <v>14283.4594</v>
      </c>
      <c r="H1284">
        <f t="shared" si="60"/>
        <v>1</v>
      </c>
      <c r="I1284">
        <f t="shared" si="61"/>
        <v>1</v>
      </c>
      <c r="J1284" cm="1">
        <f t="array" ref="J1284">_xlfn.IFS(F1284="southwest", 1, F1284="southeast", 2, F1284="northwest", 3, F1284="northeast", 4)</f>
        <v>4</v>
      </c>
      <c r="K1284">
        <f t="shared" si="62"/>
        <v>0</v>
      </c>
    </row>
    <row r="1285" spans="1:11" x14ac:dyDescent="0.2">
      <c r="A1285">
        <v>18</v>
      </c>
      <c r="B1285" t="s">
        <v>10</v>
      </c>
      <c r="C1285">
        <v>30.03</v>
      </c>
      <c r="D1285">
        <v>1</v>
      </c>
      <c r="E1285" t="s">
        <v>11</v>
      </c>
      <c r="F1285" t="s">
        <v>12</v>
      </c>
      <c r="G1285">
        <v>1720.3536999999999</v>
      </c>
      <c r="H1285">
        <f t="shared" si="60"/>
        <v>0</v>
      </c>
      <c r="I1285">
        <f t="shared" si="61"/>
        <v>0</v>
      </c>
      <c r="J1285" cm="1">
        <f t="array" ref="J1285">_xlfn.IFS(F1285="southwest", 1, F1285="southeast", 2, F1285="northwest", 3, F1285="northeast", 4)</f>
        <v>2</v>
      </c>
      <c r="K1285">
        <f t="shared" si="62"/>
        <v>1</v>
      </c>
    </row>
    <row r="1286" spans="1:11" x14ac:dyDescent="0.2">
      <c r="A1286">
        <v>61</v>
      </c>
      <c r="B1286" t="s">
        <v>10</v>
      </c>
      <c r="C1286">
        <v>36.299999999999997</v>
      </c>
      <c r="D1286">
        <v>1</v>
      </c>
      <c r="E1286" t="s">
        <v>8</v>
      </c>
      <c r="F1286" t="s">
        <v>9</v>
      </c>
      <c r="G1286">
        <v>47403.88</v>
      </c>
      <c r="H1286">
        <f t="shared" si="60"/>
        <v>0</v>
      </c>
      <c r="I1286">
        <f t="shared" si="61"/>
        <v>1</v>
      </c>
      <c r="J1286" cm="1">
        <f t="array" ref="J1286">_xlfn.IFS(F1286="southwest", 1, F1286="southeast", 2, F1286="northwest", 3, F1286="northeast", 4)</f>
        <v>1</v>
      </c>
      <c r="K1286">
        <f t="shared" si="62"/>
        <v>1</v>
      </c>
    </row>
    <row r="1287" spans="1:11" x14ac:dyDescent="0.2">
      <c r="A1287">
        <v>47</v>
      </c>
      <c r="B1287" t="s">
        <v>7</v>
      </c>
      <c r="C1287">
        <v>24.32</v>
      </c>
      <c r="D1287">
        <v>0</v>
      </c>
      <c r="E1287" t="s">
        <v>11</v>
      </c>
      <c r="F1287" t="s">
        <v>14</v>
      </c>
      <c r="G1287">
        <v>8534.6718000000001</v>
      </c>
      <c r="H1287">
        <f t="shared" si="60"/>
        <v>1</v>
      </c>
      <c r="I1287">
        <f t="shared" si="61"/>
        <v>0</v>
      </c>
      <c r="J1287" cm="1">
        <f t="array" ref="J1287">_xlfn.IFS(F1287="southwest", 1, F1287="southeast", 2, F1287="northwest", 3, F1287="northeast", 4)</f>
        <v>4</v>
      </c>
      <c r="K1287">
        <f t="shared" si="62"/>
        <v>0</v>
      </c>
    </row>
    <row r="1288" spans="1:11" x14ac:dyDescent="0.2">
      <c r="A1288">
        <v>28</v>
      </c>
      <c r="B1288" t="s">
        <v>7</v>
      </c>
      <c r="C1288">
        <v>17.29</v>
      </c>
      <c r="D1288">
        <v>0</v>
      </c>
      <c r="E1288" t="s">
        <v>11</v>
      </c>
      <c r="F1288" t="s">
        <v>14</v>
      </c>
      <c r="G1288">
        <v>3732.6251000000002</v>
      </c>
      <c r="H1288">
        <f t="shared" si="60"/>
        <v>1</v>
      </c>
      <c r="I1288">
        <f t="shared" si="61"/>
        <v>0</v>
      </c>
      <c r="J1288" cm="1">
        <f t="array" ref="J1288">_xlfn.IFS(F1288="southwest", 1, F1288="southeast", 2, F1288="northwest", 3, F1288="northeast", 4)</f>
        <v>4</v>
      </c>
      <c r="K1288">
        <f t="shared" si="62"/>
        <v>0</v>
      </c>
    </row>
    <row r="1289" spans="1:11" x14ac:dyDescent="0.2">
      <c r="A1289">
        <v>36</v>
      </c>
      <c r="B1289" t="s">
        <v>7</v>
      </c>
      <c r="C1289">
        <v>25.9</v>
      </c>
      <c r="D1289">
        <v>1</v>
      </c>
      <c r="E1289" t="s">
        <v>11</v>
      </c>
      <c r="F1289" t="s">
        <v>9</v>
      </c>
      <c r="G1289">
        <v>5472.4489999999996</v>
      </c>
      <c r="H1289">
        <f t="shared" si="60"/>
        <v>1</v>
      </c>
      <c r="I1289">
        <f t="shared" si="61"/>
        <v>0</v>
      </c>
      <c r="J1289" cm="1">
        <f t="array" ref="J1289">_xlfn.IFS(F1289="southwest", 1, F1289="southeast", 2, F1289="northwest", 3, F1289="northeast", 4)</f>
        <v>1</v>
      </c>
      <c r="K1289">
        <f t="shared" si="62"/>
        <v>1</v>
      </c>
    </row>
    <row r="1290" spans="1:11" x14ac:dyDescent="0.2">
      <c r="A1290">
        <v>20</v>
      </c>
      <c r="B1290" t="s">
        <v>10</v>
      </c>
      <c r="C1290">
        <v>39.4</v>
      </c>
      <c r="D1290">
        <v>2</v>
      </c>
      <c r="E1290" t="s">
        <v>8</v>
      </c>
      <c r="F1290" t="s">
        <v>9</v>
      </c>
      <c r="G1290">
        <v>38344.565999999999</v>
      </c>
      <c r="H1290">
        <f t="shared" si="60"/>
        <v>0</v>
      </c>
      <c r="I1290">
        <f t="shared" si="61"/>
        <v>1</v>
      </c>
      <c r="J1290" cm="1">
        <f t="array" ref="J1290">_xlfn.IFS(F1290="southwest", 1, F1290="southeast", 2, F1290="northwest", 3, F1290="northeast", 4)</f>
        <v>1</v>
      </c>
      <c r="K1290">
        <f t="shared" si="62"/>
        <v>1</v>
      </c>
    </row>
    <row r="1291" spans="1:11" x14ac:dyDescent="0.2">
      <c r="A1291">
        <v>44</v>
      </c>
      <c r="B1291" t="s">
        <v>10</v>
      </c>
      <c r="C1291">
        <v>34.32</v>
      </c>
      <c r="D1291">
        <v>1</v>
      </c>
      <c r="E1291" t="s">
        <v>11</v>
      </c>
      <c r="F1291" t="s">
        <v>12</v>
      </c>
      <c r="G1291">
        <v>7147.4727999999996</v>
      </c>
      <c r="H1291">
        <f t="shared" si="60"/>
        <v>0</v>
      </c>
      <c r="I1291">
        <f t="shared" si="61"/>
        <v>0</v>
      </c>
      <c r="J1291" cm="1">
        <f t="array" ref="J1291">_xlfn.IFS(F1291="southwest", 1, F1291="southeast", 2, F1291="northwest", 3, F1291="northeast", 4)</f>
        <v>2</v>
      </c>
      <c r="K1291">
        <f t="shared" si="62"/>
        <v>1</v>
      </c>
    </row>
    <row r="1292" spans="1:11" x14ac:dyDescent="0.2">
      <c r="A1292">
        <v>38</v>
      </c>
      <c r="B1292" t="s">
        <v>7</v>
      </c>
      <c r="C1292">
        <v>19.95</v>
      </c>
      <c r="D1292">
        <v>2</v>
      </c>
      <c r="E1292" t="s">
        <v>11</v>
      </c>
      <c r="F1292" t="s">
        <v>14</v>
      </c>
      <c r="G1292">
        <v>7133.9025000000001</v>
      </c>
      <c r="H1292">
        <f t="shared" si="60"/>
        <v>1</v>
      </c>
      <c r="I1292">
        <f t="shared" si="61"/>
        <v>0</v>
      </c>
      <c r="J1292" cm="1">
        <f t="array" ref="J1292">_xlfn.IFS(F1292="southwest", 1, F1292="southeast", 2, F1292="northwest", 3, F1292="northeast", 4)</f>
        <v>4</v>
      </c>
      <c r="K1292">
        <f t="shared" si="62"/>
        <v>0</v>
      </c>
    </row>
    <row r="1293" spans="1:11" x14ac:dyDescent="0.2">
      <c r="A1293">
        <v>19</v>
      </c>
      <c r="B1293" t="s">
        <v>10</v>
      </c>
      <c r="C1293">
        <v>34.9</v>
      </c>
      <c r="D1293">
        <v>0</v>
      </c>
      <c r="E1293" t="s">
        <v>8</v>
      </c>
      <c r="F1293" t="s">
        <v>9</v>
      </c>
      <c r="G1293">
        <v>34828.654000000002</v>
      </c>
      <c r="H1293">
        <f t="shared" si="60"/>
        <v>0</v>
      </c>
      <c r="I1293">
        <f t="shared" si="61"/>
        <v>1</v>
      </c>
      <c r="J1293" cm="1">
        <f t="array" ref="J1293">_xlfn.IFS(F1293="southwest", 1, F1293="southeast", 2, F1293="northwest", 3, F1293="northeast", 4)</f>
        <v>1</v>
      </c>
      <c r="K1293">
        <f t="shared" si="62"/>
        <v>1</v>
      </c>
    </row>
    <row r="1294" spans="1:11" x14ac:dyDescent="0.2">
      <c r="A1294">
        <v>21</v>
      </c>
      <c r="B1294" t="s">
        <v>10</v>
      </c>
      <c r="C1294">
        <v>23.21</v>
      </c>
      <c r="D1294">
        <v>0</v>
      </c>
      <c r="E1294" t="s">
        <v>11</v>
      </c>
      <c r="F1294" t="s">
        <v>12</v>
      </c>
      <c r="G1294">
        <v>1515.3449000000001</v>
      </c>
      <c r="H1294">
        <f t="shared" si="60"/>
        <v>0</v>
      </c>
      <c r="I1294">
        <f t="shared" si="61"/>
        <v>0</v>
      </c>
      <c r="J1294" cm="1">
        <f t="array" ref="J1294">_xlfn.IFS(F1294="southwest", 1, F1294="southeast", 2, F1294="northwest", 3, F1294="northeast", 4)</f>
        <v>2</v>
      </c>
      <c r="K1294">
        <f t="shared" si="62"/>
        <v>0</v>
      </c>
    </row>
    <row r="1295" spans="1:11" x14ac:dyDescent="0.2">
      <c r="A1295">
        <v>46</v>
      </c>
      <c r="B1295" t="s">
        <v>10</v>
      </c>
      <c r="C1295">
        <v>25.745000000000001</v>
      </c>
      <c r="D1295">
        <v>3</v>
      </c>
      <c r="E1295" t="s">
        <v>11</v>
      </c>
      <c r="F1295" t="s">
        <v>13</v>
      </c>
      <c r="G1295">
        <v>9301.8935500000007</v>
      </c>
      <c r="H1295">
        <f t="shared" si="60"/>
        <v>0</v>
      </c>
      <c r="I1295">
        <f t="shared" si="61"/>
        <v>0</v>
      </c>
      <c r="J1295" cm="1">
        <f t="array" ref="J1295">_xlfn.IFS(F1295="southwest", 1, F1295="southeast", 2, F1295="northwest", 3, F1295="northeast", 4)</f>
        <v>3</v>
      </c>
      <c r="K1295">
        <f t="shared" si="62"/>
        <v>1</v>
      </c>
    </row>
    <row r="1296" spans="1:11" x14ac:dyDescent="0.2">
      <c r="A1296">
        <v>58</v>
      </c>
      <c r="B1296" t="s">
        <v>10</v>
      </c>
      <c r="C1296">
        <v>25.175000000000001</v>
      </c>
      <c r="D1296">
        <v>0</v>
      </c>
      <c r="E1296" t="s">
        <v>11</v>
      </c>
      <c r="F1296" t="s">
        <v>14</v>
      </c>
      <c r="G1296">
        <v>11931.125249999999</v>
      </c>
      <c r="H1296">
        <f t="shared" si="60"/>
        <v>0</v>
      </c>
      <c r="I1296">
        <f t="shared" si="61"/>
        <v>0</v>
      </c>
      <c r="J1296" cm="1">
        <f t="array" ref="J1296">_xlfn.IFS(F1296="southwest", 1, F1296="southeast", 2, F1296="northwest", 3, F1296="northeast", 4)</f>
        <v>4</v>
      </c>
      <c r="K1296">
        <f t="shared" si="62"/>
        <v>1</v>
      </c>
    </row>
    <row r="1297" spans="1:11" x14ac:dyDescent="0.2">
      <c r="A1297">
        <v>20</v>
      </c>
      <c r="B1297" t="s">
        <v>10</v>
      </c>
      <c r="C1297">
        <v>22</v>
      </c>
      <c r="D1297">
        <v>1</v>
      </c>
      <c r="E1297" t="s">
        <v>11</v>
      </c>
      <c r="F1297" t="s">
        <v>9</v>
      </c>
      <c r="G1297">
        <v>1964.78</v>
      </c>
      <c r="H1297">
        <f t="shared" si="60"/>
        <v>0</v>
      </c>
      <c r="I1297">
        <f t="shared" si="61"/>
        <v>0</v>
      </c>
      <c r="J1297" cm="1">
        <f t="array" ref="J1297">_xlfn.IFS(F1297="southwest", 1, F1297="southeast", 2, F1297="northwest", 3, F1297="northeast", 4)</f>
        <v>1</v>
      </c>
      <c r="K1297">
        <f t="shared" si="62"/>
        <v>0</v>
      </c>
    </row>
    <row r="1298" spans="1:11" x14ac:dyDescent="0.2">
      <c r="A1298">
        <v>18</v>
      </c>
      <c r="B1298" t="s">
        <v>10</v>
      </c>
      <c r="C1298">
        <v>26.125</v>
      </c>
      <c r="D1298">
        <v>0</v>
      </c>
      <c r="E1298" t="s">
        <v>11</v>
      </c>
      <c r="F1298" t="s">
        <v>14</v>
      </c>
      <c r="G1298">
        <v>1708.9257500000001</v>
      </c>
      <c r="H1298">
        <f t="shared" si="60"/>
        <v>0</v>
      </c>
      <c r="I1298">
        <f t="shared" si="61"/>
        <v>0</v>
      </c>
      <c r="J1298" cm="1">
        <f t="array" ref="J1298">_xlfn.IFS(F1298="southwest", 1, F1298="southeast", 2, F1298="northwest", 3, F1298="northeast", 4)</f>
        <v>4</v>
      </c>
      <c r="K1298">
        <f t="shared" si="62"/>
        <v>1</v>
      </c>
    </row>
    <row r="1299" spans="1:11" x14ac:dyDescent="0.2">
      <c r="A1299">
        <v>28</v>
      </c>
      <c r="B1299" t="s">
        <v>7</v>
      </c>
      <c r="C1299">
        <v>26.51</v>
      </c>
      <c r="D1299">
        <v>2</v>
      </c>
      <c r="E1299" t="s">
        <v>11</v>
      </c>
      <c r="F1299" t="s">
        <v>12</v>
      </c>
      <c r="G1299">
        <v>4340.4408999999996</v>
      </c>
      <c r="H1299">
        <f t="shared" si="60"/>
        <v>1</v>
      </c>
      <c r="I1299">
        <f t="shared" si="61"/>
        <v>0</v>
      </c>
      <c r="J1299" cm="1">
        <f t="array" ref="J1299">_xlfn.IFS(F1299="southwest", 1, F1299="southeast", 2, F1299="northwest", 3, F1299="northeast", 4)</f>
        <v>2</v>
      </c>
      <c r="K1299">
        <f t="shared" si="62"/>
        <v>1</v>
      </c>
    </row>
    <row r="1300" spans="1:11" x14ac:dyDescent="0.2">
      <c r="A1300">
        <v>33</v>
      </c>
      <c r="B1300" t="s">
        <v>10</v>
      </c>
      <c r="C1300">
        <v>27.454999999999998</v>
      </c>
      <c r="D1300">
        <v>2</v>
      </c>
      <c r="E1300" t="s">
        <v>11</v>
      </c>
      <c r="F1300" t="s">
        <v>13</v>
      </c>
      <c r="G1300">
        <v>5261.4694499999996</v>
      </c>
      <c r="H1300">
        <f t="shared" si="60"/>
        <v>0</v>
      </c>
      <c r="I1300">
        <f t="shared" si="61"/>
        <v>0</v>
      </c>
      <c r="J1300" cm="1">
        <f t="array" ref="J1300">_xlfn.IFS(F1300="southwest", 1, F1300="southeast", 2, F1300="northwest", 3, F1300="northeast", 4)</f>
        <v>3</v>
      </c>
      <c r="K1300">
        <f t="shared" si="62"/>
        <v>1</v>
      </c>
    </row>
    <row r="1301" spans="1:11" x14ac:dyDescent="0.2">
      <c r="A1301">
        <v>19</v>
      </c>
      <c r="B1301" t="s">
        <v>7</v>
      </c>
      <c r="C1301">
        <v>25.745000000000001</v>
      </c>
      <c r="D1301">
        <v>1</v>
      </c>
      <c r="E1301" t="s">
        <v>11</v>
      </c>
      <c r="F1301" t="s">
        <v>13</v>
      </c>
      <c r="G1301">
        <v>2710.8285500000002</v>
      </c>
      <c r="H1301">
        <f t="shared" si="60"/>
        <v>1</v>
      </c>
      <c r="I1301">
        <f t="shared" si="61"/>
        <v>0</v>
      </c>
      <c r="J1301" cm="1">
        <f t="array" ref="J1301">_xlfn.IFS(F1301="southwest", 1, F1301="southeast", 2, F1301="northwest", 3, F1301="northeast", 4)</f>
        <v>3</v>
      </c>
      <c r="K1301">
        <f t="shared" si="62"/>
        <v>1</v>
      </c>
    </row>
    <row r="1302" spans="1:11" x14ac:dyDescent="0.2">
      <c r="A1302">
        <v>45</v>
      </c>
      <c r="B1302" t="s">
        <v>10</v>
      </c>
      <c r="C1302">
        <v>30.36</v>
      </c>
      <c r="D1302">
        <v>0</v>
      </c>
      <c r="E1302" t="s">
        <v>8</v>
      </c>
      <c r="F1302" t="s">
        <v>12</v>
      </c>
      <c r="G1302">
        <v>62592.873090000001</v>
      </c>
      <c r="H1302">
        <f t="shared" si="60"/>
        <v>0</v>
      </c>
      <c r="I1302">
        <f t="shared" si="61"/>
        <v>1</v>
      </c>
      <c r="J1302" cm="1">
        <f t="array" ref="J1302">_xlfn.IFS(F1302="southwest", 1, F1302="southeast", 2, F1302="northwest", 3, F1302="northeast", 4)</f>
        <v>2</v>
      </c>
      <c r="K1302">
        <f t="shared" si="62"/>
        <v>1</v>
      </c>
    </row>
    <row r="1303" spans="1:11" x14ac:dyDescent="0.2">
      <c r="A1303">
        <v>62</v>
      </c>
      <c r="B1303" t="s">
        <v>10</v>
      </c>
      <c r="C1303">
        <v>30.875</v>
      </c>
      <c r="D1303">
        <v>3</v>
      </c>
      <c r="E1303" t="s">
        <v>8</v>
      </c>
      <c r="F1303" t="s">
        <v>13</v>
      </c>
      <c r="G1303">
        <v>46718.163249999998</v>
      </c>
      <c r="H1303">
        <f t="shared" si="60"/>
        <v>0</v>
      </c>
      <c r="I1303">
        <f t="shared" si="61"/>
        <v>1</v>
      </c>
      <c r="J1303" cm="1">
        <f t="array" ref="J1303">_xlfn.IFS(F1303="southwest", 1, F1303="southeast", 2, F1303="northwest", 3, F1303="northeast", 4)</f>
        <v>3</v>
      </c>
      <c r="K1303">
        <f t="shared" si="62"/>
        <v>1</v>
      </c>
    </row>
    <row r="1304" spans="1:11" x14ac:dyDescent="0.2">
      <c r="A1304">
        <v>25</v>
      </c>
      <c r="B1304" t="s">
        <v>7</v>
      </c>
      <c r="C1304">
        <v>20.8</v>
      </c>
      <c r="D1304">
        <v>1</v>
      </c>
      <c r="E1304" t="s">
        <v>11</v>
      </c>
      <c r="F1304" t="s">
        <v>9</v>
      </c>
      <c r="G1304">
        <v>3208.7869999999998</v>
      </c>
      <c r="H1304">
        <f t="shared" si="60"/>
        <v>1</v>
      </c>
      <c r="I1304">
        <f t="shared" si="61"/>
        <v>0</v>
      </c>
      <c r="J1304" cm="1">
        <f t="array" ref="J1304">_xlfn.IFS(F1304="southwest", 1, F1304="southeast", 2, F1304="northwest", 3, F1304="northeast", 4)</f>
        <v>1</v>
      </c>
      <c r="K1304">
        <f t="shared" si="62"/>
        <v>0</v>
      </c>
    </row>
    <row r="1305" spans="1:11" x14ac:dyDescent="0.2">
      <c r="A1305">
        <v>43</v>
      </c>
      <c r="B1305" t="s">
        <v>10</v>
      </c>
      <c r="C1305">
        <v>27.8</v>
      </c>
      <c r="D1305">
        <v>0</v>
      </c>
      <c r="E1305" t="s">
        <v>8</v>
      </c>
      <c r="F1305" t="s">
        <v>9</v>
      </c>
      <c r="G1305">
        <v>37829.724199999997</v>
      </c>
      <c r="H1305">
        <f t="shared" si="60"/>
        <v>0</v>
      </c>
      <c r="I1305">
        <f t="shared" si="61"/>
        <v>1</v>
      </c>
      <c r="J1305" cm="1">
        <f t="array" ref="J1305">_xlfn.IFS(F1305="southwest", 1, F1305="southeast", 2, F1305="northwest", 3, F1305="northeast", 4)</f>
        <v>1</v>
      </c>
      <c r="K1305">
        <f t="shared" si="62"/>
        <v>1</v>
      </c>
    </row>
    <row r="1306" spans="1:11" x14ac:dyDescent="0.2">
      <c r="A1306">
        <v>42</v>
      </c>
      <c r="B1306" t="s">
        <v>10</v>
      </c>
      <c r="C1306">
        <v>24.605</v>
      </c>
      <c r="D1306">
        <v>2</v>
      </c>
      <c r="E1306" t="s">
        <v>8</v>
      </c>
      <c r="F1306" t="s">
        <v>14</v>
      </c>
      <c r="G1306">
        <v>21259.377949999998</v>
      </c>
      <c r="H1306">
        <f t="shared" si="60"/>
        <v>0</v>
      </c>
      <c r="I1306">
        <f t="shared" si="61"/>
        <v>1</v>
      </c>
      <c r="J1306" cm="1">
        <f t="array" ref="J1306">_xlfn.IFS(F1306="southwest", 1, F1306="southeast", 2, F1306="northwest", 3, F1306="northeast", 4)</f>
        <v>4</v>
      </c>
      <c r="K1306">
        <f t="shared" si="62"/>
        <v>0</v>
      </c>
    </row>
    <row r="1307" spans="1:11" x14ac:dyDescent="0.2">
      <c r="A1307">
        <v>24</v>
      </c>
      <c r="B1307" t="s">
        <v>7</v>
      </c>
      <c r="C1307">
        <v>27.72</v>
      </c>
      <c r="D1307">
        <v>0</v>
      </c>
      <c r="E1307" t="s">
        <v>11</v>
      </c>
      <c r="F1307" t="s">
        <v>12</v>
      </c>
      <c r="G1307">
        <v>2464.6188000000002</v>
      </c>
      <c r="H1307">
        <f t="shared" si="60"/>
        <v>1</v>
      </c>
      <c r="I1307">
        <f t="shared" si="61"/>
        <v>0</v>
      </c>
      <c r="J1307" cm="1">
        <f t="array" ref="J1307">_xlfn.IFS(F1307="southwest", 1, F1307="southeast", 2, F1307="northwest", 3, F1307="northeast", 4)</f>
        <v>2</v>
      </c>
      <c r="K1307">
        <f t="shared" si="62"/>
        <v>1</v>
      </c>
    </row>
    <row r="1308" spans="1:11" x14ac:dyDescent="0.2">
      <c r="A1308">
        <v>29</v>
      </c>
      <c r="B1308" t="s">
        <v>7</v>
      </c>
      <c r="C1308">
        <v>21.85</v>
      </c>
      <c r="D1308">
        <v>0</v>
      </c>
      <c r="E1308" t="s">
        <v>8</v>
      </c>
      <c r="F1308" t="s">
        <v>14</v>
      </c>
      <c r="G1308">
        <v>16115.3045</v>
      </c>
      <c r="H1308">
        <f t="shared" si="60"/>
        <v>1</v>
      </c>
      <c r="I1308">
        <f t="shared" si="61"/>
        <v>1</v>
      </c>
      <c r="J1308" cm="1">
        <f t="array" ref="J1308">_xlfn.IFS(F1308="southwest", 1, F1308="southeast", 2, F1308="northwest", 3, F1308="northeast", 4)</f>
        <v>4</v>
      </c>
      <c r="K1308">
        <f t="shared" si="62"/>
        <v>0</v>
      </c>
    </row>
    <row r="1309" spans="1:11" x14ac:dyDescent="0.2">
      <c r="A1309">
        <v>32</v>
      </c>
      <c r="B1309" t="s">
        <v>10</v>
      </c>
      <c r="C1309">
        <v>28.12</v>
      </c>
      <c r="D1309">
        <v>4</v>
      </c>
      <c r="E1309" t="s">
        <v>8</v>
      </c>
      <c r="F1309" t="s">
        <v>13</v>
      </c>
      <c r="G1309">
        <v>21472.478800000001</v>
      </c>
      <c r="H1309">
        <f t="shared" si="60"/>
        <v>0</v>
      </c>
      <c r="I1309">
        <f t="shared" si="61"/>
        <v>1</v>
      </c>
      <c r="J1309" cm="1">
        <f t="array" ref="J1309">_xlfn.IFS(F1309="southwest", 1, F1309="southeast", 2, F1309="northwest", 3, F1309="northeast", 4)</f>
        <v>3</v>
      </c>
      <c r="K1309">
        <f t="shared" si="62"/>
        <v>1</v>
      </c>
    </row>
    <row r="1310" spans="1:11" x14ac:dyDescent="0.2">
      <c r="A1310">
        <v>25</v>
      </c>
      <c r="B1310" t="s">
        <v>7</v>
      </c>
      <c r="C1310">
        <v>30.2</v>
      </c>
      <c r="D1310">
        <v>0</v>
      </c>
      <c r="E1310" t="s">
        <v>8</v>
      </c>
      <c r="F1310" t="s">
        <v>9</v>
      </c>
      <c r="G1310">
        <v>33900.652999999998</v>
      </c>
      <c r="H1310">
        <f t="shared" si="60"/>
        <v>1</v>
      </c>
      <c r="I1310">
        <f t="shared" si="61"/>
        <v>1</v>
      </c>
      <c r="J1310" cm="1">
        <f t="array" ref="J1310">_xlfn.IFS(F1310="southwest", 1, F1310="southeast", 2, F1310="northwest", 3, F1310="northeast", 4)</f>
        <v>1</v>
      </c>
      <c r="K1310">
        <f t="shared" si="62"/>
        <v>1</v>
      </c>
    </row>
    <row r="1311" spans="1:11" x14ac:dyDescent="0.2">
      <c r="A1311">
        <v>41</v>
      </c>
      <c r="B1311" t="s">
        <v>10</v>
      </c>
      <c r="C1311">
        <v>32.200000000000003</v>
      </c>
      <c r="D1311">
        <v>2</v>
      </c>
      <c r="E1311" t="s">
        <v>11</v>
      </c>
      <c r="F1311" t="s">
        <v>9</v>
      </c>
      <c r="G1311">
        <v>6875.9610000000002</v>
      </c>
      <c r="H1311">
        <f t="shared" si="60"/>
        <v>0</v>
      </c>
      <c r="I1311">
        <f t="shared" si="61"/>
        <v>0</v>
      </c>
      <c r="J1311" cm="1">
        <f t="array" ref="J1311">_xlfn.IFS(F1311="southwest", 1, F1311="southeast", 2, F1311="northwest", 3, F1311="northeast", 4)</f>
        <v>1</v>
      </c>
      <c r="K1311">
        <f t="shared" si="62"/>
        <v>1</v>
      </c>
    </row>
    <row r="1312" spans="1:11" x14ac:dyDescent="0.2">
      <c r="A1312">
        <v>42</v>
      </c>
      <c r="B1312" t="s">
        <v>10</v>
      </c>
      <c r="C1312">
        <v>26.315000000000001</v>
      </c>
      <c r="D1312">
        <v>1</v>
      </c>
      <c r="E1312" t="s">
        <v>11</v>
      </c>
      <c r="F1312" t="s">
        <v>13</v>
      </c>
      <c r="G1312">
        <v>6940.90985</v>
      </c>
      <c r="H1312">
        <f t="shared" si="60"/>
        <v>0</v>
      </c>
      <c r="I1312">
        <f t="shared" si="61"/>
        <v>0</v>
      </c>
      <c r="J1312" cm="1">
        <f t="array" ref="J1312">_xlfn.IFS(F1312="southwest", 1, F1312="southeast", 2, F1312="northwest", 3, F1312="northeast", 4)</f>
        <v>3</v>
      </c>
      <c r="K1312">
        <f t="shared" si="62"/>
        <v>1</v>
      </c>
    </row>
    <row r="1313" spans="1:11" x14ac:dyDescent="0.2">
      <c r="A1313">
        <v>33</v>
      </c>
      <c r="B1313" t="s">
        <v>7</v>
      </c>
      <c r="C1313">
        <v>26.695</v>
      </c>
      <c r="D1313">
        <v>0</v>
      </c>
      <c r="E1313" t="s">
        <v>11</v>
      </c>
      <c r="F1313" t="s">
        <v>13</v>
      </c>
      <c r="G1313">
        <v>4571.4130500000001</v>
      </c>
      <c r="H1313">
        <f t="shared" si="60"/>
        <v>1</v>
      </c>
      <c r="I1313">
        <f t="shared" si="61"/>
        <v>0</v>
      </c>
      <c r="J1313" cm="1">
        <f t="array" ref="J1313">_xlfn.IFS(F1313="southwest", 1, F1313="southeast", 2, F1313="northwest", 3, F1313="northeast", 4)</f>
        <v>3</v>
      </c>
      <c r="K1313">
        <f t="shared" si="62"/>
        <v>1</v>
      </c>
    </row>
    <row r="1314" spans="1:11" x14ac:dyDescent="0.2">
      <c r="A1314">
        <v>34</v>
      </c>
      <c r="B1314" t="s">
        <v>10</v>
      </c>
      <c r="C1314">
        <v>42.9</v>
      </c>
      <c r="D1314">
        <v>1</v>
      </c>
      <c r="E1314" t="s">
        <v>11</v>
      </c>
      <c r="F1314" t="s">
        <v>9</v>
      </c>
      <c r="G1314">
        <v>4536.259</v>
      </c>
      <c r="H1314">
        <f t="shared" si="60"/>
        <v>0</v>
      </c>
      <c r="I1314">
        <f t="shared" si="61"/>
        <v>0</v>
      </c>
      <c r="J1314" cm="1">
        <f t="array" ref="J1314">_xlfn.IFS(F1314="southwest", 1, F1314="southeast", 2, F1314="northwest", 3, F1314="northeast", 4)</f>
        <v>1</v>
      </c>
      <c r="K1314">
        <f t="shared" si="62"/>
        <v>1</v>
      </c>
    </row>
    <row r="1315" spans="1:11" x14ac:dyDescent="0.2">
      <c r="A1315">
        <v>19</v>
      </c>
      <c r="B1315" t="s">
        <v>7</v>
      </c>
      <c r="C1315">
        <v>34.700000000000003</v>
      </c>
      <c r="D1315">
        <v>2</v>
      </c>
      <c r="E1315" t="s">
        <v>8</v>
      </c>
      <c r="F1315" t="s">
        <v>9</v>
      </c>
      <c r="G1315">
        <v>36397.576000000001</v>
      </c>
      <c r="H1315">
        <f t="shared" si="60"/>
        <v>1</v>
      </c>
      <c r="I1315">
        <f t="shared" si="61"/>
        <v>1</v>
      </c>
      <c r="J1315" cm="1">
        <f t="array" ref="J1315">_xlfn.IFS(F1315="southwest", 1, F1315="southeast", 2, F1315="northwest", 3, F1315="northeast", 4)</f>
        <v>1</v>
      </c>
      <c r="K1315">
        <f t="shared" si="62"/>
        <v>1</v>
      </c>
    </row>
    <row r="1316" spans="1:11" x14ac:dyDescent="0.2">
      <c r="A1316">
        <v>30</v>
      </c>
      <c r="B1316" t="s">
        <v>7</v>
      </c>
      <c r="C1316">
        <v>23.655000000000001</v>
      </c>
      <c r="D1316">
        <v>3</v>
      </c>
      <c r="E1316" t="s">
        <v>8</v>
      </c>
      <c r="F1316" t="s">
        <v>13</v>
      </c>
      <c r="G1316">
        <v>18765.87545</v>
      </c>
      <c r="H1316">
        <f t="shared" si="60"/>
        <v>1</v>
      </c>
      <c r="I1316">
        <f t="shared" si="61"/>
        <v>1</v>
      </c>
      <c r="J1316" cm="1">
        <f t="array" ref="J1316">_xlfn.IFS(F1316="southwest", 1, F1316="southeast", 2, F1316="northwest", 3, F1316="northeast", 4)</f>
        <v>3</v>
      </c>
      <c r="K1316">
        <f t="shared" si="62"/>
        <v>0</v>
      </c>
    </row>
    <row r="1317" spans="1:11" x14ac:dyDescent="0.2">
      <c r="A1317">
        <v>18</v>
      </c>
      <c r="B1317" t="s">
        <v>10</v>
      </c>
      <c r="C1317">
        <v>28.31</v>
      </c>
      <c r="D1317">
        <v>1</v>
      </c>
      <c r="E1317" t="s">
        <v>11</v>
      </c>
      <c r="F1317" t="s">
        <v>14</v>
      </c>
      <c r="G1317">
        <v>11272.331389999999</v>
      </c>
      <c r="H1317">
        <f t="shared" si="60"/>
        <v>0</v>
      </c>
      <c r="I1317">
        <f t="shared" si="61"/>
        <v>0</v>
      </c>
      <c r="J1317" cm="1">
        <f t="array" ref="J1317">_xlfn.IFS(F1317="southwest", 1, F1317="southeast", 2, F1317="northwest", 3, F1317="northeast", 4)</f>
        <v>4</v>
      </c>
      <c r="K1317">
        <f t="shared" si="62"/>
        <v>1</v>
      </c>
    </row>
    <row r="1318" spans="1:11" x14ac:dyDescent="0.2">
      <c r="A1318">
        <v>19</v>
      </c>
      <c r="B1318" t="s">
        <v>7</v>
      </c>
      <c r="C1318">
        <v>20.6</v>
      </c>
      <c r="D1318">
        <v>0</v>
      </c>
      <c r="E1318" t="s">
        <v>11</v>
      </c>
      <c r="F1318" t="s">
        <v>9</v>
      </c>
      <c r="G1318">
        <v>1731.6769999999999</v>
      </c>
      <c r="H1318">
        <f t="shared" si="60"/>
        <v>1</v>
      </c>
      <c r="I1318">
        <f t="shared" si="61"/>
        <v>0</v>
      </c>
      <c r="J1318" cm="1">
        <f t="array" ref="J1318">_xlfn.IFS(F1318="southwest", 1, F1318="southeast", 2, F1318="northwest", 3, F1318="northeast", 4)</f>
        <v>1</v>
      </c>
      <c r="K1318">
        <f t="shared" si="62"/>
        <v>0</v>
      </c>
    </row>
    <row r="1319" spans="1:11" x14ac:dyDescent="0.2">
      <c r="A1319">
        <v>18</v>
      </c>
      <c r="B1319" t="s">
        <v>10</v>
      </c>
      <c r="C1319">
        <v>53.13</v>
      </c>
      <c r="D1319">
        <v>0</v>
      </c>
      <c r="E1319" t="s">
        <v>11</v>
      </c>
      <c r="F1319" t="s">
        <v>12</v>
      </c>
      <c r="G1319">
        <v>1163.4627</v>
      </c>
      <c r="H1319">
        <f t="shared" si="60"/>
        <v>0</v>
      </c>
      <c r="I1319">
        <f t="shared" si="61"/>
        <v>0</v>
      </c>
      <c r="J1319" cm="1">
        <f t="array" ref="J1319">_xlfn.IFS(F1319="southwest", 1, F1319="southeast", 2, F1319="northwest", 3, F1319="northeast", 4)</f>
        <v>2</v>
      </c>
      <c r="K1319">
        <f t="shared" si="62"/>
        <v>1</v>
      </c>
    </row>
    <row r="1320" spans="1:11" x14ac:dyDescent="0.2">
      <c r="A1320">
        <v>35</v>
      </c>
      <c r="B1320" t="s">
        <v>10</v>
      </c>
      <c r="C1320">
        <v>39.71</v>
      </c>
      <c r="D1320">
        <v>4</v>
      </c>
      <c r="E1320" t="s">
        <v>11</v>
      </c>
      <c r="F1320" t="s">
        <v>14</v>
      </c>
      <c r="G1320">
        <v>19496.71917</v>
      </c>
      <c r="H1320">
        <f t="shared" si="60"/>
        <v>0</v>
      </c>
      <c r="I1320">
        <f t="shared" si="61"/>
        <v>0</v>
      </c>
      <c r="J1320" cm="1">
        <f t="array" ref="J1320">_xlfn.IFS(F1320="southwest", 1, F1320="southeast", 2, F1320="northwest", 3, F1320="northeast", 4)</f>
        <v>4</v>
      </c>
      <c r="K1320">
        <f t="shared" si="62"/>
        <v>1</v>
      </c>
    </row>
    <row r="1321" spans="1:11" x14ac:dyDescent="0.2">
      <c r="A1321">
        <v>39</v>
      </c>
      <c r="B1321" t="s">
        <v>7</v>
      </c>
      <c r="C1321">
        <v>26.315000000000001</v>
      </c>
      <c r="D1321">
        <v>2</v>
      </c>
      <c r="E1321" t="s">
        <v>11</v>
      </c>
      <c r="F1321" t="s">
        <v>13</v>
      </c>
      <c r="G1321">
        <v>7201.7008500000002</v>
      </c>
      <c r="H1321">
        <f t="shared" si="60"/>
        <v>1</v>
      </c>
      <c r="I1321">
        <f t="shared" si="61"/>
        <v>0</v>
      </c>
      <c r="J1321" cm="1">
        <f t="array" ref="J1321">_xlfn.IFS(F1321="southwest", 1, F1321="southeast", 2, F1321="northwest", 3, F1321="northeast", 4)</f>
        <v>3</v>
      </c>
      <c r="K1321">
        <f t="shared" si="62"/>
        <v>1</v>
      </c>
    </row>
    <row r="1322" spans="1:11" x14ac:dyDescent="0.2">
      <c r="A1322">
        <v>31</v>
      </c>
      <c r="B1322" t="s">
        <v>10</v>
      </c>
      <c r="C1322">
        <v>31.065000000000001</v>
      </c>
      <c r="D1322">
        <v>3</v>
      </c>
      <c r="E1322" t="s">
        <v>11</v>
      </c>
      <c r="F1322" t="s">
        <v>13</v>
      </c>
      <c r="G1322">
        <v>5425.0233500000004</v>
      </c>
      <c r="H1322">
        <f t="shared" si="60"/>
        <v>0</v>
      </c>
      <c r="I1322">
        <f t="shared" si="61"/>
        <v>0</v>
      </c>
      <c r="J1322" cm="1">
        <f t="array" ref="J1322">_xlfn.IFS(F1322="southwest", 1, F1322="southeast", 2, F1322="northwest", 3, F1322="northeast", 4)</f>
        <v>3</v>
      </c>
      <c r="K1322">
        <f t="shared" si="62"/>
        <v>1</v>
      </c>
    </row>
    <row r="1323" spans="1:11" x14ac:dyDescent="0.2">
      <c r="A1323">
        <v>62</v>
      </c>
      <c r="B1323" t="s">
        <v>10</v>
      </c>
      <c r="C1323">
        <v>26.695</v>
      </c>
      <c r="D1323">
        <v>0</v>
      </c>
      <c r="E1323" t="s">
        <v>8</v>
      </c>
      <c r="F1323" t="s">
        <v>14</v>
      </c>
      <c r="G1323">
        <v>28101.333050000001</v>
      </c>
      <c r="H1323">
        <f t="shared" si="60"/>
        <v>0</v>
      </c>
      <c r="I1323">
        <f t="shared" si="61"/>
        <v>1</v>
      </c>
      <c r="J1323" cm="1">
        <f t="array" ref="J1323">_xlfn.IFS(F1323="southwest", 1, F1323="southeast", 2, F1323="northwest", 3, F1323="northeast", 4)</f>
        <v>4</v>
      </c>
      <c r="K1323">
        <f t="shared" si="62"/>
        <v>1</v>
      </c>
    </row>
    <row r="1324" spans="1:11" x14ac:dyDescent="0.2">
      <c r="A1324">
        <v>62</v>
      </c>
      <c r="B1324" t="s">
        <v>10</v>
      </c>
      <c r="C1324">
        <v>38.83</v>
      </c>
      <c r="D1324">
        <v>0</v>
      </c>
      <c r="E1324" t="s">
        <v>11</v>
      </c>
      <c r="F1324" t="s">
        <v>12</v>
      </c>
      <c r="G1324">
        <v>12981.3457</v>
      </c>
      <c r="H1324">
        <f t="shared" si="60"/>
        <v>0</v>
      </c>
      <c r="I1324">
        <f t="shared" si="61"/>
        <v>0</v>
      </c>
      <c r="J1324" cm="1">
        <f t="array" ref="J1324">_xlfn.IFS(F1324="southwest", 1, F1324="southeast", 2, F1324="northwest", 3, F1324="northeast", 4)</f>
        <v>2</v>
      </c>
      <c r="K1324">
        <f t="shared" si="62"/>
        <v>1</v>
      </c>
    </row>
    <row r="1325" spans="1:11" x14ac:dyDescent="0.2">
      <c r="A1325">
        <v>42</v>
      </c>
      <c r="B1325" t="s">
        <v>7</v>
      </c>
      <c r="C1325">
        <v>40.369999999999997</v>
      </c>
      <c r="D1325">
        <v>2</v>
      </c>
      <c r="E1325" t="s">
        <v>8</v>
      </c>
      <c r="F1325" t="s">
        <v>12</v>
      </c>
      <c r="G1325">
        <v>43896.376300000004</v>
      </c>
      <c r="H1325">
        <f t="shared" si="60"/>
        <v>1</v>
      </c>
      <c r="I1325">
        <f t="shared" si="61"/>
        <v>1</v>
      </c>
      <c r="J1325" cm="1">
        <f t="array" ref="J1325">_xlfn.IFS(F1325="southwest", 1, F1325="southeast", 2, F1325="northwest", 3, F1325="northeast", 4)</f>
        <v>2</v>
      </c>
      <c r="K1325">
        <f t="shared" si="62"/>
        <v>1</v>
      </c>
    </row>
    <row r="1326" spans="1:11" x14ac:dyDescent="0.2">
      <c r="A1326">
        <v>31</v>
      </c>
      <c r="B1326" t="s">
        <v>10</v>
      </c>
      <c r="C1326">
        <v>25.934999999999999</v>
      </c>
      <c r="D1326">
        <v>1</v>
      </c>
      <c r="E1326" t="s">
        <v>11</v>
      </c>
      <c r="F1326" t="s">
        <v>13</v>
      </c>
      <c r="G1326">
        <v>4239.8926499999998</v>
      </c>
      <c r="H1326">
        <f t="shared" si="60"/>
        <v>0</v>
      </c>
      <c r="I1326">
        <f t="shared" si="61"/>
        <v>0</v>
      </c>
      <c r="J1326" cm="1">
        <f t="array" ref="J1326">_xlfn.IFS(F1326="southwest", 1, F1326="southeast", 2, F1326="northwest", 3, F1326="northeast", 4)</f>
        <v>3</v>
      </c>
      <c r="K1326">
        <f t="shared" si="62"/>
        <v>1</v>
      </c>
    </row>
    <row r="1327" spans="1:11" x14ac:dyDescent="0.2">
      <c r="A1327">
        <v>61</v>
      </c>
      <c r="B1327" t="s">
        <v>10</v>
      </c>
      <c r="C1327">
        <v>33.534999999999997</v>
      </c>
      <c r="D1327">
        <v>0</v>
      </c>
      <c r="E1327" t="s">
        <v>11</v>
      </c>
      <c r="F1327" t="s">
        <v>14</v>
      </c>
      <c r="G1327">
        <v>13143.336649999999</v>
      </c>
      <c r="H1327">
        <f t="shared" si="60"/>
        <v>0</v>
      </c>
      <c r="I1327">
        <f t="shared" si="61"/>
        <v>0</v>
      </c>
      <c r="J1327" cm="1">
        <f t="array" ref="J1327">_xlfn.IFS(F1327="southwest", 1, F1327="southeast", 2, F1327="northwest", 3, F1327="northeast", 4)</f>
        <v>4</v>
      </c>
      <c r="K1327">
        <f t="shared" si="62"/>
        <v>1</v>
      </c>
    </row>
    <row r="1328" spans="1:11" x14ac:dyDescent="0.2">
      <c r="A1328">
        <v>42</v>
      </c>
      <c r="B1328" t="s">
        <v>7</v>
      </c>
      <c r="C1328">
        <v>32.869999999999997</v>
      </c>
      <c r="D1328">
        <v>0</v>
      </c>
      <c r="E1328" t="s">
        <v>11</v>
      </c>
      <c r="F1328" t="s">
        <v>14</v>
      </c>
      <c r="G1328">
        <v>7050.0213000000003</v>
      </c>
      <c r="H1328">
        <f t="shared" si="60"/>
        <v>1</v>
      </c>
      <c r="I1328">
        <f t="shared" si="61"/>
        <v>0</v>
      </c>
      <c r="J1328" cm="1">
        <f t="array" ref="J1328">_xlfn.IFS(F1328="southwest", 1, F1328="southeast", 2, F1328="northwest", 3, F1328="northeast", 4)</f>
        <v>4</v>
      </c>
      <c r="K1328">
        <f t="shared" si="62"/>
        <v>1</v>
      </c>
    </row>
    <row r="1329" spans="1:11" x14ac:dyDescent="0.2">
      <c r="A1329">
        <v>51</v>
      </c>
      <c r="B1329" t="s">
        <v>10</v>
      </c>
      <c r="C1329">
        <v>30.03</v>
      </c>
      <c r="D1329">
        <v>1</v>
      </c>
      <c r="E1329" t="s">
        <v>11</v>
      </c>
      <c r="F1329" t="s">
        <v>12</v>
      </c>
      <c r="G1329">
        <v>9377.9046999999991</v>
      </c>
      <c r="H1329">
        <f t="shared" si="60"/>
        <v>0</v>
      </c>
      <c r="I1329">
        <f t="shared" si="61"/>
        <v>0</v>
      </c>
      <c r="J1329" cm="1">
        <f t="array" ref="J1329">_xlfn.IFS(F1329="southwest", 1, F1329="southeast", 2, F1329="northwest", 3, F1329="northeast", 4)</f>
        <v>2</v>
      </c>
      <c r="K1329">
        <f t="shared" si="62"/>
        <v>1</v>
      </c>
    </row>
    <row r="1330" spans="1:11" x14ac:dyDescent="0.2">
      <c r="A1330">
        <v>23</v>
      </c>
      <c r="B1330" t="s">
        <v>7</v>
      </c>
      <c r="C1330">
        <v>24.225000000000001</v>
      </c>
      <c r="D1330">
        <v>2</v>
      </c>
      <c r="E1330" t="s">
        <v>11</v>
      </c>
      <c r="F1330" t="s">
        <v>14</v>
      </c>
      <c r="G1330">
        <v>22395.74424</v>
      </c>
      <c r="H1330">
        <f t="shared" si="60"/>
        <v>1</v>
      </c>
      <c r="I1330">
        <f t="shared" si="61"/>
        <v>0</v>
      </c>
      <c r="J1330" cm="1">
        <f t="array" ref="J1330">_xlfn.IFS(F1330="southwest", 1, F1330="southeast", 2, F1330="northwest", 3, F1330="northeast", 4)</f>
        <v>4</v>
      </c>
      <c r="K1330">
        <f t="shared" si="62"/>
        <v>0</v>
      </c>
    </row>
    <row r="1331" spans="1:11" x14ac:dyDescent="0.2">
      <c r="A1331">
        <v>52</v>
      </c>
      <c r="B1331" t="s">
        <v>10</v>
      </c>
      <c r="C1331">
        <v>38.6</v>
      </c>
      <c r="D1331">
        <v>2</v>
      </c>
      <c r="E1331" t="s">
        <v>11</v>
      </c>
      <c r="F1331" t="s">
        <v>9</v>
      </c>
      <c r="G1331">
        <v>10325.206</v>
      </c>
      <c r="H1331">
        <f t="shared" si="60"/>
        <v>0</v>
      </c>
      <c r="I1331">
        <f t="shared" si="61"/>
        <v>0</v>
      </c>
      <c r="J1331" cm="1">
        <f t="array" ref="J1331">_xlfn.IFS(F1331="southwest", 1, F1331="southeast", 2, F1331="northwest", 3, F1331="northeast", 4)</f>
        <v>1</v>
      </c>
      <c r="K1331">
        <f t="shared" si="62"/>
        <v>1</v>
      </c>
    </row>
    <row r="1332" spans="1:11" x14ac:dyDescent="0.2">
      <c r="A1332">
        <v>57</v>
      </c>
      <c r="B1332" t="s">
        <v>7</v>
      </c>
      <c r="C1332">
        <v>25.74</v>
      </c>
      <c r="D1332">
        <v>2</v>
      </c>
      <c r="E1332" t="s">
        <v>11</v>
      </c>
      <c r="F1332" t="s">
        <v>12</v>
      </c>
      <c r="G1332">
        <v>12629.1656</v>
      </c>
      <c r="H1332">
        <f t="shared" si="60"/>
        <v>1</v>
      </c>
      <c r="I1332">
        <f t="shared" si="61"/>
        <v>0</v>
      </c>
      <c r="J1332" cm="1">
        <f t="array" ref="J1332">_xlfn.IFS(F1332="southwest", 1, F1332="southeast", 2, F1332="northwest", 3, F1332="northeast", 4)</f>
        <v>2</v>
      </c>
      <c r="K1332">
        <f t="shared" si="62"/>
        <v>1</v>
      </c>
    </row>
    <row r="1333" spans="1:11" x14ac:dyDescent="0.2">
      <c r="A1333">
        <v>23</v>
      </c>
      <c r="B1333" t="s">
        <v>7</v>
      </c>
      <c r="C1333">
        <v>33.4</v>
      </c>
      <c r="D1333">
        <v>0</v>
      </c>
      <c r="E1333" t="s">
        <v>11</v>
      </c>
      <c r="F1333" t="s">
        <v>9</v>
      </c>
      <c r="G1333">
        <v>10795.937330000001</v>
      </c>
      <c r="H1333">
        <f t="shared" si="60"/>
        <v>1</v>
      </c>
      <c r="I1333">
        <f t="shared" si="61"/>
        <v>0</v>
      </c>
      <c r="J1333" cm="1">
        <f t="array" ref="J1333">_xlfn.IFS(F1333="southwest", 1, F1333="southeast", 2, F1333="northwest", 3, F1333="northeast", 4)</f>
        <v>1</v>
      </c>
      <c r="K1333">
        <f t="shared" si="62"/>
        <v>1</v>
      </c>
    </row>
    <row r="1334" spans="1:11" x14ac:dyDescent="0.2">
      <c r="A1334">
        <v>52</v>
      </c>
      <c r="B1334" t="s">
        <v>7</v>
      </c>
      <c r="C1334">
        <v>44.7</v>
      </c>
      <c r="D1334">
        <v>3</v>
      </c>
      <c r="E1334" t="s">
        <v>11</v>
      </c>
      <c r="F1334" t="s">
        <v>9</v>
      </c>
      <c r="G1334">
        <v>11411.684999999999</v>
      </c>
      <c r="H1334">
        <f t="shared" si="60"/>
        <v>1</v>
      </c>
      <c r="I1334">
        <f t="shared" si="61"/>
        <v>0</v>
      </c>
      <c r="J1334" cm="1">
        <f t="array" ref="J1334">_xlfn.IFS(F1334="southwest", 1, F1334="southeast", 2, F1334="northwest", 3, F1334="northeast", 4)</f>
        <v>1</v>
      </c>
      <c r="K1334">
        <f t="shared" si="62"/>
        <v>1</v>
      </c>
    </row>
    <row r="1335" spans="1:11" x14ac:dyDescent="0.2">
      <c r="A1335">
        <v>50</v>
      </c>
      <c r="B1335" t="s">
        <v>10</v>
      </c>
      <c r="C1335">
        <v>30.97</v>
      </c>
      <c r="D1335">
        <v>3</v>
      </c>
      <c r="E1335" t="s">
        <v>11</v>
      </c>
      <c r="F1335" t="s">
        <v>13</v>
      </c>
      <c r="G1335">
        <v>10600.5483</v>
      </c>
      <c r="H1335">
        <f t="shared" si="60"/>
        <v>0</v>
      </c>
      <c r="I1335">
        <f t="shared" si="61"/>
        <v>0</v>
      </c>
      <c r="J1335" cm="1">
        <f t="array" ref="J1335">_xlfn.IFS(F1335="southwest", 1, F1335="southeast", 2, F1335="northwest", 3, F1335="northeast", 4)</f>
        <v>3</v>
      </c>
      <c r="K1335">
        <f t="shared" si="62"/>
        <v>1</v>
      </c>
    </row>
    <row r="1336" spans="1:11" x14ac:dyDescent="0.2">
      <c r="A1336">
        <v>18</v>
      </c>
      <c r="B1336" t="s">
        <v>7</v>
      </c>
      <c r="C1336">
        <v>31.92</v>
      </c>
      <c r="D1336">
        <v>0</v>
      </c>
      <c r="E1336" t="s">
        <v>11</v>
      </c>
      <c r="F1336" t="s">
        <v>14</v>
      </c>
      <c r="G1336">
        <v>2205.9807999999998</v>
      </c>
      <c r="H1336">
        <f t="shared" si="60"/>
        <v>1</v>
      </c>
      <c r="I1336">
        <f t="shared" si="61"/>
        <v>0</v>
      </c>
      <c r="J1336" cm="1">
        <f t="array" ref="J1336">_xlfn.IFS(F1336="southwest", 1, F1336="southeast", 2, F1336="northwest", 3, F1336="northeast", 4)</f>
        <v>4</v>
      </c>
      <c r="K1336">
        <f t="shared" si="62"/>
        <v>1</v>
      </c>
    </row>
    <row r="1337" spans="1:11" x14ac:dyDescent="0.2">
      <c r="A1337">
        <v>18</v>
      </c>
      <c r="B1337" t="s">
        <v>7</v>
      </c>
      <c r="C1337">
        <v>36.85</v>
      </c>
      <c r="D1337">
        <v>0</v>
      </c>
      <c r="E1337" t="s">
        <v>11</v>
      </c>
      <c r="F1337" t="s">
        <v>12</v>
      </c>
      <c r="G1337">
        <v>1629.8335</v>
      </c>
      <c r="H1337">
        <f t="shared" si="60"/>
        <v>1</v>
      </c>
      <c r="I1337">
        <f t="shared" si="61"/>
        <v>0</v>
      </c>
      <c r="J1337" cm="1">
        <f t="array" ref="J1337">_xlfn.IFS(F1337="southwest", 1, F1337="southeast", 2, F1337="northwest", 3, F1337="northeast", 4)</f>
        <v>2</v>
      </c>
      <c r="K1337">
        <f t="shared" si="62"/>
        <v>1</v>
      </c>
    </row>
    <row r="1338" spans="1:11" x14ac:dyDescent="0.2">
      <c r="A1338">
        <v>21</v>
      </c>
      <c r="B1338" t="s">
        <v>7</v>
      </c>
      <c r="C1338">
        <v>25.8</v>
      </c>
      <c r="D1338">
        <v>0</v>
      </c>
      <c r="E1338" t="s">
        <v>11</v>
      </c>
      <c r="F1338" t="s">
        <v>9</v>
      </c>
      <c r="G1338">
        <v>2007.9449999999999</v>
      </c>
      <c r="H1338">
        <f t="shared" si="60"/>
        <v>1</v>
      </c>
      <c r="I1338">
        <f t="shared" si="61"/>
        <v>0</v>
      </c>
      <c r="J1338" cm="1">
        <f t="array" ref="J1338">_xlfn.IFS(F1338="southwest", 1, F1338="southeast", 2, F1338="northwest", 3, F1338="northeast", 4)</f>
        <v>1</v>
      </c>
      <c r="K1338">
        <f t="shared" si="62"/>
        <v>1</v>
      </c>
    </row>
    <row r="1339" spans="1:11" x14ac:dyDescent="0.2">
      <c r="A1339">
        <v>61</v>
      </c>
      <c r="B1339" t="s">
        <v>7</v>
      </c>
      <c r="C1339">
        <v>29.07</v>
      </c>
      <c r="D1339">
        <v>0</v>
      </c>
      <c r="E1339" t="s">
        <v>8</v>
      </c>
      <c r="F1339" t="s">
        <v>13</v>
      </c>
      <c r="G1339">
        <v>29141.3603</v>
      </c>
      <c r="H1339">
        <f t="shared" si="60"/>
        <v>1</v>
      </c>
      <c r="I1339">
        <f t="shared" si="61"/>
        <v>1</v>
      </c>
      <c r="J1339" cm="1">
        <f t="array" ref="J1339">_xlfn.IFS(F1339="southwest", 1, F1339="southeast", 2, F1339="northwest", 3, F1339="northeast", 4)</f>
        <v>3</v>
      </c>
      <c r="K1339">
        <f t="shared" si="62"/>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F0B5-4DCA-B34E-9FE7-E12594C6CD83}">
  <dimension ref="A1:AA1339"/>
  <sheetViews>
    <sheetView topLeftCell="O113" zoomScale="87" workbookViewId="0">
      <selection activeCell="Y116" sqref="Y116"/>
    </sheetView>
  </sheetViews>
  <sheetFormatPr baseColWidth="10" defaultRowHeight="16" x14ac:dyDescent="0.2"/>
  <cols>
    <col min="9" max="21" width="10.6640625" customWidth="1"/>
    <col min="23" max="23" width="4.83203125" customWidth="1"/>
    <col min="24" max="24" width="16.1640625" customWidth="1"/>
    <col min="25" max="25" width="12.5" customWidth="1"/>
    <col min="27" max="27" width="12.1640625" bestFit="1" customWidth="1"/>
  </cols>
  <sheetData>
    <row r="1" spans="1:25" ht="51" x14ac:dyDescent="0.2">
      <c r="A1" s="11" t="s">
        <v>0</v>
      </c>
      <c r="B1" s="11" t="s">
        <v>1</v>
      </c>
      <c r="C1" s="11" t="s">
        <v>2</v>
      </c>
      <c r="D1" s="11" t="s">
        <v>3</v>
      </c>
      <c r="E1" s="11" t="s">
        <v>4</v>
      </c>
      <c r="F1" s="11" t="s">
        <v>5</v>
      </c>
      <c r="G1" s="11" t="s">
        <v>6</v>
      </c>
      <c r="H1" s="12" t="s">
        <v>73</v>
      </c>
      <c r="I1" s="12" t="s">
        <v>74</v>
      </c>
      <c r="J1" s="12" t="s">
        <v>95</v>
      </c>
      <c r="K1" s="12" t="s">
        <v>96</v>
      </c>
      <c r="L1" s="12" t="s">
        <v>101</v>
      </c>
      <c r="M1" s="12" t="s">
        <v>102</v>
      </c>
      <c r="N1" s="12" t="s">
        <v>110</v>
      </c>
      <c r="O1" s="12" t="s">
        <v>111</v>
      </c>
      <c r="P1" s="12" t="s">
        <v>118</v>
      </c>
      <c r="Q1" s="12" t="s">
        <v>119</v>
      </c>
      <c r="R1" s="12" t="s">
        <v>109</v>
      </c>
      <c r="S1" s="12" t="s">
        <v>108</v>
      </c>
      <c r="T1" s="12" t="s">
        <v>124</v>
      </c>
      <c r="U1" s="12" t="s">
        <v>125</v>
      </c>
      <c r="W1" s="13" t="s">
        <v>68</v>
      </c>
      <c r="X1" s="13"/>
    </row>
    <row r="2" spans="1:25" ht="17" x14ac:dyDescent="0.2">
      <c r="A2">
        <v>19</v>
      </c>
      <c r="B2" t="s">
        <v>7</v>
      </c>
      <c r="C2">
        <v>27.9</v>
      </c>
      <c r="D2">
        <v>0</v>
      </c>
      <c r="E2" t="s">
        <v>8</v>
      </c>
      <c r="F2" t="s">
        <v>9</v>
      </c>
      <c r="G2">
        <v>16884.923999999999</v>
      </c>
      <c r="H2">
        <f>IF(E2="yes",G2,"")</f>
        <v>16884.923999999999</v>
      </c>
      <c r="I2" t="str">
        <f>IF(E2="no",G2,"")</f>
        <v/>
      </c>
      <c r="J2" t="str">
        <f>IF(C2&lt;=25,G2,"")</f>
        <v/>
      </c>
      <c r="K2">
        <f>IF(C2&gt;25,G2,"")</f>
        <v>16884.923999999999</v>
      </c>
      <c r="L2" t="str">
        <f>IF(B2="male",G2,"")</f>
        <v/>
      </c>
      <c r="M2">
        <f>IF(B2="female",G2,"")</f>
        <v>16884.923999999999</v>
      </c>
      <c r="N2">
        <f>IF(OR(F2="southwest", F2="southeast"),G2,"")</f>
        <v>16884.923999999999</v>
      </c>
      <c r="O2" s="8" t="str">
        <f>IF(OR(F2="northwest", F2="northeast"), G2, "")</f>
        <v/>
      </c>
      <c r="P2" t="str">
        <f>IF(OR(F2="northeast", F2="southeast"),G2,"")</f>
        <v/>
      </c>
      <c r="Q2" s="8">
        <f>IF(OR(F2="southwest", F2="northwest"),G2,"")</f>
        <v>16884.923999999999</v>
      </c>
      <c r="R2" s="8" t="str">
        <f>IF(F2="southeast",G2,"")</f>
        <v/>
      </c>
      <c r="S2" s="8">
        <f>IF(F2="southwest",G2,"")</f>
        <v>16884.923999999999</v>
      </c>
      <c r="T2" s="8" t="str">
        <f>IF(F2="northeast", G2,"")</f>
        <v/>
      </c>
      <c r="U2" s="8" t="str">
        <f>IF(F2="northwest",G2,"")</f>
        <v/>
      </c>
      <c r="W2">
        <v>1</v>
      </c>
      <c r="X2" t="s">
        <v>69</v>
      </c>
    </row>
    <row r="3" spans="1:25" ht="17" x14ac:dyDescent="0.2">
      <c r="A3">
        <v>18</v>
      </c>
      <c r="B3" t="s">
        <v>10</v>
      </c>
      <c r="C3">
        <v>33.770000000000003</v>
      </c>
      <c r="D3">
        <v>1</v>
      </c>
      <c r="E3" t="s">
        <v>11</v>
      </c>
      <c r="F3" t="s">
        <v>12</v>
      </c>
      <c r="G3">
        <v>1725.5523000000001</v>
      </c>
      <c r="H3" t="str">
        <f>IF(E3="yes",G3,"")</f>
        <v/>
      </c>
      <c r="I3">
        <f>IF(E3="no",G3,"")</f>
        <v>1725.5523000000001</v>
      </c>
      <c r="J3" t="str">
        <f t="shared" ref="J3:J66" si="0">IF(C3&lt;=25,G3,"")</f>
        <v/>
      </c>
      <c r="K3">
        <f t="shared" ref="K3:K66" si="1">IF(C3&gt;25,G3,"")</f>
        <v>1725.5523000000001</v>
      </c>
      <c r="L3">
        <f t="shared" ref="L3:L66" si="2">IF(B3="male",G3,"")</f>
        <v>1725.5523000000001</v>
      </c>
      <c r="M3" t="str">
        <f t="shared" ref="M3:M66" si="3">IF(B3="female",G3,"")</f>
        <v/>
      </c>
      <c r="N3">
        <f t="shared" ref="N3:N66" si="4">IF(OR(F3="southwest", F3="southeast"),G3,"")</f>
        <v>1725.5523000000001</v>
      </c>
      <c r="O3" s="8" t="str">
        <f t="shared" ref="O3:O66" si="5">IF(OR(F3="northwest", F3="northeast"), G3, "")</f>
        <v/>
      </c>
      <c r="P3">
        <f t="shared" ref="P3:P66" si="6">IF(OR(F3="northeast", F3="southeast"),G3,"")</f>
        <v>1725.5523000000001</v>
      </c>
      <c r="Q3" s="8" t="str">
        <f t="shared" ref="Q3:Q66" si="7">IF(OR(F3="southwest", F3="northwest"),G3,"")</f>
        <v/>
      </c>
      <c r="R3" s="8">
        <f t="shared" ref="R3:R66" si="8">IF(F3="southeast",G3,"")</f>
        <v>1725.5523000000001</v>
      </c>
      <c r="S3" s="8" t="str">
        <f t="shared" ref="S3:S66" si="9">IF(F3="southwest",G3,"")</f>
        <v/>
      </c>
      <c r="T3" s="8" t="str">
        <f t="shared" ref="T3:T66" si="10">IF(F3="northeast", G3,"")</f>
        <v/>
      </c>
      <c r="U3" s="8" t="str">
        <f t="shared" ref="U3:U66" si="11">IF(F3="northwest",G3,"")</f>
        <v/>
      </c>
    </row>
    <row r="4" spans="1:25" ht="17" x14ac:dyDescent="0.2">
      <c r="A4">
        <v>28</v>
      </c>
      <c r="B4" t="s">
        <v>10</v>
      </c>
      <c r="C4">
        <v>33</v>
      </c>
      <c r="D4">
        <v>3</v>
      </c>
      <c r="E4" t="s">
        <v>11</v>
      </c>
      <c r="F4" t="s">
        <v>12</v>
      </c>
      <c r="G4">
        <v>4449.4620000000004</v>
      </c>
      <c r="H4" t="str">
        <f t="shared" ref="H4:H67" si="12">IF(E4="yes",G4,"")</f>
        <v/>
      </c>
      <c r="I4">
        <f t="shared" ref="I4:I67" si="13">IF(E4="no",G4,"")</f>
        <v>4449.4620000000004</v>
      </c>
      <c r="J4" t="str">
        <f t="shared" si="0"/>
        <v/>
      </c>
      <c r="K4">
        <f t="shared" si="1"/>
        <v>4449.4620000000004</v>
      </c>
      <c r="L4">
        <f t="shared" si="2"/>
        <v>4449.4620000000004</v>
      </c>
      <c r="M4" t="str">
        <f t="shared" si="3"/>
        <v/>
      </c>
      <c r="N4">
        <f t="shared" si="4"/>
        <v>4449.4620000000004</v>
      </c>
      <c r="O4" s="8" t="str">
        <f t="shared" si="5"/>
        <v/>
      </c>
      <c r="P4">
        <f t="shared" si="6"/>
        <v>4449.4620000000004</v>
      </c>
      <c r="Q4" s="8" t="str">
        <f t="shared" si="7"/>
        <v/>
      </c>
      <c r="R4" s="8">
        <f t="shared" si="8"/>
        <v>4449.4620000000004</v>
      </c>
      <c r="S4" s="8" t="str">
        <f t="shared" si="9"/>
        <v/>
      </c>
      <c r="T4" s="8" t="str">
        <f t="shared" si="10"/>
        <v/>
      </c>
      <c r="U4" s="8" t="str">
        <f t="shared" si="11"/>
        <v/>
      </c>
      <c r="X4" t="s">
        <v>70</v>
      </c>
    </row>
    <row r="5" spans="1:25" ht="17" x14ac:dyDescent="0.2">
      <c r="A5">
        <v>33</v>
      </c>
      <c r="B5" t="s">
        <v>10</v>
      </c>
      <c r="C5">
        <v>22.704999999999998</v>
      </c>
      <c r="D5">
        <v>0</v>
      </c>
      <c r="E5" t="s">
        <v>11</v>
      </c>
      <c r="F5" t="s">
        <v>13</v>
      </c>
      <c r="G5">
        <v>21984.47061</v>
      </c>
      <c r="H5" t="str">
        <f t="shared" si="12"/>
        <v/>
      </c>
      <c r="I5">
        <f t="shared" si="13"/>
        <v>21984.47061</v>
      </c>
      <c r="J5">
        <f t="shared" si="0"/>
        <v>21984.47061</v>
      </c>
      <c r="K5" t="str">
        <f t="shared" si="1"/>
        <v/>
      </c>
      <c r="L5">
        <f t="shared" si="2"/>
        <v>21984.47061</v>
      </c>
      <c r="M5" t="str">
        <f t="shared" si="3"/>
        <v/>
      </c>
      <c r="N5" t="str">
        <f t="shared" si="4"/>
        <v/>
      </c>
      <c r="O5" s="8">
        <f t="shared" si="5"/>
        <v>21984.47061</v>
      </c>
      <c r="P5" t="str">
        <f t="shared" si="6"/>
        <v/>
      </c>
      <c r="Q5" s="8">
        <f t="shared" si="7"/>
        <v>21984.47061</v>
      </c>
      <c r="R5" s="8" t="str">
        <f t="shared" si="8"/>
        <v/>
      </c>
      <c r="S5" s="8" t="str">
        <f t="shared" si="9"/>
        <v/>
      </c>
      <c r="T5" s="8" t="str">
        <f t="shared" si="10"/>
        <v/>
      </c>
      <c r="U5" s="8">
        <f t="shared" si="11"/>
        <v>21984.47061</v>
      </c>
      <c r="X5" t="s">
        <v>71</v>
      </c>
    </row>
    <row r="6" spans="1:25" ht="17" x14ac:dyDescent="0.2">
      <c r="A6">
        <v>32</v>
      </c>
      <c r="B6" t="s">
        <v>10</v>
      </c>
      <c r="C6">
        <v>28.88</v>
      </c>
      <c r="D6">
        <v>0</v>
      </c>
      <c r="E6" t="s">
        <v>11</v>
      </c>
      <c r="F6" t="s">
        <v>13</v>
      </c>
      <c r="G6">
        <v>3866.8552</v>
      </c>
      <c r="H6" t="str">
        <f t="shared" si="12"/>
        <v/>
      </c>
      <c r="I6">
        <f t="shared" si="13"/>
        <v>3866.8552</v>
      </c>
      <c r="J6" t="str">
        <f t="shared" si="0"/>
        <v/>
      </c>
      <c r="K6">
        <f t="shared" si="1"/>
        <v>3866.8552</v>
      </c>
      <c r="L6">
        <f t="shared" si="2"/>
        <v>3866.8552</v>
      </c>
      <c r="M6" t="str">
        <f t="shared" si="3"/>
        <v/>
      </c>
      <c r="N6" t="str">
        <f t="shared" si="4"/>
        <v/>
      </c>
      <c r="O6" s="8">
        <f t="shared" si="5"/>
        <v>3866.8552</v>
      </c>
      <c r="P6" t="str">
        <f t="shared" si="6"/>
        <v/>
      </c>
      <c r="Q6" s="8">
        <f t="shared" si="7"/>
        <v>3866.8552</v>
      </c>
      <c r="R6" s="8" t="str">
        <f t="shared" si="8"/>
        <v/>
      </c>
      <c r="S6" s="8" t="str">
        <f t="shared" si="9"/>
        <v/>
      </c>
      <c r="T6" s="8" t="str">
        <f t="shared" si="10"/>
        <v/>
      </c>
      <c r="U6" s="8">
        <f t="shared" si="11"/>
        <v>3866.8552</v>
      </c>
    </row>
    <row r="7" spans="1:25" ht="17" x14ac:dyDescent="0.2">
      <c r="A7">
        <v>31</v>
      </c>
      <c r="B7" t="s">
        <v>7</v>
      </c>
      <c r="C7">
        <v>25.74</v>
      </c>
      <c r="D7">
        <v>0</v>
      </c>
      <c r="E7" t="s">
        <v>11</v>
      </c>
      <c r="F7" t="s">
        <v>12</v>
      </c>
      <c r="G7">
        <v>3756.6215999999999</v>
      </c>
      <c r="H7" t="str">
        <f t="shared" si="12"/>
        <v/>
      </c>
      <c r="I7">
        <f t="shared" si="13"/>
        <v>3756.6215999999999</v>
      </c>
      <c r="J7" t="str">
        <f t="shared" si="0"/>
        <v/>
      </c>
      <c r="K7">
        <f t="shared" si="1"/>
        <v>3756.6215999999999</v>
      </c>
      <c r="L7" t="str">
        <f t="shared" si="2"/>
        <v/>
      </c>
      <c r="M7">
        <f t="shared" si="3"/>
        <v>3756.6215999999999</v>
      </c>
      <c r="N7">
        <f t="shared" si="4"/>
        <v>3756.6215999999999</v>
      </c>
      <c r="O7" s="8" t="str">
        <f t="shared" si="5"/>
        <v/>
      </c>
      <c r="P7">
        <f t="shared" si="6"/>
        <v>3756.6215999999999</v>
      </c>
      <c r="Q7" s="8" t="str">
        <f t="shared" si="7"/>
        <v/>
      </c>
      <c r="R7" s="8">
        <f t="shared" si="8"/>
        <v>3756.6215999999999</v>
      </c>
      <c r="S7" s="8" t="str">
        <f t="shared" si="9"/>
        <v/>
      </c>
      <c r="T7" s="8" t="str">
        <f t="shared" si="10"/>
        <v/>
      </c>
      <c r="U7" s="8" t="str">
        <f t="shared" si="11"/>
        <v/>
      </c>
      <c r="X7" t="s">
        <v>72</v>
      </c>
    </row>
    <row r="8" spans="1:25" ht="17" x14ac:dyDescent="0.2">
      <c r="A8">
        <v>46</v>
      </c>
      <c r="B8" t="s">
        <v>7</v>
      </c>
      <c r="C8">
        <v>33.44</v>
      </c>
      <c r="D8">
        <v>1</v>
      </c>
      <c r="E8" t="s">
        <v>11</v>
      </c>
      <c r="F8" t="s">
        <v>12</v>
      </c>
      <c r="G8">
        <v>8240.5895999999993</v>
      </c>
      <c r="H8" t="str">
        <f t="shared" si="12"/>
        <v/>
      </c>
      <c r="I8">
        <f t="shared" si="13"/>
        <v>8240.5895999999993</v>
      </c>
      <c r="J8" t="str">
        <f t="shared" si="0"/>
        <v/>
      </c>
      <c r="K8">
        <f t="shared" si="1"/>
        <v>8240.5895999999993</v>
      </c>
      <c r="L8" t="str">
        <f t="shared" si="2"/>
        <v/>
      </c>
      <c r="M8">
        <f t="shared" si="3"/>
        <v>8240.5895999999993</v>
      </c>
      <c r="N8">
        <f t="shared" si="4"/>
        <v>8240.5895999999993</v>
      </c>
      <c r="O8" s="8" t="str">
        <f t="shared" si="5"/>
        <v/>
      </c>
      <c r="P8">
        <f t="shared" si="6"/>
        <v>8240.5895999999993</v>
      </c>
      <c r="Q8" s="8" t="str">
        <f t="shared" si="7"/>
        <v/>
      </c>
      <c r="R8" s="8">
        <f t="shared" si="8"/>
        <v>8240.5895999999993</v>
      </c>
      <c r="S8" s="8" t="str">
        <f t="shared" si="9"/>
        <v/>
      </c>
      <c r="T8" s="8" t="str">
        <f t="shared" si="10"/>
        <v/>
      </c>
      <c r="U8" s="8" t="str">
        <f t="shared" si="11"/>
        <v/>
      </c>
      <c r="X8" t="s">
        <v>77</v>
      </c>
    </row>
    <row r="9" spans="1:25" ht="17" x14ac:dyDescent="0.2">
      <c r="A9">
        <v>37</v>
      </c>
      <c r="B9" t="s">
        <v>7</v>
      </c>
      <c r="C9">
        <v>27.74</v>
      </c>
      <c r="D9">
        <v>3</v>
      </c>
      <c r="E9" t="s">
        <v>11</v>
      </c>
      <c r="F9" t="s">
        <v>13</v>
      </c>
      <c r="G9">
        <v>7281.5056000000004</v>
      </c>
      <c r="H9" t="str">
        <f t="shared" si="12"/>
        <v/>
      </c>
      <c r="I9">
        <f t="shared" si="13"/>
        <v>7281.5056000000004</v>
      </c>
      <c r="J9" t="str">
        <f t="shared" si="0"/>
        <v/>
      </c>
      <c r="K9">
        <f t="shared" si="1"/>
        <v>7281.5056000000004</v>
      </c>
      <c r="L9" t="str">
        <f t="shared" si="2"/>
        <v/>
      </c>
      <c r="M9">
        <f t="shared" si="3"/>
        <v>7281.5056000000004</v>
      </c>
      <c r="N9" t="str">
        <f t="shared" si="4"/>
        <v/>
      </c>
      <c r="O9" s="8">
        <f t="shared" si="5"/>
        <v>7281.5056000000004</v>
      </c>
      <c r="P9" t="str">
        <f t="shared" si="6"/>
        <v/>
      </c>
      <c r="Q9" s="8">
        <f t="shared" si="7"/>
        <v>7281.5056000000004</v>
      </c>
      <c r="R9" s="8" t="str">
        <f t="shared" si="8"/>
        <v/>
      </c>
      <c r="S9" s="8" t="str">
        <f t="shared" si="9"/>
        <v/>
      </c>
      <c r="T9" s="8" t="str">
        <f t="shared" si="10"/>
        <v/>
      </c>
      <c r="U9" s="8">
        <f t="shared" si="11"/>
        <v>7281.5056000000004</v>
      </c>
    </row>
    <row r="10" spans="1:25" ht="17" x14ac:dyDescent="0.2">
      <c r="A10">
        <v>37</v>
      </c>
      <c r="B10" t="s">
        <v>10</v>
      </c>
      <c r="C10">
        <v>29.83</v>
      </c>
      <c r="D10">
        <v>2</v>
      </c>
      <c r="E10" t="s">
        <v>11</v>
      </c>
      <c r="F10" t="s">
        <v>14</v>
      </c>
      <c r="G10">
        <v>6406.4107000000004</v>
      </c>
      <c r="H10" t="str">
        <f t="shared" si="12"/>
        <v/>
      </c>
      <c r="I10">
        <f t="shared" si="13"/>
        <v>6406.4107000000004</v>
      </c>
      <c r="J10" t="str">
        <f t="shared" si="0"/>
        <v/>
      </c>
      <c r="K10">
        <f t="shared" si="1"/>
        <v>6406.4107000000004</v>
      </c>
      <c r="L10">
        <f t="shared" si="2"/>
        <v>6406.4107000000004</v>
      </c>
      <c r="M10" t="str">
        <f t="shared" si="3"/>
        <v/>
      </c>
      <c r="N10" t="str">
        <f t="shared" si="4"/>
        <v/>
      </c>
      <c r="O10" s="8">
        <f t="shared" si="5"/>
        <v>6406.4107000000004</v>
      </c>
      <c r="P10">
        <f t="shared" si="6"/>
        <v>6406.4107000000004</v>
      </c>
      <c r="Q10" s="8" t="str">
        <f t="shared" si="7"/>
        <v/>
      </c>
      <c r="R10" s="8" t="str">
        <f t="shared" si="8"/>
        <v/>
      </c>
      <c r="S10" s="8" t="str">
        <f t="shared" si="9"/>
        <v/>
      </c>
      <c r="T10" s="8">
        <f t="shared" si="10"/>
        <v>6406.4107000000004</v>
      </c>
      <c r="U10" s="8" t="str">
        <f t="shared" si="11"/>
        <v/>
      </c>
      <c r="X10" t="s">
        <v>75</v>
      </c>
      <c r="Y10">
        <f>_xlfn.T.TEST(H:H,I:I,1,3)</f>
        <v>2.9447322233576849E-103</v>
      </c>
    </row>
    <row r="11" spans="1:25" ht="17" x14ac:dyDescent="0.2">
      <c r="A11">
        <v>60</v>
      </c>
      <c r="B11" t="s">
        <v>7</v>
      </c>
      <c r="C11">
        <v>25.84</v>
      </c>
      <c r="D11">
        <v>0</v>
      </c>
      <c r="E11" t="s">
        <v>11</v>
      </c>
      <c r="F11" t="s">
        <v>13</v>
      </c>
      <c r="G11">
        <v>28923.136920000001</v>
      </c>
      <c r="H11" t="str">
        <f t="shared" si="12"/>
        <v/>
      </c>
      <c r="I11">
        <f t="shared" si="13"/>
        <v>28923.136920000001</v>
      </c>
      <c r="J11" t="str">
        <f t="shared" si="0"/>
        <v/>
      </c>
      <c r="K11">
        <f t="shared" si="1"/>
        <v>28923.136920000001</v>
      </c>
      <c r="L11" t="str">
        <f t="shared" si="2"/>
        <v/>
      </c>
      <c r="M11">
        <f t="shared" si="3"/>
        <v>28923.136920000001</v>
      </c>
      <c r="N11" t="str">
        <f t="shared" si="4"/>
        <v/>
      </c>
      <c r="O11" s="8">
        <f t="shared" si="5"/>
        <v>28923.136920000001</v>
      </c>
      <c r="P11" t="str">
        <f t="shared" si="6"/>
        <v/>
      </c>
      <c r="Q11" s="8">
        <f t="shared" si="7"/>
        <v>28923.136920000001</v>
      </c>
      <c r="R11" s="8" t="str">
        <f t="shared" si="8"/>
        <v/>
      </c>
      <c r="S11" s="8" t="str">
        <f t="shared" si="9"/>
        <v/>
      </c>
      <c r="T11" s="8" t="str">
        <f t="shared" si="10"/>
        <v/>
      </c>
      <c r="U11" s="8">
        <f t="shared" si="11"/>
        <v>28923.136920000001</v>
      </c>
      <c r="X11" s="9" t="s">
        <v>76</v>
      </c>
      <c r="Y11" s="10" t="s">
        <v>78</v>
      </c>
    </row>
    <row r="12" spans="1:25" ht="17" x14ac:dyDescent="0.2">
      <c r="A12">
        <v>25</v>
      </c>
      <c r="B12" t="s">
        <v>10</v>
      </c>
      <c r="C12">
        <v>26.22</v>
      </c>
      <c r="D12">
        <v>0</v>
      </c>
      <c r="E12" t="s">
        <v>11</v>
      </c>
      <c r="F12" t="s">
        <v>14</v>
      </c>
      <c r="G12">
        <v>2721.3208</v>
      </c>
      <c r="H12" t="str">
        <f t="shared" si="12"/>
        <v/>
      </c>
      <c r="I12">
        <f t="shared" si="13"/>
        <v>2721.3208</v>
      </c>
      <c r="J12" t="str">
        <f t="shared" si="0"/>
        <v/>
      </c>
      <c r="K12">
        <f t="shared" si="1"/>
        <v>2721.3208</v>
      </c>
      <c r="L12">
        <f t="shared" si="2"/>
        <v>2721.3208</v>
      </c>
      <c r="M12" t="str">
        <f t="shared" si="3"/>
        <v/>
      </c>
      <c r="N12" t="str">
        <f t="shared" si="4"/>
        <v/>
      </c>
      <c r="O12" s="8">
        <f t="shared" si="5"/>
        <v>2721.3208</v>
      </c>
      <c r="P12">
        <f t="shared" si="6"/>
        <v>2721.3208</v>
      </c>
      <c r="Q12" s="8" t="str">
        <f t="shared" si="7"/>
        <v/>
      </c>
      <c r="R12" s="8" t="str">
        <f t="shared" si="8"/>
        <v/>
      </c>
      <c r="S12" s="8" t="str">
        <f t="shared" si="9"/>
        <v/>
      </c>
      <c r="T12" s="8">
        <f t="shared" si="10"/>
        <v>2721.3208</v>
      </c>
      <c r="U12" s="8" t="str">
        <f t="shared" si="11"/>
        <v/>
      </c>
      <c r="X12" s="9" t="s">
        <v>50</v>
      </c>
      <c r="Y12" s="10" t="s">
        <v>79</v>
      </c>
    </row>
    <row r="13" spans="1:25" ht="17" x14ac:dyDescent="0.2">
      <c r="A13">
        <v>62</v>
      </c>
      <c r="B13" t="s">
        <v>7</v>
      </c>
      <c r="C13">
        <v>26.29</v>
      </c>
      <c r="D13">
        <v>0</v>
      </c>
      <c r="E13" t="s">
        <v>8</v>
      </c>
      <c r="F13" t="s">
        <v>12</v>
      </c>
      <c r="G13">
        <v>27808.7251</v>
      </c>
      <c r="H13">
        <f t="shared" si="12"/>
        <v>27808.7251</v>
      </c>
      <c r="I13" t="str">
        <f t="shared" si="13"/>
        <v/>
      </c>
      <c r="J13" t="str">
        <f t="shared" si="0"/>
        <v/>
      </c>
      <c r="K13">
        <f t="shared" si="1"/>
        <v>27808.7251</v>
      </c>
      <c r="L13" t="str">
        <f t="shared" si="2"/>
        <v/>
      </c>
      <c r="M13">
        <f t="shared" si="3"/>
        <v>27808.7251</v>
      </c>
      <c r="N13">
        <f t="shared" si="4"/>
        <v>27808.7251</v>
      </c>
      <c r="O13" s="8" t="str">
        <f t="shared" si="5"/>
        <v/>
      </c>
      <c r="P13">
        <f t="shared" si="6"/>
        <v>27808.7251</v>
      </c>
      <c r="Q13" s="8" t="str">
        <f t="shared" si="7"/>
        <v/>
      </c>
      <c r="R13" s="8">
        <f t="shared" si="8"/>
        <v>27808.7251</v>
      </c>
      <c r="S13" s="8" t="str">
        <f t="shared" si="9"/>
        <v/>
      </c>
      <c r="T13" s="8" t="str">
        <f t="shared" si="10"/>
        <v/>
      </c>
      <c r="U13" s="8" t="str">
        <f t="shared" si="11"/>
        <v/>
      </c>
    </row>
    <row r="14" spans="1:25" ht="17" x14ac:dyDescent="0.2">
      <c r="A14">
        <v>23</v>
      </c>
      <c r="B14" t="s">
        <v>10</v>
      </c>
      <c r="C14">
        <v>34.4</v>
      </c>
      <c r="D14">
        <v>0</v>
      </c>
      <c r="E14" t="s">
        <v>11</v>
      </c>
      <c r="F14" t="s">
        <v>9</v>
      </c>
      <c r="G14">
        <v>1826.8430000000001</v>
      </c>
      <c r="H14" t="str">
        <f t="shared" si="12"/>
        <v/>
      </c>
      <c r="I14">
        <f t="shared" si="13"/>
        <v>1826.8430000000001</v>
      </c>
      <c r="J14" t="str">
        <f t="shared" si="0"/>
        <v/>
      </c>
      <c r="K14">
        <f t="shared" si="1"/>
        <v>1826.8430000000001</v>
      </c>
      <c r="L14">
        <f t="shared" si="2"/>
        <v>1826.8430000000001</v>
      </c>
      <c r="M14" t="str">
        <f t="shared" si="3"/>
        <v/>
      </c>
      <c r="N14">
        <f t="shared" si="4"/>
        <v>1826.8430000000001</v>
      </c>
      <c r="O14" s="8" t="str">
        <f t="shared" si="5"/>
        <v/>
      </c>
      <c r="P14" t="str">
        <f t="shared" si="6"/>
        <v/>
      </c>
      <c r="Q14" s="8">
        <f t="shared" si="7"/>
        <v>1826.8430000000001</v>
      </c>
      <c r="R14" s="8" t="str">
        <f t="shared" si="8"/>
        <v/>
      </c>
      <c r="S14" s="8">
        <f t="shared" si="9"/>
        <v>1826.8430000000001</v>
      </c>
      <c r="T14" s="8" t="str">
        <f t="shared" si="10"/>
        <v/>
      </c>
      <c r="U14" s="8" t="str">
        <f t="shared" si="11"/>
        <v/>
      </c>
    </row>
    <row r="15" spans="1:25" ht="17" x14ac:dyDescent="0.2">
      <c r="A15">
        <v>56</v>
      </c>
      <c r="B15" t="s">
        <v>7</v>
      </c>
      <c r="C15">
        <v>39.82</v>
      </c>
      <c r="D15">
        <v>0</v>
      </c>
      <c r="E15" t="s">
        <v>11</v>
      </c>
      <c r="F15" t="s">
        <v>12</v>
      </c>
      <c r="G15">
        <v>11090.7178</v>
      </c>
      <c r="H15" t="str">
        <f t="shared" si="12"/>
        <v/>
      </c>
      <c r="I15">
        <f t="shared" si="13"/>
        <v>11090.7178</v>
      </c>
      <c r="J15" t="str">
        <f t="shared" si="0"/>
        <v/>
      </c>
      <c r="K15">
        <f t="shared" si="1"/>
        <v>11090.7178</v>
      </c>
      <c r="L15" t="str">
        <f t="shared" si="2"/>
        <v/>
      </c>
      <c r="M15">
        <f t="shared" si="3"/>
        <v>11090.7178</v>
      </c>
      <c r="N15">
        <f t="shared" si="4"/>
        <v>11090.7178</v>
      </c>
      <c r="O15" s="8" t="str">
        <f t="shared" si="5"/>
        <v/>
      </c>
      <c r="P15">
        <f t="shared" si="6"/>
        <v>11090.7178</v>
      </c>
      <c r="Q15" s="8" t="str">
        <f t="shared" si="7"/>
        <v/>
      </c>
      <c r="R15" s="8">
        <f t="shared" si="8"/>
        <v>11090.7178</v>
      </c>
      <c r="S15" s="8" t="str">
        <f t="shared" si="9"/>
        <v/>
      </c>
      <c r="T15" s="8" t="str">
        <f t="shared" si="10"/>
        <v/>
      </c>
      <c r="U15" s="8" t="str">
        <f t="shared" si="11"/>
        <v/>
      </c>
      <c r="W15">
        <v>2</v>
      </c>
      <c r="X15" t="s">
        <v>80</v>
      </c>
    </row>
    <row r="16" spans="1:25" ht="17" x14ac:dyDescent="0.2">
      <c r="A16">
        <v>27</v>
      </c>
      <c r="B16" t="s">
        <v>10</v>
      </c>
      <c r="C16">
        <v>42.13</v>
      </c>
      <c r="D16">
        <v>0</v>
      </c>
      <c r="E16" t="s">
        <v>8</v>
      </c>
      <c r="F16" t="s">
        <v>12</v>
      </c>
      <c r="G16">
        <v>39611.757700000002</v>
      </c>
      <c r="H16">
        <f t="shared" si="12"/>
        <v>39611.757700000002</v>
      </c>
      <c r="I16" t="str">
        <f t="shared" si="13"/>
        <v/>
      </c>
      <c r="J16" t="str">
        <f t="shared" si="0"/>
        <v/>
      </c>
      <c r="K16">
        <f t="shared" si="1"/>
        <v>39611.757700000002</v>
      </c>
      <c r="L16">
        <f t="shared" si="2"/>
        <v>39611.757700000002</v>
      </c>
      <c r="M16" t="str">
        <f t="shared" si="3"/>
        <v/>
      </c>
      <c r="N16">
        <f t="shared" si="4"/>
        <v>39611.757700000002</v>
      </c>
      <c r="O16" s="8" t="str">
        <f t="shared" si="5"/>
        <v/>
      </c>
      <c r="P16">
        <f t="shared" si="6"/>
        <v>39611.757700000002</v>
      </c>
      <c r="Q16" s="8" t="str">
        <f t="shared" si="7"/>
        <v/>
      </c>
      <c r="R16" s="8">
        <f t="shared" si="8"/>
        <v>39611.757700000002</v>
      </c>
      <c r="S16" s="8" t="str">
        <f t="shared" si="9"/>
        <v/>
      </c>
      <c r="T16" s="8" t="str">
        <f t="shared" si="10"/>
        <v/>
      </c>
      <c r="U16" s="8" t="str">
        <f t="shared" si="11"/>
        <v/>
      </c>
    </row>
    <row r="17" spans="1:27" ht="17" x14ac:dyDescent="0.2">
      <c r="A17">
        <v>19</v>
      </c>
      <c r="B17" t="s">
        <v>10</v>
      </c>
      <c r="C17">
        <v>24.6</v>
      </c>
      <c r="D17">
        <v>1</v>
      </c>
      <c r="E17" t="s">
        <v>11</v>
      </c>
      <c r="F17" t="s">
        <v>9</v>
      </c>
      <c r="G17">
        <v>1837.2370000000001</v>
      </c>
      <c r="H17" t="str">
        <f t="shared" si="12"/>
        <v/>
      </c>
      <c r="I17">
        <f t="shared" si="13"/>
        <v>1837.2370000000001</v>
      </c>
      <c r="J17">
        <f t="shared" si="0"/>
        <v>1837.2370000000001</v>
      </c>
      <c r="K17" t="str">
        <f t="shared" si="1"/>
        <v/>
      </c>
      <c r="L17">
        <f t="shared" si="2"/>
        <v>1837.2370000000001</v>
      </c>
      <c r="M17" t="str">
        <f t="shared" si="3"/>
        <v/>
      </c>
      <c r="N17">
        <f t="shared" si="4"/>
        <v>1837.2370000000001</v>
      </c>
      <c r="O17" s="8" t="str">
        <f t="shared" si="5"/>
        <v/>
      </c>
      <c r="P17" t="str">
        <f t="shared" si="6"/>
        <v/>
      </c>
      <c r="Q17" s="8">
        <f t="shared" si="7"/>
        <v>1837.2370000000001</v>
      </c>
      <c r="R17" s="8" t="str">
        <f t="shared" si="8"/>
        <v/>
      </c>
      <c r="S17" s="8">
        <f t="shared" si="9"/>
        <v>1837.2370000000001</v>
      </c>
      <c r="T17" s="8" t="str">
        <f t="shared" si="10"/>
        <v/>
      </c>
      <c r="U17" s="8" t="str">
        <f t="shared" si="11"/>
        <v/>
      </c>
      <c r="X17" t="s">
        <v>81</v>
      </c>
    </row>
    <row r="18" spans="1:27" ht="17" x14ac:dyDescent="0.2">
      <c r="A18">
        <v>52</v>
      </c>
      <c r="B18" t="s">
        <v>7</v>
      </c>
      <c r="C18">
        <v>30.78</v>
      </c>
      <c r="D18">
        <v>1</v>
      </c>
      <c r="E18" t="s">
        <v>11</v>
      </c>
      <c r="F18" t="s">
        <v>14</v>
      </c>
      <c r="G18">
        <v>10797.3362</v>
      </c>
      <c r="H18" t="str">
        <f t="shared" si="12"/>
        <v/>
      </c>
      <c r="I18">
        <f t="shared" si="13"/>
        <v>10797.3362</v>
      </c>
      <c r="J18" t="str">
        <f t="shared" si="0"/>
        <v/>
      </c>
      <c r="K18">
        <f t="shared" si="1"/>
        <v>10797.3362</v>
      </c>
      <c r="L18" t="str">
        <f t="shared" si="2"/>
        <v/>
      </c>
      <c r="M18">
        <f t="shared" si="3"/>
        <v>10797.3362</v>
      </c>
      <c r="N18" t="str">
        <f t="shared" si="4"/>
        <v/>
      </c>
      <c r="O18" s="8">
        <f t="shared" si="5"/>
        <v>10797.3362</v>
      </c>
      <c r="P18">
        <f t="shared" si="6"/>
        <v>10797.3362</v>
      </c>
      <c r="Q18" s="8" t="str">
        <f t="shared" si="7"/>
        <v/>
      </c>
      <c r="R18" s="8" t="str">
        <f t="shared" si="8"/>
        <v/>
      </c>
      <c r="S18" s="8" t="str">
        <f t="shared" si="9"/>
        <v/>
      </c>
      <c r="T18" s="8">
        <f t="shared" si="10"/>
        <v>10797.3362</v>
      </c>
      <c r="U18" s="8" t="str">
        <f t="shared" si="11"/>
        <v/>
      </c>
      <c r="X18" t="s">
        <v>82</v>
      </c>
    </row>
    <row r="19" spans="1:27" ht="17" x14ac:dyDescent="0.2">
      <c r="A19">
        <v>23</v>
      </c>
      <c r="B19" t="s">
        <v>10</v>
      </c>
      <c r="C19">
        <v>23.844999999999999</v>
      </c>
      <c r="D19">
        <v>0</v>
      </c>
      <c r="E19" t="s">
        <v>11</v>
      </c>
      <c r="F19" t="s">
        <v>14</v>
      </c>
      <c r="G19">
        <v>2395.17155</v>
      </c>
      <c r="H19" t="str">
        <f t="shared" si="12"/>
        <v/>
      </c>
      <c r="I19">
        <f t="shared" si="13"/>
        <v>2395.17155</v>
      </c>
      <c r="J19">
        <f t="shared" si="0"/>
        <v>2395.17155</v>
      </c>
      <c r="K19" t="str">
        <f t="shared" si="1"/>
        <v/>
      </c>
      <c r="L19">
        <f t="shared" si="2"/>
        <v>2395.17155</v>
      </c>
      <c r="M19" t="str">
        <f t="shared" si="3"/>
        <v/>
      </c>
      <c r="N19" t="str">
        <f t="shared" si="4"/>
        <v/>
      </c>
      <c r="O19" s="8">
        <f t="shared" si="5"/>
        <v>2395.17155</v>
      </c>
      <c r="P19">
        <f t="shared" si="6"/>
        <v>2395.17155</v>
      </c>
      <c r="Q19" s="8" t="str">
        <f t="shared" si="7"/>
        <v/>
      </c>
      <c r="R19" s="8" t="str">
        <f t="shared" si="8"/>
        <v/>
      </c>
      <c r="S19" s="8" t="str">
        <f t="shared" si="9"/>
        <v/>
      </c>
      <c r="T19" s="8">
        <f t="shared" si="10"/>
        <v>2395.17155</v>
      </c>
      <c r="U19" s="8" t="str">
        <f t="shared" si="11"/>
        <v/>
      </c>
    </row>
    <row r="20" spans="1:27" ht="17" x14ac:dyDescent="0.2">
      <c r="A20">
        <v>56</v>
      </c>
      <c r="B20" t="s">
        <v>10</v>
      </c>
      <c r="C20">
        <v>40.299999999999997</v>
      </c>
      <c r="D20">
        <v>0</v>
      </c>
      <c r="E20" t="s">
        <v>11</v>
      </c>
      <c r="F20" t="s">
        <v>9</v>
      </c>
      <c r="G20">
        <v>10602.385</v>
      </c>
      <c r="H20" t="str">
        <f t="shared" si="12"/>
        <v/>
      </c>
      <c r="I20">
        <f t="shared" si="13"/>
        <v>10602.385</v>
      </c>
      <c r="J20" t="str">
        <f t="shared" si="0"/>
        <v/>
      </c>
      <c r="K20">
        <f t="shared" si="1"/>
        <v>10602.385</v>
      </c>
      <c r="L20">
        <f t="shared" si="2"/>
        <v>10602.385</v>
      </c>
      <c r="M20" t="str">
        <f t="shared" si="3"/>
        <v/>
      </c>
      <c r="N20">
        <f t="shared" si="4"/>
        <v>10602.385</v>
      </c>
      <c r="O20" s="8" t="str">
        <f t="shared" si="5"/>
        <v/>
      </c>
      <c r="P20" t="str">
        <f t="shared" si="6"/>
        <v/>
      </c>
      <c r="Q20" s="8">
        <f t="shared" si="7"/>
        <v>10602.385</v>
      </c>
      <c r="R20" s="8" t="str">
        <f t="shared" si="8"/>
        <v/>
      </c>
      <c r="S20" s="8">
        <f t="shared" si="9"/>
        <v>10602.385</v>
      </c>
      <c r="T20" s="8" t="str">
        <f t="shared" si="10"/>
        <v/>
      </c>
      <c r="U20" s="8" t="str">
        <f t="shared" si="11"/>
        <v/>
      </c>
      <c r="X20" t="s">
        <v>72</v>
      </c>
    </row>
    <row r="21" spans="1:27" ht="17" x14ac:dyDescent="0.2">
      <c r="A21">
        <v>30</v>
      </c>
      <c r="B21" t="s">
        <v>10</v>
      </c>
      <c r="C21">
        <v>35.299999999999997</v>
      </c>
      <c r="D21">
        <v>0</v>
      </c>
      <c r="E21" t="s">
        <v>8</v>
      </c>
      <c r="F21" t="s">
        <v>9</v>
      </c>
      <c r="G21">
        <v>36837.466999999997</v>
      </c>
      <c r="H21">
        <f t="shared" si="12"/>
        <v>36837.466999999997</v>
      </c>
      <c r="I21" t="str">
        <f t="shared" si="13"/>
        <v/>
      </c>
      <c r="J21" t="str">
        <f t="shared" si="0"/>
        <v/>
      </c>
      <c r="K21">
        <f t="shared" si="1"/>
        <v>36837.466999999997</v>
      </c>
      <c r="L21">
        <f t="shared" si="2"/>
        <v>36837.466999999997</v>
      </c>
      <c r="M21" t="str">
        <f t="shared" si="3"/>
        <v/>
      </c>
      <c r="N21">
        <f t="shared" si="4"/>
        <v>36837.466999999997</v>
      </c>
      <c r="O21" s="8" t="str">
        <f t="shared" si="5"/>
        <v/>
      </c>
      <c r="P21" t="str">
        <f t="shared" si="6"/>
        <v/>
      </c>
      <c r="Q21" s="8">
        <f t="shared" si="7"/>
        <v>36837.466999999997</v>
      </c>
      <c r="R21" s="8" t="str">
        <f t="shared" si="8"/>
        <v/>
      </c>
      <c r="S21" s="8">
        <f t="shared" si="9"/>
        <v>36837.466999999997</v>
      </c>
      <c r="T21" s="8" t="str">
        <f t="shared" si="10"/>
        <v/>
      </c>
      <c r="U21" s="8" t="str">
        <f t="shared" si="11"/>
        <v/>
      </c>
      <c r="X21" t="s">
        <v>77</v>
      </c>
    </row>
    <row r="22" spans="1:27" ht="17" x14ac:dyDescent="0.2">
      <c r="A22">
        <v>60</v>
      </c>
      <c r="B22" t="s">
        <v>7</v>
      </c>
      <c r="C22">
        <v>36.005000000000003</v>
      </c>
      <c r="D22">
        <v>0</v>
      </c>
      <c r="E22" t="s">
        <v>11</v>
      </c>
      <c r="F22" t="s">
        <v>14</v>
      </c>
      <c r="G22">
        <v>13228.846949999999</v>
      </c>
      <c r="H22" t="str">
        <f t="shared" si="12"/>
        <v/>
      </c>
      <c r="I22">
        <f t="shared" si="13"/>
        <v>13228.846949999999</v>
      </c>
      <c r="J22" t="str">
        <f t="shared" si="0"/>
        <v/>
      </c>
      <c r="K22">
        <f t="shared" si="1"/>
        <v>13228.846949999999</v>
      </c>
      <c r="L22" t="str">
        <f t="shared" si="2"/>
        <v/>
      </c>
      <c r="M22">
        <f t="shared" si="3"/>
        <v>13228.846949999999</v>
      </c>
      <c r="N22" t="str">
        <f t="shared" si="4"/>
        <v/>
      </c>
      <c r="O22" s="8">
        <f t="shared" si="5"/>
        <v>13228.846949999999</v>
      </c>
      <c r="P22">
        <f t="shared" si="6"/>
        <v>13228.846949999999</v>
      </c>
      <c r="Q22" s="8" t="str">
        <f t="shared" si="7"/>
        <v/>
      </c>
      <c r="R22" s="8" t="str">
        <f t="shared" si="8"/>
        <v/>
      </c>
      <c r="S22" s="8" t="str">
        <f t="shared" si="9"/>
        <v/>
      </c>
      <c r="T22" s="8">
        <f t="shared" si="10"/>
        <v>13228.846949999999</v>
      </c>
      <c r="U22" s="8" t="str">
        <f t="shared" si="11"/>
        <v/>
      </c>
    </row>
    <row r="23" spans="1:27" ht="17" x14ac:dyDescent="0.2">
      <c r="A23">
        <v>30</v>
      </c>
      <c r="B23" t="s">
        <v>7</v>
      </c>
      <c r="C23">
        <v>32.4</v>
      </c>
      <c r="D23">
        <v>1</v>
      </c>
      <c r="E23" t="s">
        <v>11</v>
      </c>
      <c r="F23" t="s">
        <v>9</v>
      </c>
      <c r="G23">
        <v>4149.7359999999999</v>
      </c>
      <c r="H23" t="str">
        <f t="shared" si="12"/>
        <v/>
      </c>
      <c r="I23">
        <f t="shared" si="13"/>
        <v>4149.7359999999999</v>
      </c>
      <c r="J23" t="str">
        <f t="shared" si="0"/>
        <v/>
      </c>
      <c r="K23">
        <f t="shared" si="1"/>
        <v>4149.7359999999999</v>
      </c>
      <c r="L23" t="str">
        <f t="shared" si="2"/>
        <v/>
      </c>
      <c r="M23">
        <f t="shared" si="3"/>
        <v>4149.7359999999999</v>
      </c>
      <c r="N23">
        <f t="shared" si="4"/>
        <v>4149.7359999999999</v>
      </c>
      <c r="O23" s="8" t="str">
        <f t="shared" si="5"/>
        <v/>
      </c>
      <c r="P23" t="str">
        <f t="shared" si="6"/>
        <v/>
      </c>
      <c r="Q23" s="8">
        <f t="shared" si="7"/>
        <v>4149.7359999999999</v>
      </c>
      <c r="R23" s="8" t="str">
        <f t="shared" si="8"/>
        <v/>
      </c>
      <c r="S23" s="8">
        <f t="shared" si="9"/>
        <v>4149.7359999999999</v>
      </c>
      <c r="T23" s="8" t="str">
        <f t="shared" si="10"/>
        <v/>
      </c>
      <c r="U23" s="8" t="str">
        <f t="shared" si="11"/>
        <v/>
      </c>
      <c r="X23" t="s">
        <v>83</v>
      </c>
      <c r="Y23" t="s">
        <v>84</v>
      </c>
      <c r="Z23">
        <v>274</v>
      </c>
    </row>
    <row r="24" spans="1:27" ht="17" x14ac:dyDescent="0.2">
      <c r="A24">
        <v>18</v>
      </c>
      <c r="B24" t="s">
        <v>10</v>
      </c>
      <c r="C24">
        <v>34.1</v>
      </c>
      <c r="D24">
        <v>0</v>
      </c>
      <c r="E24" t="s">
        <v>11</v>
      </c>
      <c r="F24" t="s">
        <v>12</v>
      </c>
      <c r="G24">
        <v>1137.011</v>
      </c>
      <c r="H24" t="str">
        <f t="shared" si="12"/>
        <v/>
      </c>
      <c r="I24">
        <f t="shared" si="13"/>
        <v>1137.011</v>
      </c>
      <c r="J24" t="str">
        <f t="shared" si="0"/>
        <v/>
      </c>
      <c r="K24">
        <f t="shared" si="1"/>
        <v>1137.011</v>
      </c>
      <c r="L24">
        <f t="shared" si="2"/>
        <v>1137.011</v>
      </c>
      <c r="M24" t="str">
        <f t="shared" si="3"/>
        <v/>
      </c>
      <c r="N24">
        <f t="shared" si="4"/>
        <v>1137.011</v>
      </c>
      <c r="O24" s="8" t="str">
        <f t="shared" si="5"/>
        <v/>
      </c>
      <c r="P24">
        <f t="shared" si="6"/>
        <v>1137.011</v>
      </c>
      <c r="Q24" s="8" t="str">
        <f t="shared" si="7"/>
        <v/>
      </c>
      <c r="R24" s="8">
        <f t="shared" si="8"/>
        <v>1137.011</v>
      </c>
      <c r="S24" s="8" t="str">
        <f t="shared" si="9"/>
        <v/>
      </c>
      <c r="T24" s="8" t="str">
        <f t="shared" si="10"/>
        <v/>
      </c>
      <c r="U24" s="8" t="str">
        <f t="shared" si="11"/>
        <v/>
      </c>
      <c r="Y24" t="s">
        <v>21</v>
      </c>
      <c r="Z24">
        <v>159</v>
      </c>
      <c r="AA24">
        <f>Z24/Z23</f>
        <v>0.58029197080291972</v>
      </c>
    </row>
    <row r="25" spans="1:27" ht="17" x14ac:dyDescent="0.2">
      <c r="A25">
        <v>34</v>
      </c>
      <c r="B25" t="s">
        <v>7</v>
      </c>
      <c r="C25">
        <v>31.92</v>
      </c>
      <c r="D25">
        <v>1</v>
      </c>
      <c r="E25" t="s">
        <v>8</v>
      </c>
      <c r="F25" t="s">
        <v>14</v>
      </c>
      <c r="G25">
        <v>37701.876799999998</v>
      </c>
      <c r="H25">
        <f t="shared" si="12"/>
        <v>37701.876799999998</v>
      </c>
      <c r="I25" t="str">
        <f t="shared" si="13"/>
        <v/>
      </c>
      <c r="J25" t="str">
        <f t="shared" si="0"/>
        <v/>
      </c>
      <c r="K25">
        <f t="shared" si="1"/>
        <v>37701.876799999998</v>
      </c>
      <c r="L25" t="str">
        <f t="shared" si="2"/>
        <v/>
      </c>
      <c r="M25">
        <f t="shared" si="3"/>
        <v>37701.876799999998</v>
      </c>
      <c r="N25" t="str">
        <f t="shared" si="4"/>
        <v/>
      </c>
      <c r="O25" s="8">
        <f t="shared" si="5"/>
        <v>37701.876799999998</v>
      </c>
      <c r="P25">
        <f t="shared" si="6"/>
        <v>37701.876799999998</v>
      </c>
      <c r="Q25" s="8" t="str">
        <f t="shared" si="7"/>
        <v/>
      </c>
      <c r="R25" s="8" t="str">
        <f t="shared" si="8"/>
        <v/>
      </c>
      <c r="S25" s="8" t="str">
        <f t="shared" si="9"/>
        <v/>
      </c>
      <c r="T25" s="8">
        <f t="shared" si="10"/>
        <v>37701.876799999998</v>
      </c>
      <c r="U25" s="8" t="str">
        <f t="shared" si="11"/>
        <v/>
      </c>
      <c r="Y25" t="s">
        <v>22</v>
      </c>
      <c r="Z25">
        <v>115</v>
      </c>
      <c r="AA25">
        <f>Z25/Z23</f>
        <v>0.41970802919708028</v>
      </c>
    </row>
    <row r="26" spans="1:27" ht="17" x14ac:dyDescent="0.2">
      <c r="A26">
        <v>37</v>
      </c>
      <c r="B26" t="s">
        <v>10</v>
      </c>
      <c r="C26">
        <v>28.024999999999999</v>
      </c>
      <c r="D26">
        <v>2</v>
      </c>
      <c r="E26" t="s">
        <v>11</v>
      </c>
      <c r="F26" t="s">
        <v>13</v>
      </c>
      <c r="G26">
        <v>6203.90175</v>
      </c>
      <c r="H26" t="str">
        <f t="shared" si="12"/>
        <v/>
      </c>
      <c r="I26">
        <f t="shared" si="13"/>
        <v>6203.90175</v>
      </c>
      <c r="J26" t="str">
        <f t="shared" si="0"/>
        <v/>
      </c>
      <c r="K26">
        <f t="shared" si="1"/>
        <v>6203.90175</v>
      </c>
      <c r="L26">
        <f t="shared" si="2"/>
        <v>6203.90175</v>
      </c>
      <c r="M26" t="str">
        <f t="shared" si="3"/>
        <v/>
      </c>
      <c r="N26" t="str">
        <f t="shared" si="4"/>
        <v/>
      </c>
      <c r="O26" s="8">
        <f t="shared" si="5"/>
        <v>6203.90175</v>
      </c>
      <c r="P26" t="str">
        <f t="shared" si="6"/>
        <v/>
      </c>
      <c r="Q26" s="8">
        <f t="shared" si="7"/>
        <v>6203.90175</v>
      </c>
      <c r="R26" s="8" t="str">
        <f t="shared" si="8"/>
        <v/>
      </c>
      <c r="S26" s="8" t="str">
        <f t="shared" si="9"/>
        <v/>
      </c>
      <c r="T26" s="8" t="str">
        <f t="shared" si="10"/>
        <v/>
      </c>
      <c r="U26" s="8">
        <f t="shared" si="11"/>
        <v>6203.90175</v>
      </c>
    </row>
    <row r="27" spans="1:27" ht="17" x14ac:dyDescent="0.2">
      <c r="A27">
        <v>59</v>
      </c>
      <c r="B27" t="s">
        <v>7</v>
      </c>
      <c r="C27">
        <v>27.72</v>
      </c>
      <c r="D27">
        <v>3</v>
      </c>
      <c r="E27" t="s">
        <v>11</v>
      </c>
      <c r="F27" t="s">
        <v>12</v>
      </c>
      <c r="G27">
        <v>14001.1338</v>
      </c>
      <c r="H27" t="str">
        <f t="shared" si="12"/>
        <v/>
      </c>
      <c r="I27">
        <f t="shared" si="13"/>
        <v>14001.1338</v>
      </c>
      <c r="J27" t="str">
        <f t="shared" si="0"/>
        <v/>
      </c>
      <c r="K27">
        <f t="shared" si="1"/>
        <v>14001.1338</v>
      </c>
      <c r="L27" t="str">
        <f t="shared" si="2"/>
        <v/>
      </c>
      <c r="M27">
        <f t="shared" si="3"/>
        <v>14001.1338</v>
      </c>
      <c r="N27">
        <f t="shared" si="4"/>
        <v>14001.1338</v>
      </c>
      <c r="O27" s="8" t="str">
        <f t="shared" si="5"/>
        <v/>
      </c>
      <c r="P27">
        <f t="shared" si="6"/>
        <v>14001.1338</v>
      </c>
      <c r="Q27" s="8" t="str">
        <f t="shared" si="7"/>
        <v/>
      </c>
      <c r="R27" s="8">
        <f t="shared" si="8"/>
        <v>14001.1338</v>
      </c>
      <c r="S27" s="8" t="str">
        <f t="shared" si="9"/>
        <v/>
      </c>
      <c r="T27" s="8" t="str">
        <f t="shared" si="10"/>
        <v/>
      </c>
      <c r="U27" s="8" t="str">
        <f t="shared" si="11"/>
        <v/>
      </c>
      <c r="X27" t="s">
        <v>85</v>
      </c>
      <c r="Y27">
        <f>SQRT(AA24*(1-AA24)/Z24+AA25*(1-AA25)/Z25)</f>
        <v>6.0412209333017691E-2</v>
      </c>
    </row>
    <row r="28" spans="1:27" ht="17" x14ac:dyDescent="0.2">
      <c r="A28">
        <v>63</v>
      </c>
      <c r="B28" t="s">
        <v>7</v>
      </c>
      <c r="C28">
        <v>23.085000000000001</v>
      </c>
      <c r="D28">
        <v>0</v>
      </c>
      <c r="E28" t="s">
        <v>11</v>
      </c>
      <c r="F28" t="s">
        <v>14</v>
      </c>
      <c r="G28">
        <v>14451.835150000001</v>
      </c>
      <c r="H28" t="str">
        <f t="shared" si="12"/>
        <v/>
      </c>
      <c r="I28">
        <f t="shared" si="13"/>
        <v>14451.835150000001</v>
      </c>
      <c r="J28">
        <f t="shared" si="0"/>
        <v>14451.835150000001</v>
      </c>
      <c r="K28" t="str">
        <f t="shared" si="1"/>
        <v/>
      </c>
      <c r="L28" t="str">
        <f t="shared" si="2"/>
        <v/>
      </c>
      <c r="M28">
        <f t="shared" si="3"/>
        <v>14451.835150000001</v>
      </c>
      <c r="N28" t="str">
        <f t="shared" si="4"/>
        <v/>
      </c>
      <c r="O28" s="8">
        <f t="shared" si="5"/>
        <v>14451.835150000001</v>
      </c>
      <c r="P28">
        <f t="shared" si="6"/>
        <v>14451.835150000001</v>
      </c>
      <c r="Q28" s="8" t="str">
        <f t="shared" si="7"/>
        <v/>
      </c>
      <c r="R28" s="8" t="str">
        <f t="shared" si="8"/>
        <v/>
      </c>
      <c r="S28" s="8" t="str">
        <f t="shared" si="9"/>
        <v/>
      </c>
      <c r="T28" s="8">
        <f t="shared" si="10"/>
        <v>14451.835150000001</v>
      </c>
      <c r="U28" s="8" t="str">
        <f t="shared" si="11"/>
        <v/>
      </c>
      <c r="X28" t="s">
        <v>86</v>
      </c>
      <c r="Y28">
        <f>(AA25-AA24)/Y27</f>
        <v>-2.6581372106527792</v>
      </c>
    </row>
    <row r="29" spans="1:27" ht="17" x14ac:dyDescent="0.2">
      <c r="A29">
        <v>55</v>
      </c>
      <c r="B29" t="s">
        <v>7</v>
      </c>
      <c r="C29">
        <v>32.774999999999999</v>
      </c>
      <c r="D29">
        <v>2</v>
      </c>
      <c r="E29" t="s">
        <v>11</v>
      </c>
      <c r="F29" t="s">
        <v>13</v>
      </c>
      <c r="G29">
        <v>12268.632250000001</v>
      </c>
      <c r="H29" t="str">
        <f t="shared" si="12"/>
        <v/>
      </c>
      <c r="I29">
        <f t="shared" si="13"/>
        <v>12268.632250000001</v>
      </c>
      <c r="J29" t="str">
        <f t="shared" si="0"/>
        <v/>
      </c>
      <c r="K29">
        <f t="shared" si="1"/>
        <v>12268.632250000001</v>
      </c>
      <c r="L29" t="str">
        <f t="shared" si="2"/>
        <v/>
      </c>
      <c r="M29">
        <f t="shared" si="3"/>
        <v>12268.632250000001</v>
      </c>
      <c r="N29" t="str">
        <f t="shared" si="4"/>
        <v/>
      </c>
      <c r="O29" s="8">
        <f t="shared" si="5"/>
        <v>12268.632250000001</v>
      </c>
      <c r="P29" t="str">
        <f t="shared" si="6"/>
        <v/>
      </c>
      <c r="Q29" s="8">
        <f t="shared" si="7"/>
        <v>12268.632250000001</v>
      </c>
      <c r="R29" s="8" t="str">
        <f t="shared" si="8"/>
        <v/>
      </c>
      <c r="S29" s="8" t="str">
        <f t="shared" si="9"/>
        <v/>
      </c>
      <c r="T29" s="8" t="str">
        <f t="shared" si="10"/>
        <v/>
      </c>
      <c r="U29" s="8">
        <f t="shared" si="11"/>
        <v>12268.632250000001</v>
      </c>
      <c r="X29" t="s">
        <v>75</v>
      </c>
      <c r="Y29">
        <f>2*_xlfn.NORM.S.DIST(Y28,TRUE)</f>
        <v>7.8573895889947482E-3</v>
      </c>
    </row>
    <row r="30" spans="1:27" ht="17" x14ac:dyDescent="0.2">
      <c r="A30">
        <v>23</v>
      </c>
      <c r="B30" t="s">
        <v>10</v>
      </c>
      <c r="C30">
        <v>17.385000000000002</v>
      </c>
      <c r="D30">
        <v>1</v>
      </c>
      <c r="E30" t="s">
        <v>11</v>
      </c>
      <c r="F30" t="s">
        <v>13</v>
      </c>
      <c r="G30">
        <v>2775.1921499999999</v>
      </c>
      <c r="H30" t="str">
        <f t="shared" si="12"/>
        <v/>
      </c>
      <c r="I30">
        <f t="shared" si="13"/>
        <v>2775.1921499999999</v>
      </c>
      <c r="J30">
        <f t="shared" si="0"/>
        <v>2775.1921499999999</v>
      </c>
      <c r="K30" t="str">
        <f t="shared" si="1"/>
        <v/>
      </c>
      <c r="L30">
        <f t="shared" si="2"/>
        <v>2775.1921499999999</v>
      </c>
      <c r="M30" t="str">
        <f t="shared" si="3"/>
        <v/>
      </c>
      <c r="N30" t="str">
        <f t="shared" si="4"/>
        <v/>
      </c>
      <c r="O30" s="8">
        <f t="shared" si="5"/>
        <v>2775.1921499999999</v>
      </c>
      <c r="P30" t="str">
        <f t="shared" si="6"/>
        <v/>
      </c>
      <c r="Q30" s="8">
        <f t="shared" si="7"/>
        <v>2775.1921499999999</v>
      </c>
      <c r="R30" s="8" t="str">
        <f t="shared" si="8"/>
        <v/>
      </c>
      <c r="S30" s="8" t="str">
        <f t="shared" si="9"/>
        <v/>
      </c>
      <c r="T30" s="8" t="str">
        <f t="shared" si="10"/>
        <v/>
      </c>
      <c r="U30" s="8">
        <f t="shared" si="11"/>
        <v>2775.1921499999999</v>
      </c>
    </row>
    <row r="31" spans="1:27" ht="17" x14ac:dyDescent="0.2">
      <c r="A31">
        <v>31</v>
      </c>
      <c r="B31" t="s">
        <v>10</v>
      </c>
      <c r="C31">
        <v>36.299999999999997</v>
      </c>
      <c r="D31">
        <v>2</v>
      </c>
      <c r="E31" t="s">
        <v>8</v>
      </c>
      <c r="F31" t="s">
        <v>9</v>
      </c>
      <c r="G31">
        <v>38711</v>
      </c>
      <c r="H31">
        <f t="shared" si="12"/>
        <v>38711</v>
      </c>
      <c r="I31" t="str">
        <f t="shared" si="13"/>
        <v/>
      </c>
      <c r="J31" t="str">
        <f t="shared" si="0"/>
        <v/>
      </c>
      <c r="K31">
        <f t="shared" si="1"/>
        <v>38711</v>
      </c>
      <c r="L31">
        <f t="shared" si="2"/>
        <v>38711</v>
      </c>
      <c r="M31" t="str">
        <f t="shared" si="3"/>
        <v/>
      </c>
      <c r="N31">
        <f t="shared" si="4"/>
        <v>38711</v>
      </c>
      <c r="O31" s="8" t="str">
        <f t="shared" si="5"/>
        <v/>
      </c>
      <c r="P31" t="str">
        <f t="shared" si="6"/>
        <v/>
      </c>
      <c r="Q31" s="8">
        <f t="shared" si="7"/>
        <v>38711</v>
      </c>
      <c r="R31" s="8" t="str">
        <f t="shared" si="8"/>
        <v/>
      </c>
      <c r="S31" s="8">
        <f t="shared" si="9"/>
        <v>38711</v>
      </c>
      <c r="T31" s="8" t="str">
        <f t="shared" si="10"/>
        <v/>
      </c>
      <c r="U31" s="8" t="str">
        <f t="shared" si="11"/>
        <v/>
      </c>
      <c r="X31" s="9" t="s">
        <v>76</v>
      </c>
      <c r="Y31" s="10" t="s">
        <v>78</v>
      </c>
    </row>
    <row r="32" spans="1:27" ht="17" x14ac:dyDescent="0.2">
      <c r="A32">
        <v>22</v>
      </c>
      <c r="B32" t="s">
        <v>10</v>
      </c>
      <c r="C32">
        <v>35.6</v>
      </c>
      <c r="D32">
        <v>0</v>
      </c>
      <c r="E32" t="s">
        <v>8</v>
      </c>
      <c r="F32" t="s">
        <v>9</v>
      </c>
      <c r="G32">
        <v>35585.576000000001</v>
      </c>
      <c r="H32">
        <f t="shared" si="12"/>
        <v>35585.576000000001</v>
      </c>
      <c r="I32" t="str">
        <f t="shared" si="13"/>
        <v/>
      </c>
      <c r="J32" t="str">
        <f t="shared" si="0"/>
        <v/>
      </c>
      <c r="K32">
        <f t="shared" si="1"/>
        <v>35585.576000000001</v>
      </c>
      <c r="L32">
        <f t="shared" si="2"/>
        <v>35585.576000000001</v>
      </c>
      <c r="M32" t="str">
        <f t="shared" si="3"/>
        <v/>
      </c>
      <c r="N32">
        <f t="shared" si="4"/>
        <v>35585.576000000001</v>
      </c>
      <c r="O32" s="8" t="str">
        <f t="shared" si="5"/>
        <v/>
      </c>
      <c r="P32" t="str">
        <f t="shared" si="6"/>
        <v/>
      </c>
      <c r="Q32" s="8">
        <f t="shared" si="7"/>
        <v>35585.576000000001</v>
      </c>
      <c r="R32" s="8" t="str">
        <f t="shared" si="8"/>
        <v/>
      </c>
      <c r="S32" s="8">
        <f t="shared" si="9"/>
        <v>35585.576000000001</v>
      </c>
      <c r="T32" s="8" t="str">
        <f t="shared" si="10"/>
        <v/>
      </c>
      <c r="U32" s="8" t="str">
        <f t="shared" si="11"/>
        <v/>
      </c>
      <c r="X32" s="9" t="s">
        <v>50</v>
      </c>
      <c r="Y32" s="10" t="s">
        <v>87</v>
      </c>
    </row>
    <row r="33" spans="1:25" ht="17" x14ac:dyDescent="0.2">
      <c r="A33">
        <v>18</v>
      </c>
      <c r="B33" t="s">
        <v>7</v>
      </c>
      <c r="C33">
        <v>26.315000000000001</v>
      </c>
      <c r="D33">
        <v>0</v>
      </c>
      <c r="E33" t="s">
        <v>11</v>
      </c>
      <c r="F33" t="s">
        <v>14</v>
      </c>
      <c r="G33">
        <v>2198.1898500000002</v>
      </c>
      <c r="H33" t="str">
        <f t="shared" si="12"/>
        <v/>
      </c>
      <c r="I33">
        <f t="shared" si="13"/>
        <v>2198.1898500000002</v>
      </c>
      <c r="J33" t="str">
        <f t="shared" si="0"/>
        <v/>
      </c>
      <c r="K33">
        <f t="shared" si="1"/>
        <v>2198.1898500000002</v>
      </c>
      <c r="L33" t="str">
        <f t="shared" si="2"/>
        <v/>
      </c>
      <c r="M33">
        <f t="shared" si="3"/>
        <v>2198.1898500000002</v>
      </c>
      <c r="N33" t="str">
        <f t="shared" si="4"/>
        <v/>
      </c>
      <c r="O33" s="8">
        <f t="shared" si="5"/>
        <v>2198.1898500000002</v>
      </c>
      <c r="P33">
        <f t="shared" si="6"/>
        <v>2198.1898500000002</v>
      </c>
      <c r="Q33" s="8" t="str">
        <f t="shared" si="7"/>
        <v/>
      </c>
      <c r="R33" s="8" t="str">
        <f t="shared" si="8"/>
        <v/>
      </c>
      <c r="S33" s="8" t="str">
        <f t="shared" si="9"/>
        <v/>
      </c>
      <c r="T33" s="8">
        <f t="shared" si="10"/>
        <v>2198.1898500000002</v>
      </c>
      <c r="U33" s="8" t="str">
        <f t="shared" si="11"/>
        <v/>
      </c>
    </row>
    <row r="34" spans="1:25" ht="17" x14ac:dyDescent="0.2">
      <c r="A34">
        <v>19</v>
      </c>
      <c r="B34" t="s">
        <v>7</v>
      </c>
      <c r="C34">
        <v>28.6</v>
      </c>
      <c r="D34">
        <v>5</v>
      </c>
      <c r="E34" t="s">
        <v>11</v>
      </c>
      <c r="F34" t="s">
        <v>9</v>
      </c>
      <c r="G34">
        <v>4687.7969999999996</v>
      </c>
      <c r="H34" t="str">
        <f t="shared" si="12"/>
        <v/>
      </c>
      <c r="I34">
        <f t="shared" si="13"/>
        <v>4687.7969999999996</v>
      </c>
      <c r="J34" t="str">
        <f t="shared" si="0"/>
        <v/>
      </c>
      <c r="K34">
        <f t="shared" si="1"/>
        <v>4687.7969999999996</v>
      </c>
      <c r="L34" t="str">
        <f t="shared" si="2"/>
        <v/>
      </c>
      <c r="M34">
        <f t="shared" si="3"/>
        <v>4687.7969999999996</v>
      </c>
      <c r="N34">
        <f t="shared" si="4"/>
        <v>4687.7969999999996</v>
      </c>
      <c r="O34" s="8" t="str">
        <f t="shared" si="5"/>
        <v/>
      </c>
      <c r="P34" t="str">
        <f t="shared" si="6"/>
        <v/>
      </c>
      <c r="Q34" s="8">
        <f t="shared" si="7"/>
        <v>4687.7969999999996</v>
      </c>
      <c r="R34" s="8" t="str">
        <f t="shared" si="8"/>
        <v/>
      </c>
      <c r="S34" s="8">
        <f t="shared" si="9"/>
        <v>4687.7969999999996</v>
      </c>
      <c r="T34" s="8" t="str">
        <f t="shared" si="10"/>
        <v/>
      </c>
      <c r="U34" s="8" t="str">
        <f t="shared" si="11"/>
        <v/>
      </c>
    </row>
    <row r="35" spans="1:25" ht="17" x14ac:dyDescent="0.2">
      <c r="A35">
        <v>63</v>
      </c>
      <c r="B35" t="s">
        <v>10</v>
      </c>
      <c r="C35">
        <v>28.31</v>
      </c>
      <c r="D35">
        <v>0</v>
      </c>
      <c r="E35" t="s">
        <v>11</v>
      </c>
      <c r="F35" t="s">
        <v>13</v>
      </c>
      <c r="G35">
        <v>13770.097900000001</v>
      </c>
      <c r="H35" t="str">
        <f t="shared" si="12"/>
        <v/>
      </c>
      <c r="I35">
        <f t="shared" si="13"/>
        <v>13770.097900000001</v>
      </c>
      <c r="J35" t="str">
        <f t="shared" si="0"/>
        <v/>
      </c>
      <c r="K35">
        <f t="shared" si="1"/>
        <v>13770.097900000001</v>
      </c>
      <c r="L35">
        <f t="shared" si="2"/>
        <v>13770.097900000001</v>
      </c>
      <c r="M35" t="str">
        <f t="shared" si="3"/>
        <v/>
      </c>
      <c r="N35" t="str">
        <f t="shared" si="4"/>
        <v/>
      </c>
      <c r="O35" s="8">
        <f t="shared" si="5"/>
        <v>13770.097900000001</v>
      </c>
      <c r="P35" t="str">
        <f t="shared" si="6"/>
        <v/>
      </c>
      <c r="Q35" s="8">
        <f t="shared" si="7"/>
        <v>13770.097900000001</v>
      </c>
      <c r="R35" s="8" t="str">
        <f t="shared" si="8"/>
        <v/>
      </c>
      <c r="S35" s="8" t="str">
        <f t="shared" si="9"/>
        <v/>
      </c>
      <c r="T35" s="8" t="str">
        <f t="shared" si="10"/>
        <v/>
      </c>
      <c r="U35" s="8">
        <f t="shared" si="11"/>
        <v>13770.097900000001</v>
      </c>
      <c r="W35">
        <v>3</v>
      </c>
      <c r="X35" t="s">
        <v>88</v>
      </c>
    </row>
    <row r="36" spans="1:25" ht="17" x14ac:dyDescent="0.2">
      <c r="A36">
        <v>28</v>
      </c>
      <c r="B36" t="s">
        <v>10</v>
      </c>
      <c r="C36">
        <v>36.4</v>
      </c>
      <c r="D36">
        <v>1</v>
      </c>
      <c r="E36" t="s">
        <v>8</v>
      </c>
      <c r="F36" t="s">
        <v>9</v>
      </c>
      <c r="G36">
        <v>51194.559139999998</v>
      </c>
      <c r="H36">
        <f t="shared" si="12"/>
        <v>51194.559139999998</v>
      </c>
      <c r="I36" t="str">
        <f t="shared" si="13"/>
        <v/>
      </c>
      <c r="J36" t="str">
        <f t="shared" si="0"/>
        <v/>
      </c>
      <c r="K36">
        <f t="shared" si="1"/>
        <v>51194.559139999998</v>
      </c>
      <c r="L36">
        <f t="shared" si="2"/>
        <v>51194.559139999998</v>
      </c>
      <c r="M36" t="str">
        <f t="shared" si="3"/>
        <v/>
      </c>
      <c r="N36">
        <f t="shared" si="4"/>
        <v>51194.559139999998</v>
      </c>
      <c r="O36" s="8" t="str">
        <f t="shared" si="5"/>
        <v/>
      </c>
      <c r="P36" t="str">
        <f t="shared" si="6"/>
        <v/>
      </c>
      <c r="Q36" s="8">
        <f t="shared" si="7"/>
        <v>51194.559139999998</v>
      </c>
      <c r="R36" s="8" t="str">
        <f t="shared" si="8"/>
        <v/>
      </c>
      <c r="S36" s="8">
        <f t="shared" si="9"/>
        <v>51194.559139999998</v>
      </c>
      <c r="T36" s="8" t="str">
        <f t="shared" si="10"/>
        <v/>
      </c>
      <c r="U36" s="8" t="str">
        <f t="shared" si="11"/>
        <v/>
      </c>
    </row>
    <row r="37" spans="1:25" ht="17" x14ac:dyDescent="0.2">
      <c r="A37">
        <v>19</v>
      </c>
      <c r="B37" t="s">
        <v>10</v>
      </c>
      <c r="C37">
        <v>20.425000000000001</v>
      </c>
      <c r="D37">
        <v>0</v>
      </c>
      <c r="E37" t="s">
        <v>11</v>
      </c>
      <c r="F37" t="s">
        <v>13</v>
      </c>
      <c r="G37">
        <v>1625.4337499999999</v>
      </c>
      <c r="H37" t="str">
        <f t="shared" si="12"/>
        <v/>
      </c>
      <c r="I37">
        <f t="shared" si="13"/>
        <v>1625.4337499999999</v>
      </c>
      <c r="J37">
        <f t="shared" si="0"/>
        <v>1625.4337499999999</v>
      </c>
      <c r="K37" t="str">
        <f t="shared" si="1"/>
        <v/>
      </c>
      <c r="L37">
        <f t="shared" si="2"/>
        <v>1625.4337499999999</v>
      </c>
      <c r="M37" t="str">
        <f t="shared" si="3"/>
        <v/>
      </c>
      <c r="N37" t="str">
        <f t="shared" si="4"/>
        <v/>
      </c>
      <c r="O37" s="8">
        <f t="shared" si="5"/>
        <v>1625.4337499999999</v>
      </c>
      <c r="P37" t="str">
        <f t="shared" si="6"/>
        <v/>
      </c>
      <c r="Q37" s="8">
        <f t="shared" si="7"/>
        <v>1625.4337499999999</v>
      </c>
      <c r="R37" s="8" t="str">
        <f t="shared" si="8"/>
        <v/>
      </c>
      <c r="S37" s="8" t="str">
        <f t="shared" si="9"/>
        <v/>
      </c>
      <c r="T37" s="8" t="str">
        <f t="shared" si="10"/>
        <v/>
      </c>
      <c r="U37" s="8">
        <f t="shared" si="11"/>
        <v>1625.4337499999999</v>
      </c>
      <c r="X37" t="s">
        <v>89</v>
      </c>
    </row>
    <row r="38" spans="1:25" ht="17" x14ac:dyDescent="0.2">
      <c r="A38">
        <v>62</v>
      </c>
      <c r="B38" t="s">
        <v>7</v>
      </c>
      <c r="C38">
        <v>32.965000000000003</v>
      </c>
      <c r="D38">
        <v>3</v>
      </c>
      <c r="E38" t="s">
        <v>11</v>
      </c>
      <c r="F38" t="s">
        <v>13</v>
      </c>
      <c r="G38">
        <v>15612.19335</v>
      </c>
      <c r="H38" t="str">
        <f t="shared" si="12"/>
        <v/>
      </c>
      <c r="I38">
        <f t="shared" si="13"/>
        <v>15612.19335</v>
      </c>
      <c r="J38" t="str">
        <f t="shared" si="0"/>
        <v/>
      </c>
      <c r="K38">
        <f t="shared" si="1"/>
        <v>15612.19335</v>
      </c>
      <c r="L38" t="str">
        <f t="shared" si="2"/>
        <v/>
      </c>
      <c r="M38">
        <f t="shared" si="3"/>
        <v>15612.19335</v>
      </c>
      <c r="N38" t="str">
        <f t="shared" si="4"/>
        <v/>
      </c>
      <c r="O38" s="8">
        <f t="shared" si="5"/>
        <v>15612.19335</v>
      </c>
      <c r="P38" t="str">
        <f t="shared" si="6"/>
        <v/>
      </c>
      <c r="Q38" s="8">
        <f t="shared" si="7"/>
        <v>15612.19335</v>
      </c>
      <c r="R38" s="8" t="str">
        <f t="shared" si="8"/>
        <v/>
      </c>
      <c r="S38" s="8" t="str">
        <f t="shared" si="9"/>
        <v/>
      </c>
      <c r="T38" s="8" t="str">
        <f t="shared" si="10"/>
        <v/>
      </c>
      <c r="U38" s="8">
        <f t="shared" si="11"/>
        <v>15612.19335</v>
      </c>
      <c r="X38" t="s">
        <v>90</v>
      </c>
    </row>
    <row r="39" spans="1:25" ht="17" x14ac:dyDescent="0.2">
      <c r="A39">
        <v>26</v>
      </c>
      <c r="B39" t="s">
        <v>10</v>
      </c>
      <c r="C39">
        <v>20.8</v>
      </c>
      <c r="D39">
        <v>0</v>
      </c>
      <c r="E39" t="s">
        <v>11</v>
      </c>
      <c r="F39" t="s">
        <v>9</v>
      </c>
      <c r="G39">
        <v>2302.3000000000002</v>
      </c>
      <c r="H39" t="str">
        <f t="shared" si="12"/>
        <v/>
      </c>
      <c r="I39">
        <f t="shared" si="13"/>
        <v>2302.3000000000002</v>
      </c>
      <c r="J39">
        <f t="shared" si="0"/>
        <v>2302.3000000000002</v>
      </c>
      <c r="K39" t="str">
        <f t="shared" si="1"/>
        <v/>
      </c>
      <c r="L39">
        <f t="shared" si="2"/>
        <v>2302.3000000000002</v>
      </c>
      <c r="M39" t="str">
        <f t="shared" si="3"/>
        <v/>
      </c>
      <c r="N39">
        <f t="shared" si="4"/>
        <v>2302.3000000000002</v>
      </c>
      <c r="O39" s="8" t="str">
        <f t="shared" si="5"/>
        <v/>
      </c>
      <c r="P39" t="str">
        <f t="shared" si="6"/>
        <v/>
      </c>
      <c r="Q39" s="8">
        <f t="shared" si="7"/>
        <v>2302.3000000000002</v>
      </c>
      <c r="R39" s="8" t="str">
        <f t="shared" si="8"/>
        <v/>
      </c>
      <c r="S39" s="8">
        <f t="shared" si="9"/>
        <v>2302.3000000000002</v>
      </c>
      <c r="T39" s="8" t="str">
        <f t="shared" si="10"/>
        <v/>
      </c>
      <c r="U39" s="8" t="str">
        <f t="shared" si="11"/>
        <v/>
      </c>
    </row>
    <row r="40" spans="1:25" ht="17" x14ac:dyDescent="0.2">
      <c r="A40">
        <v>35</v>
      </c>
      <c r="B40" t="s">
        <v>10</v>
      </c>
      <c r="C40">
        <v>36.67</v>
      </c>
      <c r="D40">
        <v>1</v>
      </c>
      <c r="E40" t="s">
        <v>8</v>
      </c>
      <c r="F40" t="s">
        <v>14</v>
      </c>
      <c r="G40">
        <v>39774.276299999998</v>
      </c>
      <c r="H40">
        <f t="shared" si="12"/>
        <v>39774.276299999998</v>
      </c>
      <c r="I40" t="str">
        <f t="shared" si="13"/>
        <v/>
      </c>
      <c r="J40" t="str">
        <f t="shared" si="0"/>
        <v/>
      </c>
      <c r="K40">
        <f t="shared" si="1"/>
        <v>39774.276299999998</v>
      </c>
      <c r="L40">
        <f t="shared" si="2"/>
        <v>39774.276299999998</v>
      </c>
      <c r="M40" t="str">
        <f t="shared" si="3"/>
        <v/>
      </c>
      <c r="N40" t="str">
        <f t="shared" si="4"/>
        <v/>
      </c>
      <c r="O40" s="8">
        <f t="shared" si="5"/>
        <v>39774.276299999998</v>
      </c>
      <c r="P40">
        <f t="shared" si="6"/>
        <v>39774.276299999998</v>
      </c>
      <c r="Q40" s="8" t="str">
        <f t="shared" si="7"/>
        <v/>
      </c>
      <c r="R40" s="8" t="str">
        <f t="shared" si="8"/>
        <v/>
      </c>
      <c r="S40" s="8" t="str">
        <f t="shared" si="9"/>
        <v/>
      </c>
      <c r="T40" s="8">
        <f t="shared" si="10"/>
        <v>39774.276299999998</v>
      </c>
      <c r="U40" s="8" t="str">
        <f t="shared" si="11"/>
        <v/>
      </c>
      <c r="X40" t="s">
        <v>72</v>
      </c>
    </row>
    <row r="41" spans="1:25" ht="17" x14ac:dyDescent="0.2">
      <c r="A41">
        <v>60</v>
      </c>
      <c r="B41" t="s">
        <v>10</v>
      </c>
      <c r="C41">
        <v>39.9</v>
      </c>
      <c r="D41">
        <v>0</v>
      </c>
      <c r="E41" t="s">
        <v>8</v>
      </c>
      <c r="F41" t="s">
        <v>9</v>
      </c>
      <c r="G41">
        <v>48173.360999999997</v>
      </c>
      <c r="H41">
        <f t="shared" si="12"/>
        <v>48173.360999999997</v>
      </c>
      <c r="I41" t="str">
        <f t="shared" si="13"/>
        <v/>
      </c>
      <c r="J41" t="str">
        <f t="shared" si="0"/>
        <v/>
      </c>
      <c r="K41">
        <f t="shared" si="1"/>
        <v>48173.360999999997</v>
      </c>
      <c r="L41">
        <f t="shared" si="2"/>
        <v>48173.360999999997</v>
      </c>
      <c r="M41" t="str">
        <f t="shared" si="3"/>
        <v/>
      </c>
      <c r="N41">
        <f t="shared" si="4"/>
        <v>48173.360999999997</v>
      </c>
      <c r="O41" s="8" t="str">
        <f t="shared" si="5"/>
        <v/>
      </c>
      <c r="P41" t="str">
        <f t="shared" si="6"/>
        <v/>
      </c>
      <c r="Q41" s="8">
        <f t="shared" si="7"/>
        <v>48173.360999999997</v>
      </c>
      <c r="R41" s="8" t="str">
        <f t="shared" si="8"/>
        <v/>
      </c>
      <c r="S41" s="8">
        <f t="shared" si="9"/>
        <v>48173.360999999997</v>
      </c>
      <c r="T41" s="8" t="str">
        <f t="shared" si="10"/>
        <v/>
      </c>
      <c r="U41" s="8" t="str">
        <f t="shared" si="11"/>
        <v/>
      </c>
      <c r="X41" t="s">
        <v>77</v>
      </c>
    </row>
    <row r="42" spans="1:25" ht="17" x14ac:dyDescent="0.2">
      <c r="A42">
        <v>24</v>
      </c>
      <c r="B42" t="s">
        <v>7</v>
      </c>
      <c r="C42">
        <v>26.6</v>
      </c>
      <c r="D42">
        <v>0</v>
      </c>
      <c r="E42" t="s">
        <v>11</v>
      </c>
      <c r="F42" t="s">
        <v>14</v>
      </c>
      <c r="G42">
        <v>3046.0619999999999</v>
      </c>
      <c r="H42" t="str">
        <f t="shared" si="12"/>
        <v/>
      </c>
      <c r="I42">
        <f t="shared" si="13"/>
        <v>3046.0619999999999</v>
      </c>
      <c r="J42" t="str">
        <f t="shared" si="0"/>
        <v/>
      </c>
      <c r="K42">
        <f t="shared" si="1"/>
        <v>3046.0619999999999</v>
      </c>
      <c r="L42" t="str">
        <f t="shared" si="2"/>
        <v/>
      </c>
      <c r="M42">
        <f t="shared" si="3"/>
        <v>3046.0619999999999</v>
      </c>
      <c r="N42" t="str">
        <f t="shared" si="4"/>
        <v/>
      </c>
      <c r="O42" s="8">
        <f t="shared" si="5"/>
        <v>3046.0619999999999</v>
      </c>
      <c r="P42">
        <f t="shared" si="6"/>
        <v>3046.0619999999999</v>
      </c>
      <c r="Q42" s="8" t="str">
        <f t="shared" si="7"/>
        <v/>
      </c>
      <c r="R42" s="8" t="str">
        <f t="shared" si="8"/>
        <v/>
      </c>
      <c r="S42" s="8" t="str">
        <f t="shared" si="9"/>
        <v/>
      </c>
      <c r="T42" s="8">
        <f t="shared" si="10"/>
        <v>3046.0619999999999</v>
      </c>
      <c r="U42" s="8" t="str">
        <f t="shared" si="11"/>
        <v/>
      </c>
    </row>
    <row r="43" spans="1:25" ht="17" x14ac:dyDescent="0.2">
      <c r="A43">
        <v>31</v>
      </c>
      <c r="B43" t="s">
        <v>7</v>
      </c>
      <c r="C43">
        <v>36.630000000000003</v>
      </c>
      <c r="D43">
        <v>2</v>
      </c>
      <c r="E43" t="s">
        <v>11</v>
      </c>
      <c r="F43" t="s">
        <v>12</v>
      </c>
      <c r="G43">
        <v>4949.7587000000003</v>
      </c>
      <c r="H43" t="str">
        <f t="shared" si="12"/>
        <v/>
      </c>
      <c r="I43">
        <f t="shared" si="13"/>
        <v>4949.7587000000003</v>
      </c>
      <c r="J43" t="str">
        <f t="shared" si="0"/>
        <v/>
      </c>
      <c r="K43">
        <f t="shared" si="1"/>
        <v>4949.7587000000003</v>
      </c>
      <c r="L43" t="str">
        <f t="shared" si="2"/>
        <v/>
      </c>
      <c r="M43">
        <f t="shared" si="3"/>
        <v>4949.7587000000003</v>
      </c>
      <c r="N43">
        <f t="shared" si="4"/>
        <v>4949.7587000000003</v>
      </c>
      <c r="O43" s="8" t="str">
        <f t="shared" si="5"/>
        <v/>
      </c>
      <c r="P43">
        <f t="shared" si="6"/>
        <v>4949.7587000000003</v>
      </c>
      <c r="Q43" s="8" t="str">
        <f t="shared" si="7"/>
        <v/>
      </c>
      <c r="R43" s="8">
        <f t="shared" si="8"/>
        <v>4949.7587000000003</v>
      </c>
      <c r="S43" s="8" t="str">
        <f t="shared" si="9"/>
        <v/>
      </c>
      <c r="T43" s="8" t="str">
        <f t="shared" si="10"/>
        <v/>
      </c>
      <c r="U43" s="8" t="str">
        <f t="shared" si="11"/>
        <v/>
      </c>
      <c r="X43" t="s">
        <v>75</v>
      </c>
      <c r="Y43">
        <f>_xlfn.F.TEST(H:H,I:I)</f>
        <v>3.6426560460955793E-52</v>
      </c>
    </row>
    <row r="44" spans="1:25" ht="17" x14ac:dyDescent="0.2">
      <c r="A44">
        <v>41</v>
      </c>
      <c r="B44" t="s">
        <v>10</v>
      </c>
      <c r="C44">
        <v>21.78</v>
      </c>
      <c r="D44">
        <v>1</v>
      </c>
      <c r="E44" t="s">
        <v>11</v>
      </c>
      <c r="F44" t="s">
        <v>12</v>
      </c>
      <c r="G44">
        <v>6272.4772000000003</v>
      </c>
      <c r="H44" t="str">
        <f t="shared" si="12"/>
        <v/>
      </c>
      <c r="I44">
        <f t="shared" si="13"/>
        <v>6272.4772000000003</v>
      </c>
      <c r="J44">
        <f t="shared" si="0"/>
        <v>6272.4772000000003</v>
      </c>
      <c r="K44" t="str">
        <f t="shared" si="1"/>
        <v/>
      </c>
      <c r="L44">
        <f t="shared" si="2"/>
        <v>6272.4772000000003</v>
      </c>
      <c r="M44" t="str">
        <f t="shared" si="3"/>
        <v/>
      </c>
      <c r="N44">
        <f t="shared" si="4"/>
        <v>6272.4772000000003</v>
      </c>
      <c r="O44" s="8" t="str">
        <f t="shared" si="5"/>
        <v/>
      </c>
      <c r="P44">
        <f t="shared" si="6"/>
        <v>6272.4772000000003</v>
      </c>
      <c r="Q44" s="8" t="str">
        <f t="shared" si="7"/>
        <v/>
      </c>
      <c r="R44" s="8">
        <f t="shared" si="8"/>
        <v>6272.4772000000003</v>
      </c>
      <c r="S44" s="8" t="str">
        <f t="shared" si="9"/>
        <v/>
      </c>
      <c r="T44" s="8" t="str">
        <f t="shared" si="10"/>
        <v/>
      </c>
      <c r="U44" s="8" t="str">
        <f t="shared" si="11"/>
        <v/>
      </c>
    </row>
    <row r="45" spans="1:25" ht="17" x14ac:dyDescent="0.2">
      <c r="A45">
        <v>37</v>
      </c>
      <c r="B45" t="s">
        <v>7</v>
      </c>
      <c r="C45">
        <v>30.8</v>
      </c>
      <c r="D45">
        <v>2</v>
      </c>
      <c r="E45" t="s">
        <v>11</v>
      </c>
      <c r="F45" t="s">
        <v>12</v>
      </c>
      <c r="G45">
        <v>6313.759</v>
      </c>
      <c r="H45" t="str">
        <f t="shared" si="12"/>
        <v/>
      </c>
      <c r="I45">
        <f t="shared" si="13"/>
        <v>6313.759</v>
      </c>
      <c r="J45" t="str">
        <f t="shared" si="0"/>
        <v/>
      </c>
      <c r="K45">
        <f t="shared" si="1"/>
        <v>6313.759</v>
      </c>
      <c r="L45" t="str">
        <f t="shared" si="2"/>
        <v/>
      </c>
      <c r="M45">
        <f t="shared" si="3"/>
        <v>6313.759</v>
      </c>
      <c r="N45">
        <f t="shared" si="4"/>
        <v>6313.759</v>
      </c>
      <c r="O45" s="8" t="str">
        <f t="shared" si="5"/>
        <v/>
      </c>
      <c r="P45">
        <f t="shared" si="6"/>
        <v>6313.759</v>
      </c>
      <c r="Q45" s="8" t="str">
        <f t="shared" si="7"/>
        <v/>
      </c>
      <c r="R45" s="8">
        <f t="shared" si="8"/>
        <v>6313.759</v>
      </c>
      <c r="S45" s="8" t="str">
        <f t="shared" si="9"/>
        <v/>
      </c>
      <c r="T45" s="8" t="str">
        <f t="shared" si="10"/>
        <v/>
      </c>
      <c r="U45" s="8" t="str">
        <f t="shared" si="11"/>
        <v/>
      </c>
      <c r="X45" s="9" t="s">
        <v>76</v>
      </c>
      <c r="Y45" s="10" t="s">
        <v>78</v>
      </c>
    </row>
    <row r="46" spans="1:25" ht="17" x14ac:dyDescent="0.2">
      <c r="A46">
        <v>38</v>
      </c>
      <c r="B46" t="s">
        <v>10</v>
      </c>
      <c r="C46">
        <v>37.049999999999997</v>
      </c>
      <c r="D46">
        <v>1</v>
      </c>
      <c r="E46" t="s">
        <v>11</v>
      </c>
      <c r="F46" t="s">
        <v>14</v>
      </c>
      <c r="G46">
        <v>6079.6715000000004</v>
      </c>
      <c r="H46" t="str">
        <f t="shared" si="12"/>
        <v/>
      </c>
      <c r="I46">
        <f t="shared" si="13"/>
        <v>6079.6715000000004</v>
      </c>
      <c r="J46" t="str">
        <f t="shared" si="0"/>
        <v/>
      </c>
      <c r="K46">
        <f t="shared" si="1"/>
        <v>6079.6715000000004</v>
      </c>
      <c r="L46">
        <f t="shared" si="2"/>
        <v>6079.6715000000004</v>
      </c>
      <c r="M46" t="str">
        <f t="shared" si="3"/>
        <v/>
      </c>
      <c r="N46" t="str">
        <f t="shared" si="4"/>
        <v/>
      </c>
      <c r="O46" s="8">
        <f t="shared" si="5"/>
        <v>6079.6715000000004</v>
      </c>
      <c r="P46">
        <f t="shared" si="6"/>
        <v>6079.6715000000004</v>
      </c>
      <c r="Q46" s="8" t="str">
        <f t="shared" si="7"/>
        <v/>
      </c>
      <c r="R46" s="8" t="str">
        <f t="shared" si="8"/>
        <v/>
      </c>
      <c r="S46" s="8" t="str">
        <f t="shared" si="9"/>
        <v/>
      </c>
      <c r="T46" s="8">
        <f t="shared" si="10"/>
        <v>6079.6715000000004</v>
      </c>
      <c r="U46" s="8" t="str">
        <f t="shared" si="11"/>
        <v/>
      </c>
      <c r="X46" s="9" t="s">
        <v>50</v>
      </c>
      <c r="Y46" s="10" t="s">
        <v>91</v>
      </c>
    </row>
    <row r="47" spans="1:25" ht="17" x14ac:dyDescent="0.2">
      <c r="A47">
        <v>55</v>
      </c>
      <c r="B47" t="s">
        <v>10</v>
      </c>
      <c r="C47">
        <v>37.299999999999997</v>
      </c>
      <c r="D47">
        <v>0</v>
      </c>
      <c r="E47" t="s">
        <v>11</v>
      </c>
      <c r="F47" t="s">
        <v>9</v>
      </c>
      <c r="G47">
        <v>20630.283510000001</v>
      </c>
      <c r="H47" t="str">
        <f t="shared" si="12"/>
        <v/>
      </c>
      <c r="I47">
        <f t="shared" si="13"/>
        <v>20630.283510000001</v>
      </c>
      <c r="J47" t="str">
        <f t="shared" si="0"/>
        <v/>
      </c>
      <c r="K47">
        <f t="shared" si="1"/>
        <v>20630.283510000001</v>
      </c>
      <c r="L47">
        <f t="shared" si="2"/>
        <v>20630.283510000001</v>
      </c>
      <c r="M47" t="str">
        <f t="shared" si="3"/>
        <v/>
      </c>
      <c r="N47">
        <f t="shared" si="4"/>
        <v>20630.283510000001</v>
      </c>
      <c r="O47" s="8" t="str">
        <f t="shared" si="5"/>
        <v/>
      </c>
      <c r="P47" t="str">
        <f t="shared" si="6"/>
        <v/>
      </c>
      <c r="Q47" s="8">
        <f t="shared" si="7"/>
        <v>20630.283510000001</v>
      </c>
      <c r="R47" s="8" t="str">
        <f t="shared" si="8"/>
        <v/>
      </c>
      <c r="S47" s="8">
        <f t="shared" si="9"/>
        <v>20630.283510000001</v>
      </c>
      <c r="T47" s="8" t="str">
        <f t="shared" si="10"/>
        <v/>
      </c>
      <c r="U47" s="8" t="str">
        <f t="shared" si="11"/>
        <v/>
      </c>
    </row>
    <row r="48" spans="1:25" ht="17" x14ac:dyDescent="0.2">
      <c r="A48">
        <v>18</v>
      </c>
      <c r="B48" t="s">
        <v>7</v>
      </c>
      <c r="C48">
        <v>38.664999999999999</v>
      </c>
      <c r="D48">
        <v>2</v>
      </c>
      <c r="E48" t="s">
        <v>11</v>
      </c>
      <c r="F48" t="s">
        <v>14</v>
      </c>
      <c r="G48">
        <v>3393.35635</v>
      </c>
      <c r="H48" t="str">
        <f t="shared" si="12"/>
        <v/>
      </c>
      <c r="I48">
        <f t="shared" si="13"/>
        <v>3393.35635</v>
      </c>
      <c r="J48" t="str">
        <f t="shared" si="0"/>
        <v/>
      </c>
      <c r="K48">
        <f t="shared" si="1"/>
        <v>3393.35635</v>
      </c>
      <c r="L48" t="str">
        <f t="shared" si="2"/>
        <v/>
      </c>
      <c r="M48">
        <f t="shared" si="3"/>
        <v>3393.35635</v>
      </c>
      <c r="N48" t="str">
        <f t="shared" si="4"/>
        <v/>
      </c>
      <c r="O48" s="8">
        <f t="shared" si="5"/>
        <v>3393.35635</v>
      </c>
      <c r="P48">
        <f t="shared" si="6"/>
        <v>3393.35635</v>
      </c>
      <c r="Q48" s="8" t="str">
        <f t="shared" si="7"/>
        <v/>
      </c>
      <c r="R48" s="8" t="str">
        <f t="shared" si="8"/>
        <v/>
      </c>
      <c r="S48" s="8" t="str">
        <f t="shared" si="9"/>
        <v/>
      </c>
      <c r="T48" s="8">
        <f t="shared" si="10"/>
        <v>3393.35635</v>
      </c>
      <c r="U48" s="8" t="str">
        <f t="shared" si="11"/>
        <v/>
      </c>
    </row>
    <row r="49" spans="1:25" ht="17" x14ac:dyDescent="0.2">
      <c r="A49">
        <v>28</v>
      </c>
      <c r="B49" t="s">
        <v>7</v>
      </c>
      <c r="C49">
        <v>34.770000000000003</v>
      </c>
      <c r="D49">
        <v>0</v>
      </c>
      <c r="E49" t="s">
        <v>11</v>
      </c>
      <c r="F49" t="s">
        <v>13</v>
      </c>
      <c r="G49">
        <v>3556.9223000000002</v>
      </c>
      <c r="H49" t="str">
        <f t="shared" si="12"/>
        <v/>
      </c>
      <c r="I49">
        <f t="shared" si="13"/>
        <v>3556.9223000000002</v>
      </c>
      <c r="J49" t="str">
        <f t="shared" si="0"/>
        <v/>
      </c>
      <c r="K49">
        <f t="shared" si="1"/>
        <v>3556.9223000000002</v>
      </c>
      <c r="L49" t="str">
        <f t="shared" si="2"/>
        <v/>
      </c>
      <c r="M49">
        <f t="shared" si="3"/>
        <v>3556.9223000000002</v>
      </c>
      <c r="N49" t="str">
        <f t="shared" si="4"/>
        <v/>
      </c>
      <c r="O49" s="8">
        <f t="shared" si="5"/>
        <v>3556.9223000000002</v>
      </c>
      <c r="P49" t="str">
        <f t="shared" si="6"/>
        <v/>
      </c>
      <c r="Q49" s="8">
        <f t="shared" si="7"/>
        <v>3556.9223000000002</v>
      </c>
      <c r="R49" s="8" t="str">
        <f t="shared" si="8"/>
        <v/>
      </c>
      <c r="S49" s="8" t="str">
        <f t="shared" si="9"/>
        <v/>
      </c>
      <c r="T49" s="8" t="str">
        <f t="shared" si="10"/>
        <v/>
      </c>
      <c r="U49" s="8">
        <f t="shared" si="11"/>
        <v>3556.9223000000002</v>
      </c>
      <c r="W49">
        <v>4</v>
      </c>
      <c r="X49" t="s">
        <v>92</v>
      </c>
    </row>
    <row r="50" spans="1:25" ht="17" x14ac:dyDescent="0.2">
      <c r="A50">
        <v>60</v>
      </c>
      <c r="B50" t="s">
        <v>7</v>
      </c>
      <c r="C50">
        <v>24.53</v>
      </c>
      <c r="D50">
        <v>0</v>
      </c>
      <c r="E50" t="s">
        <v>11</v>
      </c>
      <c r="F50" t="s">
        <v>12</v>
      </c>
      <c r="G50">
        <v>12629.896699999999</v>
      </c>
      <c r="H50" t="str">
        <f t="shared" si="12"/>
        <v/>
      </c>
      <c r="I50">
        <f t="shared" si="13"/>
        <v>12629.896699999999</v>
      </c>
      <c r="J50">
        <f t="shared" si="0"/>
        <v>12629.896699999999</v>
      </c>
      <c r="K50" t="str">
        <f t="shared" si="1"/>
        <v/>
      </c>
      <c r="L50" t="str">
        <f t="shared" si="2"/>
        <v/>
      </c>
      <c r="M50">
        <f t="shared" si="3"/>
        <v>12629.896699999999</v>
      </c>
      <c r="N50">
        <f t="shared" si="4"/>
        <v>12629.896699999999</v>
      </c>
      <c r="O50" s="8" t="str">
        <f t="shared" si="5"/>
        <v/>
      </c>
      <c r="P50">
        <f t="shared" si="6"/>
        <v>12629.896699999999</v>
      </c>
      <c r="Q50" s="8" t="str">
        <f t="shared" si="7"/>
        <v/>
      </c>
      <c r="R50" s="8">
        <f t="shared" si="8"/>
        <v>12629.896699999999</v>
      </c>
      <c r="S50" s="8" t="str">
        <f t="shared" si="9"/>
        <v/>
      </c>
      <c r="T50" s="8" t="str">
        <f t="shared" si="10"/>
        <v/>
      </c>
      <c r="U50" s="8" t="str">
        <f t="shared" si="11"/>
        <v/>
      </c>
    </row>
    <row r="51" spans="1:25" ht="17" x14ac:dyDescent="0.2">
      <c r="A51">
        <v>36</v>
      </c>
      <c r="B51" t="s">
        <v>10</v>
      </c>
      <c r="C51">
        <v>35.200000000000003</v>
      </c>
      <c r="D51">
        <v>1</v>
      </c>
      <c r="E51" t="s">
        <v>8</v>
      </c>
      <c r="F51" t="s">
        <v>12</v>
      </c>
      <c r="G51">
        <v>38709.175999999999</v>
      </c>
      <c r="H51">
        <f t="shared" si="12"/>
        <v>38709.175999999999</v>
      </c>
      <c r="I51" t="str">
        <f t="shared" si="13"/>
        <v/>
      </c>
      <c r="J51" t="str">
        <f t="shared" si="0"/>
        <v/>
      </c>
      <c r="K51">
        <f t="shared" si="1"/>
        <v>38709.175999999999</v>
      </c>
      <c r="L51">
        <f t="shared" si="2"/>
        <v>38709.175999999999</v>
      </c>
      <c r="M51" t="str">
        <f t="shared" si="3"/>
        <v/>
      </c>
      <c r="N51">
        <f t="shared" si="4"/>
        <v>38709.175999999999</v>
      </c>
      <c r="O51" s="8" t="str">
        <f t="shared" si="5"/>
        <v/>
      </c>
      <c r="P51">
        <f t="shared" si="6"/>
        <v>38709.175999999999</v>
      </c>
      <c r="Q51" s="8" t="str">
        <f t="shared" si="7"/>
        <v/>
      </c>
      <c r="R51" s="8">
        <f t="shared" si="8"/>
        <v>38709.175999999999</v>
      </c>
      <c r="S51" s="8" t="str">
        <f t="shared" si="9"/>
        <v/>
      </c>
      <c r="T51" s="8" t="str">
        <f t="shared" si="10"/>
        <v/>
      </c>
      <c r="U51" s="8" t="str">
        <f t="shared" si="11"/>
        <v/>
      </c>
      <c r="X51" t="s">
        <v>94</v>
      </c>
    </row>
    <row r="52" spans="1:25" ht="17" x14ac:dyDescent="0.2">
      <c r="A52">
        <v>18</v>
      </c>
      <c r="B52" t="s">
        <v>7</v>
      </c>
      <c r="C52">
        <v>35.625</v>
      </c>
      <c r="D52">
        <v>0</v>
      </c>
      <c r="E52" t="s">
        <v>11</v>
      </c>
      <c r="F52" t="s">
        <v>14</v>
      </c>
      <c r="G52">
        <v>2211.1307499999998</v>
      </c>
      <c r="H52" t="str">
        <f t="shared" si="12"/>
        <v/>
      </c>
      <c r="I52">
        <f t="shared" si="13"/>
        <v>2211.1307499999998</v>
      </c>
      <c r="J52" t="str">
        <f t="shared" si="0"/>
        <v/>
      </c>
      <c r="K52">
        <f t="shared" si="1"/>
        <v>2211.1307499999998</v>
      </c>
      <c r="L52" t="str">
        <f t="shared" si="2"/>
        <v/>
      </c>
      <c r="M52">
        <f t="shared" si="3"/>
        <v>2211.1307499999998</v>
      </c>
      <c r="N52" t="str">
        <f t="shared" si="4"/>
        <v/>
      </c>
      <c r="O52" s="8">
        <f t="shared" si="5"/>
        <v>2211.1307499999998</v>
      </c>
      <c r="P52">
        <f t="shared" si="6"/>
        <v>2211.1307499999998</v>
      </c>
      <c r="Q52" s="8" t="str">
        <f t="shared" si="7"/>
        <v/>
      </c>
      <c r="R52" s="8" t="str">
        <f t="shared" si="8"/>
        <v/>
      </c>
      <c r="S52" s="8" t="str">
        <f t="shared" si="9"/>
        <v/>
      </c>
      <c r="T52" s="8">
        <f t="shared" si="10"/>
        <v>2211.1307499999998</v>
      </c>
      <c r="U52" s="8" t="str">
        <f t="shared" si="11"/>
        <v/>
      </c>
      <c r="X52" t="s">
        <v>93</v>
      </c>
    </row>
    <row r="53" spans="1:25" ht="17" x14ac:dyDescent="0.2">
      <c r="A53">
        <v>21</v>
      </c>
      <c r="B53" t="s">
        <v>7</v>
      </c>
      <c r="C53">
        <v>33.630000000000003</v>
      </c>
      <c r="D53">
        <v>2</v>
      </c>
      <c r="E53" t="s">
        <v>11</v>
      </c>
      <c r="F53" t="s">
        <v>13</v>
      </c>
      <c r="G53">
        <v>3579.8287</v>
      </c>
      <c r="H53" t="str">
        <f t="shared" si="12"/>
        <v/>
      </c>
      <c r="I53">
        <f t="shared" si="13"/>
        <v>3579.8287</v>
      </c>
      <c r="J53" t="str">
        <f t="shared" si="0"/>
        <v/>
      </c>
      <c r="K53">
        <f t="shared" si="1"/>
        <v>3579.8287</v>
      </c>
      <c r="L53" t="str">
        <f t="shared" si="2"/>
        <v/>
      </c>
      <c r="M53">
        <f t="shared" si="3"/>
        <v>3579.8287</v>
      </c>
      <c r="N53" t="str">
        <f t="shared" si="4"/>
        <v/>
      </c>
      <c r="O53" s="8">
        <f t="shared" si="5"/>
        <v>3579.8287</v>
      </c>
      <c r="P53" t="str">
        <f t="shared" si="6"/>
        <v/>
      </c>
      <c r="Q53" s="8">
        <f t="shared" si="7"/>
        <v>3579.8287</v>
      </c>
      <c r="R53" s="8" t="str">
        <f t="shared" si="8"/>
        <v/>
      </c>
      <c r="S53" s="8" t="str">
        <f t="shared" si="9"/>
        <v/>
      </c>
      <c r="T53" s="8" t="str">
        <f t="shared" si="10"/>
        <v/>
      </c>
      <c r="U53" s="8">
        <f t="shared" si="11"/>
        <v>3579.8287</v>
      </c>
    </row>
    <row r="54" spans="1:25" ht="17" x14ac:dyDescent="0.2">
      <c r="A54">
        <v>48</v>
      </c>
      <c r="B54" t="s">
        <v>10</v>
      </c>
      <c r="C54">
        <v>28</v>
      </c>
      <c r="D54">
        <v>1</v>
      </c>
      <c r="E54" t="s">
        <v>8</v>
      </c>
      <c r="F54" t="s">
        <v>9</v>
      </c>
      <c r="G54">
        <v>23568.272000000001</v>
      </c>
      <c r="H54">
        <f t="shared" si="12"/>
        <v>23568.272000000001</v>
      </c>
      <c r="I54" t="str">
        <f t="shared" si="13"/>
        <v/>
      </c>
      <c r="J54" t="str">
        <f t="shared" si="0"/>
        <v/>
      </c>
      <c r="K54">
        <f t="shared" si="1"/>
        <v>23568.272000000001</v>
      </c>
      <c r="L54">
        <f t="shared" si="2"/>
        <v>23568.272000000001</v>
      </c>
      <c r="M54" t="str">
        <f t="shared" si="3"/>
        <v/>
      </c>
      <c r="N54">
        <f t="shared" si="4"/>
        <v>23568.272000000001</v>
      </c>
      <c r="O54" s="8" t="str">
        <f t="shared" si="5"/>
        <v/>
      </c>
      <c r="P54" t="str">
        <f t="shared" si="6"/>
        <v/>
      </c>
      <c r="Q54" s="8">
        <f t="shared" si="7"/>
        <v>23568.272000000001</v>
      </c>
      <c r="R54" s="8" t="str">
        <f t="shared" si="8"/>
        <v/>
      </c>
      <c r="S54" s="8">
        <f t="shared" si="9"/>
        <v>23568.272000000001</v>
      </c>
      <c r="T54" s="8" t="str">
        <f t="shared" si="10"/>
        <v/>
      </c>
      <c r="U54" s="8" t="str">
        <f t="shared" si="11"/>
        <v/>
      </c>
      <c r="X54" t="s">
        <v>72</v>
      </c>
    </row>
    <row r="55" spans="1:25" ht="17" x14ac:dyDescent="0.2">
      <c r="A55">
        <v>36</v>
      </c>
      <c r="B55" t="s">
        <v>10</v>
      </c>
      <c r="C55">
        <v>34.43</v>
      </c>
      <c r="D55">
        <v>0</v>
      </c>
      <c r="E55" t="s">
        <v>8</v>
      </c>
      <c r="F55" t="s">
        <v>12</v>
      </c>
      <c r="G55">
        <v>37742.575700000001</v>
      </c>
      <c r="H55">
        <f t="shared" si="12"/>
        <v>37742.575700000001</v>
      </c>
      <c r="I55" t="str">
        <f t="shared" si="13"/>
        <v/>
      </c>
      <c r="J55" t="str">
        <f t="shared" si="0"/>
        <v/>
      </c>
      <c r="K55">
        <f t="shared" si="1"/>
        <v>37742.575700000001</v>
      </c>
      <c r="L55">
        <f t="shared" si="2"/>
        <v>37742.575700000001</v>
      </c>
      <c r="M55" t="str">
        <f t="shared" si="3"/>
        <v/>
      </c>
      <c r="N55">
        <f t="shared" si="4"/>
        <v>37742.575700000001</v>
      </c>
      <c r="O55" s="8" t="str">
        <f t="shared" si="5"/>
        <v/>
      </c>
      <c r="P55">
        <f t="shared" si="6"/>
        <v>37742.575700000001</v>
      </c>
      <c r="Q55" s="8" t="str">
        <f t="shared" si="7"/>
        <v/>
      </c>
      <c r="R55" s="8">
        <f t="shared" si="8"/>
        <v>37742.575700000001</v>
      </c>
      <c r="S55" s="8" t="str">
        <f t="shared" si="9"/>
        <v/>
      </c>
      <c r="T55" s="8" t="str">
        <f t="shared" si="10"/>
        <v/>
      </c>
      <c r="U55" s="8" t="str">
        <f t="shared" si="11"/>
        <v/>
      </c>
      <c r="X55" t="s">
        <v>77</v>
      </c>
    </row>
    <row r="56" spans="1:25" ht="17" x14ac:dyDescent="0.2">
      <c r="A56">
        <v>40</v>
      </c>
      <c r="B56" t="s">
        <v>7</v>
      </c>
      <c r="C56">
        <v>28.69</v>
      </c>
      <c r="D56">
        <v>3</v>
      </c>
      <c r="E56" t="s">
        <v>11</v>
      </c>
      <c r="F56" t="s">
        <v>13</v>
      </c>
      <c r="G56">
        <v>8059.6791000000003</v>
      </c>
      <c r="H56" t="str">
        <f t="shared" si="12"/>
        <v/>
      </c>
      <c r="I56">
        <f t="shared" si="13"/>
        <v>8059.6791000000003</v>
      </c>
      <c r="J56" t="str">
        <f t="shared" si="0"/>
        <v/>
      </c>
      <c r="K56">
        <f t="shared" si="1"/>
        <v>8059.6791000000003</v>
      </c>
      <c r="L56" t="str">
        <f t="shared" si="2"/>
        <v/>
      </c>
      <c r="M56">
        <f t="shared" si="3"/>
        <v>8059.6791000000003</v>
      </c>
      <c r="N56" t="str">
        <f t="shared" si="4"/>
        <v/>
      </c>
      <c r="O56" s="8">
        <f t="shared" si="5"/>
        <v>8059.6791000000003</v>
      </c>
      <c r="P56" t="str">
        <f t="shared" si="6"/>
        <v/>
      </c>
      <c r="Q56" s="8">
        <f t="shared" si="7"/>
        <v>8059.6791000000003</v>
      </c>
      <c r="R56" s="8" t="str">
        <f t="shared" si="8"/>
        <v/>
      </c>
      <c r="S56" s="8" t="str">
        <f t="shared" si="9"/>
        <v/>
      </c>
      <c r="T56" s="8" t="str">
        <f t="shared" si="10"/>
        <v/>
      </c>
      <c r="U56" s="8">
        <f t="shared" si="11"/>
        <v>8059.6791000000003</v>
      </c>
    </row>
    <row r="57" spans="1:25" ht="17" x14ac:dyDescent="0.2">
      <c r="A57">
        <v>58</v>
      </c>
      <c r="B57" t="s">
        <v>10</v>
      </c>
      <c r="C57">
        <v>36.954999999999998</v>
      </c>
      <c r="D57">
        <v>2</v>
      </c>
      <c r="E57" t="s">
        <v>8</v>
      </c>
      <c r="F57" t="s">
        <v>13</v>
      </c>
      <c r="G57">
        <v>47496.494449999998</v>
      </c>
      <c r="H57">
        <f t="shared" si="12"/>
        <v>47496.494449999998</v>
      </c>
      <c r="I57" t="str">
        <f t="shared" si="13"/>
        <v/>
      </c>
      <c r="J57" t="str">
        <f t="shared" si="0"/>
        <v/>
      </c>
      <c r="K57">
        <f t="shared" si="1"/>
        <v>47496.494449999998</v>
      </c>
      <c r="L57">
        <f t="shared" si="2"/>
        <v>47496.494449999998</v>
      </c>
      <c r="M57" t="str">
        <f t="shared" si="3"/>
        <v/>
      </c>
      <c r="N57" t="str">
        <f t="shared" si="4"/>
        <v/>
      </c>
      <c r="O57" s="8">
        <f t="shared" si="5"/>
        <v>47496.494449999998</v>
      </c>
      <c r="P57" t="str">
        <f t="shared" si="6"/>
        <v/>
      </c>
      <c r="Q57" s="8">
        <f t="shared" si="7"/>
        <v>47496.494449999998</v>
      </c>
      <c r="R57" s="8" t="str">
        <f t="shared" si="8"/>
        <v/>
      </c>
      <c r="S57" s="8" t="str">
        <f t="shared" si="9"/>
        <v/>
      </c>
      <c r="T57" s="8" t="str">
        <f t="shared" si="10"/>
        <v/>
      </c>
      <c r="U57" s="8">
        <f t="shared" si="11"/>
        <v>47496.494449999998</v>
      </c>
      <c r="X57" t="s">
        <v>75</v>
      </c>
      <c r="Y57">
        <f>_xlfn.T.TEST(J:J,K:K,1,3)</f>
        <v>2.1985854368854325E-9</v>
      </c>
    </row>
    <row r="58" spans="1:25" ht="17" x14ac:dyDescent="0.2">
      <c r="A58">
        <v>58</v>
      </c>
      <c r="B58" t="s">
        <v>7</v>
      </c>
      <c r="C58">
        <v>31.824999999999999</v>
      </c>
      <c r="D58">
        <v>2</v>
      </c>
      <c r="E58" t="s">
        <v>11</v>
      </c>
      <c r="F58" t="s">
        <v>14</v>
      </c>
      <c r="G58">
        <v>13607.36875</v>
      </c>
      <c r="H58" t="str">
        <f t="shared" si="12"/>
        <v/>
      </c>
      <c r="I58">
        <f t="shared" si="13"/>
        <v>13607.36875</v>
      </c>
      <c r="J58" t="str">
        <f t="shared" si="0"/>
        <v/>
      </c>
      <c r="K58">
        <f t="shared" si="1"/>
        <v>13607.36875</v>
      </c>
      <c r="L58" t="str">
        <f t="shared" si="2"/>
        <v/>
      </c>
      <c r="M58">
        <f t="shared" si="3"/>
        <v>13607.36875</v>
      </c>
      <c r="N58" t="str">
        <f t="shared" si="4"/>
        <v/>
      </c>
      <c r="O58" s="8">
        <f t="shared" si="5"/>
        <v>13607.36875</v>
      </c>
      <c r="P58">
        <f t="shared" si="6"/>
        <v>13607.36875</v>
      </c>
      <c r="Q58" s="8" t="str">
        <f t="shared" si="7"/>
        <v/>
      </c>
      <c r="R58" s="8" t="str">
        <f t="shared" si="8"/>
        <v/>
      </c>
      <c r="S58" s="8" t="str">
        <f t="shared" si="9"/>
        <v/>
      </c>
      <c r="T58" s="8">
        <f t="shared" si="10"/>
        <v>13607.36875</v>
      </c>
      <c r="U58" s="8" t="str">
        <f t="shared" si="11"/>
        <v/>
      </c>
    </row>
    <row r="59" spans="1:25" ht="17" x14ac:dyDescent="0.2">
      <c r="A59">
        <v>18</v>
      </c>
      <c r="B59" t="s">
        <v>10</v>
      </c>
      <c r="C59">
        <v>31.68</v>
      </c>
      <c r="D59">
        <v>2</v>
      </c>
      <c r="E59" t="s">
        <v>8</v>
      </c>
      <c r="F59" t="s">
        <v>12</v>
      </c>
      <c r="G59">
        <v>34303.167200000004</v>
      </c>
      <c r="H59">
        <f t="shared" si="12"/>
        <v>34303.167200000004</v>
      </c>
      <c r="I59" t="str">
        <f t="shared" si="13"/>
        <v/>
      </c>
      <c r="J59" t="str">
        <f t="shared" si="0"/>
        <v/>
      </c>
      <c r="K59">
        <f t="shared" si="1"/>
        <v>34303.167200000004</v>
      </c>
      <c r="L59">
        <f t="shared" si="2"/>
        <v>34303.167200000004</v>
      </c>
      <c r="M59" t="str">
        <f t="shared" si="3"/>
        <v/>
      </c>
      <c r="N59">
        <f t="shared" si="4"/>
        <v>34303.167200000004</v>
      </c>
      <c r="O59" s="8" t="str">
        <f t="shared" si="5"/>
        <v/>
      </c>
      <c r="P59">
        <f t="shared" si="6"/>
        <v>34303.167200000004</v>
      </c>
      <c r="Q59" s="8" t="str">
        <f t="shared" si="7"/>
        <v/>
      </c>
      <c r="R59" s="8">
        <f t="shared" si="8"/>
        <v>34303.167200000004</v>
      </c>
      <c r="S59" s="8" t="str">
        <f t="shared" si="9"/>
        <v/>
      </c>
      <c r="T59" s="8" t="str">
        <f t="shared" si="10"/>
        <v/>
      </c>
      <c r="U59" s="8" t="str">
        <f t="shared" si="11"/>
        <v/>
      </c>
      <c r="X59" s="9" t="s">
        <v>76</v>
      </c>
      <c r="Y59" s="10" t="s">
        <v>78</v>
      </c>
    </row>
    <row r="60" spans="1:25" ht="17" x14ac:dyDescent="0.2">
      <c r="A60">
        <v>53</v>
      </c>
      <c r="B60" t="s">
        <v>7</v>
      </c>
      <c r="C60">
        <v>22.88</v>
      </c>
      <c r="D60">
        <v>1</v>
      </c>
      <c r="E60" t="s">
        <v>8</v>
      </c>
      <c r="F60" t="s">
        <v>12</v>
      </c>
      <c r="G60">
        <v>23244.790199999999</v>
      </c>
      <c r="H60">
        <f t="shared" si="12"/>
        <v>23244.790199999999</v>
      </c>
      <c r="I60" t="str">
        <f t="shared" si="13"/>
        <v/>
      </c>
      <c r="J60">
        <f t="shared" si="0"/>
        <v>23244.790199999999</v>
      </c>
      <c r="K60" t="str">
        <f t="shared" si="1"/>
        <v/>
      </c>
      <c r="L60" t="str">
        <f t="shared" si="2"/>
        <v/>
      </c>
      <c r="M60">
        <f t="shared" si="3"/>
        <v>23244.790199999999</v>
      </c>
      <c r="N60">
        <f t="shared" si="4"/>
        <v>23244.790199999999</v>
      </c>
      <c r="O60" s="8" t="str">
        <f t="shared" si="5"/>
        <v/>
      </c>
      <c r="P60">
        <f t="shared" si="6"/>
        <v>23244.790199999999</v>
      </c>
      <c r="Q60" s="8" t="str">
        <f t="shared" si="7"/>
        <v/>
      </c>
      <c r="R60" s="8">
        <f t="shared" si="8"/>
        <v>23244.790199999999</v>
      </c>
      <c r="S60" s="8" t="str">
        <f t="shared" si="9"/>
        <v/>
      </c>
      <c r="T60" s="8" t="str">
        <f t="shared" si="10"/>
        <v/>
      </c>
      <c r="U60" s="8" t="str">
        <f t="shared" si="11"/>
        <v/>
      </c>
      <c r="X60" s="9" t="s">
        <v>50</v>
      </c>
      <c r="Y60" s="10" t="s">
        <v>97</v>
      </c>
    </row>
    <row r="61" spans="1:25" ht="17" x14ac:dyDescent="0.2">
      <c r="A61">
        <v>34</v>
      </c>
      <c r="B61" t="s">
        <v>7</v>
      </c>
      <c r="C61">
        <v>37.335000000000001</v>
      </c>
      <c r="D61">
        <v>2</v>
      </c>
      <c r="E61" t="s">
        <v>11</v>
      </c>
      <c r="F61" t="s">
        <v>13</v>
      </c>
      <c r="G61">
        <v>5989.5236500000001</v>
      </c>
      <c r="H61" t="str">
        <f t="shared" si="12"/>
        <v/>
      </c>
      <c r="I61">
        <f t="shared" si="13"/>
        <v>5989.5236500000001</v>
      </c>
      <c r="J61" t="str">
        <f t="shared" si="0"/>
        <v/>
      </c>
      <c r="K61">
        <f t="shared" si="1"/>
        <v>5989.5236500000001</v>
      </c>
      <c r="L61" t="str">
        <f t="shared" si="2"/>
        <v/>
      </c>
      <c r="M61">
        <f t="shared" si="3"/>
        <v>5989.5236500000001</v>
      </c>
      <c r="N61" t="str">
        <f t="shared" si="4"/>
        <v/>
      </c>
      <c r="O61" s="8">
        <f t="shared" si="5"/>
        <v>5989.5236500000001</v>
      </c>
      <c r="P61" t="str">
        <f t="shared" si="6"/>
        <v/>
      </c>
      <c r="Q61" s="8">
        <f t="shared" si="7"/>
        <v>5989.5236500000001</v>
      </c>
      <c r="R61" s="8" t="str">
        <f t="shared" si="8"/>
        <v/>
      </c>
      <c r="S61" s="8" t="str">
        <f t="shared" si="9"/>
        <v/>
      </c>
      <c r="T61" s="8" t="str">
        <f t="shared" si="10"/>
        <v/>
      </c>
      <c r="U61" s="8">
        <f t="shared" si="11"/>
        <v>5989.5236500000001</v>
      </c>
    </row>
    <row r="62" spans="1:25" ht="17" x14ac:dyDescent="0.2">
      <c r="A62">
        <v>43</v>
      </c>
      <c r="B62" t="s">
        <v>10</v>
      </c>
      <c r="C62">
        <v>27.36</v>
      </c>
      <c r="D62">
        <v>3</v>
      </c>
      <c r="E62" t="s">
        <v>11</v>
      </c>
      <c r="F62" t="s">
        <v>14</v>
      </c>
      <c r="G62">
        <v>8606.2173999999995</v>
      </c>
      <c r="H62" t="str">
        <f t="shared" si="12"/>
        <v/>
      </c>
      <c r="I62">
        <f t="shared" si="13"/>
        <v>8606.2173999999995</v>
      </c>
      <c r="J62" t="str">
        <f t="shared" si="0"/>
        <v/>
      </c>
      <c r="K62">
        <f t="shared" si="1"/>
        <v>8606.2173999999995</v>
      </c>
      <c r="L62">
        <f t="shared" si="2"/>
        <v>8606.2173999999995</v>
      </c>
      <c r="M62" t="str">
        <f t="shared" si="3"/>
        <v/>
      </c>
      <c r="N62" t="str">
        <f t="shared" si="4"/>
        <v/>
      </c>
      <c r="O62" s="8">
        <f t="shared" si="5"/>
        <v>8606.2173999999995</v>
      </c>
      <c r="P62">
        <f t="shared" si="6"/>
        <v>8606.2173999999995</v>
      </c>
      <c r="Q62" s="8" t="str">
        <f t="shared" si="7"/>
        <v/>
      </c>
      <c r="R62" s="8" t="str">
        <f t="shared" si="8"/>
        <v/>
      </c>
      <c r="S62" s="8" t="str">
        <f t="shared" si="9"/>
        <v/>
      </c>
      <c r="T62" s="8">
        <f t="shared" si="10"/>
        <v>8606.2173999999995</v>
      </c>
      <c r="U62" s="8" t="str">
        <f t="shared" si="11"/>
        <v/>
      </c>
    </row>
    <row r="63" spans="1:25" ht="17" x14ac:dyDescent="0.2">
      <c r="A63">
        <v>25</v>
      </c>
      <c r="B63" t="s">
        <v>10</v>
      </c>
      <c r="C63">
        <v>33.659999999999997</v>
      </c>
      <c r="D63">
        <v>4</v>
      </c>
      <c r="E63" t="s">
        <v>11</v>
      </c>
      <c r="F63" t="s">
        <v>12</v>
      </c>
      <c r="G63">
        <v>4504.6624000000002</v>
      </c>
      <c r="H63" t="str">
        <f t="shared" si="12"/>
        <v/>
      </c>
      <c r="I63">
        <f t="shared" si="13"/>
        <v>4504.6624000000002</v>
      </c>
      <c r="J63" t="str">
        <f t="shared" si="0"/>
        <v/>
      </c>
      <c r="K63">
        <f t="shared" si="1"/>
        <v>4504.6624000000002</v>
      </c>
      <c r="L63">
        <f t="shared" si="2"/>
        <v>4504.6624000000002</v>
      </c>
      <c r="M63" t="str">
        <f t="shared" si="3"/>
        <v/>
      </c>
      <c r="N63">
        <f t="shared" si="4"/>
        <v>4504.6624000000002</v>
      </c>
      <c r="O63" s="8" t="str">
        <f t="shared" si="5"/>
        <v/>
      </c>
      <c r="P63">
        <f t="shared" si="6"/>
        <v>4504.6624000000002</v>
      </c>
      <c r="Q63" s="8" t="str">
        <f t="shared" si="7"/>
        <v/>
      </c>
      <c r="R63" s="8">
        <f t="shared" si="8"/>
        <v>4504.6624000000002</v>
      </c>
      <c r="S63" s="8" t="str">
        <f t="shared" si="9"/>
        <v/>
      </c>
      <c r="T63" s="8" t="str">
        <f t="shared" si="10"/>
        <v/>
      </c>
      <c r="U63" s="8" t="str">
        <f t="shared" si="11"/>
        <v/>
      </c>
      <c r="W63">
        <v>5</v>
      </c>
      <c r="X63" t="s">
        <v>98</v>
      </c>
    </row>
    <row r="64" spans="1:25" ht="17" x14ac:dyDescent="0.2">
      <c r="A64">
        <v>64</v>
      </c>
      <c r="B64" t="s">
        <v>10</v>
      </c>
      <c r="C64">
        <v>24.7</v>
      </c>
      <c r="D64">
        <v>1</v>
      </c>
      <c r="E64" t="s">
        <v>11</v>
      </c>
      <c r="F64" t="s">
        <v>13</v>
      </c>
      <c r="G64">
        <v>30166.618170000002</v>
      </c>
      <c r="H64" t="str">
        <f t="shared" si="12"/>
        <v/>
      </c>
      <c r="I64">
        <f t="shared" si="13"/>
        <v>30166.618170000002</v>
      </c>
      <c r="J64">
        <f t="shared" si="0"/>
        <v>30166.618170000002</v>
      </c>
      <c r="K64" t="str">
        <f t="shared" si="1"/>
        <v/>
      </c>
      <c r="L64">
        <f t="shared" si="2"/>
        <v>30166.618170000002</v>
      </c>
      <c r="M64" t="str">
        <f t="shared" si="3"/>
        <v/>
      </c>
      <c r="N64" t="str">
        <f t="shared" si="4"/>
        <v/>
      </c>
      <c r="O64" s="8">
        <f t="shared" si="5"/>
        <v>30166.618170000002</v>
      </c>
      <c r="P64" t="str">
        <f t="shared" si="6"/>
        <v/>
      </c>
      <c r="Q64" s="8">
        <f t="shared" si="7"/>
        <v>30166.618170000002</v>
      </c>
      <c r="R64" s="8" t="str">
        <f t="shared" si="8"/>
        <v/>
      </c>
      <c r="S64" s="8" t="str">
        <f t="shared" si="9"/>
        <v/>
      </c>
      <c r="T64" s="8" t="str">
        <f t="shared" si="10"/>
        <v/>
      </c>
      <c r="U64" s="8">
        <f t="shared" si="11"/>
        <v>30166.618170000002</v>
      </c>
    </row>
    <row r="65" spans="1:25" ht="17" x14ac:dyDescent="0.2">
      <c r="A65">
        <v>28</v>
      </c>
      <c r="B65" t="s">
        <v>7</v>
      </c>
      <c r="C65">
        <v>25.934999999999999</v>
      </c>
      <c r="D65">
        <v>1</v>
      </c>
      <c r="E65" t="s">
        <v>11</v>
      </c>
      <c r="F65" t="s">
        <v>13</v>
      </c>
      <c r="G65">
        <v>4133.6416499999996</v>
      </c>
      <c r="H65" t="str">
        <f t="shared" si="12"/>
        <v/>
      </c>
      <c r="I65">
        <f t="shared" si="13"/>
        <v>4133.6416499999996</v>
      </c>
      <c r="J65" t="str">
        <f t="shared" si="0"/>
        <v/>
      </c>
      <c r="K65">
        <f t="shared" si="1"/>
        <v>4133.6416499999996</v>
      </c>
      <c r="L65" t="str">
        <f t="shared" si="2"/>
        <v/>
      </c>
      <c r="M65">
        <f t="shared" si="3"/>
        <v>4133.6416499999996</v>
      </c>
      <c r="N65" t="str">
        <f t="shared" si="4"/>
        <v/>
      </c>
      <c r="O65" s="8">
        <f t="shared" si="5"/>
        <v>4133.6416499999996</v>
      </c>
      <c r="P65" t="str">
        <f t="shared" si="6"/>
        <v/>
      </c>
      <c r="Q65" s="8">
        <f t="shared" si="7"/>
        <v>4133.6416499999996</v>
      </c>
      <c r="R65" s="8" t="str">
        <f t="shared" si="8"/>
        <v/>
      </c>
      <c r="S65" s="8" t="str">
        <f t="shared" si="9"/>
        <v/>
      </c>
      <c r="T65" s="8" t="str">
        <f t="shared" si="10"/>
        <v/>
      </c>
      <c r="U65" s="8">
        <f t="shared" si="11"/>
        <v>4133.6416499999996</v>
      </c>
      <c r="X65" t="s">
        <v>99</v>
      </c>
    </row>
    <row r="66" spans="1:25" ht="17" x14ac:dyDescent="0.2">
      <c r="A66">
        <v>20</v>
      </c>
      <c r="B66" t="s">
        <v>7</v>
      </c>
      <c r="C66">
        <v>22.42</v>
      </c>
      <c r="D66">
        <v>0</v>
      </c>
      <c r="E66" t="s">
        <v>8</v>
      </c>
      <c r="F66" t="s">
        <v>13</v>
      </c>
      <c r="G66">
        <v>14711.7438</v>
      </c>
      <c r="H66">
        <f t="shared" si="12"/>
        <v>14711.7438</v>
      </c>
      <c r="I66" t="str">
        <f t="shared" si="13"/>
        <v/>
      </c>
      <c r="J66">
        <f t="shared" si="0"/>
        <v>14711.7438</v>
      </c>
      <c r="K66" t="str">
        <f t="shared" si="1"/>
        <v/>
      </c>
      <c r="L66" t="str">
        <f t="shared" si="2"/>
        <v/>
      </c>
      <c r="M66">
        <f t="shared" si="3"/>
        <v>14711.7438</v>
      </c>
      <c r="N66" t="str">
        <f t="shared" si="4"/>
        <v/>
      </c>
      <c r="O66" s="8">
        <f t="shared" si="5"/>
        <v>14711.7438</v>
      </c>
      <c r="P66" t="str">
        <f t="shared" si="6"/>
        <v/>
      </c>
      <c r="Q66" s="8">
        <f t="shared" si="7"/>
        <v>14711.7438</v>
      </c>
      <c r="R66" s="8" t="str">
        <f t="shared" si="8"/>
        <v/>
      </c>
      <c r="S66" s="8" t="str">
        <f t="shared" si="9"/>
        <v/>
      </c>
      <c r="T66" s="8" t="str">
        <f t="shared" si="10"/>
        <v/>
      </c>
      <c r="U66" s="8">
        <f t="shared" si="11"/>
        <v>14711.7438</v>
      </c>
      <c r="X66" t="s">
        <v>100</v>
      </c>
    </row>
    <row r="67" spans="1:25" ht="17" x14ac:dyDescent="0.2">
      <c r="A67">
        <v>19</v>
      </c>
      <c r="B67" t="s">
        <v>7</v>
      </c>
      <c r="C67">
        <v>28.9</v>
      </c>
      <c r="D67">
        <v>0</v>
      </c>
      <c r="E67" t="s">
        <v>11</v>
      </c>
      <c r="F67" t="s">
        <v>9</v>
      </c>
      <c r="G67">
        <v>1743.2139999999999</v>
      </c>
      <c r="H67" t="str">
        <f t="shared" si="12"/>
        <v/>
      </c>
      <c r="I67">
        <f t="shared" si="13"/>
        <v>1743.2139999999999</v>
      </c>
      <c r="J67" t="str">
        <f t="shared" ref="J67:J130" si="14">IF(C67&lt;=25,G67,"")</f>
        <v/>
      </c>
      <c r="K67">
        <f t="shared" ref="K67:K130" si="15">IF(C67&gt;25,G67,"")</f>
        <v>1743.2139999999999</v>
      </c>
      <c r="L67" t="str">
        <f t="shared" ref="L67:L130" si="16">IF(B67="male",G67,"")</f>
        <v/>
      </c>
      <c r="M67">
        <f t="shared" ref="M67:M130" si="17">IF(B67="female",G67,"")</f>
        <v>1743.2139999999999</v>
      </c>
      <c r="N67">
        <f t="shared" ref="N67:N130" si="18">IF(OR(F67="southwest", F67="southeast"),G67,"")</f>
        <v>1743.2139999999999</v>
      </c>
      <c r="O67" s="8" t="str">
        <f t="shared" ref="O67:O130" si="19">IF(OR(F67="northwest", F67="northeast"), G67, "")</f>
        <v/>
      </c>
      <c r="P67" t="str">
        <f t="shared" ref="P67:P130" si="20">IF(OR(F67="northeast", F67="southeast"),G67,"")</f>
        <v/>
      </c>
      <c r="Q67" s="8">
        <f t="shared" ref="Q67:Q130" si="21">IF(OR(F67="southwest", F67="northwest"),G67,"")</f>
        <v>1743.2139999999999</v>
      </c>
      <c r="R67" s="8" t="str">
        <f t="shared" ref="R67:R130" si="22">IF(F67="southeast",G67,"")</f>
        <v/>
      </c>
      <c r="S67" s="8">
        <f t="shared" ref="S67:S130" si="23">IF(F67="southwest",G67,"")</f>
        <v>1743.2139999999999</v>
      </c>
      <c r="T67" s="8" t="str">
        <f t="shared" ref="T67:T130" si="24">IF(F67="northeast", G67,"")</f>
        <v/>
      </c>
      <c r="U67" s="8" t="str">
        <f t="shared" ref="U67:U130" si="25">IF(F67="northwest",G67,"")</f>
        <v/>
      </c>
    </row>
    <row r="68" spans="1:25" ht="17" x14ac:dyDescent="0.2">
      <c r="A68">
        <v>61</v>
      </c>
      <c r="B68" t="s">
        <v>7</v>
      </c>
      <c r="C68">
        <v>39.1</v>
      </c>
      <c r="D68">
        <v>2</v>
      </c>
      <c r="E68" t="s">
        <v>11</v>
      </c>
      <c r="F68" t="s">
        <v>9</v>
      </c>
      <c r="G68">
        <v>14235.072</v>
      </c>
      <c r="H68" t="str">
        <f t="shared" ref="H68:H131" si="26">IF(E68="yes",G68,"")</f>
        <v/>
      </c>
      <c r="I68">
        <f t="shared" ref="I68:I131" si="27">IF(E68="no",G68,"")</f>
        <v>14235.072</v>
      </c>
      <c r="J68" t="str">
        <f t="shared" si="14"/>
        <v/>
      </c>
      <c r="K68">
        <f t="shared" si="15"/>
        <v>14235.072</v>
      </c>
      <c r="L68" t="str">
        <f t="shared" si="16"/>
        <v/>
      </c>
      <c r="M68">
        <f t="shared" si="17"/>
        <v>14235.072</v>
      </c>
      <c r="N68">
        <f t="shared" si="18"/>
        <v>14235.072</v>
      </c>
      <c r="O68" s="8" t="str">
        <f t="shared" si="19"/>
        <v/>
      </c>
      <c r="P68" t="str">
        <f t="shared" si="20"/>
        <v/>
      </c>
      <c r="Q68" s="8">
        <f t="shared" si="21"/>
        <v>14235.072</v>
      </c>
      <c r="R68" s="8" t="str">
        <f t="shared" si="22"/>
        <v/>
      </c>
      <c r="S68" s="8">
        <f t="shared" si="23"/>
        <v>14235.072</v>
      </c>
      <c r="T68" s="8" t="str">
        <f t="shared" si="24"/>
        <v/>
      </c>
      <c r="U68" s="8" t="str">
        <f t="shared" si="25"/>
        <v/>
      </c>
      <c r="X68" t="s">
        <v>72</v>
      </c>
    </row>
    <row r="69" spans="1:25" ht="17" x14ac:dyDescent="0.2">
      <c r="A69">
        <v>40</v>
      </c>
      <c r="B69" t="s">
        <v>10</v>
      </c>
      <c r="C69">
        <v>26.315000000000001</v>
      </c>
      <c r="D69">
        <v>1</v>
      </c>
      <c r="E69" t="s">
        <v>11</v>
      </c>
      <c r="F69" t="s">
        <v>13</v>
      </c>
      <c r="G69">
        <v>6389.3778499999999</v>
      </c>
      <c r="H69" t="str">
        <f t="shared" si="26"/>
        <v/>
      </c>
      <c r="I69">
        <f t="shared" si="27"/>
        <v>6389.3778499999999</v>
      </c>
      <c r="J69" t="str">
        <f t="shared" si="14"/>
        <v/>
      </c>
      <c r="K69">
        <f t="shared" si="15"/>
        <v>6389.3778499999999</v>
      </c>
      <c r="L69">
        <f t="shared" si="16"/>
        <v>6389.3778499999999</v>
      </c>
      <c r="M69" t="str">
        <f t="shared" si="17"/>
        <v/>
      </c>
      <c r="N69" t="str">
        <f t="shared" si="18"/>
        <v/>
      </c>
      <c r="O69" s="8">
        <f t="shared" si="19"/>
        <v>6389.3778499999999</v>
      </c>
      <c r="P69" t="str">
        <f t="shared" si="20"/>
        <v/>
      </c>
      <c r="Q69" s="8">
        <f t="shared" si="21"/>
        <v>6389.3778499999999</v>
      </c>
      <c r="R69" s="8" t="str">
        <f t="shared" si="22"/>
        <v/>
      </c>
      <c r="S69" s="8" t="str">
        <f t="shared" si="23"/>
        <v/>
      </c>
      <c r="T69" s="8" t="str">
        <f t="shared" si="24"/>
        <v/>
      </c>
      <c r="U69" s="8">
        <f t="shared" si="25"/>
        <v>6389.3778499999999</v>
      </c>
      <c r="X69" t="s">
        <v>77</v>
      </c>
    </row>
    <row r="70" spans="1:25" ht="17" x14ac:dyDescent="0.2">
      <c r="A70">
        <v>40</v>
      </c>
      <c r="B70" t="s">
        <v>7</v>
      </c>
      <c r="C70">
        <v>36.19</v>
      </c>
      <c r="D70">
        <v>0</v>
      </c>
      <c r="E70" t="s">
        <v>11</v>
      </c>
      <c r="F70" t="s">
        <v>12</v>
      </c>
      <c r="G70">
        <v>5920.1040999999996</v>
      </c>
      <c r="H70" t="str">
        <f t="shared" si="26"/>
        <v/>
      </c>
      <c r="I70">
        <f t="shared" si="27"/>
        <v>5920.1040999999996</v>
      </c>
      <c r="J70" t="str">
        <f t="shared" si="14"/>
        <v/>
      </c>
      <c r="K70">
        <f t="shared" si="15"/>
        <v>5920.1040999999996</v>
      </c>
      <c r="L70" t="str">
        <f t="shared" si="16"/>
        <v/>
      </c>
      <c r="M70">
        <f t="shared" si="17"/>
        <v>5920.1040999999996</v>
      </c>
      <c r="N70">
        <f t="shared" si="18"/>
        <v>5920.1040999999996</v>
      </c>
      <c r="O70" s="8" t="str">
        <f t="shared" si="19"/>
        <v/>
      </c>
      <c r="P70">
        <f t="shared" si="20"/>
        <v>5920.1040999999996</v>
      </c>
      <c r="Q70" s="8" t="str">
        <f t="shared" si="21"/>
        <v/>
      </c>
      <c r="R70" s="8">
        <f t="shared" si="22"/>
        <v>5920.1040999999996</v>
      </c>
      <c r="S70" s="8" t="str">
        <f t="shared" si="23"/>
        <v/>
      </c>
      <c r="T70" s="8" t="str">
        <f t="shared" si="24"/>
        <v/>
      </c>
      <c r="U70" s="8" t="str">
        <f t="shared" si="25"/>
        <v/>
      </c>
    </row>
    <row r="71" spans="1:25" ht="17" x14ac:dyDescent="0.2">
      <c r="A71">
        <v>28</v>
      </c>
      <c r="B71" t="s">
        <v>10</v>
      </c>
      <c r="C71">
        <v>23.98</v>
      </c>
      <c r="D71">
        <v>3</v>
      </c>
      <c r="E71" t="s">
        <v>8</v>
      </c>
      <c r="F71" t="s">
        <v>12</v>
      </c>
      <c r="G71">
        <v>17663.144199999999</v>
      </c>
      <c r="H71">
        <f t="shared" si="26"/>
        <v>17663.144199999999</v>
      </c>
      <c r="I71" t="str">
        <f t="shared" si="27"/>
        <v/>
      </c>
      <c r="J71">
        <f t="shared" si="14"/>
        <v>17663.144199999999</v>
      </c>
      <c r="K71" t="str">
        <f t="shared" si="15"/>
        <v/>
      </c>
      <c r="L71">
        <f t="shared" si="16"/>
        <v>17663.144199999999</v>
      </c>
      <c r="M71" t="str">
        <f t="shared" si="17"/>
        <v/>
      </c>
      <c r="N71">
        <f t="shared" si="18"/>
        <v>17663.144199999999</v>
      </c>
      <c r="O71" s="8" t="str">
        <f t="shared" si="19"/>
        <v/>
      </c>
      <c r="P71">
        <f t="shared" si="20"/>
        <v>17663.144199999999</v>
      </c>
      <c r="Q71" s="8" t="str">
        <f t="shared" si="21"/>
        <v/>
      </c>
      <c r="R71" s="8">
        <f t="shared" si="22"/>
        <v>17663.144199999999</v>
      </c>
      <c r="S71" s="8" t="str">
        <f t="shared" si="23"/>
        <v/>
      </c>
      <c r="T71" s="8" t="str">
        <f t="shared" si="24"/>
        <v/>
      </c>
      <c r="U71" s="8" t="str">
        <f t="shared" si="25"/>
        <v/>
      </c>
      <c r="X71" t="s">
        <v>103</v>
      </c>
      <c r="Y71">
        <f>_xlfn.T.TEST(L:L,M:M,1,3)</f>
        <v>1.7920507478008527E-2</v>
      </c>
    </row>
    <row r="72" spans="1:25" ht="17" x14ac:dyDescent="0.2">
      <c r="A72">
        <v>27</v>
      </c>
      <c r="B72" t="s">
        <v>7</v>
      </c>
      <c r="C72">
        <v>24.75</v>
      </c>
      <c r="D72">
        <v>0</v>
      </c>
      <c r="E72" t="s">
        <v>8</v>
      </c>
      <c r="F72" t="s">
        <v>12</v>
      </c>
      <c r="G72">
        <v>16577.779500000001</v>
      </c>
      <c r="H72">
        <f t="shared" si="26"/>
        <v>16577.779500000001</v>
      </c>
      <c r="I72" t="str">
        <f t="shared" si="27"/>
        <v/>
      </c>
      <c r="J72">
        <f t="shared" si="14"/>
        <v>16577.779500000001</v>
      </c>
      <c r="K72" t="str">
        <f t="shared" si="15"/>
        <v/>
      </c>
      <c r="L72" t="str">
        <f t="shared" si="16"/>
        <v/>
      </c>
      <c r="M72">
        <f t="shared" si="17"/>
        <v>16577.779500000001</v>
      </c>
      <c r="N72">
        <f t="shared" si="18"/>
        <v>16577.779500000001</v>
      </c>
      <c r="O72" s="8" t="str">
        <f t="shared" si="19"/>
        <v/>
      </c>
      <c r="P72">
        <f t="shared" si="20"/>
        <v>16577.779500000001</v>
      </c>
      <c r="Q72" s="8" t="str">
        <f t="shared" si="21"/>
        <v/>
      </c>
      <c r="R72" s="8">
        <f t="shared" si="22"/>
        <v>16577.779500000001</v>
      </c>
      <c r="S72" s="8" t="str">
        <f t="shared" si="23"/>
        <v/>
      </c>
      <c r="T72" s="8" t="str">
        <f t="shared" si="24"/>
        <v/>
      </c>
      <c r="U72" s="8" t="str">
        <f t="shared" si="25"/>
        <v/>
      </c>
    </row>
    <row r="73" spans="1:25" ht="17" x14ac:dyDescent="0.2">
      <c r="A73">
        <v>31</v>
      </c>
      <c r="B73" t="s">
        <v>10</v>
      </c>
      <c r="C73">
        <v>28.5</v>
      </c>
      <c r="D73">
        <v>5</v>
      </c>
      <c r="E73" t="s">
        <v>11</v>
      </c>
      <c r="F73" t="s">
        <v>14</v>
      </c>
      <c r="G73">
        <v>6799.4579999999996</v>
      </c>
      <c r="H73" t="str">
        <f t="shared" si="26"/>
        <v/>
      </c>
      <c r="I73">
        <f t="shared" si="27"/>
        <v>6799.4579999999996</v>
      </c>
      <c r="J73" t="str">
        <f t="shared" si="14"/>
        <v/>
      </c>
      <c r="K73">
        <f t="shared" si="15"/>
        <v>6799.4579999999996</v>
      </c>
      <c r="L73">
        <f t="shared" si="16"/>
        <v>6799.4579999999996</v>
      </c>
      <c r="M73" t="str">
        <f t="shared" si="17"/>
        <v/>
      </c>
      <c r="N73" t="str">
        <f t="shared" si="18"/>
        <v/>
      </c>
      <c r="O73" s="8">
        <f t="shared" si="19"/>
        <v>6799.4579999999996</v>
      </c>
      <c r="P73">
        <f t="shared" si="20"/>
        <v>6799.4579999999996</v>
      </c>
      <c r="Q73" s="8" t="str">
        <f t="shared" si="21"/>
        <v/>
      </c>
      <c r="R73" s="8" t="str">
        <f t="shared" si="22"/>
        <v/>
      </c>
      <c r="S73" s="8" t="str">
        <f t="shared" si="23"/>
        <v/>
      </c>
      <c r="T73" s="8">
        <f t="shared" si="24"/>
        <v>6799.4579999999996</v>
      </c>
      <c r="U73" s="8" t="str">
        <f t="shared" si="25"/>
        <v/>
      </c>
      <c r="X73" s="9" t="s">
        <v>76</v>
      </c>
      <c r="Y73" s="10" t="s">
        <v>78</v>
      </c>
    </row>
    <row r="74" spans="1:25" ht="17" x14ac:dyDescent="0.2">
      <c r="A74">
        <v>53</v>
      </c>
      <c r="B74" t="s">
        <v>7</v>
      </c>
      <c r="C74">
        <v>28.1</v>
      </c>
      <c r="D74">
        <v>3</v>
      </c>
      <c r="E74" t="s">
        <v>11</v>
      </c>
      <c r="F74" t="s">
        <v>9</v>
      </c>
      <c r="G74">
        <v>11741.726000000001</v>
      </c>
      <c r="H74" t="str">
        <f t="shared" si="26"/>
        <v/>
      </c>
      <c r="I74">
        <f t="shared" si="27"/>
        <v>11741.726000000001</v>
      </c>
      <c r="J74" t="str">
        <f t="shared" si="14"/>
        <v/>
      </c>
      <c r="K74">
        <f t="shared" si="15"/>
        <v>11741.726000000001</v>
      </c>
      <c r="L74" t="str">
        <f t="shared" si="16"/>
        <v/>
      </c>
      <c r="M74">
        <f t="shared" si="17"/>
        <v>11741.726000000001</v>
      </c>
      <c r="N74">
        <f t="shared" si="18"/>
        <v>11741.726000000001</v>
      </c>
      <c r="O74" s="8" t="str">
        <f t="shared" si="19"/>
        <v/>
      </c>
      <c r="P74" t="str">
        <f t="shared" si="20"/>
        <v/>
      </c>
      <c r="Q74" s="8">
        <f t="shared" si="21"/>
        <v>11741.726000000001</v>
      </c>
      <c r="R74" s="8" t="str">
        <f t="shared" si="22"/>
        <v/>
      </c>
      <c r="S74" s="8">
        <f t="shared" si="23"/>
        <v>11741.726000000001</v>
      </c>
      <c r="T74" s="8" t="str">
        <f t="shared" si="24"/>
        <v/>
      </c>
      <c r="U74" s="8" t="str">
        <f t="shared" si="25"/>
        <v/>
      </c>
      <c r="X74" s="9" t="s">
        <v>50</v>
      </c>
      <c r="Y74" s="10" t="s">
        <v>106</v>
      </c>
    </row>
    <row r="75" spans="1:25" ht="17" x14ac:dyDescent="0.2">
      <c r="A75">
        <v>58</v>
      </c>
      <c r="B75" t="s">
        <v>10</v>
      </c>
      <c r="C75">
        <v>32.01</v>
      </c>
      <c r="D75">
        <v>1</v>
      </c>
      <c r="E75" t="s">
        <v>11</v>
      </c>
      <c r="F75" t="s">
        <v>12</v>
      </c>
      <c r="G75">
        <v>11946.625899999999</v>
      </c>
      <c r="H75" t="str">
        <f t="shared" si="26"/>
        <v/>
      </c>
      <c r="I75">
        <f t="shared" si="27"/>
        <v>11946.625899999999</v>
      </c>
      <c r="J75" t="str">
        <f t="shared" si="14"/>
        <v/>
      </c>
      <c r="K75">
        <f t="shared" si="15"/>
        <v>11946.625899999999</v>
      </c>
      <c r="L75">
        <f t="shared" si="16"/>
        <v>11946.625899999999</v>
      </c>
      <c r="M75" t="str">
        <f t="shared" si="17"/>
        <v/>
      </c>
      <c r="N75">
        <f t="shared" si="18"/>
        <v>11946.625899999999</v>
      </c>
      <c r="O75" s="8" t="str">
        <f t="shared" si="19"/>
        <v/>
      </c>
      <c r="P75">
        <f t="shared" si="20"/>
        <v>11946.625899999999</v>
      </c>
      <c r="Q75" s="8" t="str">
        <f t="shared" si="21"/>
        <v/>
      </c>
      <c r="R75" s="8">
        <f t="shared" si="22"/>
        <v>11946.625899999999</v>
      </c>
      <c r="S75" s="8" t="str">
        <f t="shared" si="23"/>
        <v/>
      </c>
      <c r="T75" s="8" t="str">
        <f t="shared" si="24"/>
        <v/>
      </c>
      <c r="U75" s="8" t="str">
        <f t="shared" si="25"/>
        <v/>
      </c>
    </row>
    <row r="76" spans="1:25" ht="17" x14ac:dyDescent="0.2">
      <c r="A76">
        <v>44</v>
      </c>
      <c r="B76" t="s">
        <v>10</v>
      </c>
      <c r="C76">
        <v>27.4</v>
      </c>
      <c r="D76">
        <v>2</v>
      </c>
      <c r="E76" t="s">
        <v>11</v>
      </c>
      <c r="F76" t="s">
        <v>9</v>
      </c>
      <c r="G76">
        <v>7726.8540000000003</v>
      </c>
      <c r="H76" t="str">
        <f t="shared" si="26"/>
        <v/>
      </c>
      <c r="I76">
        <f t="shared" si="27"/>
        <v>7726.8540000000003</v>
      </c>
      <c r="J76" t="str">
        <f t="shared" si="14"/>
        <v/>
      </c>
      <c r="K76">
        <f t="shared" si="15"/>
        <v>7726.8540000000003</v>
      </c>
      <c r="L76">
        <f t="shared" si="16"/>
        <v>7726.8540000000003</v>
      </c>
      <c r="M76" t="str">
        <f t="shared" si="17"/>
        <v/>
      </c>
      <c r="N76">
        <f t="shared" si="18"/>
        <v>7726.8540000000003</v>
      </c>
      <c r="O76" s="8" t="str">
        <f t="shared" si="19"/>
        <v/>
      </c>
      <c r="P76" t="str">
        <f t="shared" si="20"/>
        <v/>
      </c>
      <c r="Q76" s="8">
        <f t="shared" si="21"/>
        <v>7726.8540000000003</v>
      </c>
      <c r="R76" s="8" t="str">
        <f t="shared" si="22"/>
        <v/>
      </c>
      <c r="S76" s="8">
        <f t="shared" si="23"/>
        <v>7726.8540000000003</v>
      </c>
      <c r="T76" s="8" t="str">
        <f t="shared" si="24"/>
        <v/>
      </c>
      <c r="U76" s="8" t="str">
        <f t="shared" si="25"/>
        <v/>
      </c>
    </row>
    <row r="77" spans="1:25" ht="17" x14ac:dyDescent="0.2">
      <c r="A77">
        <v>57</v>
      </c>
      <c r="B77" t="s">
        <v>10</v>
      </c>
      <c r="C77">
        <v>34.01</v>
      </c>
      <c r="D77">
        <v>0</v>
      </c>
      <c r="E77" t="s">
        <v>11</v>
      </c>
      <c r="F77" t="s">
        <v>13</v>
      </c>
      <c r="G77">
        <v>11356.660900000001</v>
      </c>
      <c r="H77" t="str">
        <f t="shared" si="26"/>
        <v/>
      </c>
      <c r="I77">
        <f t="shared" si="27"/>
        <v>11356.660900000001</v>
      </c>
      <c r="J77" t="str">
        <f t="shared" si="14"/>
        <v/>
      </c>
      <c r="K77">
        <f t="shared" si="15"/>
        <v>11356.660900000001</v>
      </c>
      <c r="L77">
        <f t="shared" si="16"/>
        <v>11356.660900000001</v>
      </c>
      <c r="M77" t="str">
        <f t="shared" si="17"/>
        <v/>
      </c>
      <c r="N77" t="str">
        <f t="shared" si="18"/>
        <v/>
      </c>
      <c r="O77" s="8">
        <f t="shared" si="19"/>
        <v>11356.660900000001</v>
      </c>
      <c r="P77" t="str">
        <f t="shared" si="20"/>
        <v/>
      </c>
      <c r="Q77" s="8">
        <f t="shared" si="21"/>
        <v>11356.660900000001</v>
      </c>
      <c r="R77" s="8" t="str">
        <f t="shared" si="22"/>
        <v/>
      </c>
      <c r="S77" s="8" t="str">
        <f t="shared" si="23"/>
        <v/>
      </c>
      <c r="T77" s="8" t="str">
        <f t="shared" si="24"/>
        <v/>
      </c>
      <c r="U77" s="8">
        <f t="shared" si="25"/>
        <v>11356.660900000001</v>
      </c>
      <c r="W77">
        <v>6</v>
      </c>
      <c r="X77" t="s">
        <v>136</v>
      </c>
    </row>
    <row r="78" spans="1:25" ht="17" x14ac:dyDescent="0.2">
      <c r="A78">
        <v>29</v>
      </c>
      <c r="B78" t="s">
        <v>7</v>
      </c>
      <c r="C78">
        <v>29.59</v>
      </c>
      <c r="D78">
        <v>1</v>
      </c>
      <c r="E78" t="s">
        <v>11</v>
      </c>
      <c r="F78" t="s">
        <v>12</v>
      </c>
      <c r="G78">
        <v>3947.4131000000002</v>
      </c>
      <c r="H78" t="str">
        <f t="shared" si="26"/>
        <v/>
      </c>
      <c r="I78">
        <f t="shared" si="27"/>
        <v>3947.4131000000002</v>
      </c>
      <c r="J78" t="str">
        <f t="shared" si="14"/>
        <v/>
      </c>
      <c r="K78">
        <f t="shared" si="15"/>
        <v>3947.4131000000002</v>
      </c>
      <c r="L78" t="str">
        <f t="shared" si="16"/>
        <v/>
      </c>
      <c r="M78">
        <f t="shared" si="17"/>
        <v>3947.4131000000002</v>
      </c>
      <c r="N78">
        <f t="shared" si="18"/>
        <v>3947.4131000000002</v>
      </c>
      <c r="O78" s="8" t="str">
        <f t="shared" si="19"/>
        <v/>
      </c>
      <c r="P78">
        <f t="shared" si="20"/>
        <v>3947.4131000000002</v>
      </c>
      <c r="Q78" s="8" t="str">
        <f t="shared" si="21"/>
        <v/>
      </c>
      <c r="R78" s="8">
        <f t="shared" si="22"/>
        <v>3947.4131000000002</v>
      </c>
      <c r="S78" s="8" t="str">
        <f t="shared" si="23"/>
        <v/>
      </c>
      <c r="T78" s="8" t="str">
        <f t="shared" si="24"/>
        <v/>
      </c>
      <c r="U78" s="8" t="str">
        <f t="shared" si="25"/>
        <v/>
      </c>
    </row>
    <row r="79" spans="1:25" ht="17" x14ac:dyDescent="0.2">
      <c r="A79">
        <v>21</v>
      </c>
      <c r="B79" t="s">
        <v>10</v>
      </c>
      <c r="C79">
        <v>35.53</v>
      </c>
      <c r="D79">
        <v>0</v>
      </c>
      <c r="E79" t="s">
        <v>11</v>
      </c>
      <c r="F79" t="s">
        <v>12</v>
      </c>
      <c r="G79">
        <v>1532.4697000000001</v>
      </c>
      <c r="H79" t="str">
        <f t="shared" si="26"/>
        <v/>
      </c>
      <c r="I79">
        <f t="shared" si="27"/>
        <v>1532.4697000000001</v>
      </c>
      <c r="J79" t="str">
        <f t="shared" si="14"/>
        <v/>
      </c>
      <c r="K79">
        <f t="shared" si="15"/>
        <v>1532.4697000000001</v>
      </c>
      <c r="L79">
        <f t="shared" si="16"/>
        <v>1532.4697000000001</v>
      </c>
      <c r="M79" t="str">
        <f t="shared" si="17"/>
        <v/>
      </c>
      <c r="N79">
        <f t="shared" si="18"/>
        <v>1532.4697000000001</v>
      </c>
      <c r="O79" s="8" t="str">
        <f t="shared" si="19"/>
        <v/>
      </c>
      <c r="P79">
        <f t="shared" si="20"/>
        <v>1532.4697000000001</v>
      </c>
      <c r="Q79" s="8" t="str">
        <f t="shared" si="21"/>
        <v/>
      </c>
      <c r="R79" s="8">
        <f t="shared" si="22"/>
        <v>1532.4697000000001</v>
      </c>
      <c r="S79" s="8" t="str">
        <f t="shared" si="23"/>
        <v/>
      </c>
      <c r="T79" s="8" t="str">
        <f t="shared" si="24"/>
        <v/>
      </c>
      <c r="U79" s="8" t="str">
        <f t="shared" si="25"/>
        <v/>
      </c>
      <c r="X79" t="s">
        <v>113</v>
      </c>
    </row>
    <row r="80" spans="1:25" ht="17" x14ac:dyDescent="0.2">
      <c r="A80">
        <v>22</v>
      </c>
      <c r="B80" t="s">
        <v>7</v>
      </c>
      <c r="C80">
        <v>39.805</v>
      </c>
      <c r="D80">
        <v>0</v>
      </c>
      <c r="E80" t="s">
        <v>11</v>
      </c>
      <c r="F80" t="s">
        <v>14</v>
      </c>
      <c r="G80">
        <v>2755.0209500000001</v>
      </c>
      <c r="H80" t="str">
        <f t="shared" si="26"/>
        <v/>
      </c>
      <c r="I80">
        <f t="shared" si="27"/>
        <v>2755.0209500000001</v>
      </c>
      <c r="J80" t="str">
        <f t="shared" si="14"/>
        <v/>
      </c>
      <c r="K80">
        <f t="shared" si="15"/>
        <v>2755.0209500000001</v>
      </c>
      <c r="L80" t="str">
        <f t="shared" si="16"/>
        <v/>
      </c>
      <c r="M80">
        <f t="shared" si="17"/>
        <v>2755.0209500000001</v>
      </c>
      <c r="N80" t="str">
        <f t="shared" si="18"/>
        <v/>
      </c>
      <c r="O80" s="8">
        <f t="shared" si="19"/>
        <v>2755.0209500000001</v>
      </c>
      <c r="P80">
        <f t="shared" si="20"/>
        <v>2755.0209500000001</v>
      </c>
      <c r="Q80" s="8" t="str">
        <f t="shared" si="21"/>
        <v/>
      </c>
      <c r="R80" s="8" t="str">
        <f t="shared" si="22"/>
        <v/>
      </c>
      <c r="S80" s="8" t="str">
        <f t="shared" si="23"/>
        <v/>
      </c>
      <c r="T80" s="8">
        <f t="shared" si="24"/>
        <v>2755.0209500000001</v>
      </c>
      <c r="U80" s="8" t="str">
        <f t="shared" si="25"/>
        <v/>
      </c>
      <c r="X80" t="s">
        <v>114</v>
      </c>
    </row>
    <row r="81" spans="1:25" ht="17" x14ac:dyDescent="0.2">
      <c r="A81">
        <v>41</v>
      </c>
      <c r="B81" t="s">
        <v>7</v>
      </c>
      <c r="C81">
        <v>32.965000000000003</v>
      </c>
      <c r="D81">
        <v>0</v>
      </c>
      <c r="E81" t="s">
        <v>11</v>
      </c>
      <c r="F81" t="s">
        <v>13</v>
      </c>
      <c r="G81">
        <v>6571.0243499999997</v>
      </c>
      <c r="H81" t="str">
        <f t="shared" si="26"/>
        <v/>
      </c>
      <c r="I81">
        <f t="shared" si="27"/>
        <v>6571.0243499999997</v>
      </c>
      <c r="J81" t="str">
        <f t="shared" si="14"/>
        <v/>
      </c>
      <c r="K81">
        <f t="shared" si="15"/>
        <v>6571.0243499999997</v>
      </c>
      <c r="L81" t="str">
        <f t="shared" si="16"/>
        <v/>
      </c>
      <c r="M81">
        <f t="shared" si="17"/>
        <v>6571.0243499999997</v>
      </c>
      <c r="N81" t="str">
        <f t="shared" si="18"/>
        <v/>
      </c>
      <c r="O81" s="8">
        <f t="shared" si="19"/>
        <v>6571.0243499999997</v>
      </c>
      <c r="P81" t="str">
        <f t="shared" si="20"/>
        <v/>
      </c>
      <c r="Q81" s="8">
        <f t="shared" si="21"/>
        <v>6571.0243499999997</v>
      </c>
      <c r="R81" s="8" t="str">
        <f t="shared" si="22"/>
        <v/>
      </c>
      <c r="S81" s="8" t="str">
        <f t="shared" si="23"/>
        <v/>
      </c>
      <c r="T81" s="8" t="str">
        <f t="shared" si="24"/>
        <v/>
      </c>
      <c r="U81" s="8">
        <f t="shared" si="25"/>
        <v>6571.0243499999997</v>
      </c>
    </row>
    <row r="82" spans="1:25" ht="17" x14ac:dyDescent="0.2">
      <c r="A82">
        <v>31</v>
      </c>
      <c r="B82" t="s">
        <v>10</v>
      </c>
      <c r="C82">
        <v>26.885000000000002</v>
      </c>
      <c r="D82">
        <v>1</v>
      </c>
      <c r="E82" t="s">
        <v>11</v>
      </c>
      <c r="F82" t="s">
        <v>14</v>
      </c>
      <c r="G82">
        <v>4441.2131499999996</v>
      </c>
      <c r="H82" t="str">
        <f t="shared" si="26"/>
        <v/>
      </c>
      <c r="I82">
        <f t="shared" si="27"/>
        <v>4441.2131499999996</v>
      </c>
      <c r="J82" t="str">
        <f t="shared" si="14"/>
        <v/>
      </c>
      <c r="K82">
        <f t="shared" si="15"/>
        <v>4441.2131499999996</v>
      </c>
      <c r="L82">
        <f t="shared" si="16"/>
        <v>4441.2131499999996</v>
      </c>
      <c r="M82" t="str">
        <f t="shared" si="17"/>
        <v/>
      </c>
      <c r="N82" t="str">
        <f t="shared" si="18"/>
        <v/>
      </c>
      <c r="O82" s="8">
        <f t="shared" si="19"/>
        <v>4441.2131499999996</v>
      </c>
      <c r="P82">
        <f t="shared" si="20"/>
        <v>4441.2131499999996</v>
      </c>
      <c r="Q82" s="8" t="str">
        <f t="shared" si="21"/>
        <v/>
      </c>
      <c r="R82" s="8" t="str">
        <f t="shared" si="22"/>
        <v/>
      </c>
      <c r="S82" s="8" t="str">
        <f t="shared" si="23"/>
        <v/>
      </c>
      <c r="T82" s="8">
        <f t="shared" si="24"/>
        <v>4441.2131499999996</v>
      </c>
      <c r="U82" s="8" t="str">
        <f t="shared" si="25"/>
        <v/>
      </c>
      <c r="X82" t="s">
        <v>72</v>
      </c>
    </row>
    <row r="83" spans="1:25" ht="17" x14ac:dyDescent="0.2">
      <c r="A83">
        <v>45</v>
      </c>
      <c r="B83" t="s">
        <v>7</v>
      </c>
      <c r="C83">
        <v>38.284999999999997</v>
      </c>
      <c r="D83">
        <v>0</v>
      </c>
      <c r="E83" t="s">
        <v>11</v>
      </c>
      <c r="F83" t="s">
        <v>14</v>
      </c>
      <c r="G83">
        <v>7935.29115</v>
      </c>
      <c r="H83" t="str">
        <f t="shared" si="26"/>
        <v/>
      </c>
      <c r="I83">
        <f t="shared" si="27"/>
        <v>7935.29115</v>
      </c>
      <c r="J83" t="str">
        <f t="shared" si="14"/>
        <v/>
      </c>
      <c r="K83">
        <f t="shared" si="15"/>
        <v>7935.29115</v>
      </c>
      <c r="L83" t="str">
        <f t="shared" si="16"/>
        <v/>
      </c>
      <c r="M83">
        <f t="shared" si="17"/>
        <v>7935.29115</v>
      </c>
      <c r="N83" t="str">
        <f t="shared" si="18"/>
        <v/>
      </c>
      <c r="O83" s="8">
        <f t="shared" si="19"/>
        <v>7935.29115</v>
      </c>
      <c r="P83">
        <f t="shared" si="20"/>
        <v>7935.29115</v>
      </c>
      <c r="Q83" s="8" t="str">
        <f t="shared" si="21"/>
        <v/>
      </c>
      <c r="R83" s="8" t="str">
        <f t="shared" si="22"/>
        <v/>
      </c>
      <c r="S83" s="8" t="str">
        <f t="shared" si="23"/>
        <v/>
      </c>
      <c r="T83" s="8">
        <f t="shared" si="24"/>
        <v>7935.29115</v>
      </c>
      <c r="U83" s="8" t="str">
        <f t="shared" si="25"/>
        <v/>
      </c>
      <c r="X83" t="s">
        <v>77</v>
      </c>
    </row>
    <row r="84" spans="1:25" ht="17" x14ac:dyDescent="0.2">
      <c r="A84">
        <v>22</v>
      </c>
      <c r="B84" t="s">
        <v>10</v>
      </c>
      <c r="C84">
        <v>37.619999999999997</v>
      </c>
      <c r="D84">
        <v>1</v>
      </c>
      <c r="E84" t="s">
        <v>8</v>
      </c>
      <c r="F84" t="s">
        <v>12</v>
      </c>
      <c r="G84">
        <v>37165.163800000002</v>
      </c>
      <c r="H84">
        <f t="shared" si="26"/>
        <v>37165.163800000002</v>
      </c>
      <c r="I84" t="str">
        <f t="shared" si="27"/>
        <v/>
      </c>
      <c r="J84" t="str">
        <f t="shared" si="14"/>
        <v/>
      </c>
      <c r="K84">
        <f t="shared" si="15"/>
        <v>37165.163800000002</v>
      </c>
      <c r="L84">
        <f t="shared" si="16"/>
        <v>37165.163800000002</v>
      </c>
      <c r="M84" t="str">
        <f t="shared" si="17"/>
        <v/>
      </c>
      <c r="N84">
        <f t="shared" si="18"/>
        <v>37165.163800000002</v>
      </c>
      <c r="O84" s="8" t="str">
        <f t="shared" si="19"/>
        <v/>
      </c>
      <c r="P84">
        <f t="shared" si="20"/>
        <v>37165.163800000002</v>
      </c>
      <c r="Q84" s="8" t="str">
        <f t="shared" si="21"/>
        <v/>
      </c>
      <c r="R84" s="8">
        <f t="shared" si="22"/>
        <v>37165.163800000002</v>
      </c>
      <c r="S84" s="8" t="str">
        <f t="shared" si="23"/>
        <v/>
      </c>
      <c r="T84" s="8" t="str">
        <f t="shared" si="24"/>
        <v/>
      </c>
      <c r="U84" s="8" t="str">
        <f t="shared" si="25"/>
        <v/>
      </c>
    </row>
    <row r="85" spans="1:25" ht="17" x14ac:dyDescent="0.2">
      <c r="A85">
        <v>48</v>
      </c>
      <c r="B85" t="s">
        <v>7</v>
      </c>
      <c r="C85">
        <v>41.23</v>
      </c>
      <c r="D85">
        <v>4</v>
      </c>
      <c r="E85" t="s">
        <v>11</v>
      </c>
      <c r="F85" t="s">
        <v>13</v>
      </c>
      <c r="G85">
        <v>11033.661700000001</v>
      </c>
      <c r="H85" t="str">
        <f t="shared" si="26"/>
        <v/>
      </c>
      <c r="I85">
        <f t="shared" si="27"/>
        <v>11033.661700000001</v>
      </c>
      <c r="J85" t="str">
        <f t="shared" si="14"/>
        <v/>
      </c>
      <c r="K85">
        <f t="shared" si="15"/>
        <v>11033.661700000001</v>
      </c>
      <c r="L85" t="str">
        <f t="shared" si="16"/>
        <v/>
      </c>
      <c r="M85">
        <f t="shared" si="17"/>
        <v>11033.661700000001</v>
      </c>
      <c r="N85" t="str">
        <f t="shared" si="18"/>
        <v/>
      </c>
      <c r="O85" s="8">
        <f t="shared" si="19"/>
        <v>11033.661700000001</v>
      </c>
      <c r="P85" t="str">
        <f t="shared" si="20"/>
        <v/>
      </c>
      <c r="Q85" s="8">
        <f t="shared" si="21"/>
        <v>11033.661700000001</v>
      </c>
      <c r="R85" s="8" t="str">
        <f t="shared" si="22"/>
        <v/>
      </c>
      <c r="S85" s="8" t="str">
        <f t="shared" si="23"/>
        <v/>
      </c>
      <c r="T85" s="8" t="str">
        <f t="shared" si="24"/>
        <v/>
      </c>
      <c r="U85" s="8">
        <f t="shared" si="25"/>
        <v>11033.661700000001</v>
      </c>
      <c r="X85" t="s">
        <v>107</v>
      </c>
      <c r="Y85">
        <f>_xlfn.T.TEST(N:N,O:O,2,3)</f>
        <v>0.29039700141275343</v>
      </c>
    </row>
    <row r="86" spans="1:25" ht="17" x14ac:dyDescent="0.2">
      <c r="A86">
        <v>37</v>
      </c>
      <c r="B86" t="s">
        <v>7</v>
      </c>
      <c r="C86">
        <v>34.799999999999997</v>
      </c>
      <c r="D86">
        <v>2</v>
      </c>
      <c r="E86" t="s">
        <v>8</v>
      </c>
      <c r="F86" t="s">
        <v>9</v>
      </c>
      <c r="G86">
        <v>39836.519</v>
      </c>
      <c r="H86">
        <f t="shared" si="26"/>
        <v>39836.519</v>
      </c>
      <c r="I86" t="str">
        <f t="shared" si="27"/>
        <v/>
      </c>
      <c r="J86" t="str">
        <f t="shared" si="14"/>
        <v/>
      </c>
      <c r="K86">
        <f t="shared" si="15"/>
        <v>39836.519</v>
      </c>
      <c r="L86" t="str">
        <f t="shared" si="16"/>
        <v/>
      </c>
      <c r="M86">
        <f t="shared" si="17"/>
        <v>39836.519</v>
      </c>
      <c r="N86">
        <f t="shared" si="18"/>
        <v>39836.519</v>
      </c>
      <c r="O86" s="8" t="str">
        <f t="shared" si="19"/>
        <v/>
      </c>
      <c r="P86" t="str">
        <f t="shared" si="20"/>
        <v/>
      </c>
      <c r="Q86" s="8">
        <f t="shared" si="21"/>
        <v>39836.519</v>
      </c>
      <c r="R86" s="8" t="str">
        <f t="shared" si="22"/>
        <v/>
      </c>
      <c r="S86" s="8">
        <f t="shared" si="23"/>
        <v>39836.519</v>
      </c>
      <c r="T86" s="8" t="str">
        <f t="shared" si="24"/>
        <v/>
      </c>
      <c r="U86" s="8" t="str">
        <f t="shared" si="25"/>
        <v/>
      </c>
    </row>
    <row r="87" spans="1:25" ht="17" x14ac:dyDescent="0.2">
      <c r="A87">
        <v>45</v>
      </c>
      <c r="B87" t="s">
        <v>10</v>
      </c>
      <c r="C87">
        <v>22.895</v>
      </c>
      <c r="D87">
        <v>2</v>
      </c>
      <c r="E87" t="s">
        <v>8</v>
      </c>
      <c r="F87" t="s">
        <v>13</v>
      </c>
      <c r="G87">
        <v>21098.554049999999</v>
      </c>
      <c r="H87">
        <f t="shared" si="26"/>
        <v>21098.554049999999</v>
      </c>
      <c r="I87" t="str">
        <f t="shared" si="27"/>
        <v/>
      </c>
      <c r="J87">
        <f t="shared" si="14"/>
        <v>21098.554049999999</v>
      </c>
      <c r="K87" t="str">
        <f t="shared" si="15"/>
        <v/>
      </c>
      <c r="L87">
        <f t="shared" si="16"/>
        <v>21098.554049999999</v>
      </c>
      <c r="M87" t="str">
        <f t="shared" si="17"/>
        <v/>
      </c>
      <c r="N87" t="str">
        <f t="shared" si="18"/>
        <v/>
      </c>
      <c r="O87" s="8">
        <f t="shared" si="19"/>
        <v>21098.554049999999</v>
      </c>
      <c r="P87" t="str">
        <f t="shared" si="20"/>
        <v/>
      </c>
      <c r="Q87" s="8">
        <f t="shared" si="21"/>
        <v>21098.554049999999</v>
      </c>
      <c r="R87" s="8" t="str">
        <f t="shared" si="22"/>
        <v/>
      </c>
      <c r="S87" s="8" t="str">
        <f t="shared" si="23"/>
        <v/>
      </c>
      <c r="T87" s="8" t="str">
        <f t="shared" si="24"/>
        <v/>
      </c>
      <c r="U87" s="8">
        <f t="shared" si="25"/>
        <v>21098.554049999999</v>
      </c>
      <c r="X87" s="9" t="s">
        <v>76</v>
      </c>
      <c r="Y87" s="10" t="s">
        <v>112</v>
      </c>
    </row>
    <row r="88" spans="1:25" ht="17" x14ac:dyDescent="0.2">
      <c r="A88">
        <v>57</v>
      </c>
      <c r="B88" t="s">
        <v>7</v>
      </c>
      <c r="C88">
        <v>31.16</v>
      </c>
      <c r="D88">
        <v>0</v>
      </c>
      <c r="E88" t="s">
        <v>8</v>
      </c>
      <c r="F88" t="s">
        <v>13</v>
      </c>
      <c r="G88">
        <v>43578.939400000003</v>
      </c>
      <c r="H88">
        <f t="shared" si="26"/>
        <v>43578.939400000003</v>
      </c>
      <c r="I88" t="str">
        <f t="shared" si="27"/>
        <v/>
      </c>
      <c r="J88" t="str">
        <f t="shared" si="14"/>
        <v/>
      </c>
      <c r="K88">
        <f t="shared" si="15"/>
        <v>43578.939400000003</v>
      </c>
      <c r="L88" t="str">
        <f t="shared" si="16"/>
        <v/>
      </c>
      <c r="M88">
        <f t="shared" si="17"/>
        <v>43578.939400000003</v>
      </c>
      <c r="N88" t="str">
        <f t="shared" si="18"/>
        <v/>
      </c>
      <c r="O88" s="8">
        <f t="shared" si="19"/>
        <v>43578.939400000003</v>
      </c>
      <c r="P88" t="str">
        <f t="shared" si="20"/>
        <v/>
      </c>
      <c r="Q88" s="8">
        <f t="shared" si="21"/>
        <v>43578.939400000003</v>
      </c>
      <c r="R88" s="8" t="str">
        <f t="shared" si="22"/>
        <v/>
      </c>
      <c r="S88" s="8" t="str">
        <f t="shared" si="23"/>
        <v/>
      </c>
      <c r="T88" s="8" t="str">
        <f t="shared" si="24"/>
        <v/>
      </c>
      <c r="U88" s="8">
        <f t="shared" si="25"/>
        <v>43578.939400000003</v>
      </c>
      <c r="X88" s="9" t="s">
        <v>50</v>
      </c>
      <c r="Y88" s="10" t="s">
        <v>115</v>
      </c>
    </row>
    <row r="89" spans="1:25" ht="17" x14ac:dyDescent="0.2">
      <c r="A89">
        <v>56</v>
      </c>
      <c r="B89" t="s">
        <v>7</v>
      </c>
      <c r="C89">
        <v>27.2</v>
      </c>
      <c r="D89">
        <v>0</v>
      </c>
      <c r="E89" t="s">
        <v>11</v>
      </c>
      <c r="F89" t="s">
        <v>9</v>
      </c>
      <c r="G89">
        <v>11073.175999999999</v>
      </c>
      <c r="H89" t="str">
        <f t="shared" si="26"/>
        <v/>
      </c>
      <c r="I89">
        <f t="shared" si="27"/>
        <v>11073.175999999999</v>
      </c>
      <c r="J89" t="str">
        <f t="shared" si="14"/>
        <v/>
      </c>
      <c r="K89">
        <f t="shared" si="15"/>
        <v>11073.175999999999</v>
      </c>
      <c r="L89" t="str">
        <f t="shared" si="16"/>
        <v/>
      </c>
      <c r="M89">
        <f t="shared" si="17"/>
        <v>11073.175999999999</v>
      </c>
      <c r="N89">
        <f t="shared" si="18"/>
        <v>11073.175999999999</v>
      </c>
      <c r="O89" s="8" t="str">
        <f t="shared" si="19"/>
        <v/>
      </c>
      <c r="P89" t="str">
        <f t="shared" si="20"/>
        <v/>
      </c>
      <c r="Q89" s="8">
        <f t="shared" si="21"/>
        <v>11073.175999999999</v>
      </c>
      <c r="R89" s="8" t="str">
        <f t="shared" si="22"/>
        <v/>
      </c>
      <c r="S89" s="8">
        <f t="shared" si="23"/>
        <v>11073.175999999999</v>
      </c>
      <c r="T89" s="8" t="str">
        <f t="shared" si="24"/>
        <v/>
      </c>
      <c r="U89" s="8" t="str">
        <f t="shared" si="25"/>
        <v/>
      </c>
    </row>
    <row r="90" spans="1:25" ht="17" x14ac:dyDescent="0.2">
      <c r="A90">
        <v>46</v>
      </c>
      <c r="B90" t="s">
        <v>7</v>
      </c>
      <c r="C90">
        <v>27.74</v>
      </c>
      <c r="D90">
        <v>0</v>
      </c>
      <c r="E90" t="s">
        <v>11</v>
      </c>
      <c r="F90" t="s">
        <v>13</v>
      </c>
      <c r="G90">
        <v>8026.6665999999996</v>
      </c>
      <c r="H90" t="str">
        <f t="shared" si="26"/>
        <v/>
      </c>
      <c r="I90">
        <f t="shared" si="27"/>
        <v>8026.6665999999996</v>
      </c>
      <c r="J90" t="str">
        <f t="shared" si="14"/>
        <v/>
      </c>
      <c r="K90">
        <f t="shared" si="15"/>
        <v>8026.6665999999996</v>
      </c>
      <c r="L90" t="str">
        <f t="shared" si="16"/>
        <v/>
      </c>
      <c r="M90">
        <f t="shared" si="17"/>
        <v>8026.6665999999996</v>
      </c>
      <c r="N90" t="str">
        <f t="shared" si="18"/>
        <v/>
      </c>
      <c r="O90" s="8">
        <f t="shared" si="19"/>
        <v>8026.6665999999996</v>
      </c>
      <c r="P90" t="str">
        <f t="shared" si="20"/>
        <v/>
      </c>
      <c r="Q90" s="8">
        <f t="shared" si="21"/>
        <v>8026.6665999999996</v>
      </c>
      <c r="R90" s="8" t="str">
        <f t="shared" si="22"/>
        <v/>
      </c>
      <c r="S90" s="8" t="str">
        <f t="shared" si="23"/>
        <v/>
      </c>
      <c r="T90" s="8" t="str">
        <f t="shared" si="24"/>
        <v/>
      </c>
      <c r="U90" s="8">
        <f t="shared" si="25"/>
        <v>8026.6665999999996</v>
      </c>
    </row>
    <row r="91" spans="1:25" ht="17" x14ac:dyDescent="0.2">
      <c r="A91">
        <v>55</v>
      </c>
      <c r="B91" t="s">
        <v>7</v>
      </c>
      <c r="C91">
        <v>26.98</v>
      </c>
      <c r="D91">
        <v>0</v>
      </c>
      <c r="E91" t="s">
        <v>11</v>
      </c>
      <c r="F91" t="s">
        <v>13</v>
      </c>
      <c r="G91">
        <v>11082.5772</v>
      </c>
      <c r="H91" t="str">
        <f t="shared" si="26"/>
        <v/>
      </c>
      <c r="I91">
        <f t="shared" si="27"/>
        <v>11082.5772</v>
      </c>
      <c r="J91" t="str">
        <f t="shared" si="14"/>
        <v/>
      </c>
      <c r="K91">
        <f t="shared" si="15"/>
        <v>11082.5772</v>
      </c>
      <c r="L91" t="str">
        <f t="shared" si="16"/>
        <v/>
      </c>
      <c r="M91">
        <f t="shared" si="17"/>
        <v>11082.5772</v>
      </c>
      <c r="N91" t="str">
        <f t="shared" si="18"/>
        <v/>
      </c>
      <c r="O91" s="8">
        <f t="shared" si="19"/>
        <v>11082.5772</v>
      </c>
      <c r="P91" t="str">
        <f t="shared" si="20"/>
        <v/>
      </c>
      <c r="Q91" s="8">
        <f t="shared" si="21"/>
        <v>11082.5772</v>
      </c>
      <c r="R91" s="8" t="str">
        <f t="shared" si="22"/>
        <v/>
      </c>
      <c r="S91" s="8" t="str">
        <f t="shared" si="23"/>
        <v/>
      </c>
      <c r="T91" s="8" t="str">
        <f t="shared" si="24"/>
        <v/>
      </c>
      <c r="U91" s="8">
        <f t="shared" si="25"/>
        <v>11082.5772</v>
      </c>
      <c r="W91">
        <v>7</v>
      </c>
      <c r="X91" t="s">
        <v>135</v>
      </c>
    </row>
    <row r="92" spans="1:25" ht="17" x14ac:dyDescent="0.2">
      <c r="A92">
        <v>21</v>
      </c>
      <c r="B92" t="s">
        <v>7</v>
      </c>
      <c r="C92">
        <v>39.49</v>
      </c>
      <c r="D92">
        <v>0</v>
      </c>
      <c r="E92" t="s">
        <v>11</v>
      </c>
      <c r="F92" t="s">
        <v>12</v>
      </c>
      <c r="G92">
        <v>2026.9740999999999</v>
      </c>
      <c r="H92" t="str">
        <f t="shared" si="26"/>
        <v/>
      </c>
      <c r="I92">
        <f t="shared" si="27"/>
        <v>2026.9740999999999</v>
      </c>
      <c r="J92" t="str">
        <f t="shared" si="14"/>
        <v/>
      </c>
      <c r="K92">
        <f t="shared" si="15"/>
        <v>2026.9740999999999</v>
      </c>
      <c r="L92" t="str">
        <f t="shared" si="16"/>
        <v/>
      </c>
      <c r="M92">
        <f t="shared" si="17"/>
        <v>2026.9740999999999</v>
      </c>
      <c r="N92">
        <f t="shared" si="18"/>
        <v>2026.9740999999999</v>
      </c>
      <c r="O92" s="8" t="str">
        <f t="shared" si="19"/>
        <v/>
      </c>
      <c r="P92">
        <f t="shared" si="20"/>
        <v>2026.9740999999999</v>
      </c>
      <c r="Q92" s="8" t="str">
        <f t="shared" si="21"/>
        <v/>
      </c>
      <c r="R92" s="8">
        <f t="shared" si="22"/>
        <v>2026.9740999999999</v>
      </c>
      <c r="S92" s="8" t="str">
        <f t="shared" si="23"/>
        <v/>
      </c>
      <c r="T92" s="8" t="str">
        <f t="shared" si="24"/>
        <v/>
      </c>
      <c r="U92" s="8" t="str">
        <f t="shared" si="25"/>
        <v/>
      </c>
    </row>
    <row r="93" spans="1:25" ht="17" x14ac:dyDescent="0.2">
      <c r="A93">
        <v>53</v>
      </c>
      <c r="B93" t="s">
        <v>7</v>
      </c>
      <c r="C93">
        <v>24.795000000000002</v>
      </c>
      <c r="D93">
        <v>1</v>
      </c>
      <c r="E93" t="s">
        <v>11</v>
      </c>
      <c r="F93" t="s">
        <v>13</v>
      </c>
      <c r="G93">
        <v>10942.13205</v>
      </c>
      <c r="H93" t="str">
        <f t="shared" si="26"/>
        <v/>
      </c>
      <c r="I93">
        <f t="shared" si="27"/>
        <v>10942.13205</v>
      </c>
      <c r="J93">
        <f t="shared" si="14"/>
        <v>10942.13205</v>
      </c>
      <c r="K93" t="str">
        <f t="shared" si="15"/>
        <v/>
      </c>
      <c r="L93" t="str">
        <f t="shared" si="16"/>
        <v/>
      </c>
      <c r="M93">
        <f t="shared" si="17"/>
        <v>10942.13205</v>
      </c>
      <c r="N93" t="str">
        <f t="shared" si="18"/>
        <v/>
      </c>
      <c r="O93" s="8">
        <f t="shared" si="19"/>
        <v>10942.13205</v>
      </c>
      <c r="P93" t="str">
        <f t="shared" si="20"/>
        <v/>
      </c>
      <c r="Q93" s="8">
        <f t="shared" si="21"/>
        <v>10942.13205</v>
      </c>
      <c r="R93" s="8" t="str">
        <f t="shared" si="22"/>
        <v/>
      </c>
      <c r="S93" s="8" t="str">
        <f t="shared" si="23"/>
        <v/>
      </c>
      <c r="T93" s="8" t="str">
        <f t="shared" si="24"/>
        <v/>
      </c>
      <c r="U93" s="8">
        <f t="shared" si="25"/>
        <v>10942.13205</v>
      </c>
      <c r="X93" t="s">
        <v>116</v>
      </c>
    </row>
    <row r="94" spans="1:25" ht="17" x14ac:dyDescent="0.2">
      <c r="A94">
        <v>59</v>
      </c>
      <c r="B94" t="s">
        <v>10</v>
      </c>
      <c r="C94">
        <v>29.83</v>
      </c>
      <c r="D94">
        <v>3</v>
      </c>
      <c r="E94" t="s">
        <v>8</v>
      </c>
      <c r="F94" t="s">
        <v>14</v>
      </c>
      <c r="G94">
        <v>30184.936699999998</v>
      </c>
      <c r="H94">
        <f t="shared" si="26"/>
        <v>30184.936699999998</v>
      </c>
      <c r="I94" t="str">
        <f t="shared" si="27"/>
        <v/>
      </c>
      <c r="J94" t="str">
        <f t="shared" si="14"/>
        <v/>
      </c>
      <c r="K94">
        <f t="shared" si="15"/>
        <v>30184.936699999998</v>
      </c>
      <c r="L94">
        <f t="shared" si="16"/>
        <v>30184.936699999998</v>
      </c>
      <c r="M94" t="str">
        <f t="shared" si="17"/>
        <v/>
      </c>
      <c r="N94" t="str">
        <f t="shared" si="18"/>
        <v/>
      </c>
      <c r="O94" s="8">
        <f t="shared" si="19"/>
        <v>30184.936699999998</v>
      </c>
      <c r="P94">
        <f t="shared" si="20"/>
        <v>30184.936699999998</v>
      </c>
      <c r="Q94" s="8" t="str">
        <f t="shared" si="21"/>
        <v/>
      </c>
      <c r="R94" s="8" t="str">
        <f t="shared" si="22"/>
        <v/>
      </c>
      <c r="S94" s="8" t="str">
        <f t="shared" si="23"/>
        <v/>
      </c>
      <c r="T94" s="8">
        <f t="shared" si="24"/>
        <v>30184.936699999998</v>
      </c>
      <c r="U94" s="8" t="str">
        <f t="shared" si="25"/>
        <v/>
      </c>
      <c r="X94" t="s">
        <v>117</v>
      </c>
    </row>
    <row r="95" spans="1:25" ht="17" x14ac:dyDescent="0.2">
      <c r="A95">
        <v>35</v>
      </c>
      <c r="B95" t="s">
        <v>10</v>
      </c>
      <c r="C95">
        <v>34.770000000000003</v>
      </c>
      <c r="D95">
        <v>2</v>
      </c>
      <c r="E95" t="s">
        <v>11</v>
      </c>
      <c r="F95" t="s">
        <v>13</v>
      </c>
      <c r="G95">
        <v>5729.0052999999998</v>
      </c>
      <c r="H95" t="str">
        <f t="shared" si="26"/>
        <v/>
      </c>
      <c r="I95">
        <f t="shared" si="27"/>
        <v>5729.0052999999998</v>
      </c>
      <c r="J95" t="str">
        <f t="shared" si="14"/>
        <v/>
      </c>
      <c r="K95">
        <f t="shared" si="15"/>
        <v>5729.0052999999998</v>
      </c>
      <c r="L95">
        <f t="shared" si="16"/>
        <v>5729.0052999999998</v>
      </c>
      <c r="M95" t="str">
        <f t="shared" si="17"/>
        <v/>
      </c>
      <c r="N95" t="str">
        <f t="shared" si="18"/>
        <v/>
      </c>
      <c r="O95" s="8">
        <f t="shared" si="19"/>
        <v>5729.0052999999998</v>
      </c>
      <c r="P95" t="str">
        <f t="shared" si="20"/>
        <v/>
      </c>
      <c r="Q95" s="8">
        <f t="shared" si="21"/>
        <v>5729.0052999999998</v>
      </c>
      <c r="R95" s="8" t="str">
        <f t="shared" si="22"/>
        <v/>
      </c>
      <c r="S95" s="8" t="str">
        <f t="shared" si="23"/>
        <v/>
      </c>
      <c r="T95" s="8" t="str">
        <f t="shared" si="24"/>
        <v/>
      </c>
      <c r="U95" s="8">
        <f t="shared" si="25"/>
        <v>5729.0052999999998</v>
      </c>
    </row>
    <row r="96" spans="1:25" ht="17" x14ac:dyDescent="0.2">
      <c r="A96">
        <v>64</v>
      </c>
      <c r="B96" t="s">
        <v>7</v>
      </c>
      <c r="C96">
        <v>31.3</v>
      </c>
      <c r="D96">
        <v>2</v>
      </c>
      <c r="E96" t="s">
        <v>8</v>
      </c>
      <c r="F96" t="s">
        <v>9</v>
      </c>
      <c r="G96">
        <v>47291.055</v>
      </c>
      <c r="H96">
        <f t="shared" si="26"/>
        <v>47291.055</v>
      </c>
      <c r="I96" t="str">
        <f t="shared" si="27"/>
        <v/>
      </c>
      <c r="J96" t="str">
        <f t="shared" si="14"/>
        <v/>
      </c>
      <c r="K96">
        <f t="shared" si="15"/>
        <v>47291.055</v>
      </c>
      <c r="L96" t="str">
        <f t="shared" si="16"/>
        <v/>
      </c>
      <c r="M96">
        <f t="shared" si="17"/>
        <v>47291.055</v>
      </c>
      <c r="N96">
        <f t="shared" si="18"/>
        <v>47291.055</v>
      </c>
      <c r="O96" s="8" t="str">
        <f t="shared" si="19"/>
        <v/>
      </c>
      <c r="P96" t="str">
        <f t="shared" si="20"/>
        <v/>
      </c>
      <c r="Q96" s="8">
        <f t="shared" si="21"/>
        <v>47291.055</v>
      </c>
      <c r="R96" s="8" t="str">
        <f t="shared" si="22"/>
        <v/>
      </c>
      <c r="S96" s="8">
        <f t="shared" si="23"/>
        <v>47291.055</v>
      </c>
      <c r="T96" s="8" t="str">
        <f t="shared" si="24"/>
        <v/>
      </c>
      <c r="U96" s="8" t="str">
        <f t="shared" si="25"/>
        <v/>
      </c>
      <c r="X96" t="s">
        <v>72</v>
      </c>
    </row>
    <row r="97" spans="1:25" ht="17" x14ac:dyDescent="0.2">
      <c r="A97">
        <v>28</v>
      </c>
      <c r="B97" t="s">
        <v>7</v>
      </c>
      <c r="C97">
        <v>37.619999999999997</v>
      </c>
      <c r="D97">
        <v>1</v>
      </c>
      <c r="E97" t="s">
        <v>11</v>
      </c>
      <c r="F97" t="s">
        <v>12</v>
      </c>
      <c r="G97">
        <v>3766.8838000000001</v>
      </c>
      <c r="H97" t="str">
        <f t="shared" si="26"/>
        <v/>
      </c>
      <c r="I97">
        <f t="shared" si="27"/>
        <v>3766.8838000000001</v>
      </c>
      <c r="J97" t="str">
        <f t="shared" si="14"/>
        <v/>
      </c>
      <c r="K97">
        <f t="shared" si="15"/>
        <v>3766.8838000000001</v>
      </c>
      <c r="L97" t="str">
        <f t="shared" si="16"/>
        <v/>
      </c>
      <c r="M97">
        <f t="shared" si="17"/>
        <v>3766.8838000000001</v>
      </c>
      <c r="N97">
        <f t="shared" si="18"/>
        <v>3766.8838000000001</v>
      </c>
      <c r="O97" s="8" t="str">
        <f t="shared" si="19"/>
        <v/>
      </c>
      <c r="P97">
        <f t="shared" si="20"/>
        <v>3766.8838000000001</v>
      </c>
      <c r="Q97" s="8" t="str">
        <f t="shared" si="21"/>
        <v/>
      </c>
      <c r="R97" s="8">
        <f t="shared" si="22"/>
        <v>3766.8838000000001</v>
      </c>
      <c r="S97" s="8" t="str">
        <f t="shared" si="23"/>
        <v/>
      </c>
      <c r="T97" s="8" t="str">
        <f t="shared" si="24"/>
        <v/>
      </c>
      <c r="U97" s="8" t="str">
        <f t="shared" si="25"/>
        <v/>
      </c>
      <c r="X97" t="s">
        <v>77</v>
      </c>
    </row>
    <row r="98" spans="1:25" ht="17" x14ac:dyDescent="0.2">
      <c r="A98">
        <v>54</v>
      </c>
      <c r="B98" t="s">
        <v>7</v>
      </c>
      <c r="C98">
        <v>30.8</v>
      </c>
      <c r="D98">
        <v>3</v>
      </c>
      <c r="E98" t="s">
        <v>11</v>
      </c>
      <c r="F98" t="s">
        <v>9</v>
      </c>
      <c r="G98">
        <v>12105.32</v>
      </c>
      <c r="H98" t="str">
        <f t="shared" si="26"/>
        <v/>
      </c>
      <c r="I98">
        <f t="shared" si="27"/>
        <v>12105.32</v>
      </c>
      <c r="J98" t="str">
        <f t="shared" si="14"/>
        <v/>
      </c>
      <c r="K98">
        <f t="shared" si="15"/>
        <v>12105.32</v>
      </c>
      <c r="L98" t="str">
        <f t="shared" si="16"/>
        <v/>
      </c>
      <c r="M98">
        <f t="shared" si="17"/>
        <v>12105.32</v>
      </c>
      <c r="N98">
        <f t="shared" si="18"/>
        <v>12105.32</v>
      </c>
      <c r="O98" s="8" t="str">
        <f t="shared" si="19"/>
        <v/>
      </c>
      <c r="P98" t="str">
        <f t="shared" si="20"/>
        <v/>
      </c>
      <c r="Q98" s="8">
        <f t="shared" si="21"/>
        <v>12105.32</v>
      </c>
      <c r="R98" s="8" t="str">
        <f t="shared" si="22"/>
        <v/>
      </c>
      <c r="S98" s="8">
        <f t="shared" si="23"/>
        <v>12105.32</v>
      </c>
      <c r="T98" s="8" t="str">
        <f t="shared" si="24"/>
        <v/>
      </c>
      <c r="U98" s="8" t="str">
        <f t="shared" si="25"/>
        <v/>
      </c>
    </row>
    <row r="99" spans="1:25" ht="17" x14ac:dyDescent="0.2">
      <c r="A99">
        <v>55</v>
      </c>
      <c r="B99" t="s">
        <v>10</v>
      </c>
      <c r="C99">
        <v>38.28</v>
      </c>
      <c r="D99">
        <v>0</v>
      </c>
      <c r="E99" t="s">
        <v>11</v>
      </c>
      <c r="F99" t="s">
        <v>12</v>
      </c>
      <c r="G99">
        <v>10226.2842</v>
      </c>
      <c r="H99" t="str">
        <f t="shared" si="26"/>
        <v/>
      </c>
      <c r="I99">
        <f t="shared" si="27"/>
        <v>10226.2842</v>
      </c>
      <c r="J99" t="str">
        <f t="shared" si="14"/>
        <v/>
      </c>
      <c r="K99">
        <f t="shared" si="15"/>
        <v>10226.2842</v>
      </c>
      <c r="L99">
        <f t="shared" si="16"/>
        <v>10226.2842</v>
      </c>
      <c r="M99" t="str">
        <f t="shared" si="17"/>
        <v/>
      </c>
      <c r="N99">
        <f t="shared" si="18"/>
        <v>10226.2842</v>
      </c>
      <c r="O99" s="8" t="str">
        <f t="shared" si="19"/>
        <v/>
      </c>
      <c r="P99">
        <f t="shared" si="20"/>
        <v>10226.2842</v>
      </c>
      <c r="Q99" s="8" t="str">
        <f t="shared" si="21"/>
        <v/>
      </c>
      <c r="R99" s="8">
        <f t="shared" si="22"/>
        <v>10226.2842</v>
      </c>
      <c r="S99" s="8" t="str">
        <f t="shared" si="23"/>
        <v/>
      </c>
      <c r="T99" s="8" t="str">
        <f t="shared" si="24"/>
        <v/>
      </c>
      <c r="U99" s="8" t="str">
        <f t="shared" si="25"/>
        <v/>
      </c>
      <c r="X99" t="s">
        <v>107</v>
      </c>
      <c r="Y99">
        <f>_xlfn.T.TEST(P:P,Q:Q,2,3)</f>
        <v>8.8339134439295725E-3</v>
      </c>
    </row>
    <row r="100" spans="1:25" ht="17" x14ac:dyDescent="0.2">
      <c r="A100">
        <v>56</v>
      </c>
      <c r="B100" t="s">
        <v>10</v>
      </c>
      <c r="C100">
        <v>19.95</v>
      </c>
      <c r="D100">
        <v>0</v>
      </c>
      <c r="E100" t="s">
        <v>8</v>
      </c>
      <c r="F100" t="s">
        <v>14</v>
      </c>
      <c r="G100">
        <v>22412.648499999999</v>
      </c>
      <c r="H100">
        <f t="shared" si="26"/>
        <v>22412.648499999999</v>
      </c>
      <c r="I100" t="str">
        <f t="shared" si="27"/>
        <v/>
      </c>
      <c r="J100">
        <f t="shared" si="14"/>
        <v>22412.648499999999</v>
      </c>
      <c r="K100" t="str">
        <f t="shared" si="15"/>
        <v/>
      </c>
      <c r="L100">
        <f t="shared" si="16"/>
        <v>22412.648499999999</v>
      </c>
      <c r="M100" t="str">
        <f t="shared" si="17"/>
        <v/>
      </c>
      <c r="N100" t="str">
        <f t="shared" si="18"/>
        <v/>
      </c>
      <c r="O100" s="8">
        <f t="shared" si="19"/>
        <v>22412.648499999999</v>
      </c>
      <c r="P100">
        <f t="shared" si="20"/>
        <v>22412.648499999999</v>
      </c>
      <c r="Q100" s="8" t="str">
        <f t="shared" si="21"/>
        <v/>
      </c>
      <c r="R100" s="8" t="str">
        <f t="shared" si="22"/>
        <v/>
      </c>
      <c r="S100" s="8" t="str">
        <f t="shared" si="23"/>
        <v/>
      </c>
      <c r="T100" s="8">
        <f t="shared" si="24"/>
        <v>22412.648499999999</v>
      </c>
      <c r="U100" s="8" t="str">
        <f t="shared" si="25"/>
        <v/>
      </c>
    </row>
    <row r="101" spans="1:25" ht="17" x14ac:dyDescent="0.2">
      <c r="A101">
        <v>38</v>
      </c>
      <c r="B101" t="s">
        <v>10</v>
      </c>
      <c r="C101">
        <v>19.3</v>
      </c>
      <c r="D101">
        <v>0</v>
      </c>
      <c r="E101" t="s">
        <v>8</v>
      </c>
      <c r="F101" t="s">
        <v>9</v>
      </c>
      <c r="G101">
        <v>15820.699000000001</v>
      </c>
      <c r="H101">
        <f t="shared" si="26"/>
        <v>15820.699000000001</v>
      </c>
      <c r="I101" t="str">
        <f t="shared" si="27"/>
        <v/>
      </c>
      <c r="J101">
        <f t="shared" si="14"/>
        <v>15820.699000000001</v>
      </c>
      <c r="K101" t="str">
        <f t="shared" si="15"/>
        <v/>
      </c>
      <c r="L101">
        <f t="shared" si="16"/>
        <v>15820.699000000001</v>
      </c>
      <c r="M101" t="str">
        <f t="shared" si="17"/>
        <v/>
      </c>
      <c r="N101">
        <f t="shared" si="18"/>
        <v>15820.699000000001</v>
      </c>
      <c r="O101" s="8" t="str">
        <f t="shared" si="19"/>
        <v/>
      </c>
      <c r="P101" t="str">
        <f t="shared" si="20"/>
        <v/>
      </c>
      <c r="Q101" s="8">
        <f t="shared" si="21"/>
        <v>15820.699000000001</v>
      </c>
      <c r="R101" s="8" t="str">
        <f t="shared" si="22"/>
        <v/>
      </c>
      <c r="S101" s="8">
        <f t="shared" si="23"/>
        <v>15820.699000000001</v>
      </c>
      <c r="T101" s="8" t="str">
        <f t="shared" si="24"/>
        <v/>
      </c>
      <c r="U101" s="8" t="str">
        <f t="shared" si="25"/>
        <v/>
      </c>
      <c r="X101" s="9" t="s">
        <v>76</v>
      </c>
      <c r="Y101" s="10" t="s">
        <v>78</v>
      </c>
    </row>
    <row r="102" spans="1:25" ht="17" x14ac:dyDescent="0.2">
      <c r="A102">
        <v>41</v>
      </c>
      <c r="B102" t="s">
        <v>7</v>
      </c>
      <c r="C102">
        <v>31.6</v>
      </c>
      <c r="D102">
        <v>0</v>
      </c>
      <c r="E102" t="s">
        <v>11</v>
      </c>
      <c r="F102" t="s">
        <v>9</v>
      </c>
      <c r="G102">
        <v>6186.1270000000004</v>
      </c>
      <c r="H102" t="str">
        <f t="shared" si="26"/>
        <v/>
      </c>
      <c r="I102">
        <f t="shared" si="27"/>
        <v>6186.1270000000004</v>
      </c>
      <c r="J102" t="str">
        <f t="shared" si="14"/>
        <v/>
      </c>
      <c r="K102">
        <f t="shared" si="15"/>
        <v>6186.1270000000004</v>
      </c>
      <c r="L102" t="str">
        <f t="shared" si="16"/>
        <v/>
      </c>
      <c r="M102">
        <f t="shared" si="17"/>
        <v>6186.1270000000004</v>
      </c>
      <c r="N102">
        <f t="shared" si="18"/>
        <v>6186.1270000000004</v>
      </c>
      <c r="O102" s="8" t="str">
        <f t="shared" si="19"/>
        <v/>
      </c>
      <c r="P102" t="str">
        <f t="shared" si="20"/>
        <v/>
      </c>
      <c r="Q102" s="8">
        <f t="shared" si="21"/>
        <v>6186.1270000000004</v>
      </c>
      <c r="R102" s="8" t="str">
        <f t="shared" si="22"/>
        <v/>
      </c>
      <c r="S102" s="8">
        <f t="shared" si="23"/>
        <v>6186.1270000000004</v>
      </c>
      <c r="T102" s="8" t="str">
        <f t="shared" si="24"/>
        <v/>
      </c>
      <c r="U102" s="8" t="str">
        <f t="shared" si="25"/>
        <v/>
      </c>
      <c r="X102" s="9" t="s">
        <v>50</v>
      </c>
      <c r="Y102" s="10" t="s">
        <v>120</v>
      </c>
    </row>
    <row r="103" spans="1:25" ht="17" x14ac:dyDescent="0.2">
      <c r="A103">
        <v>30</v>
      </c>
      <c r="B103" t="s">
        <v>10</v>
      </c>
      <c r="C103">
        <v>25.46</v>
      </c>
      <c r="D103">
        <v>0</v>
      </c>
      <c r="E103" t="s">
        <v>11</v>
      </c>
      <c r="F103" t="s">
        <v>14</v>
      </c>
      <c r="G103">
        <v>3645.0893999999998</v>
      </c>
      <c r="H103" t="str">
        <f t="shared" si="26"/>
        <v/>
      </c>
      <c r="I103">
        <f t="shared" si="27"/>
        <v>3645.0893999999998</v>
      </c>
      <c r="J103" t="str">
        <f t="shared" si="14"/>
        <v/>
      </c>
      <c r="K103">
        <f t="shared" si="15"/>
        <v>3645.0893999999998</v>
      </c>
      <c r="L103">
        <f t="shared" si="16"/>
        <v>3645.0893999999998</v>
      </c>
      <c r="M103" t="str">
        <f t="shared" si="17"/>
        <v/>
      </c>
      <c r="N103" t="str">
        <f t="shared" si="18"/>
        <v/>
      </c>
      <c r="O103" s="8">
        <f t="shared" si="19"/>
        <v>3645.0893999999998</v>
      </c>
      <c r="P103">
        <f t="shared" si="20"/>
        <v>3645.0893999999998</v>
      </c>
      <c r="Q103" s="8" t="str">
        <f t="shared" si="21"/>
        <v/>
      </c>
      <c r="R103" s="8" t="str">
        <f t="shared" si="22"/>
        <v/>
      </c>
      <c r="S103" s="8" t="str">
        <f t="shared" si="23"/>
        <v/>
      </c>
      <c r="T103" s="8">
        <f t="shared" si="24"/>
        <v>3645.0893999999998</v>
      </c>
      <c r="U103" s="8" t="str">
        <f t="shared" si="25"/>
        <v/>
      </c>
    </row>
    <row r="104" spans="1:25" ht="17" x14ac:dyDescent="0.2">
      <c r="A104">
        <v>18</v>
      </c>
      <c r="B104" t="s">
        <v>7</v>
      </c>
      <c r="C104">
        <v>30.114999999999998</v>
      </c>
      <c r="D104">
        <v>0</v>
      </c>
      <c r="E104" t="s">
        <v>11</v>
      </c>
      <c r="F104" t="s">
        <v>14</v>
      </c>
      <c r="G104">
        <v>21344.846699999998</v>
      </c>
      <c r="H104" t="str">
        <f t="shared" si="26"/>
        <v/>
      </c>
      <c r="I104">
        <f t="shared" si="27"/>
        <v>21344.846699999998</v>
      </c>
      <c r="J104" t="str">
        <f t="shared" si="14"/>
        <v/>
      </c>
      <c r="K104">
        <f t="shared" si="15"/>
        <v>21344.846699999998</v>
      </c>
      <c r="L104" t="str">
        <f t="shared" si="16"/>
        <v/>
      </c>
      <c r="M104">
        <f t="shared" si="17"/>
        <v>21344.846699999998</v>
      </c>
      <c r="N104" t="str">
        <f t="shared" si="18"/>
        <v/>
      </c>
      <c r="O104" s="8">
        <f t="shared" si="19"/>
        <v>21344.846699999998</v>
      </c>
      <c r="P104">
        <f t="shared" si="20"/>
        <v>21344.846699999998</v>
      </c>
      <c r="Q104" s="8" t="str">
        <f t="shared" si="21"/>
        <v/>
      </c>
      <c r="R104" s="8" t="str">
        <f t="shared" si="22"/>
        <v/>
      </c>
      <c r="S104" s="8" t="str">
        <f t="shared" si="23"/>
        <v/>
      </c>
      <c r="T104" s="8">
        <f t="shared" si="24"/>
        <v>21344.846699999998</v>
      </c>
      <c r="U104" s="8" t="str">
        <f t="shared" si="25"/>
        <v/>
      </c>
    </row>
    <row r="105" spans="1:25" ht="17" x14ac:dyDescent="0.2">
      <c r="A105">
        <v>61</v>
      </c>
      <c r="B105" t="s">
        <v>7</v>
      </c>
      <c r="C105">
        <v>29.92</v>
      </c>
      <c r="D105">
        <v>3</v>
      </c>
      <c r="E105" t="s">
        <v>8</v>
      </c>
      <c r="F105" t="s">
        <v>12</v>
      </c>
      <c r="G105">
        <v>30942.191800000001</v>
      </c>
      <c r="H105">
        <f t="shared" si="26"/>
        <v>30942.191800000001</v>
      </c>
      <c r="I105" t="str">
        <f t="shared" si="27"/>
        <v/>
      </c>
      <c r="J105" t="str">
        <f t="shared" si="14"/>
        <v/>
      </c>
      <c r="K105">
        <f t="shared" si="15"/>
        <v>30942.191800000001</v>
      </c>
      <c r="L105" t="str">
        <f t="shared" si="16"/>
        <v/>
      </c>
      <c r="M105">
        <f t="shared" si="17"/>
        <v>30942.191800000001</v>
      </c>
      <c r="N105">
        <f t="shared" si="18"/>
        <v>30942.191800000001</v>
      </c>
      <c r="O105" s="8" t="str">
        <f t="shared" si="19"/>
        <v/>
      </c>
      <c r="P105">
        <f t="shared" si="20"/>
        <v>30942.191800000001</v>
      </c>
      <c r="Q105" s="8" t="str">
        <f t="shared" si="21"/>
        <v/>
      </c>
      <c r="R105" s="8">
        <f t="shared" si="22"/>
        <v>30942.191800000001</v>
      </c>
      <c r="S105" s="8" t="str">
        <f t="shared" si="23"/>
        <v/>
      </c>
      <c r="T105" s="8" t="str">
        <f t="shared" si="24"/>
        <v/>
      </c>
      <c r="U105" s="8" t="str">
        <f t="shared" si="25"/>
        <v/>
      </c>
      <c r="W105">
        <v>8</v>
      </c>
      <c r="X105" t="s">
        <v>134</v>
      </c>
    </row>
    <row r="106" spans="1:25" ht="17" x14ac:dyDescent="0.2">
      <c r="A106">
        <v>34</v>
      </c>
      <c r="B106" t="s">
        <v>7</v>
      </c>
      <c r="C106">
        <v>27.5</v>
      </c>
      <c r="D106">
        <v>1</v>
      </c>
      <c r="E106" t="s">
        <v>11</v>
      </c>
      <c r="F106" t="s">
        <v>9</v>
      </c>
      <c r="G106">
        <v>5003.8530000000001</v>
      </c>
      <c r="H106" t="str">
        <f t="shared" si="26"/>
        <v/>
      </c>
      <c r="I106">
        <f t="shared" si="27"/>
        <v>5003.8530000000001</v>
      </c>
      <c r="J106" t="str">
        <f t="shared" si="14"/>
        <v/>
      </c>
      <c r="K106">
        <f t="shared" si="15"/>
        <v>5003.8530000000001</v>
      </c>
      <c r="L106" t="str">
        <f t="shared" si="16"/>
        <v/>
      </c>
      <c r="M106">
        <f t="shared" si="17"/>
        <v>5003.8530000000001</v>
      </c>
      <c r="N106">
        <f t="shared" si="18"/>
        <v>5003.8530000000001</v>
      </c>
      <c r="O106" s="8" t="str">
        <f t="shared" si="19"/>
        <v/>
      </c>
      <c r="P106" t="str">
        <f t="shared" si="20"/>
        <v/>
      </c>
      <c r="Q106" s="8">
        <f t="shared" si="21"/>
        <v>5003.8530000000001</v>
      </c>
      <c r="R106" s="8" t="str">
        <f t="shared" si="22"/>
        <v/>
      </c>
      <c r="S106" s="8">
        <f t="shared" si="23"/>
        <v>5003.8530000000001</v>
      </c>
      <c r="T106" s="8" t="str">
        <f t="shared" si="24"/>
        <v/>
      </c>
      <c r="U106" s="8" t="str">
        <f t="shared" si="25"/>
        <v/>
      </c>
    </row>
    <row r="107" spans="1:25" ht="17" x14ac:dyDescent="0.2">
      <c r="A107">
        <v>20</v>
      </c>
      <c r="B107" t="s">
        <v>10</v>
      </c>
      <c r="C107">
        <v>28.024999999999999</v>
      </c>
      <c r="D107">
        <v>1</v>
      </c>
      <c r="E107" t="s">
        <v>8</v>
      </c>
      <c r="F107" t="s">
        <v>13</v>
      </c>
      <c r="G107">
        <v>17560.37975</v>
      </c>
      <c r="H107">
        <f t="shared" si="26"/>
        <v>17560.37975</v>
      </c>
      <c r="I107" t="str">
        <f t="shared" si="27"/>
        <v/>
      </c>
      <c r="J107" t="str">
        <f t="shared" si="14"/>
        <v/>
      </c>
      <c r="K107">
        <f t="shared" si="15"/>
        <v>17560.37975</v>
      </c>
      <c r="L107">
        <f t="shared" si="16"/>
        <v>17560.37975</v>
      </c>
      <c r="M107" t="str">
        <f t="shared" si="17"/>
        <v/>
      </c>
      <c r="N107" t="str">
        <f t="shared" si="18"/>
        <v/>
      </c>
      <c r="O107" s="8">
        <f t="shared" si="19"/>
        <v>17560.37975</v>
      </c>
      <c r="P107" t="str">
        <f t="shared" si="20"/>
        <v/>
      </c>
      <c r="Q107" s="8">
        <f t="shared" si="21"/>
        <v>17560.37975</v>
      </c>
      <c r="R107" s="8" t="str">
        <f t="shared" si="22"/>
        <v/>
      </c>
      <c r="S107" s="8" t="str">
        <f t="shared" si="23"/>
        <v/>
      </c>
      <c r="T107" s="8" t="str">
        <f t="shared" si="24"/>
        <v/>
      </c>
      <c r="U107" s="8">
        <f t="shared" si="25"/>
        <v>17560.37975</v>
      </c>
      <c r="X107" t="s">
        <v>121</v>
      </c>
    </row>
    <row r="108" spans="1:25" ht="17" x14ac:dyDescent="0.2">
      <c r="A108">
        <v>19</v>
      </c>
      <c r="B108" t="s">
        <v>7</v>
      </c>
      <c r="C108">
        <v>28.4</v>
      </c>
      <c r="D108">
        <v>1</v>
      </c>
      <c r="E108" t="s">
        <v>11</v>
      </c>
      <c r="F108" t="s">
        <v>9</v>
      </c>
      <c r="G108">
        <v>2331.5189999999998</v>
      </c>
      <c r="H108" t="str">
        <f t="shared" si="26"/>
        <v/>
      </c>
      <c r="I108">
        <f t="shared" si="27"/>
        <v>2331.5189999999998</v>
      </c>
      <c r="J108" t="str">
        <f t="shared" si="14"/>
        <v/>
      </c>
      <c r="K108">
        <f t="shared" si="15"/>
        <v>2331.5189999999998</v>
      </c>
      <c r="L108" t="str">
        <f t="shared" si="16"/>
        <v/>
      </c>
      <c r="M108">
        <f t="shared" si="17"/>
        <v>2331.5189999999998</v>
      </c>
      <c r="N108">
        <f t="shared" si="18"/>
        <v>2331.5189999999998</v>
      </c>
      <c r="O108" s="8" t="str">
        <f t="shared" si="19"/>
        <v/>
      </c>
      <c r="P108" t="str">
        <f t="shared" si="20"/>
        <v/>
      </c>
      <c r="Q108" s="8">
        <f t="shared" si="21"/>
        <v>2331.5189999999998</v>
      </c>
      <c r="R108" s="8" t="str">
        <f t="shared" si="22"/>
        <v/>
      </c>
      <c r="S108" s="8">
        <f t="shared" si="23"/>
        <v>2331.5189999999998</v>
      </c>
      <c r="T108" s="8" t="str">
        <f t="shared" si="24"/>
        <v/>
      </c>
      <c r="U108" s="8" t="str">
        <f t="shared" si="25"/>
        <v/>
      </c>
      <c r="X108" t="s">
        <v>122</v>
      </c>
    </row>
    <row r="109" spans="1:25" ht="17" x14ac:dyDescent="0.2">
      <c r="A109">
        <v>26</v>
      </c>
      <c r="B109" t="s">
        <v>10</v>
      </c>
      <c r="C109">
        <v>30.875</v>
      </c>
      <c r="D109">
        <v>2</v>
      </c>
      <c r="E109" t="s">
        <v>11</v>
      </c>
      <c r="F109" t="s">
        <v>13</v>
      </c>
      <c r="G109">
        <v>3877.3042500000001</v>
      </c>
      <c r="H109" t="str">
        <f t="shared" si="26"/>
        <v/>
      </c>
      <c r="I109">
        <f t="shared" si="27"/>
        <v>3877.3042500000001</v>
      </c>
      <c r="J109" t="str">
        <f t="shared" si="14"/>
        <v/>
      </c>
      <c r="K109">
        <f t="shared" si="15"/>
        <v>3877.3042500000001</v>
      </c>
      <c r="L109">
        <f t="shared" si="16"/>
        <v>3877.3042500000001</v>
      </c>
      <c r="M109" t="str">
        <f t="shared" si="17"/>
        <v/>
      </c>
      <c r="N109" t="str">
        <f t="shared" si="18"/>
        <v/>
      </c>
      <c r="O109" s="8">
        <f t="shared" si="19"/>
        <v>3877.3042500000001</v>
      </c>
      <c r="P109" t="str">
        <f t="shared" si="20"/>
        <v/>
      </c>
      <c r="Q109" s="8">
        <f t="shared" si="21"/>
        <v>3877.3042500000001</v>
      </c>
      <c r="R109" s="8" t="str">
        <f t="shared" si="22"/>
        <v/>
      </c>
      <c r="S109" s="8" t="str">
        <f t="shared" si="23"/>
        <v/>
      </c>
      <c r="T109" s="8" t="str">
        <f t="shared" si="24"/>
        <v/>
      </c>
      <c r="U109" s="8">
        <f t="shared" si="25"/>
        <v>3877.3042500000001</v>
      </c>
    </row>
    <row r="110" spans="1:25" ht="17" x14ac:dyDescent="0.2">
      <c r="A110">
        <v>29</v>
      </c>
      <c r="B110" t="s">
        <v>10</v>
      </c>
      <c r="C110">
        <v>27.94</v>
      </c>
      <c r="D110">
        <v>0</v>
      </c>
      <c r="E110" t="s">
        <v>11</v>
      </c>
      <c r="F110" t="s">
        <v>12</v>
      </c>
      <c r="G110">
        <v>2867.1196</v>
      </c>
      <c r="H110" t="str">
        <f t="shared" si="26"/>
        <v/>
      </c>
      <c r="I110">
        <f t="shared" si="27"/>
        <v>2867.1196</v>
      </c>
      <c r="J110" t="str">
        <f t="shared" si="14"/>
        <v/>
      </c>
      <c r="K110">
        <f t="shared" si="15"/>
        <v>2867.1196</v>
      </c>
      <c r="L110">
        <f t="shared" si="16"/>
        <v>2867.1196</v>
      </c>
      <c r="M110" t="str">
        <f t="shared" si="17"/>
        <v/>
      </c>
      <c r="N110">
        <f t="shared" si="18"/>
        <v>2867.1196</v>
      </c>
      <c r="O110" s="8" t="str">
        <f t="shared" si="19"/>
        <v/>
      </c>
      <c r="P110">
        <f t="shared" si="20"/>
        <v>2867.1196</v>
      </c>
      <c r="Q110" s="8" t="str">
        <f t="shared" si="21"/>
        <v/>
      </c>
      <c r="R110" s="8">
        <f t="shared" si="22"/>
        <v>2867.1196</v>
      </c>
      <c r="S110" s="8" t="str">
        <f t="shared" si="23"/>
        <v/>
      </c>
      <c r="T110" s="8" t="str">
        <f t="shared" si="24"/>
        <v/>
      </c>
      <c r="U110" s="8" t="str">
        <f t="shared" si="25"/>
        <v/>
      </c>
      <c r="X110" t="s">
        <v>72</v>
      </c>
    </row>
    <row r="111" spans="1:25" ht="17" x14ac:dyDescent="0.2">
      <c r="A111">
        <v>63</v>
      </c>
      <c r="B111" t="s">
        <v>10</v>
      </c>
      <c r="C111">
        <v>35.090000000000003</v>
      </c>
      <c r="D111">
        <v>0</v>
      </c>
      <c r="E111" t="s">
        <v>8</v>
      </c>
      <c r="F111" t="s">
        <v>12</v>
      </c>
      <c r="G111">
        <v>47055.532099999997</v>
      </c>
      <c r="H111">
        <f t="shared" si="26"/>
        <v>47055.532099999997</v>
      </c>
      <c r="I111" t="str">
        <f t="shared" si="27"/>
        <v/>
      </c>
      <c r="J111" t="str">
        <f t="shared" si="14"/>
        <v/>
      </c>
      <c r="K111">
        <f t="shared" si="15"/>
        <v>47055.532099999997</v>
      </c>
      <c r="L111">
        <f t="shared" si="16"/>
        <v>47055.532099999997</v>
      </c>
      <c r="M111" t="str">
        <f t="shared" si="17"/>
        <v/>
      </c>
      <c r="N111">
        <f t="shared" si="18"/>
        <v>47055.532099999997</v>
      </c>
      <c r="O111" s="8" t="str">
        <f t="shared" si="19"/>
        <v/>
      </c>
      <c r="P111">
        <f t="shared" si="20"/>
        <v>47055.532099999997</v>
      </c>
      <c r="Q111" s="8" t="str">
        <f t="shared" si="21"/>
        <v/>
      </c>
      <c r="R111" s="8">
        <f t="shared" si="22"/>
        <v>47055.532099999997</v>
      </c>
      <c r="S111" s="8" t="str">
        <f t="shared" si="23"/>
        <v/>
      </c>
      <c r="T111" s="8" t="str">
        <f t="shared" si="24"/>
        <v/>
      </c>
      <c r="U111" s="8" t="str">
        <f t="shared" si="25"/>
        <v/>
      </c>
      <c r="X111" t="s">
        <v>77</v>
      </c>
    </row>
    <row r="112" spans="1:25" ht="17" x14ac:dyDescent="0.2">
      <c r="A112">
        <v>54</v>
      </c>
      <c r="B112" t="s">
        <v>10</v>
      </c>
      <c r="C112">
        <v>33.630000000000003</v>
      </c>
      <c r="D112">
        <v>1</v>
      </c>
      <c r="E112" t="s">
        <v>11</v>
      </c>
      <c r="F112" t="s">
        <v>13</v>
      </c>
      <c r="G112">
        <v>10825.253699999999</v>
      </c>
      <c r="H112" t="str">
        <f t="shared" si="26"/>
        <v/>
      </c>
      <c r="I112">
        <f t="shared" si="27"/>
        <v>10825.253699999999</v>
      </c>
      <c r="J112" t="str">
        <f t="shared" si="14"/>
        <v/>
      </c>
      <c r="K112">
        <f t="shared" si="15"/>
        <v>10825.253699999999</v>
      </c>
      <c r="L112">
        <f t="shared" si="16"/>
        <v>10825.253699999999</v>
      </c>
      <c r="M112" t="str">
        <f t="shared" si="17"/>
        <v/>
      </c>
      <c r="N112" t="str">
        <f t="shared" si="18"/>
        <v/>
      </c>
      <c r="O112" s="8">
        <f t="shared" si="19"/>
        <v>10825.253699999999</v>
      </c>
      <c r="P112" t="str">
        <f t="shared" si="20"/>
        <v/>
      </c>
      <c r="Q112" s="8">
        <f t="shared" si="21"/>
        <v>10825.253699999999</v>
      </c>
      <c r="R112" s="8" t="str">
        <f t="shared" si="22"/>
        <v/>
      </c>
      <c r="S112" s="8" t="str">
        <f t="shared" si="23"/>
        <v/>
      </c>
      <c r="T112" s="8" t="str">
        <f t="shared" si="24"/>
        <v/>
      </c>
      <c r="U112" s="8">
        <f t="shared" si="25"/>
        <v>10825.253699999999</v>
      </c>
    </row>
    <row r="113" spans="1:25" ht="17" x14ac:dyDescent="0.2">
      <c r="A113">
        <v>55</v>
      </c>
      <c r="B113" t="s">
        <v>7</v>
      </c>
      <c r="C113">
        <v>29.7</v>
      </c>
      <c r="D113">
        <v>2</v>
      </c>
      <c r="E113" t="s">
        <v>11</v>
      </c>
      <c r="F113" t="s">
        <v>9</v>
      </c>
      <c r="G113">
        <v>11881.358</v>
      </c>
      <c r="H113" t="str">
        <f t="shared" si="26"/>
        <v/>
      </c>
      <c r="I113">
        <f t="shared" si="27"/>
        <v>11881.358</v>
      </c>
      <c r="J113" t="str">
        <f t="shared" si="14"/>
        <v/>
      </c>
      <c r="K113">
        <f t="shared" si="15"/>
        <v>11881.358</v>
      </c>
      <c r="L113" t="str">
        <f t="shared" si="16"/>
        <v/>
      </c>
      <c r="M113">
        <f t="shared" si="17"/>
        <v>11881.358</v>
      </c>
      <c r="N113">
        <f t="shared" si="18"/>
        <v>11881.358</v>
      </c>
      <c r="O113" s="8" t="str">
        <f t="shared" si="19"/>
        <v/>
      </c>
      <c r="P113" t="str">
        <f t="shared" si="20"/>
        <v/>
      </c>
      <c r="Q113" s="8">
        <f t="shared" si="21"/>
        <v>11881.358</v>
      </c>
      <c r="R113" s="8" t="str">
        <f t="shared" si="22"/>
        <v/>
      </c>
      <c r="S113" s="8">
        <f t="shared" si="23"/>
        <v>11881.358</v>
      </c>
      <c r="T113" s="8" t="str">
        <f t="shared" si="24"/>
        <v/>
      </c>
      <c r="U113" s="8" t="str">
        <f t="shared" si="25"/>
        <v/>
      </c>
      <c r="X113" t="s">
        <v>107</v>
      </c>
      <c r="Y113">
        <f>_xlfn.T.TEST(R:R,S:S,2,3)</f>
        <v>1.4371679021346071E-2</v>
      </c>
    </row>
    <row r="114" spans="1:25" ht="17" x14ac:dyDescent="0.2">
      <c r="A114">
        <v>37</v>
      </c>
      <c r="B114" t="s">
        <v>10</v>
      </c>
      <c r="C114">
        <v>30.8</v>
      </c>
      <c r="D114">
        <v>0</v>
      </c>
      <c r="E114" t="s">
        <v>11</v>
      </c>
      <c r="F114" t="s">
        <v>9</v>
      </c>
      <c r="G114">
        <v>4646.759</v>
      </c>
      <c r="H114" t="str">
        <f t="shared" si="26"/>
        <v/>
      </c>
      <c r="I114">
        <f t="shared" si="27"/>
        <v>4646.759</v>
      </c>
      <c r="J114" t="str">
        <f t="shared" si="14"/>
        <v/>
      </c>
      <c r="K114">
        <f t="shared" si="15"/>
        <v>4646.759</v>
      </c>
      <c r="L114">
        <f t="shared" si="16"/>
        <v>4646.759</v>
      </c>
      <c r="M114" t="str">
        <f t="shared" si="17"/>
        <v/>
      </c>
      <c r="N114">
        <f t="shared" si="18"/>
        <v>4646.759</v>
      </c>
      <c r="O114" s="8" t="str">
        <f t="shared" si="19"/>
        <v/>
      </c>
      <c r="P114" t="str">
        <f t="shared" si="20"/>
        <v/>
      </c>
      <c r="Q114" s="8">
        <f t="shared" si="21"/>
        <v>4646.759</v>
      </c>
      <c r="R114" s="8" t="str">
        <f t="shared" si="22"/>
        <v/>
      </c>
      <c r="S114" s="8">
        <f t="shared" si="23"/>
        <v>4646.759</v>
      </c>
      <c r="T114" s="8" t="str">
        <f t="shared" si="24"/>
        <v/>
      </c>
      <c r="U114" s="8" t="str">
        <f t="shared" si="25"/>
        <v/>
      </c>
    </row>
    <row r="115" spans="1:25" ht="17" x14ac:dyDescent="0.2">
      <c r="A115">
        <v>21</v>
      </c>
      <c r="B115" t="s">
        <v>7</v>
      </c>
      <c r="C115">
        <v>35.72</v>
      </c>
      <c r="D115">
        <v>0</v>
      </c>
      <c r="E115" t="s">
        <v>11</v>
      </c>
      <c r="F115" t="s">
        <v>13</v>
      </c>
      <c r="G115">
        <v>2404.7338</v>
      </c>
      <c r="H115" t="str">
        <f t="shared" si="26"/>
        <v/>
      </c>
      <c r="I115">
        <f t="shared" si="27"/>
        <v>2404.7338</v>
      </c>
      <c r="J115" t="str">
        <f t="shared" si="14"/>
        <v/>
      </c>
      <c r="K115">
        <f t="shared" si="15"/>
        <v>2404.7338</v>
      </c>
      <c r="L115" t="str">
        <f t="shared" si="16"/>
        <v/>
      </c>
      <c r="M115">
        <f t="shared" si="17"/>
        <v>2404.7338</v>
      </c>
      <c r="N115" t="str">
        <f t="shared" si="18"/>
        <v/>
      </c>
      <c r="O115" s="8">
        <f t="shared" si="19"/>
        <v>2404.7338</v>
      </c>
      <c r="P115" t="str">
        <f t="shared" si="20"/>
        <v/>
      </c>
      <c r="Q115" s="8">
        <f t="shared" si="21"/>
        <v>2404.7338</v>
      </c>
      <c r="R115" s="8" t="str">
        <f t="shared" si="22"/>
        <v/>
      </c>
      <c r="S115" s="8" t="str">
        <f t="shared" si="23"/>
        <v/>
      </c>
      <c r="T115" s="8" t="str">
        <f t="shared" si="24"/>
        <v/>
      </c>
      <c r="U115" s="8">
        <f t="shared" si="25"/>
        <v>2404.7338</v>
      </c>
      <c r="X115" s="9" t="s">
        <v>76</v>
      </c>
      <c r="Y115" s="10" t="s">
        <v>78</v>
      </c>
    </row>
    <row r="116" spans="1:25" ht="17" x14ac:dyDescent="0.2">
      <c r="A116">
        <v>52</v>
      </c>
      <c r="B116" t="s">
        <v>10</v>
      </c>
      <c r="C116">
        <v>32.204999999999998</v>
      </c>
      <c r="D116">
        <v>3</v>
      </c>
      <c r="E116" t="s">
        <v>11</v>
      </c>
      <c r="F116" t="s">
        <v>14</v>
      </c>
      <c r="G116">
        <v>11488.31695</v>
      </c>
      <c r="H116" t="str">
        <f t="shared" si="26"/>
        <v/>
      </c>
      <c r="I116">
        <f t="shared" si="27"/>
        <v>11488.31695</v>
      </c>
      <c r="J116" t="str">
        <f t="shared" si="14"/>
        <v/>
      </c>
      <c r="K116">
        <f t="shared" si="15"/>
        <v>11488.31695</v>
      </c>
      <c r="L116">
        <f t="shared" si="16"/>
        <v>11488.31695</v>
      </c>
      <c r="M116" t="str">
        <f t="shared" si="17"/>
        <v/>
      </c>
      <c r="N116" t="str">
        <f t="shared" si="18"/>
        <v/>
      </c>
      <c r="O116" s="8">
        <f t="shared" si="19"/>
        <v>11488.31695</v>
      </c>
      <c r="P116">
        <f t="shared" si="20"/>
        <v>11488.31695</v>
      </c>
      <c r="Q116" s="8" t="str">
        <f t="shared" si="21"/>
        <v/>
      </c>
      <c r="R116" s="8" t="str">
        <f t="shared" si="22"/>
        <v/>
      </c>
      <c r="S116" s="8" t="str">
        <f t="shared" si="23"/>
        <v/>
      </c>
      <c r="T116" s="8">
        <f t="shared" si="24"/>
        <v>11488.31695</v>
      </c>
      <c r="U116" s="8" t="str">
        <f t="shared" si="25"/>
        <v/>
      </c>
      <c r="X116" s="9" t="s">
        <v>50</v>
      </c>
      <c r="Y116" s="10" t="s">
        <v>123</v>
      </c>
    </row>
    <row r="117" spans="1:25" ht="17" x14ac:dyDescent="0.2">
      <c r="A117">
        <v>60</v>
      </c>
      <c r="B117" t="s">
        <v>10</v>
      </c>
      <c r="C117">
        <v>28.594999999999999</v>
      </c>
      <c r="D117">
        <v>0</v>
      </c>
      <c r="E117" t="s">
        <v>11</v>
      </c>
      <c r="F117" t="s">
        <v>14</v>
      </c>
      <c r="G117">
        <v>30259.995559999999</v>
      </c>
      <c r="H117" t="str">
        <f t="shared" si="26"/>
        <v/>
      </c>
      <c r="I117">
        <f t="shared" si="27"/>
        <v>30259.995559999999</v>
      </c>
      <c r="J117" t="str">
        <f t="shared" si="14"/>
        <v/>
      </c>
      <c r="K117">
        <f t="shared" si="15"/>
        <v>30259.995559999999</v>
      </c>
      <c r="L117">
        <f t="shared" si="16"/>
        <v>30259.995559999999</v>
      </c>
      <c r="M117" t="str">
        <f t="shared" si="17"/>
        <v/>
      </c>
      <c r="N117" t="str">
        <f t="shared" si="18"/>
        <v/>
      </c>
      <c r="O117" s="8">
        <f t="shared" si="19"/>
        <v>30259.995559999999</v>
      </c>
      <c r="P117">
        <f t="shared" si="20"/>
        <v>30259.995559999999</v>
      </c>
      <c r="Q117" s="8" t="str">
        <f t="shared" si="21"/>
        <v/>
      </c>
      <c r="R117" s="8" t="str">
        <f t="shared" si="22"/>
        <v/>
      </c>
      <c r="S117" s="8" t="str">
        <f t="shared" si="23"/>
        <v/>
      </c>
      <c r="T117" s="8">
        <f t="shared" si="24"/>
        <v>30259.995559999999</v>
      </c>
      <c r="U117" s="8" t="str">
        <f t="shared" si="25"/>
        <v/>
      </c>
    </row>
    <row r="118" spans="1:25" ht="17" x14ac:dyDescent="0.2">
      <c r="A118">
        <v>58</v>
      </c>
      <c r="B118" t="s">
        <v>10</v>
      </c>
      <c r="C118">
        <v>49.06</v>
      </c>
      <c r="D118">
        <v>0</v>
      </c>
      <c r="E118" t="s">
        <v>11</v>
      </c>
      <c r="F118" t="s">
        <v>12</v>
      </c>
      <c r="G118">
        <v>11381.3254</v>
      </c>
      <c r="H118" t="str">
        <f t="shared" si="26"/>
        <v/>
      </c>
      <c r="I118">
        <f t="shared" si="27"/>
        <v>11381.3254</v>
      </c>
      <c r="J118" t="str">
        <f t="shared" si="14"/>
        <v/>
      </c>
      <c r="K118">
        <f t="shared" si="15"/>
        <v>11381.3254</v>
      </c>
      <c r="L118">
        <f t="shared" si="16"/>
        <v>11381.3254</v>
      </c>
      <c r="M118" t="str">
        <f t="shared" si="17"/>
        <v/>
      </c>
      <c r="N118">
        <f t="shared" si="18"/>
        <v>11381.3254</v>
      </c>
      <c r="O118" s="8" t="str">
        <f t="shared" si="19"/>
        <v/>
      </c>
      <c r="P118">
        <f t="shared" si="20"/>
        <v>11381.3254</v>
      </c>
      <c r="Q118" s="8" t="str">
        <f t="shared" si="21"/>
        <v/>
      </c>
      <c r="R118" s="8">
        <f t="shared" si="22"/>
        <v>11381.3254</v>
      </c>
      <c r="S118" s="8" t="str">
        <f t="shared" si="23"/>
        <v/>
      </c>
      <c r="T118" s="8" t="str">
        <f t="shared" si="24"/>
        <v/>
      </c>
      <c r="U118" s="8" t="str">
        <f t="shared" si="25"/>
        <v/>
      </c>
    </row>
    <row r="119" spans="1:25" ht="17" x14ac:dyDescent="0.2">
      <c r="A119">
        <v>29</v>
      </c>
      <c r="B119" t="s">
        <v>7</v>
      </c>
      <c r="C119">
        <v>27.94</v>
      </c>
      <c r="D119">
        <v>1</v>
      </c>
      <c r="E119" t="s">
        <v>8</v>
      </c>
      <c r="F119" t="s">
        <v>12</v>
      </c>
      <c r="G119">
        <v>19107.779600000002</v>
      </c>
      <c r="H119">
        <f t="shared" si="26"/>
        <v>19107.779600000002</v>
      </c>
      <c r="I119" t="str">
        <f t="shared" si="27"/>
        <v/>
      </c>
      <c r="J119" t="str">
        <f t="shared" si="14"/>
        <v/>
      </c>
      <c r="K119">
        <f t="shared" si="15"/>
        <v>19107.779600000002</v>
      </c>
      <c r="L119" t="str">
        <f t="shared" si="16"/>
        <v/>
      </c>
      <c r="M119">
        <f t="shared" si="17"/>
        <v>19107.779600000002</v>
      </c>
      <c r="N119">
        <f t="shared" si="18"/>
        <v>19107.779600000002</v>
      </c>
      <c r="O119" s="8" t="str">
        <f t="shared" si="19"/>
        <v/>
      </c>
      <c r="P119">
        <f t="shared" si="20"/>
        <v>19107.779600000002</v>
      </c>
      <c r="Q119" s="8" t="str">
        <f t="shared" si="21"/>
        <v/>
      </c>
      <c r="R119" s="8">
        <f t="shared" si="22"/>
        <v>19107.779600000002</v>
      </c>
      <c r="S119" s="8" t="str">
        <f t="shared" si="23"/>
        <v/>
      </c>
      <c r="T119" s="8" t="str">
        <f t="shared" si="24"/>
        <v/>
      </c>
      <c r="U119" s="8" t="str">
        <f t="shared" si="25"/>
        <v/>
      </c>
      <c r="W119">
        <v>9</v>
      </c>
      <c r="X119" t="s">
        <v>132</v>
      </c>
    </row>
    <row r="120" spans="1:25" ht="17" x14ac:dyDescent="0.2">
      <c r="A120">
        <v>49</v>
      </c>
      <c r="B120" t="s">
        <v>7</v>
      </c>
      <c r="C120">
        <v>27.17</v>
      </c>
      <c r="D120">
        <v>0</v>
      </c>
      <c r="E120" t="s">
        <v>11</v>
      </c>
      <c r="F120" t="s">
        <v>12</v>
      </c>
      <c r="G120">
        <v>8601.3292999999994</v>
      </c>
      <c r="H120" t="str">
        <f t="shared" si="26"/>
        <v/>
      </c>
      <c r="I120">
        <f t="shared" si="27"/>
        <v>8601.3292999999994</v>
      </c>
      <c r="J120" t="str">
        <f t="shared" si="14"/>
        <v/>
      </c>
      <c r="K120">
        <f t="shared" si="15"/>
        <v>8601.3292999999994</v>
      </c>
      <c r="L120" t="str">
        <f t="shared" si="16"/>
        <v/>
      </c>
      <c r="M120">
        <f t="shared" si="17"/>
        <v>8601.3292999999994</v>
      </c>
      <c r="N120">
        <f t="shared" si="18"/>
        <v>8601.3292999999994</v>
      </c>
      <c r="O120" s="8" t="str">
        <f t="shared" si="19"/>
        <v/>
      </c>
      <c r="P120">
        <f t="shared" si="20"/>
        <v>8601.3292999999994</v>
      </c>
      <c r="Q120" s="8" t="str">
        <f t="shared" si="21"/>
        <v/>
      </c>
      <c r="R120" s="8">
        <f t="shared" si="22"/>
        <v>8601.3292999999994</v>
      </c>
      <c r="S120" s="8" t="str">
        <f t="shared" si="23"/>
        <v/>
      </c>
      <c r="T120" s="8" t="str">
        <f t="shared" si="24"/>
        <v/>
      </c>
      <c r="U120" s="8" t="str">
        <f t="shared" si="25"/>
        <v/>
      </c>
    </row>
    <row r="121" spans="1:25" ht="17" x14ac:dyDescent="0.2">
      <c r="A121">
        <v>37</v>
      </c>
      <c r="B121" t="s">
        <v>7</v>
      </c>
      <c r="C121">
        <v>23.37</v>
      </c>
      <c r="D121">
        <v>2</v>
      </c>
      <c r="E121" t="s">
        <v>11</v>
      </c>
      <c r="F121" t="s">
        <v>13</v>
      </c>
      <c r="G121">
        <v>6686.4313000000002</v>
      </c>
      <c r="H121" t="str">
        <f t="shared" si="26"/>
        <v/>
      </c>
      <c r="I121">
        <f t="shared" si="27"/>
        <v>6686.4313000000002</v>
      </c>
      <c r="J121">
        <f t="shared" si="14"/>
        <v>6686.4313000000002</v>
      </c>
      <c r="K121" t="str">
        <f t="shared" si="15"/>
        <v/>
      </c>
      <c r="L121" t="str">
        <f t="shared" si="16"/>
        <v/>
      </c>
      <c r="M121">
        <f t="shared" si="17"/>
        <v>6686.4313000000002</v>
      </c>
      <c r="N121" t="str">
        <f t="shared" si="18"/>
        <v/>
      </c>
      <c r="O121" s="8">
        <f t="shared" si="19"/>
        <v>6686.4313000000002</v>
      </c>
      <c r="P121" t="str">
        <f t="shared" si="20"/>
        <v/>
      </c>
      <c r="Q121" s="8">
        <f t="shared" si="21"/>
        <v>6686.4313000000002</v>
      </c>
      <c r="R121" s="8" t="str">
        <f t="shared" si="22"/>
        <v/>
      </c>
      <c r="S121" s="8" t="str">
        <f t="shared" si="23"/>
        <v/>
      </c>
      <c r="T121" s="8" t="str">
        <f t="shared" si="24"/>
        <v/>
      </c>
      <c r="U121" s="8">
        <f t="shared" si="25"/>
        <v>6686.4313000000002</v>
      </c>
      <c r="X121" t="s">
        <v>127</v>
      </c>
    </row>
    <row r="122" spans="1:25" ht="17" x14ac:dyDescent="0.2">
      <c r="A122">
        <v>44</v>
      </c>
      <c r="B122" t="s">
        <v>10</v>
      </c>
      <c r="C122">
        <v>37.1</v>
      </c>
      <c r="D122">
        <v>2</v>
      </c>
      <c r="E122" t="s">
        <v>11</v>
      </c>
      <c r="F122" t="s">
        <v>9</v>
      </c>
      <c r="G122">
        <v>7740.3370000000004</v>
      </c>
      <c r="H122" t="str">
        <f t="shared" si="26"/>
        <v/>
      </c>
      <c r="I122">
        <f t="shared" si="27"/>
        <v>7740.3370000000004</v>
      </c>
      <c r="J122" t="str">
        <f t="shared" si="14"/>
        <v/>
      </c>
      <c r="K122">
        <f t="shared" si="15"/>
        <v>7740.3370000000004</v>
      </c>
      <c r="L122">
        <f t="shared" si="16"/>
        <v>7740.3370000000004</v>
      </c>
      <c r="M122" t="str">
        <f t="shared" si="17"/>
        <v/>
      </c>
      <c r="N122">
        <f t="shared" si="18"/>
        <v>7740.3370000000004</v>
      </c>
      <c r="O122" s="8" t="str">
        <f t="shared" si="19"/>
        <v/>
      </c>
      <c r="P122" t="str">
        <f t="shared" si="20"/>
        <v/>
      </c>
      <c r="Q122" s="8">
        <f t="shared" si="21"/>
        <v>7740.3370000000004</v>
      </c>
      <c r="R122" s="8" t="str">
        <f t="shared" si="22"/>
        <v/>
      </c>
      <c r="S122" s="8">
        <f t="shared" si="23"/>
        <v>7740.3370000000004</v>
      </c>
      <c r="T122" s="8" t="str">
        <f t="shared" si="24"/>
        <v/>
      </c>
      <c r="U122" s="8" t="str">
        <f t="shared" si="25"/>
        <v/>
      </c>
      <c r="X122" t="s">
        <v>126</v>
      </c>
    </row>
    <row r="123" spans="1:25" ht="17" x14ac:dyDescent="0.2">
      <c r="A123">
        <v>18</v>
      </c>
      <c r="B123" t="s">
        <v>10</v>
      </c>
      <c r="C123">
        <v>23.75</v>
      </c>
      <c r="D123">
        <v>0</v>
      </c>
      <c r="E123" t="s">
        <v>11</v>
      </c>
      <c r="F123" t="s">
        <v>14</v>
      </c>
      <c r="G123">
        <v>1705.6244999999999</v>
      </c>
      <c r="H123" t="str">
        <f t="shared" si="26"/>
        <v/>
      </c>
      <c r="I123">
        <f t="shared" si="27"/>
        <v>1705.6244999999999</v>
      </c>
      <c r="J123">
        <f t="shared" si="14"/>
        <v>1705.6244999999999</v>
      </c>
      <c r="K123" t="str">
        <f t="shared" si="15"/>
        <v/>
      </c>
      <c r="L123">
        <f t="shared" si="16"/>
        <v>1705.6244999999999</v>
      </c>
      <c r="M123" t="str">
        <f t="shared" si="17"/>
        <v/>
      </c>
      <c r="N123" t="str">
        <f t="shared" si="18"/>
        <v/>
      </c>
      <c r="O123" s="8">
        <f t="shared" si="19"/>
        <v>1705.6244999999999</v>
      </c>
      <c r="P123">
        <f t="shared" si="20"/>
        <v>1705.6244999999999</v>
      </c>
      <c r="Q123" s="8" t="str">
        <f t="shared" si="21"/>
        <v/>
      </c>
      <c r="R123" s="8" t="str">
        <f t="shared" si="22"/>
        <v/>
      </c>
      <c r="S123" s="8" t="str">
        <f t="shared" si="23"/>
        <v/>
      </c>
      <c r="T123" s="8">
        <f t="shared" si="24"/>
        <v>1705.6244999999999</v>
      </c>
      <c r="U123" s="8" t="str">
        <f t="shared" si="25"/>
        <v/>
      </c>
    </row>
    <row r="124" spans="1:25" ht="17" x14ac:dyDescent="0.2">
      <c r="A124">
        <v>20</v>
      </c>
      <c r="B124" t="s">
        <v>7</v>
      </c>
      <c r="C124">
        <v>28.975000000000001</v>
      </c>
      <c r="D124">
        <v>0</v>
      </c>
      <c r="E124" t="s">
        <v>11</v>
      </c>
      <c r="F124" t="s">
        <v>13</v>
      </c>
      <c r="G124">
        <v>2257.47525</v>
      </c>
      <c r="H124" t="str">
        <f t="shared" si="26"/>
        <v/>
      </c>
      <c r="I124">
        <f t="shared" si="27"/>
        <v>2257.47525</v>
      </c>
      <c r="J124" t="str">
        <f t="shared" si="14"/>
        <v/>
      </c>
      <c r="K124">
        <f t="shared" si="15"/>
        <v>2257.47525</v>
      </c>
      <c r="L124" t="str">
        <f t="shared" si="16"/>
        <v/>
      </c>
      <c r="M124">
        <f t="shared" si="17"/>
        <v>2257.47525</v>
      </c>
      <c r="N124" t="str">
        <f t="shared" si="18"/>
        <v/>
      </c>
      <c r="O124" s="8">
        <f t="shared" si="19"/>
        <v>2257.47525</v>
      </c>
      <c r="P124" t="str">
        <f t="shared" si="20"/>
        <v/>
      </c>
      <c r="Q124" s="8">
        <f t="shared" si="21"/>
        <v>2257.47525</v>
      </c>
      <c r="R124" s="8" t="str">
        <f t="shared" si="22"/>
        <v/>
      </c>
      <c r="S124" s="8" t="str">
        <f t="shared" si="23"/>
        <v/>
      </c>
      <c r="T124" s="8" t="str">
        <f t="shared" si="24"/>
        <v/>
      </c>
      <c r="U124" s="8">
        <f t="shared" si="25"/>
        <v>2257.47525</v>
      </c>
      <c r="X124" t="s">
        <v>72</v>
      </c>
    </row>
    <row r="125" spans="1:25" ht="17" x14ac:dyDescent="0.2">
      <c r="A125">
        <v>44</v>
      </c>
      <c r="B125" t="s">
        <v>10</v>
      </c>
      <c r="C125">
        <v>31.35</v>
      </c>
      <c r="D125">
        <v>1</v>
      </c>
      <c r="E125" t="s">
        <v>8</v>
      </c>
      <c r="F125" t="s">
        <v>14</v>
      </c>
      <c r="G125">
        <v>39556.494500000001</v>
      </c>
      <c r="H125">
        <f t="shared" si="26"/>
        <v>39556.494500000001</v>
      </c>
      <c r="I125" t="str">
        <f t="shared" si="27"/>
        <v/>
      </c>
      <c r="J125" t="str">
        <f t="shared" si="14"/>
        <v/>
      </c>
      <c r="K125">
        <f t="shared" si="15"/>
        <v>39556.494500000001</v>
      </c>
      <c r="L125">
        <f t="shared" si="16"/>
        <v>39556.494500000001</v>
      </c>
      <c r="M125" t="str">
        <f t="shared" si="17"/>
        <v/>
      </c>
      <c r="N125" t="str">
        <f t="shared" si="18"/>
        <v/>
      </c>
      <c r="O125" s="8">
        <f t="shared" si="19"/>
        <v>39556.494500000001</v>
      </c>
      <c r="P125">
        <f t="shared" si="20"/>
        <v>39556.494500000001</v>
      </c>
      <c r="Q125" s="8" t="str">
        <f t="shared" si="21"/>
        <v/>
      </c>
      <c r="R125" s="8" t="str">
        <f t="shared" si="22"/>
        <v/>
      </c>
      <c r="S125" s="8" t="str">
        <f t="shared" si="23"/>
        <v/>
      </c>
      <c r="T125" s="8">
        <f t="shared" si="24"/>
        <v>39556.494500000001</v>
      </c>
      <c r="U125" s="8" t="str">
        <f t="shared" si="25"/>
        <v/>
      </c>
      <c r="X125" t="s">
        <v>77</v>
      </c>
    </row>
    <row r="126" spans="1:25" ht="17" x14ac:dyDescent="0.2">
      <c r="A126">
        <v>47</v>
      </c>
      <c r="B126" t="s">
        <v>7</v>
      </c>
      <c r="C126">
        <v>33.914999999999999</v>
      </c>
      <c r="D126">
        <v>3</v>
      </c>
      <c r="E126" t="s">
        <v>11</v>
      </c>
      <c r="F126" t="s">
        <v>13</v>
      </c>
      <c r="G126">
        <v>10115.00885</v>
      </c>
      <c r="H126" t="str">
        <f t="shared" si="26"/>
        <v/>
      </c>
      <c r="I126">
        <f t="shared" si="27"/>
        <v>10115.00885</v>
      </c>
      <c r="J126" t="str">
        <f t="shared" si="14"/>
        <v/>
      </c>
      <c r="K126">
        <f t="shared" si="15"/>
        <v>10115.00885</v>
      </c>
      <c r="L126" t="str">
        <f t="shared" si="16"/>
        <v/>
      </c>
      <c r="M126">
        <f t="shared" si="17"/>
        <v>10115.00885</v>
      </c>
      <c r="N126" t="str">
        <f t="shared" si="18"/>
        <v/>
      </c>
      <c r="O126" s="8">
        <f t="shared" si="19"/>
        <v>10115.00885</v>
      </c>
      <c r="P126" t="str">
        <f t="shared" si="20"/>
        <v/>
      </c>
      <c r="Q126" s="8">
        <f t="shared" si="21"/>
        <v>10115.00885</v>
      </c>
      <c r="R126" s="8" t="str">
        <f t="shared" si="22"/>
        <v/>
      </c>
      <c r="S126" s="8" t="str">
        <f t="shared" si="23"/>
        <v/>
      </c>
      <c r="T126" s="8" t="str">
        <f t="shared" si="24"/>
        <v/>
      </c>
      <c r="U126" s="8">
        <f t="shared" si="25"/>
        <v>10115.00885</v>
      </c>
    </row>
    <row r="127" spans="1:25" ht="17" x14ac:dyDescent="0.2">
      <c r="A127">
        <v>26</v>
      </c>
      <c r="B127" t="s">
        <v>7</v>
      </c>
      <c r="C127">
        <v>28.785</v>
      </c>
      <c r="D127">
        <v>0</v>
      </c>
      <c r="E127" t="s">
        <v>11</v>
      </c>
      <c r="F127" t="s">
        <v>14</v>
      </c>
      <c r="G127">
        <v>3385.3991500000002</v>
      </c>
      <c r="H127" t="str">
        <f t="shared" si="26"/>
        <v/>
      </c>
      <c r="I127">
        <f t="shared" si="27"/>
        <v>3385.3991500000002</v>
      </c>
      <c r="J127" t="str">
        <f t="shared" si="14"/>
        <v/>
      </c>
      <c r="K127">
        <f t="shared" si="15"/>
        <v>3385.3991500000002</v>
      </c>
      <c r="L127" t="str">
        <f t="shared" si="16"/>
        <v/>
      </c>
      <c r="M127">
        <f t="shared" si="17"/>
        <v>3385.3991500000002</v>
      </c>
      <c r="N127" t="str">
        <f t="shared" si="18"/>
        <v/>
      </c>
      <c r="O127" s="8">
        <f t="shared" si="19"/>
        <v>3385.3991500000002</v>
      </c>
      <c r="P127">
        <f t="shared" si="20"/>
        <v>3385.3991500000002</v>
      </c>
      <c r="Q127" s="8" t="str">
        <f t="shared" si="21"/>
        <v/>
      </c>
      <c r="R127" s="8" t="str">
        <f t="shared" si="22"/>
        <v/>
      </c>
      <c r="S127" s="8" t="str">
        <f t="shared" si="23"/>
        <v/>
      </c>
      <c r="T127" s="8">
        <f t="shared" si="24"/>
        <v>3385.3991500000002</v>
      </c>
      <c r="U127" s="8" t="str">
        <f t="shared" si="25"/>
        <v/>
      </c>
      <c r="X127" t="s">
        <v>107</v>
      </c>
      <c r="Y127">
        <f>_xlfn.T.TEST(T:T,U:U,2,3)</f>
        <v>0.25967937893764442</v>
      </c>
    </row>
    <row r="128" spans="1:25" ht="17" x14ac:dyDescent="0.2">
      <c r="A128">
        <v>19</v>
      </c>
      <c r="B128" t="s">
        <v>7</v>
      </c>
      <c r="C128">
        <v>28.3</v>
      </c>
      <c r="D128">
        <v>0</v>
      </c>
      <c r="E128" t="s">
        <v>8</v>
      </c>
      <c r="F128" t="s">
        <v>9</v>
      </c>
      <c r="G128">
        <v>17081.080000000002</v>
      </c>
      <c r="H128">
        <f t="shared" si="26"/>
        <v>17081.080000000002</v>
      </c>
      <c r="I128" t="str">
        <f t="shared" si="27"/>
        <v/>
      </c>
      <c r="J128" t="str">
        <f t="shared" si="14"/>
        <v/>
      </c>
      <c r="K128">
        <f t="shared" si="15"/>
        <v>17081.080000000002</v>
      </c>
      <c r="L128" t="str">
        <f t="shared" si="16"/>
        <v/>
      </c>
      <c r="M128">
        <f t="shared" si="17"/>
        <v>17081.080000000002</v>
      </c>
      <c r="N128">
        <f t="shared" si="18"/>
        <v>17081.080000000002</v>
      </c>
      <c r="O128" s="8" t="str">
        <f t="shared" si="19"/>
        <v/>
      </c>
      <c r="P128" t="str">
        <f t="shared" si="20"/>
        <v/>
      </c>
      <c r="Q128" s="8">
        <f t="shared" si="21"/>
        <v>17081.080000000002</v>
      </c>
      <c r="R128" s="8" t="str">
        <f t="shared" si="22"/>
        <v/>
      </c>
      <c r="S128" s="8">
        <f t="shared" si="23"/>
        <v>17081.080000000002</v>
      </c>
      <c r="T128" s="8" t="str">
        <f t="shared" si="24"/>
        <v/>
      </c>
      <c r="U128" s="8" t="str">
        <f t="shared" si="25"/>
        <v/>
      </c>
    </row>
    <row r="129" spans="1:25" ht="17" x14ac:dyDescent="0.2">
      <c r="A129">
        <v>52</v>
      </c>
      <c r="B129" t="s">
        <v>7</v>
      </c>
      <c r="C129">
        <v>37.4</v>
      </c>
      <c r="D129">
        <v>0</v>
      </c>
      <c r="E129" t="s">
        <v>11</v>
      </c>
      <c r="F129" t="s">
        <v>9</v>
      </c>
      <c r="G129">
        <v>9634.5380000000005</v>
      </c>
      <c r="H129" t="str">
        <f t="shared" si="26"/>
        <v/>
      </c>
      <c r="I129">
        <f t="shared" si="27"/>
        <v>9634.5380000000005</v>
      </c>
      <c r="J129" t="str">
        <f t="shared" si="14"/>
        <v/>
      </c>
      <c r="K129">
        <f t="shared" si="15"/>
        <v>9634.5380000000005</v>
      </c>
      <c r="L129" t="str">
        <f t="shared" si="16"/>
        <v/>
      </c>
      <c r="M129">
        <f t="shared" si="17"/>
        <v>9634.5380000000005</v>
      </c>
      <c r="N129">
        <f t="shared" si="18"/>
        <v>9634.5380000000005</v>
      </c>
      <c r="O129" s="8" t="str">
        <f t="shared" si="19"/>
        <v/>
      </c>
      <c r="P129" t="str">
        <f t="shared" si="20"/>
        <v/>
      </c>
      <c r="Q129" s="8">
        <f t="shared" si="21"/>
        <v>9634.5380000000005</v>
      </c>
      <c r="R129" s="8" t="str">
        <f t="shared" si="22"/>
        <v/>
      </c>
      <c r="S129" s="8">
        <f t="shared" si="23"/>
        <v>9634.5380000000005</v>
      </c>
      <c r="T129" s="8" t="str">
        <f t="shared" si="24"/>
        <v/>
      </c>
      <c r="U129" s="8" t="str">
        <f t="shared" si="25"/>
        <v/>
      </c>
      <c r="X129" s="9" t="s">
        <v>76</v>
      </c>
      <c r="Y129" s="10" t="s">
        <v>112</v>
      </c>
    </row>
    <row r="130" spans="1:25" ht="17" x14ac:dyDescent="0.2">
      <c r="A130">
        <v>32</v>
      </c>
      <c r="B130" t="s">
        <v>7</v>
      </c>
      <c r="C130">
        <v>17.765000000000001</v>
      </c>
      <c r="D130">
        <v>2</v>
      </c>
      <c r="E130" t="s">
        <v>8</v>
      </c>
      <c r="F130" t="s">
        <v>13</v>
      </c>
      <c r="G130">
        <v>32734.186300000001</v>
      </c>
      <c r="H130">
        <f t="shared" si="26"/>
        <v>32734.186300000001</v>
      </c>
      <c r="I130" t="str">
        <f t="shared" si="27"/>
        <v/>
      </c>
      <c r="J130">
        <f t="shared" si="14"/>
        <v>32734.186300000001</v>
      </c>
      <c r="K130" t="str">
        <f t="shared" si="15"/>
        <v/>
      </c>
      <c r="L130" t="str">
        <f t="shared" si="16"/>
        <v/>
      </c>
      <c r="M130">
        <f t="shared" si="17"/>
        <v>32734.186300000001</v>
      </c>
      <c r="N130" t="str">
        <f t="shared" si="18"/>
        <v/>
      </c>
      <c r="O130" s="8">
        <f t="shared" si="19"/>
        <v>32734.186300000001</v>
      </c>
      <c r="P130" t="str">
        <f t="shared" si="20"/>
        <v/>
      </c>
      <c r="Q130" s="8">
        <f t="shared" si="21"/>
        <v>32734.186300000001</v>
      </c>
      <c r="R130" s="8" t="str">
        <f t="shared" si="22"/>
        <v/>
      </c>
      <c r="S130" s="8" t="str">
        <f t="shared" si="23"/>
        <v/>
      </c>
      <c r="T130" s="8" t="str">
        <f t="shared" si="24"/>
        <v/>
      </c>
      <c r="U130" s="8">
        <f t="shared" si="25"/>
        <v>32734.186300000001</v>
      </c>
      <c r="X130" s="9" t="s">
        <v>50</v>
      </c>
      <c r="Y130" s="10" t="s">
        <v>128</v>
      </c>
    </row>
    <row r="131" spans="1:25" ht="17" x14ac:dyDescent="0.2">
      <c r="A131">
        <v>38</v>
      </c>
      <c r="B131" t="s">
        <v>10</v>
      </c>
      <c r="C131">
        <v>34.700000000000003</v>
      </c>
      <c r="D131">
        <v>2</v>
      </c>
      <c r="E131" t="s">
        <v>11</v>
      </c>
      <c r="F131" t="s">
        <v>9</v>
      </c>
      <c r="G131">
        <v>6082.4049999999997</v>
      </c>
      <c r="H131" t="str">
        <f t="shared" si="26"/>
        <v/>
      </c>
      <c r="I131">
        <f t="shared" si="27"/>
        <v>6082.4049999999997</v>
      </c>
      <c r="J131" t="str">
        <f t="shared" ref="J131:J194" si="28">IF(C131&lt;=25,G131,"")</f>
        <v/>
      </c>
      <c r="K131">
        <f t="shared" ref="K131:K194" si="29">IF(C131&gt;25,G131,"")</f>
        <v>6082.4049999999997</v>
      </c>
      <c r="L131">
        <f t="shared" ref="L131:L194" si="30">IF(B131="male",G131,"")</f>
        <v>6082.4049999999997</v>
      </c>
      <c r="M131" t="str">
        <f t="shared" ref="M131:M194" si="31">IF(B131="female",G131,"")</f>
        <v/>
      </c>
      <c r="N131">
        <f t="shared" ref="N131:N194" si="32">IF(OR(F131="southwest", F131="southeast"),G131,"")</f>
        <v>6082.4049999999997</v>
      </c>
      <c r="O131" s="8" t="str">
        <f t="shared" ref="O131:O194" si="33">IF(OR(F131="northwest", F131="northeast"), G131, "")</f>
        <v/>
      </c>
      <c r="P131" t="str">
        <f t="shared" ref="P131:P194" si="34">IF(OR(F131="northeast", F131="southeast"),G131,"")</f>
        <v/>
      </c>
      <c r="Q131" s="8">
        <f t="shared" ref="Q131:Q194" si="35">IF(OR(F131="southwest", F131="northwest"),G131,"")</f>
        <v>6082.4049999999997</v>
      </c>
      <c r="R131" s="8" t="str">
        <f t="shared" ref="R131:R194" si="36">IF(F131="southeast",G131,"")</f>
        <v/>
      </c>
      <c r="S131" s="8">
        <f t="shared" ref="S131:S194" si="37">IF(F131="southwest",G131,"")</f>
        <v>6082.4049999999997</v>
      </c>
      <c r="T131" s="8" t="str">
        <f t="shared" ref="T131:T194" si="38">IF(F131="northeast", G131,"")</f>
        <v/>
      </c>
      <c r="U131" s="8" t="str">
        <f t="shared" ref="U131:U194" si="39">IF(F131="northwest",G131,"")</f>
        <v/>
      </c>
    </row>
    <row r="132" spans="1:25" ht="17" x14ac:dyDescent="0.2">
      <c r="A132">
        <v>59</v>
      </c>
      <c r="B132" t="s">
        <v>7</v>
      </c>
      <c r="C132">
        <v>26.504999999999999</v>
      </c>
      <c r="D132">
        <v>0</v>
      </c>
      <c r="E132" t="s">
        <v>11</v>
      </c>
      <c r="F132" t="s">
        <v>14</v>
      </c>
      <c r="G132">
        <v>12815.444949999999</v>
      </c>
      <c r="H132" t="str">
        <f t="shared" ref="H132:H195" si="40">IF(E132="yes",G132,"")</f>
        <v/>
      </c>
      <c r="I132">
        <f t="shared" ref="I132:I195" si="41">IF(E132="no",G132,"")</f>
        <v>12815.444949999999</v>
      </c>
      <c r="J132" t="str">
        <f t="shared" si="28"/>
        <v/>
      </c>
      <c r="K132">
        <f t="shared" si="29"/>
        <v>12815.444949999999</v>
      </c>
      <c r="L132" t="str">
        <f t="shared" si="30"/>
        <v/>
      </c>
      <c r="M132">
        <f t="shared" si="31"/>
        <v>12815.444949999999</v>
      </c>
      <c r="N132" t="str">
        <f t="shared" si="32"/>
        <v/>
      </c>
      <c r="O132" s="8">
        <f t="shared" si="33"/>
        <v>12815.444949999999</v>
      </c>
      <c r="P132">
        <f t="shared" si="34"/>
        <v>12815.444949999999</v>
      </c>
      <c r="Q132" s="8" t="str">
        <f t="shared" si="35"/>
        <v/>
      </c>
      <c r="R132" s="8" t="str">
        <f t="shared" si="36"/>
        <v/>
      </c>
      <c r="S132" s="8" t="str">
        <f t="shared" si="37"/>
        <v/>
      </c>
      <c r="T132" s="8">
        <f t="shared" si="38"/>
        <v>12815.444949999999</v>
      </c>
      <c r="U132" s="8" t="str">
        <f t="shared" si="39"/>
        <v/>
      </c>
    </row>
    <row r="133" spans="1:25" ht="17" x14ac:dyDescent="0.2">
      <c r="A133">
        <v>61</v>
      </c>
      <c r="B133" t="s">
        <v>7</v>
      </c>
      <c r="C133">
        <v>22.04</v>
      </c>
      <c r="D133">
        <v>0</v>
      </c>
      <c r="E133" t="s">
        <v>11</v>
      </c>
      <c r="F133" t="s">
        <v>14</v>
      </c>
      <c r="G133">
        <v>13616.3586</v>
      </c>
      <c r="H133" t="str">
        <f t="shared" si="40"/>
        <v/>
      </c>
      <c r="I133">
        <f t="shared" si="41"/>
        <v>13616.3586</v>
      </c>
      <c r="J133">
        <f t="shared" si="28"/>
        <v>13616.3586</v>
      </c>
      <c r="K133" t="str">
        <f t="shared" si="29"/>
        <v/>
      </c>
      <c r="L133" t="str">
        <f t="shared" si="30"/>
        <v/>
      </c>
      <c r="M133">
        <f t="shared" si="31"/>
        <v>13616.3586</v>
      </c>
      <c r="N133" t="str">
        <f t="shared" si="32"/>
        <v/>
      </c>
      <c r="O133" s="8">
        <f t="shared" si="33"/>
        <v>13616.3586</v>
      </c>
      <c r="P133">
        <f t="shared" si="34"/>
        <v>13616.3586</v>
      </c>
      <c r="Q133" s="8" t="str">
        <f t="shared" si="35"/>
        <v/>
      </c>
      <c r="R133" s="8" t="str">
        <f t="shared" si="36"/>
        <v/>
      </c>
      <c r="S133" s="8" t="str">
        <f t="shared" si="37"/>
        <v/>
      </c>
      <c r="T133" s="8">
        <f t="shared" si="38"/>
        <v>13616.3586</v>
      </c>
      <c r="U133" s="8" t="str">
        <f t="shared" si="39"/>
        <v/>
      </c>
      <c r="W133">
        <v>10</v>
      </c>
      <c r="X133" t="s">
        <v>133</v>
      </c>
    </row>
    <row r="134" spans="1:25" ht="17" x14ac:dyDescent="0.2">
      <c r="A134">
        <v>53</v>
      </c>
      <c r="B134" t="s">
        <v>7</v>
      </c>
      <c r="C134">
        <v>35.9</v>
      </c>
      <c r="D134">
        <v>2</v>
      </c>
      <c r="E134" t="s">
        <v>11</v>
      </c>
      <c r="F134" t="s">
        <v>9</v>
      </c>
      <c r="G134">
        <v>11163.567999999999</v>
      </c>
      <c r="H134" t="str">
        <f t="shared" si="40"/>
        <v/>
      </c>
      <c r="I134">
        <f t="shared" si="41"/>
        <v>11163.567999999999</v>
      </c>
      <c r="J134" t="str">
        <f t="shared" si="28"/>
        <v/>
      </c>
      <c r="K134">
        <f t="shared" si="29"/>
        <v>11163.567999999999</v>
      </c>
      <c r="L134" t="str">
        <f t="shared" si="30"/>
        <v/>
      </c>
      <c r="M134">
        <f t="shared" si="31"/>
        <v>11163.567999999999</v>
      </c>
      <c r="N134">
        <f t="shared" si="32"/>
        <v>11163.567999999999</v>
      </c>
      <c r="O134" s="8" t="str">
        <f t="shared" si="33"/>
        <v/>
      </c>
      <c r="P134" t="str">
        <f t="shared" si="34"/>
        <v/>
      </c>
      <c r="Q134" s="8">
        <f t="shared" si="35"/>
        <v>11163.567999999999</v>
      </c>
      <c r="R134" s="8" t="str">
        <f t="shared" si="36"/>
        <v/>
      </c>
      <c r="S134" s="8">
        <f t="shared" si="37"/>
        <v>11163.567999999999</v>
      </c>
      <c r="T134" s="8" t="str">
        <f t="shared" si="38"/>
        <v/>
      </c>
      <c r="U134" s="8" t="str">
        <f t="shared" si="39"/>
        <v/>
      </c>
    </row>
    <row r="135" spans="1:25" ht="17" x14ac:dyDescent="0.2">
      <c r="A135">
        <v>19</v>
      </c>
      <c r="B135" t="s">
        <v>10</v>
      </c>
      <c r="C135">
        <v>25.555</v>
      </c>
      <c r="D135">
        <v>0</v>
      </c>
      <c r="E135" t="s">
        <v>11</v>
      </c>
      <c r="F135" t="s">
        <v>13</v>
      </c>
      <c r="G135">
        <v>1632.5644500000001</v>
      </c>
      <c r="H135" t="str">
        <f t="shared" si="40"/>
        <v/>
      </c>
      <c r="I135">
        <f t="shared" si="41"/>
        <v>1632.5644500000001</v>
      </c>
      <c r="J135" t="str">
        <f t="shared" si="28"/>
        <v/>
      </c>
      <c r="K135">
        <f t="shared" si="29"/>
        <v>1632.5644500000001</v>
      </c>
      <c r="L135">
        <f t="shared" si="30"/>
        <v>1632.5644500000001</v>
      </c>
      <c r="M135" t="str">
        <f t="shared" si="31"/>
        <v/>
      </c>
      <c r="N135" t="str">
        <f t="shared" si="32"/>
        <v/>
      </c>
      <c r="O135" s="8">
        <f t="shared" si="33"/>
        <v>1632.5644500000001</v>
      </c>
      <c r="P135" t="str">
        <f t="shared" si="34"/>
        <v/>
      </c>
      <c r="Q135" s="8">
        <f t="shared" si="35"/>
        <v>1632.5644500000001</v>
      </c>
      <c r="R135" s="8" t="str">
        <f t="shared" si="36"/>
        <v/>
      </c>
      <c r="S135" s="8" t="str">
        <f t="shared" si="37"/>
        <v/>
      </c>
      <c r="T135" s="8" t="str">
        <f t="shared" si="38"/>
        <v/>
      </c>
      <c r="U135" s="8">
        <f t="shared" si="39"/>
        <v>1632.5644500000001</v>
      </c>
      <c r="X135" t="s">
        <v>129</v>
      </c>
    </row>
    <row r="136" spans="1:25" ht="17" x14ac:dyDescent="0.2">
      <c r="A136">
        <v>20</v>
      </c>
      <c r="B136" t="s">
        <v>7</v>
      </c>
      <c r="C136">
        <v>28.785</v>
      </c>
      <c r="D136">
        <v>0</v>
      </c>
      <c r="E136" t="s">
        <v>11</v>
      </c>
      <c r="F136" t="s">
        <v>14</v>
      </c>
      <c r="G136">
        <v>2457.2111500000001</v>
      </c>
      <c r="H136" t="str">
        <f t="shared" si="40"/>
        <v/>
      </c>
      <c r="I136">
        <f t="shared" si="41"/>
        <v>2457.2111500000001</v>
      </c>
      <c r="J136" t="str">
        <f t="shared" si="28"/>
        <v/>
      </c>
      <c r="K136">
        <f t="shared" si="29"/>
        <v>2457.2111500000001</v>
      </c>
      <c r="L136" t="str">
        <f t="shared" si="30"/>
        <v/>
      </c>
      <c r="M136">
        <f t="shared" si="31"/>
        <v>2457.2111500000001</v>
      </c>
      <c r="N136" t="str">
        <f t="shared" si="32"/>
        <v/>
      </c>
      <c r="O136" s="8">
        <f t="shared" si="33"/>
        <v>2457.2111500000001</v>
      </c>
      <c r="P136">
        <f t="shared" si="34"/>
        <v>2457.2111500000001</v>
      </c>
      <c r="Q136" s="8" t="str">
        <f t="shared" si="35"/>
        <v/>
      </c>
      <c r="R136" s="8" t="str">
        <f t="shared" si="36"/>
        <v/>
      </c>
      <c r="S136" s="8" t="str">
        <f t="shared" si="37"/>
        <v/>
      </c>
      <c r="T136" s="8">
        <f t="shared" si="38"/>
        <v>2457.2111500000001</v>
      </c>
      <c r="U136" s="8" t="str">
        <f t="shared" si="39"/>
        <v/>
      </c>
      <c r="X136" t="s">
        <v>130</v>
      </c>
    </row>
    <row r="137" spans="1:25" ht="17" x14ac:dyDescent="0.2">
      <c r="A137">
        <v>22</v>
      </c>
      <c r="B137" t="s">
        <v>7</v>
      </c>
      <c r="C137">
        <v>28.05</v>
      </c>
      <c r="D137">
        <v>0</v>
      </c>
      <c r="E137" t="s">
        <v>11</v>
      </c>
      <c r="F137" t="s">
        <v>12</v>
      </c>
      <c r="G137">
        <v>2155.6815000000001</v>
      </c>
      <c r="H137" t="str">
        <f t="shared" si="40"/>
        <v/>
      </c>
      <c r="I137">
        <f t="shared" si="41"/>
        <v>2155.6815000000001</v>
      </c>
      <c r="J137" t="str">
        <f t="shared" si="28"/>
        <v/>
      </c>
      <c r="K137">
        <f t="shared" si="29"/>
        <v>2155.6815000000001</v>
      </c>
      <c r="L137" t="str">
        <f t="shared" si="30"/>
        <v/>
      </c>
      <c r="M137">
        <f t="shared" si="31"/>
        <v>2155.6815000000001</v>
      </c>
      <c r="N137">
        <f t="shared" si="32"/>
        <v>2155.6815000000001</v>
      </c>
      <c r="O137" s="8" t="str">
        <f t="shared" si="33"/>
        <v/>
      </c>
      <c r="P137">
        <f t="shared" si="34"/>
        <v>2155.6815000000001</v>
      </c>
      <c r="Q137" s="8" t="str">
        <f t="shared" si="35"/>
        <v/>
      </c>
      <c r="R137" s="8">
        <f t="shared" si="36"/>
        <v>2155.6815000000001</v>
      </c>
      <c r="S137" s="8" t="str">
        <f t="shared" si="37"/>
        <v/>
      </c>
      <c r="T137" s="8" t="str">
        <f t="shared" si="38"/>
        <v/>
      </c>
      <c r="U137" s="8" t="str">
        <f t="shared" si="39"/>
        <v/>
      </c>
    </row>
    <row r="138" spans="1:25" ht="17" x14ac:dyDescent="0.2">
      <c r="A138">
        <v>19</v>
      </c>
      <c r="B138" t="s">
        <v>10</v>
      </c>
      <c r="C138">
        <v>34.1</v>
      </c>
      <c r="D138">
        <v>0</v>
      </c>
      <c r="E138" t="s">
        <v>11</v>
      </c>
      <c r="F138" t="s">
        <v>9</v>
      </c>
      <c r="G138">
        <v>1261.442</v>
      </c>
      <c r="H138" t="str">
        <f t="shared" si="40"/>
        <v/>
      </c>
      <c r="I138">
        <f t="shared" si="41"/>
        <v>1261.442</v>
      </c>
      <c r="J138" t="str">
        <f t="shared" si="28"/>
        <v/>
      </c>
      <c r="K138">
        <f t="shared" si="29"/>
        <v>1261.442</v>
      </c>
      <c r="L138">
        <f t="shared" si="30"/>
        <v>1261.442</v>
      </c>
      <c r="M138" t="str">
        <f t="shared" si="31"/>
        <v/>
      </c>
      <c r="N138">
        <f t="shared" si="32"/>
        <v>1261.442</v>
      </c>
      <c r="O138" s="8" t="str">
        <f t="shared" si="33"/>
        <v/>
      </c>
      <c r="P138" t="str">
        <f t="shared" si="34"/>
        <v/>
      </c>
      <c r="Q138" s="8">
        <f t="shared" si="35"/>
        <v>1261.442</v>
      </c>
      <c r="R138" s="8" t="str">
        <f t="shared" si="36"/>
        <v/>
      </c>
      <c r="S138" s="8">
        <f t="shared" si="37"/>
        <v>1261.442</v>
      </c>
      <c r="T138" s="8" t="str">
        <f t="shared" si="38"/>
        <v/>
      </c>
      <c r="U138" s="8" t="str">
        <f t="shared" si="39"/>
        <v/>
      </c>
      <c r="X138" t="s">
        <v>72</v>
      </c>
    </row>
    <row r="139" spans="1:25" ht="17" x14ac:dyDescent="0.2">
      <c r="A139">
        <v>22</v>
      </c>
      <c r="B139" t="s">
        <v>10</v>
      </c>
      <c r="C139">
        <v>25.175000000000001</v>
      </c>
      <c r="D139">
        <v>0</v>
      </c>
      <c r="E139" t="s">
        <v>11</v>
      </c>
      <c r="F139" t="s">
        <v>13</v>
      </c>
      <c r="G139">
        <v>2045.68525</v>
      </c>
      <c r="H139" t="str">
        <f t="shared" si="40"/>
        <v/>
      </c>
      <c r="I139">
        <f t="shared" si="41"/>
        <v>2045.68525</v>
      </c>
      <c r="J139" t="str">
        <f t="shared" si="28"/>
        <v/>
      </c>
      <c r="K139">
        <f t="shared" si="29"/>
        <v>2045.68525</v>
      </c>
      <c r="L139">
        <f t="shared" si="30"/>
        <v>2045.68525</v>
      </c>
      <c r="M139" t="str">
        <f t="shared" si="31"/>
        <v/>
      </c>
      <c r="N139" t="str">
        <f t="shared" si="32"/>
        <v/>
      </c>
      <c r="O139" s="8">
        <f t="shared" si="33"/>
        <v>2045.68525</v>
      </c>
      <c r="P139" t="str">
        <f t="shared" si="34"/>
        <v/>
      </c>
      <c r="Q139" s="8">
        <f t="shared" si="35"/>
        <v>2045.68525</v>
      </c>
      <c r="R139" s="8" t="str">
        <f t="shared" si="36"/>
        <v/>
      </c>
      <c r="S139" s="8" t="str">
        <f t="shared" si="37"/>
        <v/>
      </c>
      <c r="T139" s="8" t="str">
        <f t="shared" si="38"/>
        <v/>
      </c>
      <c r="U139" s="8">
        <f t="shared" si="39"/>
        <v>2045.68525</v>
      </c>
      <c r="X139" t="s">
        <v>77</v>
      </c>
    </row>
    <row r="140" spans="1:25" ht="17" x14ac:dyDescent="0.2">
      <c r="A140">
        <v>54</v>
      </c>
      <c r="B140" t="s">
        <v>7</v>
      </c>
      <c r="C140">
        <v>31.9</v>
      </c>
      <c r="D140">
        <v>3</v>
      </c>
      <c r="E140" t="s">
        <v>11</v>
      </c>
      <c r="F140" t="s">
        <v>12</v>
      </c>
      <c r="G140">
        <v>27322.73386</v>
      </c>
      <c r="H140" t="str">
        <f t="shared" si="40"/>
        <v/>
      </c>
      <c r="I140">
        <f t="shared" si="41"/>
        <v>27322.73386</v>
      </c>
      <c r="J140" t="str">
        <f t="shared" si="28"/>
        <v/>
      </c>
      <c r="K140">
        <f t="shared" si="29"/>
        <v>27322.73386</v>
      </c>
      <c r="L140" t="str">
        <f t="shared" si="30"/>
        <v/>
      </c>
      <c r="M140">
        <f t="shared" si="31"/>
        <v>27322.73386</v>
      </c>
      <c r="N140">
        <f t="shared" si="32"/>
        <v>27322.73386</v>
      </c>
      <c r="O140" s="8" t="str">
        <f t="shared" si="33"/>
        <v/>
      </c>
      <c r="P140">
        <f t="shared" si="34"/>
        <v>27322.73386</v>
      </c>
      <c r="Q140" s="8" t="str">
        <f t="shared" si="35"/>
        <v/>
      </c>
      <c r="R140" s="8">
        <f t="shared" si="36"/>
        <v>27322.73386</v>
      </c>
      <c r="S140" s="8" t="str">
        <f t="shared" si="37"/>
        <v/>
      </c>
      <c r="T140" s="8" t="str">
        <f t="shared" si="38"/>
        <v/>
      </c>
      <c r="U140" s="8" t="str">
        <f t="shared" si="39"/>
        <v/>
      </c>
    </row>
    <row r="141" spans="1:25" ht="17" x14ac:dyDescent="0.2">
      <c r="A141">
        <v>22</v>
      </c>
      <c r="B141" t="s">
        <v>7</v>
      </c>
      <c r="C141">
        <v>36</v>
      </c>
      <c r="D141">
        <v>0</v>
      </c>
      <c r="E141" t="s">
        <v>11</v>
      </c>
      <c r="F141" t="s">
        <v>9</v>
      </c>
      <c r="G141">
        <v>2166.732</v>
      </c>
      <c r="H141" t="str">
        <f t="shared" si="40"/>
        <v/>
      </c>
      <c r="I141">
        <f t="shared" si="41"/>
        <v>2166.732</v>
      </c>
      <c r="J141" t="str">
        <f t="shared" si="28"/>
        <v/>
      </c>
      <c r="K141">
        <f t="shared" si="29"/>
        <v>2166.732</v>
      </c>
      <c r="L141" t="str">
        <f t="shared" si="30"/>
        <v/>
      </c>
      <c r="M141">
        <f t="shared" si="31"/>
        <v>2166.732</v>
      </c>
      <c r="N141">
        <f t="shared" si="32"/>
        <v>2166.732</v>
      </c>
      <c r="O141" s="8" t="str">
        <f t="shared" si="33"/>
        <v/>
      </c>
      <c r="P141" t="str">
        <f t="shared" si="34"/>
        <v/>
      </c>
      <c r="Q141" s="8">
        <f t="shared" si="35"/>
        <v>2166.732</v>
      </c>
      <c r="R141" s="8" t="str">
        <f t="shared" si="36"/>
        <v/>
      </c>
      <c r="S141" s="8">
        <f t="shared" si="37"/>
        <v>2166.732</v>
      </c>
      <c r="T141" s="8" t="str">
        <f t="shared" si="38"/>
        <v/>
      </c>
      <c r="U141" s="8" t="str">
        <f t="shared" si="39"/>
        <v/>
      </c>
      <c r="X141" t="s">
        <v>107</v>
      </c>
      <c r="Y141">
        <f>_xlfn.T.TEST(T:T,R:R,2,3)</f>
        <v>0.16798984019177135</v>
      </c>
    </row>
    <row r="142" spans="1:25" ht="17" x14ac:dyDescent="0.2">
      <c r="A142">
        <v>34</v>
      </c>
      <c r="B142" t="s">
        <v>10</v>
      </c>
      <c r="C142">
        <v>22.42</v>
      </c>
      <c r="D142">
        <v>2</v>
      </c>
      <c r="E142" t="s">
        <v>11</v>
      </c>
      <c r="F142" t="s">
        <v>14</v>
      </c>
      <c r="G142">
        <v>27375.904780000001</v>
      </c>
      <c r="H142" t="str">
        <f t="shared" si="40"/>
        <v/>
      </c>
      <c r="I142">
        <f t="shared" si="41"/>
        <v>27375.904780000001</v>
      </c>
      <c r="J142">
        <f t="shared" si="28"/>
        <v>27375.904780000001</v>
      </c>
      <c r="K142" t="str">
        <f t="shared" si="29"/>
        <v/>
      </c>
      <c r="L142">
        <f t="shared" si="30"/>
        <v>27375.904780000001</v>
      </c>
      <c r="M142" t="str">
        <f t="shared" si="31"/>
        <v/>
      </c>
      <c r="N142" t="str">
        <f t="shared" si="32"/>
        <v/>
      </c>
      <c r="O142" s="8">
        <f t="shared" si="33"/>
        <v>27375.904780000001</v>
      </c>
      <c r="P142">
        <f t="shared" si="34"/>
        <v>27375.904780000001</v>
      </c>
      <c r="Q142" s="8" t="str">
        <f t="shared" si="35"/>
        <v/>
      </c>
      <c r="R142" s="8" t="str">
        <f t="shared" si="36"/>
        <v/>
      </c>
      <c r="S142" s="8" t="str">
        <f t="shared" si="37"/>
        <v/>
      </c>
      <c r="T142" s="8">
        <f t="shared" si="38"/>
        <v>27375.904780000001</v>
      </c>
      <c r="U142" s="8" t="str">
        <f t="shared" si="39"/>
        <v/>
      </c>
    </row>
    <row r="143" spans="1:25" ht="17" x14ac:dyDescent="0.2">
      <c r="A143">
        <v>26</v>
      </c>
      <c r="B143" t="s">
        <v>10</v>
      </c>
      <c r="C143">
        <v>32.49</v>
      </c>
      <c r="D143">
        <v>1</v>
      </c>
      <c r="E143" t="s">
        <v>11</v>
      </c>
      <c r="F143" t="s">
        <v>14</v>
      </c>
      <c r="G143">
        <v>3490.5491000000002</v>
      </c>
      <c r="H143" t="str">
        <f t="shared" si="40"/>
        <v/>
      </c>
      <c r="I143">
        <f t="shared" si="41"/>
        <v>3490.5491000000002</v>
      </c>
      <c r="J143" t="str">
        <f t="shared" si="28"/>
        <v/>
      </c>
      <c r="K143">
        <f t="shared" si="29"/>
        <v>3490.5491000000002</v>
      </c>
      <c r="L143">
        <f t="shared" si="30"/>
        <v>3490.5491000000002</v>
      </c>
      <c r="M143" t="str">
        <f t="shared" si="31"/>
        <v/>
      </c>
      <c r="N143" t="str">
        <f t="shared" si="32"/>
        <v/>
      </c>
      <c r="O143" s="8">
        <f t="shared" si="33"/>
        <v>3490.5491000000002</v>
      </c>
      <c r="P143">
        <f t="shared" si="34"/>
        <v>3490.5491000000002</v>
      </c>
      <c r="Q143" s="8" t="str">
        <f t="shared" si="35"/>
        <v/>
      </c>
      <c r="R143" s="8" t="str">
        <f t="shared" si="36"/>
        <v/>
      </c>
      <c r="S143" s="8" t="str">
        <f t="shared" si="37"/>
        <v/>
      </c>
      <c r="T143" s="8">
        <f t="shared" si="38"/>
        <v>3490.5491000000002</v>
      </c>
      <c r="U143" s="8" t="str">
        <f t="shared" si="39"/>
        <v/>
      </c>
      <c r="X143" s="9" t="s">
        <v>76</v>
      </c>
      <c r="Y143" s="10" t="s">
        <v>112</v>
      </c>
    </row>
    <row r="144" spans="1:25" ht="17" x14ac:dyDescent="0.2">
      <c r="A144">
        <v>34</v>
      </c>
      <c r="B144" t="s">
        <v>10</v>
      </c>
      <c r="C144">
        <v>25.3</v>
      </c>
      <c r="D144">
        <v>2</v>
      </c>
      <c r="E144" t="s">
        <v>8</v>
      </c>
      <c r="F144" t="s">
        <v>12</v>
      </c>
      <c r="G144">
        <v>18972.494999999999</v>
      </c>
      <c r="H144">
        <f t="shared" si="40"/>
        <v>18972.494999999999</v>
      </c>
      <c r="I144" t="str">
        <f t="shared" si="41"/>
        <v/>
      </c>
      <c r="J144" t="str">
        <f t="shared" si="28"/>
        <v/>
      </c>
      <c r="K144">
        <f t="shared" si="29"/>
        <v>18972.494999999999</v>
      </c>
      <c r="L144">
        <f t="shared" si="30"/>
        <v>18972.494999999999</v>
      </c>
      <c r="M144" t="str">
        <f t="shared" si="31"/>
        <v/>
      </c>
      <c r="N144">
        <f t="shared" si="32"/>
        <v>18972.494999999999</v>
      </c>
      <c r="O144" s="8" t="str">
        <f t="shared" si="33"/>
        <v/>
      </c>
      <c r="P144">
        <f t="shared" si="34"/>
        <v>18972.494999999999</v>
      </c>
      <c r="Q144" s="8" t="str">
        <f t="shared" si="35"/>
        <v/>
      </c>
      <c r="R144" s="8">
        <f t="shared" si="36"/>
        <v>18972.494999999999</v>
      </c>
      <c r="S144" s="8" t="str">
        <f t="shared" si="37"/>
        <v/>
      </c>
      <c r="T144" s="8" t="str">
        <f t="shared" si="38"/>
        <v/>
      </c>
      <c r="U144" s="8" t="str">
        <f t="shared" si="39"/>
        <v/>
      </c>
      <c r="X144" s="9" t="s">
        <v>50</v>
      </c>
      <c r="Y144" s="10" t="s">
        <v>131</v>
      </c>
    </row>
    <row r="145" spans="1:25" ht="17" x14ac:dyDescent="0.2">
      <c r="A145">
        <v>29</v>
      </c>
      <c r="B145" t="s">
        <v>10</v>
      </c>
      <c r="C145">
        <v>29.734999999999999</v>
      </c>
      <c r="D145">
        <v>2</v>
      </c>
      <c r="E145" t="s">
        <v>11</v>
      </c>
      <c r="F145" t="s">
        <v>13</v>
      </c>
      <c r="G145">
        <v>18157.876</v>
      </c>
      <c r="H145" t="str">
        <f t="shared" si="40"/>
        <v/>
      </c>
      <c r="I145">
        <f t="shared" si="41"/>
        <v>18157.876</v>
      </c>
      <c r="J145" t="str">
        <f t="shared" si="28"/>
        <v/>
      </c>
      <c r="K145">
        <f t="shared" si="29"/>
        <v>18157.876</v>
      </c>
      <c r="L145">
        <f t="shared" si="30"/>
        <v>18157.876</v>
      </c>
      <c r="M145" t="str">
        <f t="shared" si="31"/>
        <v/>
      </c>
      <c r="N145" t="str">
        <f t="shared" si="32"/>
        <v/>
      </c>
      <c r="O145" s="8">
        <f t="shared" si="33"/>
        <v>18157.876</v>
      </c>
      <c r="P145" t="str">
        <f t="shared" si="34"/>
        <v/>
      </c>
      <c r="Q145" s="8">
        <f t="shared" si="35"/>
        <v>18157.876</v>
      </c>
      <c r="R145" s="8" t="str">
        <f t="shared" si="36"/>
        <v/>
      </c>
      <c r="S145" s="8" t="str">
        <f t="shared" si="37"/>
        <v/>
      </c>
      <c r="T145" s="8" t="str">
        <f t="shared" si="38"/>
        <v/>
      </c>
      <c r="U145" s="8">
        <f t="shared" si="39"/>
        <v>18157.876</v>
      </c>
    </row>
    <row r="146" spans="1:25" ht="17" x14ac:dyDescent="0.2">
      <c r="A146">
        <v>30</v>
      </c>
      <c r="B146" t="s">
        <v>10</v>
      </c>
      <c r="C146">
        <v>28.69</v>
      </c>
      <c r="D146">
        <v>3</v>
      </c>
      <c r="E146" t="s">
        <v>8</v>
      </c>
      <c r="F146" t="s">
        <v>13</v>
      </c>
      <c r="G146">
        <v>20745.989099999999</v>
      </c>
      <c r="H146">
        <f t="shared" si="40"/>
        <v>20745.989099999999</v>
      </c>
      <c r="I146" t="str">
        <f t="shared" si="41"/>
        <v/>
      </c>
      <c r="J146" t="str">
        <f t="shared" si="28"/>
        <v/>
      </c>
      <c r="K146">
        <f t="shared" si="29"/>
        <v>20745.989099999999</v>
      </c>
      <c r="L146">
        <f t="shared" si="30"/>
        <v>20745.989099999999</v>
      </c>
      <c r="M146" t="str">
        <f t="shared" si="31"/>
        <v/>
      </c>
      <c r="N146" t="str">
        <f t="shared" si="32"/>
        <v/>
      </c>
      <c r="O146" s="8">
        <f t="shared" si="33"/>
        <v>20745.989099999999</v>
      </c>
      <c r="P146" t="str">
        <f t="shared" si="34"/>
        <v/>
      </c>
      <c r="Q146" s="8">
        <f t="shared" si="35"/>
        <v>20745.989099999999</v>
      </c>
      <c r="R146" s="8" t="str">
        <f t="shared" si="36"/>
        <v/>
      </c>
      <c r="S146" s="8" t="str">
        <f t="shared" si="37"/>
        <v/>
      </c>
      <c r="T146" s="8" t="str">
        <f t="shared" si="38"/>
        <v/>
      </c>
      <c r="U146" s="8">
        <f t="shared" si="39"/>
        <v>20745.989099999999</v>
      </c>
    </row>
    <row r="147" spans="1:25" ht="17" x14ac:dyDescent="0.2">
      <c r="A147">
        <v>29</v>
      </c>
      <c r="B147" t="s">
        <v>7</v>
      </c>
      <c r="C147">
        <v>38.83</v>
      </c>
      <c r="D147">
        <v>3</v>
      </c>
      <c r="E147" t="s">
        <v>11</v>
      </c>
      <c r="F147" t="s">
        <v>12</v>
      </c>
      <c r="G147">
        <v>5138.2566999999999</v>
      </c>
      <c r="H147" t="str">
        <f t="shared" si="40"/>
        <v/>
      </c>
      <c r="I147">
        <f t="shared" si="41"/>
        <v>5138.2566999999999</v>
      </c>
      <c r="J147" t="str">
        <f t="shared" si="28"/>
        <v/>
      </c>
      <c r="K147">
        <f t="shared" si="29"/>
        <v>5138.2566999999999</v>
      </c>
      <c r="L147" t="str">
        <f t="shared" si="30"/>
        <v/>
      </c>
      <c r="M147">
        <f t="shared" si="31"/>
        <v>5138.2566999999999</v>
      </c>
      <c r="N147">
        <f t="shared" si="32"/>
        <v>5138.2566999999999</v>
      </c>
      <c r="O147" s="8" t="str">
        <f t="shared" si="33"/>
        <v/>
      </c>
      <c r="P147">
        <f t="shared" si="34"/>
        <v>5138.2566999999999</v>
      </c>
      <c r="Q147" s="8" t="str">
        <f t="shared" si="35"/>
        <v/>
      </c>
      <c r="R147" s="8">
        <f t="shared" si="36"/>
        <v>5138.2566999999999</v>
      </c>
      <c r="S147" s="8" t="str">
        <f t="shared" si="37"/>
        <v/>
      </c>
      <c r="T147" s="8" t="str">
        <f t="shared" si="38"/>
        <v/>
      </c>
      <c r="U147" s="8" t="str">
        <f t="shared" si="39"/>
        <v/>
      </c>
      <c r="W147">
        <v>11</v>
      </c>
      <c r="X147" t="s">
        <v>137</v>
      </c>
    </row>
    <row r="148" spans="1:25" ht="17" x14ac:dyDescent="0.2">
      <c r="A148">
        <v>46</v>
      </c>
      <c r="B148" t="s">
        <v>10</v>
      </c>
      <c r="C148">
        <v>30.495000000000001</v>
      </c>
      <c r="D148">
        <v>3</v>
      </c>
      <c r="E148" t="s">
        <v>8</v>
      </c>
      <c r="F148" t="s">
        <v>13</v>
      </c>
      <c r="G148">
        <v>40720.551050000002</v>
      </c>
      <c r="H148">
        <f t="shared" si="40"/>
        <v>40720.551050000002</v>
      </c>
      <c r="I148" t="str">
        <f t="shared" si="41"/>
        <v/>
      </c>
      <c r="J148" t="str">
        <f t="shared" si="28"/>
        <v/>
      </c>
      <c r="K148">
        <f t="shared" si="29"/>
        <v>40720.551050000002</v>
      </c>
      <c r="L148">
        <f t="shared" si="30"/>
        <v>40720.551050000002</v>
      </c>
      <c r="M148" t="str">
        <f t="shared" si="31"/>
        <v/>
      </c>
      <c r="N148" t="str">
        <f t="shared" si="32"/>
        <v/>
      </c>
      <c r="O148" s="8">
        <f t="shared" si="33"/>
        <v>40720.551050000002</v>
      </c>
      <c r="P148" t="str">
        <f t="shared" si="34"/>
        <v/>
      </c>
      <c r="Q148" s="8">
        <f t="shared" si="35"/>
        <v>40720.551050000002</v>
      </c>
      <c r="R148" s="8" t="str">
        <f t="shared" si="36"/>
        <v/>
      </c>
      <c r="S148" s="8" t="str">
        <f t="shared" si="37"/>
        <v/>
      </c>
      <c r="T148" s="8" t="str">
        <f t="shared" si="38"/>
        <v/>
      </c>
      <c r="U148" s="8">
        <f t="shared" si="39"/>
        <v>40720.551050000002</v>
      </c>
    </row>
    <row r="149" spans="1:25" ht="17" x14ac:dyDescent="0.2">
      <c r="A149">
        <v>51</v>
      </c>
      <c r="B149" t="s">
        <v>7</v>
      </c>
      <c r="C149">
        <v>37.729999999999997</v>
      </c>
      <c r="D149">
        <v>1</v>
      </c>
      <c r="E149" t="s">
        <v>11</v>
      </c>
      <c r="F149" t="s">
        <v>12</v>
      </c>
      <c r="G149">
        <v>9877.6077000000005</v>
      </c>
      <c r="H149" t="str">
        <f t="shared" si="40"/>
        <v/>
      </c>
      <c r="I149">
        <f t="shared" si="41"/>
        <v>9877.6077000000005</v>
      </c>
      <c r="J149" t="str">
        <f t="shared" si="28"/>
        <v/>
      </c>
      <c r="K149">
        <f t="shared" si="29"/>
        <v>9877.6077000000005</v>
      </c>
      <c r="L149" t="str">
        <f t="shared" si="30"/>
        <v/>
      </c>
      <c r="M149">
        <f t="shared" si="31"/>
        <v>9877.6077000000005</v>
      </c>
      <c r="N149">
        <f t="shared" si="32"/>
        <v>9877.6077000000005</v>
      </c>
      <c r="O149" s="8" t="str">
        <f t="shared" si="33"/>
        <v/>
      </c>
      <c r="P149">
        <f t="shared" si="34"/>
        <v>9877.6077000000005</v>
      </c>
      <c r="Q149" s="8" t="str">
        <f t="shared" si="35"/>
        <v/>
      </c>
      <c r="R149" s="8">
        <f t="shared" si="36"/>
        <v>9877.6077000000005</v>
      </c>
      <c r="S149" s="8" t="str">
        <f t="shared" si="37"/>
        <v/>
      </c>
      <c r="T149" s="8" t="str">
        <f t="shared" si="38"/>
        <v/>
      </c>
      <c r="U149" s="8" t="str">
        <f t="shared" si="39"/>
        <v/>
      </c>
      <c r="X149" t="s">
        <v>138</v>
      </c>
    </row>
    <row r="150" spans="1:25" ht="17" x14ac:dyDescent="0.2">
      <c r="A150">
        <v>53</v>
      </c>
      <c r="B150" t="s">
        <v>7</v>
      </c>
      <c r="C150">
        <v>37.43</v>
      </c>
      <c r="D150">
        <v>1</v>
      </c>
      <c r="E150" t="s">
        <v>11</v>
      </c>
      <c r="F150" t="s">
        <v>13</v>
      </c>
      <c r="G150">
        <v>10959.6947</v>
      </c>
      <c r="H150" t="str">
        <f t="shared" si="40"/>
        <v/>
      </c>
      <c r="I150">
        <f t="shared" si="41"/>
        <v>10959.6947</v>
      </c>
      <c r="J150" t="str">
        <f t="shared" si="28"/>
        <v/>
      </c>
      <c r="K150">
        <f t="shared" si="29"/>
        <v>10959.6947</v>
      </c>
      <c r="L150" t="str">
        <f t="shared" si="30"/>
        <v/>
      </c>
      <c r="M150">
        <f t="shared" si="31"/>
        <v>10959.6947</v>
      </c>
      <c r="N150" t="str">
        <f t="shared" si="32"/>
        <v/>
      </c>
      <c r="O150" s="8">
        <f t="shared" si="33"/>
        <v>10959.6947</v>
      </c>
      <c r="P150" t="str">
        <f t="shared" si="34"/>
        <v/>
      </c>
      <c r="Q150" s="8">
        <f t="shared" si="35"/>
        <v>10959.6947</v>
      </c>
      <c r="R150" s="8" t="str">
        <f t="shared" si="36"/>
        <v/>
      </c>
      <c r="S150" s="8" t="str">
        <f t="shared" si="37"/>
        <v/>
      </c>
      <c r="T150" s="8" t="str">
        <f t="shared" si="38"/>
        <v/>
      </c>
      <c r="U150" s="8">
        <f t="shared" si="39"/>
        <v>10959.6947</v>
      </c>
      <c r="X150" t="s">
        <v>139</v>
      </c>
    </row>
    <row r="151" spans="1:25" ht="17" x14ac:dyDescent="0.2">
      <c r="A151">
        <v>19</v>
      </c>
      <c r="B151" t="s">
        <v>10</v>
      </c>
      <c r="C151">
        <v>28.4</v>
      </c>
      <c r="D151">
        <v>1</v>
      </c>
      <c r="E151" t="s">
        <v>11</v>
      </c>
      <c r="F151" t="s">
        <v>9</v>
      </c>
      <c r="G151">
        <v>1842.519</v>
      </c>
      <c r="H151" t="str">
        <f t="shared" si="40"/>
        <v/>
      </c>
      <c r="I151">
        <f t="shared" si="41"/>
        <v>1842.519</v>
      </c>
      <c r="J151" t="str">
        <f t="shared" si="28"/>
        <v/>
      </c>
      <c r="K151">
        <f t="shared" si="29"/>
        <v>1842.519</v>
      </c>
      <c r="L151">
        <f t="shared" si="30"/>
        <v>1842.519</v>
      </c>
      <c r="M151" t="str">
        <f t="shared" si="31"/>
        <v/>
      </c>
      <c r="N151">
        <f t="shared" si="32"/>
        <v>1842.519</v>
      </c>
      <c r="O151" s="8" t="str">
        <f t="shared" si="33"/>
        <v/>
      </c>
      <c r="P151" t="str">
        <f t="shared" si="34"/>
        <v/>
      </c>
      <c r="Q151" s="8">
        <f t="shared" si="35"/>
        <v>1842.519</v>
      </c>
      <c r="R151" s="8" t="str">
        <f t="shared" si="36"/>
        <v/>
      </c>
      <c r="S151" s="8">
        <f t="shared" si="37"/>
        <v>1842.519</v>
      </c>
      <c r="T151" s="8" t="str">
        <f t="shared" si="38"/>
        <v/>
      </c>
      <c r="U151" s="8" t="str">
        <f t="shared" si="39"/>
        <v/>
      </c>
    </row>
    <row r="152" spans="1:25" ht="17" x14ac:dyDescent="0.2">
      <c r="A152">
        <v>35</v>
      </c>
      <c r="B152" t="s">
        <v>10</v>
      </c>
      <c r="C152">
        <v>24.13</v>
      </c>
      <c r="D152">
        <v>1</v>
      </c>
      <c r="E152" t="s">
        <v>11</v>
      </c>
      <c r="F152" t="s">
        <v>13</v>
      </c>
      <c r="G152">
        <v>5125.2156999999997</v>
      </c>
      <c r="H152" t="str">
        <f t="shared" si="40"/>
        <v/>
      </c>
      <c r="I152">
        <f t="shared" si="41"/>
        <v>5125.2156999999997</v>
      </c>
      <c r="J152">
        <f t="shared" si="28"/>
        <v>5125.2156999999997</v>
      </c>
      <c r="K152" t="str">
        <f t="shared" si="29"/>
        <v/>
      </c>
      <c r="L152">
        <f t="shared" si="30"/>
        <v>5125.2156999999997</v>
      </c>
      <c r="M152" t="str">
        <f t="shared" si="31"/>
        <v/>
      </c>
      <c r="N152" t="str">
        <f t="shared" si="32"/>
        <v/>
      </c>
      <c r="O152" s="8">
        <f t="shared" si="33"/>
        <v>5125.2156999999997</v>
      </c>
      <c r="P152" t="str">
        <f t="shared" si="34"/>
        <v/>
      </c>
      <c r="Q152" s="8">
        <f t="shared" si="35"/>
        <v>5125.2156999999997</v>
      </c>
      <c r="R152" s="8" t="str">
        <f t="shared" si="36"/>
        <v/>
      </c>
      <c r="S152" s="8" t="str">
        <f t="shared" si="37"/>
        <v/>
      </c>
      <c r="T152" s="8" t="str">
        <f t="shared" si="38"/>
        <v/>
      </c>
      <c r="U152" s="8">
        <f t="shared" si="39"/>
        <v>5125.2156999999997</v>
      </c>
      <c r="X152" t="s">
        <v>72</v>
      </c>
    </row>
    <row r="153" spans="1:25" ht="17" x14ac:dyDescent="0.2">
      <c r="A153">
        <v>48</v>
      </c>
      <c r="B153" t="s">
        <v>10</v>
      </c>
      <c r="C153">
        <v>29.7</v>
      </c>
      <c r="D153">
        <v>0</v>
      </c>
      <c r="E153" t="s">
        <v>11</v>
      </c>
      <c r="F153" t="s">
        <v>12</v>
      </c>
      <c r="G153">
        <v>7789.6350000000002</v>
      </c>
      <c r="H153" t="str">
        <f t="shared" si="40"/>
        <v/>
      </c>
      <c r="I153">
        <f t="shared" si="41"/>
        <v>7789.6350000000002</v>
      </c>
      <c r="J153" t="str">
        <f t="shared" si="28"/>
        <v/>
      </c>
      <c r="K153">
        <f t="shared" si="29"/>
        <v>7789.6350000000002</v>
      </c>
      <c r="L153">
        <f t="shared" si="30"/>
        <v>7789.6350000000002</v>
      </c>
      <c r="M153" t="str">
        <f t="shared" si="31"/>
        <v/>
      </c>
      <c r="N153">
        <f t="shared" si="32"/>
        <v>7789.6350000000002</v>
      </c>
      <c r="O153" s="8" t="str">
        <f t="shared" si="33"/>
        <v/>
      </c>
      <c r="P153">
        <f t="shared" si="34"/>
        <v>7789.6350000000002</v>
      </c>
      <c r="Q153" s="8" t="str">
        <f t="shared" si="35"/>
        <v/>
      </c>
      <c r="R153" s="8">
        <f t="shared" si="36"/>
        <v>7789.6350000000002</v>
      </c>
      <c r="S153" s="8" t="str">
        <f t="shared" si="37"/>
        <v/>
      </c>
      <c r="T153" s="8" t="str">
        <f t="shared" si="38"/>
        <v/>
      </c>
      <c r="U153" s="8" t="str">
        <f t="shared" si="39"/>
        <v/>
      </c>
      <c r="X153" t="s">
        <v>77</v>
      </c>
    </row>
    <row r="154" spans="1:25" ht="17" x14ac:dyDescent="0.2">
      <c r="A154">
        <v>32</v>
      </c>
      <c r="B154" t="s">
        <v>7</v>
      </c>
      <c r="C154">
        <v>37.145000000000003</v>
      </c>
      <c r="D154">
        <v>3</v>
      </c>
      <c r="E154" t="s">
        <v>11</v>
      </c>
      <c r="F154" t="s">
        <v>14</v>
      </c>
      <c r="G154">
        <v>6334.3435499999996</v>
      </c>
      <c r="H154" t="str">
        <f t="shared" si="40"/>
        <v/>
      </c>
      <c r="I154">
        <f t="shared" si="41"/>
        <v>6334.3435499999996</v>
      </c>
      <c r="J154" t="str">
        <f t="shared" si="28"/>
        <v/>
      </c>
      <c r="K154">
        <f t="shared" si="29"/>
        <v>6334.3435499999996</v>
      </c>
      <c r="L154" t="str">
        <f t="shared" si="30"/>
        <v/>
      </c>
      <c r="M154">
        <f t="shared" si="31"/>
        <v>6334.3435499999996</v>
      </c>
      <c r="N154" t="str">
        <f t="shared" si="32"/>
        <v/>
      </c>
      <c r="O154" s="8">
        <f t="shared" si="33"/>
        <v>6334.3435499999996</v>
      </c>
      <c r="P154">
        <f t="shared" si="34"/>
        <v>6334.3435499999996</v>
      </c>
      <c r="Q154" s="8" t="str">
        <f t="shared" si="35"/>
        <v/>
      </c>
      <c r="R154" s="8" t="str">
        <f t="shared" si="36"/>
        <v/>
      </c>
      <c r="S154" s="8" t="str">
        <f t="shared" si="37"/>
        <v/>
      </c>
      <c r="T154" s="8">
        <f t="shared" si="38"/>
        <v>6334.3435499999996</v>
      </c>
      <c r="U154" s="8" t="str">
        <f t="shared" si="39"/>
        <v/>
      </c>
    </row>
    <row r="155" spans="1:25" ht="17" x14ac:dyDescent="0.2">
      <c r="A155">
        <v>42</v>
      </c>
      <c r="B155" t="s">
        <v>7</v>
      </c>
      <c r="C155">
        <v>23.37</v>
      </c>
      <c r="D155">
        <v>0</v>
      </c>
      <c r="E155" t="s">
        <v>8</v>
      </c>
      <c r="F155" t="s">
        <v>14</v>
      </c>
      <c r="G155">
        <v>19964.746299999999</v>
      </c>
      <c r="H155">
        <f t="shared" si="40"/>
        <v>19964.746299999999</v>
      </c>
      <c r="I155" t="str">
        <f t="shared" si="41"/>
        <v/>
      </c>
      <c r="J155">
        <f t="shared" si="28"/>
        <v>19964.746299999999</v>
      </c>
      <c r="K155" t="str">
        <f t="shared" si="29"/>
        <v/>
      </c>
      <c r="L155" t="str">
        <f t="shared" si="30"/>
        <v/>
      </c>
      <c r="M155">
        <f t="shared" si="31"/>
        <v>19964.746299999999</v>
      </c>
      <c r="N155" t="str">
        <f t="shared" si="32"/>
        <v/>
      </c>
      <c r="O155" s="8">
        <f t="shared" si="33"/>
        <v>19964.746299999999</v>
      </c>
      <c r="P155">
        <f t="shared" si="34"/>
        <v>19964.746299999999</v>
      </c>
      <c r="Q155" s="8" t="str">
        <f t="shared" si="35"/>
        <v/>
      </c>
      <c r="R155" s="8" t="str">
        <f t="shared" si="36"/>
        <v/>
      </c>
      <c r="S155" s="8" t="str">
        <f t="shared" si="37"/>
        <v/>
      </c>
      <c r="T155" s="8">
        <f t="shared" si="38"/>
        <v>19964.746299999999</v>
      </c>
      <c r="U155" s="8" t="str">
        <f t="shared" si="39"/>
        <v/>
      </c>
      <c r="X155" t="s">
        <v>107</v>
      </c>
      <c r="Y155">
        <f>_xlfn.T.TEST(U:U,S:S,2,3)</f>
        <v>0.93660796059495199</v>
      </c>
    </row>
    <row r="156" spans="1:25" ht="17" x14ac:dyDescent="0.2">
      <c r="A156">
        <v>40</v>
      </c>
      <c r="B156" t="s">
        <v>7</v>
      </c>
      <c r="C156">
        <v>25.46</v>
      </c>
      <c r="D156">
        <v>1</v>
      </c>
      <c r="E156" t="s">
        <v>11</v>
      </c>
      <c r="F156" t="s">
        <v>14</v>
      </c>
      <c r="G156">
        <v>7077.1894000000002</v>
      </c>
      <c r="H156" t="str">
        <f t="shared" si="40"/>
        <v/>
      </c>
      <c r="I156">
        <f t="shared" si="41"/>
        <v>7077.1894000000002</v>
      </c>
      <c r="J156" t="str">
        <f t="shared" si="28"/>
        <v/>
      </c>
      <c r="K156">
        <f t="shared" si="29"/>
        <v>7077.1894000000002</v>
      </c>
      <c r="L156" t="str">
        <f t="shared" si="30"/>
        <v/>
      </c>
      <c r="M156">
        <f t="shared" si="31"/>
        <v>7077.1894000000002</v>
      </c>
      <c r="N156" t="str">
        <f t="shared" si="32"/>
        <v/>
      </c>
      <c r="O156" s="8">
        <f t="shared" si="33"/>
        <v>7077.1894000000002</v>
      </c>
      <c r="P156">
        <f t="shared" si="34"/>
        <v>7077.1894000000002</v>
      </c>
      <c r="Q156" s="8" t="str">
        <f t="shared" si="35"/>
        <v/>
      </c>
      <c r="R156" s="8" t="str">
        <f t="shared" si="36"/>
        <v/>
      </c>
      <c r="S156" s="8" t="str">
        <f t="shared" si="37"/>
        <v/>
      </c>
      <c r="T156" s="8">
        <f t="shared" si="38"/>
        <v>7077.1894000000002</v>
      </c>
      <c r="U156" s="8" t="str">
        <f t="shared" si="39"/>
        <v/>
      </c>
    </row>
    <row r="157" spans="1:25" ht="17" x14ac:dyDescent="0.2">
      <c r="A157">
        <v>44</v>
      </c>
      <c r="B157" t="s">
        <v>10</v>
      </c>
      <c r="C157">
        <v>39.520000000000003</v>
      </c>
      <c r="D157">
        <v>0</v>
      </c>
      <c r="E157" t="s">
        <v>11</v>
      </c>
      <c r="F157" t="s">
        <v>13</v>
      </c>
      <c r="G157">
        <v>6948.7007999999996</v>
      </c>
      <c r="H157" t="str">
        <f t="shared" si="40"/>
        <v/>
      </c>
      <c r="I157">
        <f t="shared" si="41"/>
        <v>6948.7007999999996</v>
      </c>
      <c r="J157" t="str">
        <f t="shared" si="28"/>
        <v/>
      </c>
      <c r="K157">
        <f t="shared" si="29"/>
        <v>6948.7007999999996</v>
      </c>
      <c r="L157">
        <f t="shared" si="30"/>
        <v>6948.7007999999996</v>
      </c>
      <c r="M157" t="str">
        <f t="shared" si="31"/>
        <v/>
      </c>
      <c r="N157" t="str">
        <f t="shared" si="32"/>
        <v/>
      </c>
      <c r="O157" s="8">
        <f t="shared" si="33"/>
        <v>6948.7007999999996</v>
      </c>
      <c r="P157" t="str">
        <f t="shared" si="34"/>
        <v/>
      </c>
      <c r="Q157" s="8">
        <f t="shared" si="35"/>
        <v>6948.7007999999996</v>
      </c>
      <c r="R157" s="8" t="str">
        <f t="shared" si="36"/>
        <v/>
      </c>
      <c r="S157" s="8" t="str">
        <f t="shared" si="37"/>
        <v/>
      </c>
      <c r="T157" s="8" t="str">
        <f t="shared" si="38"/>
        <v/>
      </c>
      <c r="U157" s="8">
        <f t="shared" si="39"/>
        <v>6948.7007999999996</v>
      </c>
      <c r="X157" s="9" t="s">
        <v>76</v>
      </c>
      <c r="Y157" s="10" t="s">
        <v>112</v>
      </c>
    </row>
    <row r="158" spans="1:25" ht="17" x14ac:dyDescent="0.2">
      <c r="A158">
        <v>48</v>
      </c>
      <c r="B158" t="s">
        <v>10</v>
      </c>
      <c r="C158">
        <v>24.42</v>
      </c>
      <c r="D158">
        <v>0</v>
      </c>
      <c r="E158" t="s">
        <v>8</v>
      </c>
      <c r="F158" t="s">
        <v>12</v>
      </c>
      <c r="G158">
        <v>21223.675800000001</v>
      </c>
      <c r="H158">
        <f t="shared" si="40"/>
        <v>21223.675800000001</v>
      </c>
      <c r="I158" t="str">
        <f t="shared" si="41"/>
        <v/>
      </c>
      <c r="J158">
        <f t="shared" si="28"/>
        <v>21223.675800000001</v>
      </c>
      <c r="K158" t="str">
        <f t="shared" si="29"/>
        <v/>
      </c>
      <c r="L158">
        <f t="shared" si="30"/>
        <v>21223.675800000001</v>
      </c>
      <c r="M158" t="str">
        <f t="shared" si="31"/>
        <v/>
      </c>
      <c r="N158">
        <f t="shared" si="32"/>
        <v>21223.675800000001</v>
      </c>
      <c r="O158" s="8" t="str">
        <f t="shared" si="33"/>
        <v/>
      </c>
      <c r="P158">
        <f t="shared" si="34"/>
        <v>21223.675800000001</v>
      </c>
      <c r="Q158" s="8" t="str">
        <f t="shared" si="35"/>
        <v/>
      </c>
      <c r="R158" s="8">
        <f t="shared" si="36"/>
        <v>21223.675800000001</v>
      </c>
      <c r="S158" s="8" t="str">
        <f t="shared" si="37"/>
        <v/>
      </c>
      <c r="T158" s="8" t="str">
        <f t="shared" si="38"/>
        <v/>
      </c>
      <c r="U158" s="8" t="str">
        <f t="shared" si="39"/>
        <v/>
      </c>
      <c r="X158" s="9" t="s">
        <v>50</v>
      </c>
      <c r="Y158" s="10" t="s">
        <v>140</v>
      </c>
    </row>
    <row r="159" spans="1:25" ht="17" x14ac:dyDescent="0.2">
      <c r="A159">
        <v>18</v>
      </c>
      <c r="B159" t="s">
        <v>10</v>
      </c>
      <c r="C159">
        <v>25.175000000000001</v>
      </c>
      <c r="D159">
        <v>0</v>
      </c>
      <c r="E159" t="s">
        <v>8</v>
      </c>
      <c r="F159" t="s">
        <v>14</v>
      </c>
      <c r="G159">
        <v>15518.180249999999</v>
      </c>
      <c r="H159">
        <f t="shared" si="40"/>
        <v>15518.180249999999</v>
      </c>
      <c r="I159" t="str">
        <f t="shared" si="41"/>
        <v/>
      </c>
      <c r="J159" t="str">
        <f t="shared" si="28"/>
        <v/>
      </c>
      <c r="K159">
        <f t="shared" si="29"/>
        <v>15518.180249999999</v>
      </c>
      <c r="L159">
        <f t="shared" si="30"/>
        <v>15518.180249999999</v>
      </c>
      <c r="M159" t="str">
        <f t="shared" si="31"/>
        <v/>
      </c>
      <c r="N159" t="str">
        <f t="shared" si="32"/>
        <v/>
      </c>
      <c r="O159" s="8">
        <f t="shared" si="33"/>
        <v>15518.180249999999</v>
      </c>
      <c r="P159">
        <f t="shared" si="34"/>
        <v>15518.180249999999</v>
      </c>
      <c r="Q159" s="8" t="str">
        <f t="shared" si="35"/>
        <v/>
      </c>
      <c r="R159" s="8" t="str">
        <f t="shared" si="36"/>
        <v/>
      </c>
      <c r="S159" s="8" t="str">
        <f t="shared" si="37"/>
        <v/>
      </c>
      <c r="T159" s="8">
        <f t="shared" si="38"/>
        <v>15518.180249999999</v>
      </c>
      <c r="U159" s="8" t="str">
        <f t="shared" si="39"/>
        <v/>
      </c>
    </row>
    <row r="160" spans="1:25" ht="17" x14ac:dyDescent="0.2">
      <c r="A160">
        <v>30</v>
      </c>
      <c r="B160" t="s">
        <v>10</v>
      </c>
      <c r="C160">
        <v>35.53</v>
      </c>
      <c r="D160">
        <v>0</v>
      </c>
      <c r="E160" t="s">
        <v>8</v>
      </c>
      <c r="F160" t="s">
        <v>12</v>
      </c>
      <c r="G160">
        <v>36950.256699999998</v>
      </c>
      <c r="H160">
        <f t="shared" si="40"/>
        <v>36950.256699999998</v>
      </c>
      <c r="I160" t="str">
        <f t="shared" si="41"/>
        <v/>
      </c>
      <c r="J160" t="str">
        <f t="shared" si="28"/>
        <v/>
      </c>
      <c r="K160">
        <f t="shared" si="29"/>
        <v>36950.256699999998</v>
      </c>
      <c r="L160">
        <f t="shared" si="30"/>
        <v>36950.256699999998</v>
      </c>
      <c r="M160" t="str">
        <f t="shared" si="31"/>
        <v/>
      </c>
      <c r="N160">
        <f t="shared" si="32"/>
        <v>36950.256699999998</v>
      </c>
      <c r="O160" s="8" t="str">
        <f t="shared" si="33"/>
        <v/>
      </c>
      <c r="P160">
        <f t="shared" si="34"/>
        <v>36950.256699999998</v>
      </c>
      <c r="Q160" s="8" t="str">
        <f t="shared" si="35"/>
        <v/>
      </c>
      <c r="R160" s="8">
        <f t="shared" si="36"/>
        <v>36950.256699999998</v>
      </c>
      <c r="S160" s="8" t="str">
        <f t="shared" si="37"/>
        <v/>
      </c>
      <c r="T160" s="8" t="str">
        <f t="shared" si="38"/>
        <v/>
      </c>
      <c r="U160" s="8" t="str">
        <f t="shared" si="39"/>
        <v/>
      </c>
    </row>
    <row r="161" spans="1:21" ht="17" x14ac:dyDescent="0.2">
      <c r="A161">
        <v>50</v>
      </c>
      <c r="B161" t="s">
        <v>7</v>
      </c>
      <c r="C161">
        <v>27.83</v>
      </c>
      <c r="D161">
        <v>3</v>
      </c>
      <c r="E161" t="s">
        <v>11</v>
      </c>
      <c r="F161" t="s">
        <v>12</v>
      </c>
      <c r="G161">
        <v>19749.383379999999</v>
      </c>
      <c r="H161" t="str">
        <f t="shared" si="40"/>
        <v/>
      </c>
      <c r="I161">
        <f t="shared" si="41"/>
        <v>19749.383379999999</v>
      </c>
      <c r="J161" t="str">
        <f t="shared" si="28"/>
        <v/>
      </c>
      <c r="K161">
        <f t="shared" si="29"/>
        <v>19749.383379999999</v>
      </c>
      <c r="L161" t="str">
        <f t="shared" si="30"/>
        <v/>
      </c>
      <c r="M161">
        <f t="shared" si="31"/>
        <v>19749.383379999999</v>
      </c>
      <c r="N161">
        <f t="shared" si="32"/>
        <v>19749.383379999999</v>
      </c>
      <c r="O161" s="8" t="str">
        <f t="shared" si="33"/>
        <v/>
      </c>
      <c r="P161">
        <f t="shared" si="34"/>
        <v>19749.383379999999</v>
      </c>
      <c r="Q161" s="8" t="str">
        <f t="shared" si="35"/>
        <v/>
      </c>
      <c r="R161" s="8">
        <f t="shared" si="36"/>
        <v>19749.383379999999</v>
      </c>
      <c r="S161" s="8" t="str">
        <f t="shared" si="37"/>
        <v/>
      </c>
      <c r="T161" s="8" t="str">
        <f t="shared" si="38"/>
        <v/>
      </c>
      <c r="U161" s="8" t="str">
        <f t="shared" si="39"/>
        <v/>
      </c>
    </row>
    <row r="162" spans="1:21" ht="17" x14ac:dyDescent="0.2">
      <c r="A162">
        <v>42</v>
      </c>
      <c r="B162" t="s">
        <v>7</v>
      </c>
      <c r="C162">
        <v>26.6</v>
      </c>
      <c r="D162">
        <v>0</v>
      </c>
      <c r="E162" t="s">
        <v>8</v>
      </c>
      <c r="F162" t="s">
        <v>13</v>
      </c>
      <c r="G162">
        <v>21348.705999999998</v>
      </c>
      <c r="H162">
        <f t="shared" si="40"/>
        <v>21348.705999999998</v>
      </c>
      <c r="I162" t="str">
        <f t="shared" si="41"/>
        <v/>
      </c>
      <c r="J162" t="str">
        <f t="shared" si="28"/>
        <v/>
      </c>
      <c r="K162">
        <f t="shared" si="29"/>
        <v>21348.705999999998</v>
      </c>
      <c r="L162" t="str">
        <f t="shared" si="30"/>
        <v/>
      </c>
      <c r="M162">
        <f t="shared" si="31"/>
        <v>21348.705999999998</v>
      </c>
      <c r="N162" t="str">
        <f t="shared" si="32"/>
        <v/>
      </c>
      <c r="O162" s="8">
        <f t="shared" si="33"/>
        <v>21348.705999999998</v>
      </c>
      <c r="P162" t="str">
        <f t="shared" si="34"/>
        <v/>
      </c>
      <c r="Q162" s="8">
        <f t="shared" si="35"/>
        <v>21348.705999999998</v>
      </c>
      <c r="R162" s="8" t="str">
        <f t="shared" si="36"/>
        <v/>
      </c>
      <c r="S162" s="8" t="str">
        <f t="shared" si="37"/>
        <v/>
      </c>
      <c r="T162" s="8" t="str">
        <f t="shared" si="38"/>
        <v/>
      </c>
      <c r="U162" s="8">
        <f t="shared" si="39"/>
        <v>21348.705999999998</v>
      </c>
    </row>
    <row r="163" spans="1:21" ht="17" x14ac:dyDescent="0.2">
      <c r="A163">
        <v>18</v>
      </c>
      <c r="B163" t="s">
        <v>7</v>
      </c>
      <c r="C163">
        <v>36.85</v>
      </c>
      <c r="D163">
        <v>0</v>
      </c>
      <c r="E163" t="s">
        <v>8</v>
      </c>
      <c r="F163" t="s">
        <v>12</v>
      </c>
      <c r="G163">
        <v>36149.483500000002</v>
      </c>
      <c r="H163">
        <f t="shared" si="40"/>
        <v>36149.483500000002</v>
      </c>
      <c r="I163" t="str">
        <f t="shared" si="41"/>
        <v/>
      </c>
      <c r="J163" t="str">
        <f t="shared" si="28"/>
        <v/>
      </c>
      <c r="K163">
        <f t="shared" si="29"/>
        <v>36149.483500000002</v>
      </c>
      <c r="L163" t="str">
        <f t="shared" si="30"/>
        <v/>
      </c>
      <c r="M163">
        <f t="shared" si="31"/>
        <v>36149.483500000002</v>
      </c>
      <c r="N163">
        <f t="shared" si="32"/>
        <v>36149.483500000002</v>
      </c>
      <c r="O163" s="8" t="str">
        <f t="shared" si="33"/>
        <v/>
      </c>
      <c r="P163">
        <f t="shared" si="34"/>
        <v>36149.483500000002</v>
      </c>
      <c r="Q163" s="8" t="str">
        <f t="shared" si="35"/>
        <v/>
      </c>
      <c r="R163" s="8">
        <f t="shared" si="36"/>
        <v>36149.483500000002</v>
      </c>
      <c r="S163" s="8" t="str">
        <f t="shared" si="37"/>
        <v/>
      </c>
      <c r="T163" s="8" t="str">
        <f t="shared" si="38"/>
        <v/>
      </c>
      <c r="U163" s="8" t="str">
        <f t="shared" si="39"/>
        <v/>
      </c>
    </row>
    <row r="164" spans="1:21" ht="17" x14ac:dyDescent="0.2">
      <c r="A164">
        <v>54</v>
      </c>
      <c r="B164" t="s">
        <v>10</v>
      </c>
      <c r="C164">
        <v>39.6</v>
      </c>
      <c r="D164">
        <v>1</v>
      </c>
      <c r="E164" t="s">
        <v>11</v>
      </c>
      <c r="F164" t="s">
        <v>9</v>
      </c>
      <c r="G164">
        <v>10450.552</v>
      </c>
      <c r="H164" t="str">
        <f t="shared" si="40"/>
        <v/>
      </c>
      <c r="I164">
        <f t="shared" si="41"/>
        <v>10450.552</v>
      </c>
      <c r="J164" t="str">
        <f t="shared" si="28"/>
        <v/>
      </c>
      <c r="K164">
        <f t="shared" si="29"/>
        <v>10450.552</v>
      </c>
      <c r="L164">
        <f t="shared" si="30"/>
        <v>10450.552</v>
      </c>
      <c r="M164" t="str">
        <f t="shared" si="31"/>
        <v/>
      </c>
      <c r="N164">
        <f t="shared" si="32"/>
        <v>10450.552</v>
      </c>
      <c r="O164" s="8" t="str">
        <f t="shared" si="33"/>
        <v/>
      </c>
      <c r="P164" t="str">
        <f t="shared" si="34"/>
        <v/>
      </c>
      <c r="Q164" s="8">
        <f t="shared" si="35"/>
        <v>10450.552</v>
      </c>
      <c r="R164" s="8" t="str">
        <f t="shared" si="36"/>
        <v/>
      </c>
      <c r="S164" s="8">
        <f t="shared" si="37"/>
        <v>10450.552</v>
      </c>
      <c r="T164" s="8" t="str">
        <f t="shared" si="38"/>
        <v/>
      </c>
      <c r="U164" s="8" t="str">
        <f t="shared" si="39"/>
        <v/>
      </c>
    </row>
    <row r="165" spans="1:21" ht="17" x14ac:dyDescent="0.2">
      <c r="A165">
        <v>32</v>
      </c>
      <c r="B165" t="s">
        <v>7</v>
      </c>
      <c r="C165">
        <v>29.8</v>
      </c>
      <c r="D165">
        <v>2</v>
      </c>
      <c r="E165" t="s">
        <v>11</v>
      </c>
      <c r="F165" t="s">
        <v>9</v>
      </c>
      <c r="G165">
        <v>5152.134</v>
      </c>
      <c r="H165" t="str">
        <f t="shared" si="40"/>
        <v/>
      </c>
      <c r="I165">
        <f t="shared" si="41"/>
        <v>5152.134</v>
      </c>
      <c r="J165" t="str">
        <f t="shared" si="28"/>
        <v/>
      </c>
      <c r="K165">
        <f t="shared" si="29"/>
        <v>5152.134</v>
      </c>
      <c r="L165" t="str">
        <f t="shared" si="30"/>
        <v/>
      </c>
      <c r="M165">
        <f t="shared" si="31"/>
        <v>5152.134</v>
      </c>
      <c r="N165">
        <f t="shared" si="32"/>
        <v>5152.134</v>
      </c>
      <c r="O165" s="8" t="str">
        <f t="shared" si="33"/>
        <v/>
      </c>
      <c r="P165" t="str">
        <f t="shared" si="34"/>
        <v/>
      </c>
      <c r="Q165" s="8">
        <f t="shared" si="35"/>
        <v>5152.134</v>
      </c>
      <c r="R165" s="8" t="str">
        <f t="shared" si="36"/>
        <v/>
      </c>
      <c r="S165" s="8">
        <f t="shared" si="37"/>
        <v>5152.134</v>
      </c>
      <c r="T165" s="8" t="str">
        <f t="shared" si="38"/>
        <v/>
      </c>
      <c r="U165" s="8" t="str">
        <f t="shared" si="39"/>
        <v/>
      </c>
    </row>
    <row r="166" spans="1:21" ht="17" x14ac:dyDescent="0.2">
      <c r="A166">
        <v>37</v>
      </c>
      <c r="B166" t="s">
        <v>10</v>
      </c>
      <c r="C166">
        <v>29.64</v>
      </c>
      <c r="D166">
        <v>0</v>
      </c>
      <c r="E166" t="s">
        <v>11</v>
      </c>
      <c r="F166" t="s">
        <v>13</v>
      </c>
      <c r="G166">
        <v>5028.1466</v>
      </c>
      <c r="H166" t="str">
        <f t="shared" si="40"/>
        <v/>
      </c>
      <c r="I166">
        <f t="shared" si="41"/>
        <v>5028.1466</v>
      </c>
      <c r="J166" t="str">
        <f t="shared" si="28"/>
        <v/>
      </c>
      <c r="K166">
        <f t="shared" si="29"/>
        <v>5028.1466</v>
      </c>
      <c r="L166">
        <f t="shared" si="30"/>
        <v>5028.1466</v>
      </c>
      <c r="M166" t="str">
        <f t="shared" si="31"/>
        <v/>
      </c>
      <c r="N166" t="str">
        <f t="shared" si="32"/>
        <v/>
      </c>
      <c r="O166" s="8">
        <f t="shared" si="33"/>
        <v>5028.1466</v>
      </c>
      <c r="P166" t="str">
        <f t="shared" si="34"/>
        <v/>
      </c>
      <c r="Q166" s="8">
        <f t="shared" si="35"/>
        <v>5028.1466</v>
      </c>
      <c r="R166" s="8" t="str">
        <f t="shared" si="36"/>
        <v/>
      </c>
      <c r="S166" s="8" t="str">
        <f t="shared" si="37"/>
        <v/>
      </c>
      <c r="T166" s="8" t="str">
        <f t="shared" si="38"/>
        <v/>
      </c>
      <c r="U166" s="8">
        <f t="shared" si="39"/>
        <v>5028.1466</v>
      </c>
    </row>
    <row r="167" spans="1:21" ht="17" x14ac:dyDescent="0.2">
      <c r="A167">
        <v>47</v>
      </c>
      <c r="B167" t="s">
        <v>10</v>
      </c>
      <c r="C167">
        <v>28.215</v>
      </c>
      <c r="D167">
        <v>4</v>
      </c>
      <c r="E167" t="s">
        <v>11</v>
      </c>
      <c r="F167" t="s">
        <v>14</v>
      </c>
      <c r="G167">
        <v>10407.085849999999</v>
      </c>
      <c r="H167" t="str">
        <f t="shared" si="40"/>
        <v/>
      </c>
      <c r="I167">
        <f t="shared" si="41"/>
        <v>10407.085849999999</v>
      </c>
      <c r="J167" t="str">
        <f t="shared" si="28"/>
        <v/>
      </c>
      <c r="K167">
        <f t="shared" si="29"/>
        <v>10407.085849999999</v>
      </c>
      <c r="L167">
        <f t="shared" si="30"/>
        <v>10407.085849999999</v>
      </c>
      <c r="M167" t="str">
        <f t="shared" si="31"/>
        <v/>
      </c>
      <c r="N167" t="str">
        <f t="shared" si="32"/>
        <v/>
      </c>
      <c r="O167" s="8">
        <f t="shared" si="33"/>
        <v>10407.085849999999</v>
      </c>
      <c r="P167">
        <f t="shared" si="34"/>
        <v>10407.085849999999</v>
      </c>
      <c r="Q167" s="8" t="str">
        <f t="shared" si="35"/>
        <v/>
      </c>
      <c r="R167" s="8" t="str">
        <f t="shared" si="36"/>
        <v/>
      </c>
      <c r="S167" s="8" t="str">
        <f t="shared" si="37"/>
        <v/>
      </c>
      <c r="T167" s="8">
        <f t="shared" si="38"/>
        <v>10407.085849999999</v>
      </c>
      <c r="U167" s="8" t="str">
        <f t="shared" si="39"/>
        <v/>
      </c>
    </row>
    <row r="168" spans="1:21" ht="17" x14ac:dyDescent="0.2">
      <c r="A168">
        <v>20</v>
      </c>
      <c r="B168" t="s">
        <v>7</v>
      </c>
      <c r="C168">
        <v>37</v>
      </c>
      <c r="D168">
        <v>5</v>
      </c>
      <c r="E168" t="s">
        <v>11</v>
      </c>
      <c r="F168" t="s">
        <v>9</v>
      </c>
      <c r="G168">
        <v>4830.63</v>
      </c>
      <c r="H168" t="str">
        <f t="shared" si="40"/>
        <v/>
      </c>
      <c r="I168">
        <f t="shared" si="41"/>
        <v>4830.63</v>
      </c>
      <c r="J168" t="str">
        <f t="shared" si="28"/>
        <v/>
      </c>
      <c r="K168">
        <f t="shared" si="29"/>
        <v>4830.63</v>
      </c>
      <c r="L168" t="str">
        <f t="shared" si="30"/>
        <v/>
      </c>
      <c r="M168">
        <f t="shared" si="31"/>
        <v>4830.63</v>
      </c>
      <c r="N168">
        <f t="shared" si="32"/>
        <v>4830.63</v>
      </c>
      <c r="O168" s="8" t="str">
        <f t="shared" si="33"/>
        <v/>
      </c>
      <c r="P168" t="str">
        <f t="shared" si="34"/>
        <v/>
      </c>
      <c r="Q168" s="8">
        <f t="shared" si="35"/>
        <v>4830.63</v>
      </c>
      <c r="R168" s="8" t="str">
        <f t="shared" si="36"/>
        <v/>
      </c>
      <c r="S168" s="8">
        <f t="shared" si="37"/>
        <v>4830.63</v>
      </c>
      <c r="T168" s="8" t="str">
        <f t="shared" si="38"/>
        <v/>
      </c>
      <c r="U168" s="8" t="str">
        <f t="shared" si="39"/>
        <v/>
      </c>
    </row>
    <row r="169" spans="1:21" ht="17" x14ac:dyDescent="0.2">
      <c r="A169">
        <v>32</v>
      </c>
      <c r="B169" t="s">
        <v>7</v>
      </c>
      <c r="C169">
        <v>33.155000000000001</v>
      </c>
      <c r="D169">
        <v>3</v>
      </c>
      <c r="E169" t="s">
        <v>11</v>
      </c>
      <c r="F169" t="s">
        <v>13</v>
      </c>
      <c r="G169">
        <v>6128.79745</v>
      </c>
      <c r="H169" t="str">
        <f t="shared" si="40"/>
        <v/>
      </c>
      <c r="I169">
        <f t="shared" si="41"/>
        <v>6128.79745</v>
      </c>
      <c r="J169" t="str">
        <f t="shared" si="28"/>
        <v/>
      </c>
      <c r="K169">
        <f t="shared" si="29"/>
        <v>6128.79745</v>
      </c>
      <c r="L169" t="str">
        <f t="shared" si="30"/>
        <v/>
      </c>
      <c r="M169">
        <f t="shared" si="31"/>
        <v>6128.79745</v>
      </c>
      <c r="N169" t="str">
        <f t="shared" si="32"/>
        <v/>
      </c>
      <c r="O169" s="8">
        <f t="shared" si="33"/>
        <v>6128.79745</v>
      </c>
      <c r="P169" t="str">
        <f t="shared" si="34"/>
        <v/>
      </c>
      <c r="Q169" s="8">
        <f t="shared" si="35"/>
        <v>6128.79745</v>
      </c>
      <c r="R169" s="8" t="str">
        <f t="shared" si="36"/>
        <v/>
      </c>
      <c r="S169" s="8" t="str">
        <f t="shared" si="37"/>
        <v/>
      </c>
      <c r="T169" s="8" t="str">
        <f t="shared" si="38"/>
        <v/>
      </c>
      <c r="U169" s="8">
        <f t="shared" si="39"/>
        <v>6128.79745</v>
      </c>
    </row>
    <row r="170" spans="1:21" ht="17" x14ac:dyDescent="0.2">
      <c r="A170">
        <v>19</v>
      </c>
      <c r="B170" t="s">
        <v>7</v>
      </c>
      <c r="C170">
        <v>31.824999999999999</v>
      </c>
      <c r="D170">
        <v>1</v>
      </c>
      <c r="E170" t="s">
        <v>11</v>
      </c>
      <c r="F170" t="s">
        <v>13</v>
      </c>
      <c r="G170">
        <v>2719.2797500000001</v>
      </c>
      <c r="H170" t="str">
        <f t="shared" si="40"/>
        <v/>
      </c>
      <c r="I170">
        <f t="shared" si="41"/>
        <v>2719.2797500000001</v>
      </c>
      <c r="J170" t="str">
        <f t="shared" si="28"/>
        <v/>
      </c>
      <c r="K170">
        <f t="shared" si="29"/>
        <v>2719.2797500000001</v>
      </c>
      <c r="L170" t="str">
        <f t="shared" si="30"/>
        <v/>
      </c>
      <c r="M170">
        <f t="shared" si="31"/>
        <v>2719.2797500000001</v>
      </c>
      <c r="N170" t="str">
        <f t="shared" si="32"/>
        <v/>
      </c>
      <c r="O170" s="8">
        <f t="shared" si="33"/>
        <v>2719.2797500000001</v>
      </c>
      <c r="P170" t="str">
        <f t="shared" si="34"/>
        <v/>
      </c>
      <c r="Q170" s="8">
        <f t="shared" si="35"/>
        <v>2719.2797500000001</v>
      </c>
      <c r="R170" s="8" t="str">
        <f t="shared" si="36"/>
        <v/>
      </c>
      <c r="S170" s="8" t="str">
        <f t="shared" si="37"/>
        <v/>
      </c>
      <c r="T170" s="8" t="str">
        <f t="shared" si="38"/>
        <v/>
      </c>
      <c r="U170" s="8">
        <f t="shared" si="39"/>
        <v>2719.2797500000001</v>
      </c>
    </row>
    <row r="171" spans="1:21" ht="17" x14ac:dyDescent="0.2">
      <c r="A171">
        <v>27</v>
      </c>
      <c r="B171" t="s">
        <v>10</v>
      </c>
      <c r="C171">
        <v>18.905000000000001</v>
      </c>
      <c r="D171">
        <v>3</v>
      </c>
      <c r="E171" t="s">
        <v>11</v>
      </c>
      <c r="F171" t="s">
        <v>14</v>
      </c>
      <c r="G171">
        <v>4827.9049500000001</v>
      </c>
      <c r="H171" t="str">
        <f t="shared" si="40"/>
        <v/>
      </c>
      <c r="I171">
        <f t="shared" si="41"/>
        <v>4827.9049500000001</v>
      </c>
      <c r="J171">
        <f t="shared" si="28"/>
        <v>4827.9049500000001</v>
      </c>
      <c r="K171" t="str">
        <f t="shared" si="29"/>
        <v/>
      </c>
      <c r="L171">
        <f t="shared" si="30"/>
        <v>4827.9049500000001</v>
      </c>
      <c r="M171" t="str">
        <f t="shared" si="31"/>
        <v/>
      </c>
      <c r="N171" t="str">
        <f t="shared" si="32"/>
        <v/>
      </c>
      <c r="O171" s="8">
        <f t="shared" si="33"/>
        <v>4827.9049500000001</v>
      </c>
      <c r="P171">
        <f t="shared" si="34"/>
        <v>4827.9049500000001</v>
      </c>
      <c r="Q171" s="8" t="str">
        <f t="shared" si="35"/>
        <v/>
      </c>
      <c r="R171" s="8" t="str">
        <f t="shared" si="36"/>
        <v/>
      </c>
      <c r="S171" s="8" t="str">
        <f t="shared" si="37"/>
        <v/>
      </c>
      <c r="T171" s="8">
        <f t="shared" si="38"/>
        <v>4827.9049500000001</v>
      </c>
      <c r="U171" s="8" t="str">
        <f t="shared" si="39"/>
        <v/>
      </c>
    </row>
    <row r="172" spans="1:21" ht="17" x14ac:dyDescent="0.2">
      <c r="A172">
        <v>63</v>
      </c>
      <c r="B172" t="s">
        <v>10</v>
      </c>
      <c r="C172">
        <v>41.47</v>
      </c>
      <c r="D172">
        <v>0</v>
      </c>
      <c r="E172" t="s">
        <v>11</v>
      </c>
      <c r="F172" t="s">
        <v>12</v>
      </c>
      <c r="G172">
        <v>13405.390299999999</v>
      </c>
      <c r="H172" t="str">
        <f t="shared" si="40"/>
        <v/>
      </c>
      <c r="I172">
        <f t="shared" si="41"/>
        <v>13405.390299999999</v>
      </c>
      <c r="J172" t="str">
        <f t="shared" si="28"/>
        <v/>
      </c>
      <c r="K172">
        <f t="shared" si="29"/>
        <v>13405.390299999999</v>
      </c>
      <c r="L172">
        <f t="shared" si="30"/>
        <v>13405.390299999999</v>
      </c>
      <c r="M172" t="str">
        <f t="shared" si="31"/>
        <v/>
      </c>
      <c r="N172">
        <f t="shared" si="32"/>
        <v>13405.390299999999</v>
      </c>
      <c r="O172" s="8" t="str">
        <f t="shared" si="33"/>
        <v/>
      </c>
      <c r="P172">
        <f t="shared" si="34"/>
        <v>13405.390299999999</v>
      </c>
      <c r="Q172" s="8" t="str">
        <f t="shared" si="35"/>
        <v/>
      </c>
      <c r="R172" s="8">
        <f t="shared" si="36"/>
        <v>13405.390299999999</v>
      </c>
      <c r="S172" s="8" t="str">
        <f t="shared" si="37"/>
        <v/>
      </c>
      <c r="T172" s="8" t="str">
        <f t="shared" si="38"/>
        <v/>
      </c>
      <c r="U172" s="8" t="str">
        <f t="shared" si="39"/>
        <v/>
      </c>
    </row>
    <row r="173" spans="1:21" ht="17" x14ac:dyDescent="0.2">
      <c r="A173">
        <v>49</v>
      </c>
      <c r="B173" t="s">
        <v>10</v>
      </c>
      <c r="C173">
        <v>30.3</v>
      </c>
      <c r="D173">
        <v>0</v>
      </c>
      <c r="E173" t="s">
        <v>11</v>
      </c>
      <c r="F173" t="s">
        <v>9</v>
      </c>
      <c r="G173">
        <v>8116.68</v>
      </c>
      <c r="H173" t="str">
        <f t="shared" si="40"/>
        <v/>
      </c>
      <c r="I173">
        <f t="shared" si="41"/>
        <v>8116.68</v>
      </c>
      <c r="J173" t="str">
        <f t="shared" si="28"/>
        <v/>
      </c>
      <c r="K173">
        <f t="shared" si="29"/>
        <v>8116.68</v>
      </c>
      <c r="L173">
        <f t="shared" si="30"/>
        <v>8116.68</v>
      </c>
      <c r="M173" t="str">
        <f t="shared" si="31"/>
        <v/>
      </c>
      <c r="N173">
        <f t="shared" si="32"/>
        <v>8116.68</v>
      </c>
      <c r="O173" s="8" t="str">
        <f t="shared" si="33"/>
        <v/>
      </c>
      <c r="P173" t="str">
        <f t="shared" si="34"/>
        <v/>
      </c>
      <c r="Q173" s="8">
        <f t="shared" si="35"/>
        <v>8116.68</v>
      </c>
      <c r="R173" s="8" t="str">
        <f t="shared" si="36"/>
        <v/>
      </c>
      <c r="S173" s="8">
        <f t="shared" si="37"/>
        <v>8116.68</v>
      </c>
      <c r="T173" s="8" t="str">
        <f t="shared" si="38"/>
        <v/>
      </c>
      <c r="U173" s="8" t="str">
        <f t="shared" si="39"/>
        <v/>
      </c>
    </row>
    <row r="174" spans="1:21" ht="17" x14ac:dyDescent="0.2">
      <c r="A174">
        <v>18</v>
      </c>
      <c r="B174" t="s">
        <v>10</v>
      </c>
      <c r="C174">
        <v>15.96</v>
      </c>
      <c r="D174">
        <v>0</v>
      </c>
      <c r="E174" t="s">
        <v>11</v>
      </c>
      <c r="F174" t="s">
        <v>14</v>
      </c>
      <c r="G174">
        <v>1694.7963999999999</v>
      </c>
      <c r="H174" t="str">
        <f t="shared" si="40"/>
        <v/>
      </c>
      <c r="I174">
        <f t="shared" si="41"/>
        <v>1694.7963999999999</v>
      </c>
      <c r="J174">
        <f t="shared" si="28"/>
        <v>1694.7963999999999</v>
      </c>
      <c r="K174" t="str">
        <f t="shared" si="29"/>
        <v/>
      </c>
      <c r="L174">
        <f t="shared" si="30"/>
        <v>1694.7963999999999</v>
      </c>
      <c r="M174" t="str">
        <f t="shared" si="31"/>
        <v/>
      </c>
      <c r="N174" t="str">
        <f t="shared" si="32"/>
        <v/>
      </c>
      <c r="O174" s="8">
        <f t="shared" si="33"/>
        <v>1694.7963999999999</v>
      </c>
      <c r="P174">
        <f t="shared" si="34"/>
        <v>1694.7963999999999</v>
      </c>
      <c r="Q174" s="8" t="str">
        <f t="shared" si="35"/>
        <v/>
      </c>
      <c r="R174" s="8" t="str">
        <f t="shared" si="36"/>
        <v/>
      </c>
      <c r="S174" s="8" t="str">
        <f t="shared" si="37"/>
        <v/>
      </c>
      <c r="T174" s="8">
        <f t="shared" si="38"/>
        <v>1694.7963999999999</v>
      </c>
      <c r="U174" s="8" t="str">
        <f t="shared" si="39"/>
        <v/>
      </c>
    </row>
    <row r="175" spans="1:21" ht="17" x14ac:dyDescent="0.2">
      <c r="A175">
        <v>35</v>
      </c>
      <c r="B175" t="s">
        <v>7</v>
      </c>
      <c r="C175">
        <v>34.799999999999997</v>
      </c>
      <c r="D175">
        <v>1</v>
      </c>
      <c r="E175" t="s">
        <v>11</v>
      </c>
      <c r="F175" t="s">
        <v>9</v>
      </c>
      <c r="G175">
        <v>5246.0469999999996</v>
      </c>
      <c r="H175" t="str">
        <f t="shared" si="40"/>
        <v/>
      </c>
      <c r="I175">
        <f t="shared" si="41"/>
        <v>5246.0469999999996</v>
      </c>
      <c r="J175" t="str">
        <f t="shared" si="28"/>
        <v/>
      </c>
      <c r="K175">
        <f t="shared" si="29"/>
        <v>5246.0469999999996</v>
      </c>
      <c r="L175" t="str">
        <f t="shared" si="30"/>
        <v/>
      </c>
      <c r="M175">
        <f t="shared" si="31"/>
        <v>5246.0469999999996</v>
      </c>
      <c r="N175">
        <f t="shared" si="32"/>
        <v>5246.0469999999996</v>
      </c>
      <c r="O175" s="8" t="str">
        <f t="shared" si="33"/>
        <v/>
      </c>
      <c r="P175" t="str">
        <f t="shared" si="34"/>
        <v/>
      </c>
      <c r="Q175" s="8">
        <f t="shared" si="35"/>
        <v>5246.0469999999996</v>
      </c>
      <c r="R175" s="8" t="str">
        <f t="shared" si="36"/>
        <v/>
      </c>
      <c r="S175" s="8">
        <f t="shared" si="37"/>
        <v>5246.0469999999996</v>
      </c>
      <c r="T175" s="8" t="str">
        <f t="shared" si="38"/>
        <v/>
      </c>
      <c r="U175" s="8" t="str">
        <f t="shared" si="39"/>
        <v/>
      </c>
    </row>
    <row r="176" spans="1:21" ht="17" x14ac:dyDescent="0.2">
      <c r="A176">
        <v>24</v>
      </c>
      <c r="B176" t="s">
        <v>7</v>
      </c>
      <c r="C176">
        <v>33.344999999999999</v>
      </c>
      <c r="D176">
        <v>0</v>
      </c>
      <c r="E176" t="s">
        <v>11</v>
      </c>
      <c r="F176" t="s">
        <v>13</v>
      </c>
      <c r="G176">
        <v>2855.4375500000001</v>
      </c>
      <c r="H176" t="str">
        <f t="shared" si="40"/>
        <v/>
      </c>
      <c r="I176">
        <f t="shared" si="41"/>
        <v>2855.4375500000001</v>
      </c>
      <c r="J176" t="str">
        <f t="shared" si="28"/>
        <v/>
      </c>
      <c r="K176">
        <f t="shared" si="29"/>
        <v>2855.4375500000001</v>
      </c>
      <c r="L176" t="str">
        <f t="shared" si="30"/>
        <v/>
      </c>
      <c r="M176">
        <f t="shared" si="31"/>
        <v>2855.4375500000001</v>
      </c>
      <c r="N176" t="str">
        <f t="shared" si="32"/>
        <v/>
      </c>
      <c r="O176" s="8">
        <f t="shared" si="33"/>
        <v>2855.4375500000001</v>
      </c>
      <c r="P176" t="str">
        <f t="shared" si="34"/>
        <v/>
      </c>
      <c r="Q176" s="8">
        <f t="shared" si="35"/>
        <v>2855.4375500000001</v>
      </c>
      <c r="R176" s="8" t="str">
        <f t="shared" si="36"/>
        <v/>
      </c>
      <c r="S176" s="8" t="str">
        <f t="shared" si="37"/>
        <v/>
      </c>
      <c r="T176" s="8" t="str">
        <f t="shared" si="38"/>
        <v/>
      </c>
      <c r="U176" s="8">
        <f t="shared" si="39"/>
        <v>2855.4375500000001</v>
      </c>
    </row>
    <row r="177" spans="1:21" ht="17" x14ac:dyDescent="0.2">
      <c r="A177">
        <v>63</v>
      </c>
      <c r="B177" t="s">
        <v>7</v>
      </c>
      <c r="C177">
        <v>37.700000000000003</v>
      </c>
      <c r="D177">
        <v>0</v>
      </c>
      <c r="E177" t="s">
        <v>8</v>
      </c>
      <c r="F177" t="s">
        <v>9</v>
      </c>
      <c r="G177">
        <v>48824.45</v>
      </c>
      <c r="H177">
        <f t="shared" si="40"/>
        <v>48824.45</v>
      </c>
      <c r="I177" t="str">
        <f t="shared" si="41"/>
        <v/>
      </c>
      <c r="J177" t="str">
        <f t="shared" si="28"/>
        <v/>
      </c>
      <c r="K177">
        <f t="shared" si="29"/>
        <v>48824.45</v>
      </c>
      <c r="L177" t="str">
        <f t="shared" si="30"/>
        <v/>
      </c>
      <c r="M177">
        <f t="shared" si="31"/>
        <v>48824.45</v>
      </c>
      <c r="N177">
        <f t="shared" si="32"/>
        <v>48824.45</v>
      </c>
      <c r="O177" s="8" t="str">
        <f t="shared" si="33"/>
        <v/>
      </c>
      <c r="P177" t="str">
        <f t="shared" si="34"/>
        <v/>
      </c>
      <c r="Q177" s="8">
        <f t="shared" si="35"/>
        <v>48824.45</v>
      </c>
      <c r="R177" s="8" t="str">
        <f t="shared" si="36"/>
        <v/>
      </c>
      <c r="S177" s="8">
        <f t="shared" si="37"/>
        <v>48824.45</v>
      </c>
      <c r="T177" s="8" t="str">
        <f t="shared" si="38"/>
        <v/>
      </c>
      <c r="U177" s="8" t="str">
        <f t="shared" si="39"/>
        <v/>
      </c>
    </row>
    <row r="178" spans="1:21" ht="17" x14ac:dyDescent="0.2">
      <c r="A178">
        <v>38</v>
      </c>
      <c r="B178" t="s">
        <v>10</v>
      </c>
      <c r="C178">
        <v>27.835000000000001</v>
      </c>
      <c r="D178">
        <v>2</v>
      </c>
      <c r="E178" t="s">
        <v>11</v>
      </c>
      <c r="F178" t="s">
        <v>13</v>
      </c>
      <c r="G178">
        <v>6455.86265</v>
      </c>
      <c r="H178" t="str">
        <f t="shared" si="40"/>
        <v/>
      </c>
      <c r="I178">
        <f t="shared" si="41"/>
        <v>6455.86265</v>
      </c>
      <c r="J178" t="str">
        <f t="shared" si="28"/>
        <v/>
      </c>
      <c r="K178">
        <f t="shared" si="29"/>
        <v>6455.86265</v>
      </c>
      <c r="L178">
        <f t="shared" si="30"/>
        <v>6455.86265</v>
      </c>
      <c r="M178" t="str">
        <f t="shared" si="31"/>
        <v/>
      </c>
      <c r="N178" t="str">
        <f t="shared" si="32"/>
        <v/>
      </c>
      <c r="O178" s="8">
        <f t="shared" si="33"/>
        <v>6455.86265</v>
      </c>
      <c r="P178" t="str">
        <f t="shared" si="34"/>
        <v/>
      </c>
      <c r="Q178" s="8">
        <f t="shared" si="35"/>
        <v>6455.86265</v>
      </c>
      <c r="R178" s="8" t="str">
        <f t="shared" si="36"/>
        <v/>
      </c>
      <c r="S178" s="8" t="str">
        <f t="shared" si="37"/>
        <v/>
      </c>
      <c r="T178" s="8" t="str">
        <f t="shared" si="38"/>
        <v/>
      </c>
      <c r="U178" s="8">
        <f t="shared" si="39"/>
        <v>6455.86265</v>
      </c>
    </row>
    <row r="179" spans="1:21" ht="17" x14ac:dyDescent="0.2">
      <c r="A179">
        <v>54</v>
      </c>
      <c r="B179" t="s">
        <v>10</v>
      </c>
      <c r="C179">
        <v>29.2</v>
      </c>
      <c r="D179">
        <v>1</v>
      </c>
      <c r="E179" t="s">
        <v>11</v>
      </c>
      <c r="F179" t="s">
        <v>9</v>
      </c>
      <c r="G179">
        <v>10436.096</v>
      </c>
      <c r="H179" t="str">
        <f t="shared" si="40"/>
        <v/>
      </c>
      <c r="I179">
        <f t="shared" si="41"/>
        <v>10436.096</v>
      </c>
      <c r="J179" t="str">
        <f t="shared" si="28"/>
        <v/>
      </c>
      <c r="K179">
        <f t="shared" si="29"/>
        <v>10436.096</v>
      </c>
      <c r="L179">
        <f t="shared" si="30"/>
        <v>10436.096</v>
      </c>
      <c r="M179" t="str">
        <f t="shared" si="31"/>
        <v/>
      </c>
      <c r="N179">
        <f t="shared" si="32"/>
        <v>10436.096</v>
      </c>
      <c r="O179" s="8" t="str">
        <f t="shared" si="33"/>
        <v/>
      </c>
      <c r="P179" t="str">
        <f t="shared" si="34"/>
        <v/>
      </c>
      <c r="Q179" s="8">
        <f t="shared" si="35"/>
        <v>10436.096</v>
      </c>
      <c r="R179" s="8" t="str">
        <f t="shared" si="36"/>
        <v/>
      </c>
      <c r="S179" s="8">
        <f t="shared" si="37"/>
        <v>10436.096</v>
      </c>
      <c r="T179" s="8" t="str">
        <f t="shared" si="38"/>
        <v/>
      </c>
      <c r="U179" s="8" t="str">
        <f t="shared" si="39"/>
        <v/>
      </c>
    </row>
    <row r="180" spans="1:21" ht="17" x14ac:dyDescent="0.2">
      <c r="A180">
        <v>46</v>
      </c>
      <c r="B180" t="s">
        <v>7</v>
      </c>
      <c r="C180">
        <v>28.9</v>
      </c>
      <c r="D180">
        <v>2</v>
      </c>
      <c r="E180" t="s">
        <v>11</v>
      </c>
      <c r="F180" t="s">
        <v>9</v>
      </c>
      <c r="G180">
        <v>8823.2790000000005</v>
      </c>
      <c r="H180" t="str">
        <f t="shared" si="40"/>
        <v/>
      </c>
      <c r="I180">
        <f t="shared" si="41"/>
        <v>8823.2790000000005</v>
      </c>
      <c r="J180" t="str">
        <f t="shared" si="28"/>
        <v/>
      </c>
      <c r="K180">
        <f t="shared" si="29"/>
        <v>8823.2790000000005</v>
      </c>
      <c r="L180" t="str">
        <f t="shared" si="30"/>
        <v/>
      </c>
      <c r="M180">
        <f t="shared" si="31"/>
        <v>8823.2790000000005</v>
      </c>
      <c r="N180">
        <f t="shared" si="32"/>
        <v>8823.2790000000005</v>
      </c>
      <c r="O180" s="8" t="str">
        <f t="shared" si="33"/>
        <v/>
      </c>
      <c r="P180" t="str">
        <f t="shared" si="34"/>
        <v/>
      </c>
      <c r="Q180" s="8">
        <f t="shared" si="35"/>
        <v>8823.2790000000005</v>
      </c>
      <c r="R180" s="8" t="str">
        <f t="shared" si="36"/>
        <v/>
      </c>
      <c r="S180" s="8">
        <f t="shared" si="37"/>
        <v>8823.2790000000005</v>
      </c>
      <c r="T180" s="8" t="str">
        <f t="shared" si="38"/>
        <v/>
      </c>
      <c r="U180" s="8" t="str">
        <f t="shared" si="39"/>
        <v/>
      </c>
    </row>
    <row r="181" spans="1:21" ht="17" x14ac:dyDescent="0.2">
      <c r="A181">
        <v>41</v>
      </c>
      <c r="B181" t="s">
        <v>7</v>
      </c>
      <c r="C181">
        <v>33.155000000000001</v>
      </c>
      <c r="D181">
        <v>3</v>
      </c>
      <c r="E181" t="s">
        <v>11</v>
      </c>
      <c r="F181" t="s">
        <v>14</v>
      </c>
      <c r="G181">
        <v>8538.28845</v>
      </c>
      <c r="H181" t="str">
        <f t="shared" si="40"/>
        <v/>
      </c>
      <c r="I181">
        <f t="shared" si="41"/>
        <v>8538.28845</v>
      </c>
      <c r="J181" t="str">
        <f t="shared" si="28"/>
        <v/>
      </c>
      <c r="K181">
        <f t="shared" si="29"/>
        <v>8538.28845</v>
      </c>
      <c r="L181" t="str">
        <f t="shared" si="30"/>
        <v/>
      </c>
      <c r="M181">
        <f t="shared" si="31"/>
        <v>8538.28845</v>
      </c>
      <c r="N181" t="str">
        <f t="shared" si="32"/>
        <v/>
      </c>
      <c r="O181" s="8">
        <f t="shared" si="33"/>
        <v>8538.28845</v>
      </c>
      <c r="P181">
        <f t="shared" si="34"/>
        <v>8538.28845</v>
      </c>
      <c r="Q181" s="8" t="str">
        <f t="shared" si="35"/>
        <v/>
      </c>
      <c r="R181" s="8" t="str">
        <f t="shared" si="36"/>
        <v/>
      </c>
      <c r="S181" s="8" t="str">
        <f t="shared" si="37"/>
        <v/>
      </c>
      <c r="T181" s="8">
        <f t="shared" si="38"/>
        <v>8538.28845</v>
      </c>
      <c r="U181" s="8" t="str">
        <f t="shared" si="39"/>
        <v/>
      </c>
    </row>
    <row r="182" spans="1:21" ht="17" x14ac:dyDescent="0.2">
      <c r="A182">
        <v>58</v>
      </c>
      <c r="B182" t="s">
        <v>10</v>
      </c>
      <c r="C182">
        <v>28.594999999999999</v>
      </c>
      <c r="D182">
        <v>0</v>
      </c>
      <c r="E182" t="s">
        <v>11</v>
      </c>
      <c r="F182" t="s">
        <v>13</v>
      </c>
      <c r="G182">
        <v>11735.87905</v>
      </c>
      <c r="H182" t="str">
        <f t="shared" si="40"/>
        <v/>
      </c>
      <c r="I182">
        <f t="shared" si="41"/>
        <v>11735.87905</v>
      </c>
      <c r="J182" t="str">
        <f t="shared" si="28"/>
        <v/>
      </c>
      <c r="K182">
        <f t="shared" si="29"/>
        <v>11735.87905</v>
      </c>
      <c r="L182">
        <f t="shared" si="30"/>
        <v>11735.87905</v>
      </c>
      <c r="M182" t="str">
        <f t="shared" si="31"/>
        <v/>
      </c>
      <c r="N182" t="str">
        <f t="shared" si="32"/>
        <v/>
      </c>
      <c r="O182" s="8">
        <f t="shared" si="33"/>
        <v>11735.87905</v>
      </c>
      <c r="P182" t="str">
        <f t="shared" si="34"/>
        <v/>
      </c>
      <c r="Q182" s="8">
        <f t="shared" si="35"/>
        <v>11735.87905</v>
      </c>
      <c r="R182" s="8" t="str">
        <f t="shared" si="36"/>
        <v/>
      </c>
      <c r="S182" s="8" t="str">
        <f t="shared" si="37"/>
        <v/>
      </c>
      <c r="T182" s="8" t="str">
        <f t="shared" si="38"/>
        <v/>
      </c>
      <c r="U182" s="8">
        <f t="shared" si="39"/>
        <v>11735.87905</v>
      </c>
    </row>
    <row r="183" spans="1:21" ht="17" x14ac:dyDescent="0.2">
      <c r="A183">
        <v>18</v>
      </c>
      <c r="B183" t="s">
        <v>7</v>
      </c>
      <c r="C183">
        <v>38.28</v>
      </c>
      <c r="D183">
        <v>0</v>
      </c>
      <c r="E183" t="s">
        <v>11</v>
      </c>
      <c r="F183" t="s">
        <v>12</v>
      </c>
      <c r="G183">
        <v>1631.8212000000001</v>
      </c>
      <c r="H183" t="str">
        <f t="shared" si="40"/>
        <v/>
      </c>
      <c r="I183">
        <f t="shared" si="41"/>
        <v>1631.8212000000001</v>
      </c>
      <c r="J183" t="str">
        <f t="shared" si="28"/>
        <v/>
      </c>
      <c r="K183">
        <f t="shared" si="29"/>
        <v>1631.8212000000001</v>
      </c>
      <c r="L183" t="str">
        <f t="shared" si="30"/>
        <v/>
      </c>
      <c r="M183">
        <f t="shared" si="31"/>
        <v>1631.8212000000001</v>
      </c>
      <c r="N183">
        <f t="shared" si="32"/>
        <v>1631.8212000000001</v>
      </c>
      <c r="O183" s="8" t="str">
        <f t="shared" si="33"/>
        <v/>
      </c>
      <c r="P183">
        <f t="shared" si="34"/>
        <v>1631.8212000000001</v>
      </c>
      <c r="Q183" s="8" t="str">
        <f t="shared" si="35"/>
        <v/>
      </c>
      <c r="R183" s="8">
        <f t="shared" si="36"/>
        <v>1631.8212000000001</v>
      </c>
      <c r="S183" s="8" t="str">
        <f t="shared" si="37"/>
        <v/>
      </c>
      <c r="T183" s="8" t="str">
        <f t="shared" si="38"/>
        <v/>
      </c>
      <c r="U183" s="8" t="str">
        <f t="shared" si="39"/>
        <v/>
      </c>
    </row>
    <row r="184" spans="1:21" ht="17" x14ac:dyDescent="0.2">
      <c r="A184">
        <v>22</v>
      </c>
      <c r="B184" t="s">
        <v>10</v>
      </c>
      <c r="C184">
        <v>19.95</v>
      </c>
      <c r="D184">
        <v>3</v>
      </c>
      <c r="E184" t="s">
        <v>11</v>
      </c>
      <c r="F184" t="s">
        <v>14</v>
      </c>
      <c r="G184">
        <v>4005.4225000000001</v>
      </c>
      <c r="H184" t="str">
        <f t="shared" si="40"/>
        <v/>
      </c>
      <c r="I184">
        <f t="shared" si="41"/>
        <v>4005.4225000000001</v>
      </c>
      <c r="J184">
        <f t="shared" si="28"/>
        <v>4005.4225000000001</v>
      </c>
      <c r="K184" t="str">
        <f t="shared" si="29"/>
        <v/>
      </c>
      <c r="L184">
        <f t="shared" si="30"/>
        <v>4005.4225000000001</v>
      </c>
      <c r="M184" t="str">
        <f t="shared" si="31"/>
        <v/>
      </c>
      <c r="N184" t="str">
        <f t="shared" si="32"/>
        <v/>
      </c>
      <c r="O184" s="8">
        <f t="shared" si="33"/>
        <v>4005.4225000000001</v>
      </c>
      <c r="P184">
        <f t="shared" si="34"/>
        <v>4005.4225000000001</v>
      </c>
      <c r="Q184" s="8" t="str">
        <f t="shared" si="35"/>
        <v/>
      </c>
      <c r="R184" s="8" t="str">
        <f t="shared" si="36"/>
        <v/>
      </c>
      <c r="S184" s="8" t="str">
        <f t="shared" si="37"/>
        <v/>
      </c>
      <c r="T184" s="8">
        <f t="shared" si="38"/>
        <v>4005.4225000000001</v>
      </c>
      <c r="U184" s="8" t="str">
        <f t="shared" si="39"/>
        <v/>
      </c>
    </row>
    <row r="185" spans="1:21" ht="17" x14ac:dyDescent="0.2">
      <c r="A185">
        <v>44</v>
      </c>
      <c r="B185" t="s">
        <v>7</v>
      </c>
      <c r="C185">
        <v>26.41</v>
      </c>
      <c r="D185">
        <v>0</v>
      </c>
      <c r="E185" t="s">
        <v>11</v>
      </c>
      <c r="F185" t="s">
        <v>13</v>
      </c>
      <c r="G185">
        <v>7419.4778999999999</v>
      </c>
      <c r="H185" t="str">
        <f t="shared" si="40"/>
        <v/>
      </c>
      <c r="I185">
        <f t="shared" si="41"/>
        <v>7419.4778999999999</v>
      </c>
      <c r="J185" t="str">
        <f t="shared" si="28"/>
        <v/>
      </c>
      <c r="K185">
        <f t="shared" si="29"/>
        <v>7419.4778999999999</v>
      </c>
      <c r="L185" t="str">
        <f t="shared" si="30"/>
        <v/>
      </c>
      <c r="M185">
        <f t="shared" si="31"/>
        <v>7419.4778999999999</v>
      </c>
      <c r="N185" t="str">
        <f t="shared" si="32"/>
        <v/>
      </c>
      <c r="O185" s="8">
        <f t="shared" si="33"/>
        <v>7419.4778999999999</v>
      </c>
      <c r="P185" t="str">
        <f t="shared" si="34"/>
        <v/>
      </c>
      <c r="Q185" s="8">
        <f t="shared" si="35"/>
        <v>7419.4778999999999</v>
      </c>
      <c r="R185" s="8" t="str">
        <f t="shared" si="36"/>
        <v/>
      </c>
      <c r="S185" s="8" t="str">
        <f t="shared" si="37"/>
        <v/>
      </c>
      <c r="T185" s="8" t="str">
        <f t="shared" si="38"/>
        <v/>
      </c>
      <c r="U185" s="8">
        <f t="shared" si="39"/>
        <v>7419.4778999999999</v>
      </c>
    </row>
    <row r="186" spans="1:21" ht="17" x14ac:dyDescent="0.2">
      <c r="A186">
        <v>44</v>
      </c>
      <c r="B186" t="s">
        <v>10</v>
      </c>
      <c r="C186">
        <v>30.69</v>
      </c>
      <c r="D186">
        <v>2</v>
      </c>
      <c r="E186" t="s">
        <v>11</v>
      </c>
      <c r="F186" t="s">
        <v>12</v>
      </c>
      <c r="G186">
        <v>7731.4270999999999</v>
      </c>
      <c r="H186" t="str">
        <f t="shared" si="40"/>
        <v/>
      </c>
      <c r="I186">
        <f t="shared" si="41"/>
        <v>7731.4270999999999</v>
      </c>
      <c r="J186" t="str">
        <f t="shared" si="28"/>
        <v/>
      </c>
      <c r="K186">
        <f t="shared" si="29"/>
        <v>7731.4270999999999</v>
      </c>
      <c r="L186">
        <f t="shared" si="30"/>
        <v>7731.4270999999999</v>
      </c>
      <c r="M186" t="str">
        <f t="shared" si="31"/>
        <v/>
      </c>
      <c r="N186">
        <f t="shared" si="32"/>
        <v>7731.4270999999999</v>
      </c>
      <c r="O186" s="8" t="str">
        <f t="shared" si="33"/>
        <v/>
      </c>
      <c r="P186">
        <f t="shared" si="34"/>
        <v>7731.4270999999999</v>
      </c>
      <c r="Q186" s="8" t="str">
        <f t="shared" si="35"/>
        <v/>
      </c>
      <c r="R186" s="8">
        <f t="shared" si="36"/>
        <v>7731.4270999999999</v>
      </c>
      <c r="S186" s="8" t="str">
        <f t="shared" si="37"/>
        <v/>
      </c>
      <c r="T186" s="8" t="str">
        <f t="shared" si="38"/>
        <v/>
      </c>
      <c r="U186" s="8" t="str">
        <f t="shared" si="39"/>
        <v/>
      </c>
    </row>
    <row r="187" spans="1:21" ht="17" x14ac:dyDescent="0.2">
      <c r="A187">
        <v>36</v>
      </c>
      <c r="B187" t="s">
        <v>10</v>
      </c>
      <c r="C187">
        <v>41.895000000000003</v>
      </c>
      <c r="D187">
        <v>3</v>
      </c>
      <c r="E187" t="s">
        <v>8</v>
      </c>
      <c r="F187" t="s">
        <v>14</v>
      </c>
      <c r="G187">
        <v>43753.337050000002</v>
      </c>
      <c r="H187">
        <f t="shared" si="40"/>
        <v>43753.337050000002</v>
      </c>
      <c r="I187" t="str">
        <f t="shared" si="41"/>
        <v/>
      </c>
      <c r="J187" t="str">
        <f t="shared" si="28"/>
        <v/>
      </c>
      <c r="K187">
        <f t="shared" si="29"/>
        <v>43753.337050000002</v>
      </c>
      <c r="L187">
        <f t="shared" si="30"/>
        <v>43753.337050000002</v>
      </c>
      <c r="M187" t="str">
        <f t="shared" si="31"/>
        <v/>
      </c>
      <c r="N187" t="str">
        <f t="shared" si="32"/>
        <v/>
      </c>
      <c r="O187" s="8">
        <f t="shared" si="33"/>
        <v>43753.337050000002</v>
      </c>
      <c r="P187">
        <f t="shared" si="34"/>
        <v>43753.337050000002</v>
      </c>
      <c r="Q187" s="8" t="str">
        <f t="shared" si="35"/>
        <v/>
      </c>
      <c r="R187" s="8" t="str">
        <f t="shared" si="36"/>
        <v/>
      </c>
      <c r="S187" s="8" t="str">
        <f t="shared" si="37"/>
        <v/>
      </c>
      <c r="T187" s="8">
        <f t="shared" si="38"/>
        <v>43753.337050000002</v>
      </c>
      <c r="U187" s="8" t="str">
        <f t="shared" si="39"/>
        <v/>
      </c>
    </row>
    <row r="188" spans="1:21" ht="17" x14ac:dyDescent="0.2">
      <c r="A188">
        <v>26</v>
      </c>
      <c r="B188" t="s">
        <v>7</v>
      </c>
      <c r="C188">
        <v>29.92</v>
      </c>
      <c r="D188">
        <v>2</v>
      </c>
      <c r="E188" t="s">
        <v>11</v>
      </c>
      <c r="F188" t="s">
        <v>12</v>
      </c>
      <c r="G188">
        <v>3981.9767999999999</v>
      </c>
      <c r="H188" t="str">
        <f t="shared" si="40"/>
        <v/>
      </c>
      <c r="I188">
        <f t="shared" si="41"/>
        <v>3981.9767999999999</v>
      </c>
      <c r="J188" t="str">
        <f t="shared" si="28"/>
        <v/>
      </c>
      <c r="K188">
        <f t="shared" si="29"/>
        <v>3981.9767999999999</v>
      </c>
      <c r="L188" t="str">
        <f t="shared" si="30"/>
        <v/>
      </c>
      <c r="M188">
        <f t="shared" si="31"/>
        <v>3981.9767999999999</v>
      </c>
      <c r="N188">
        <f t="shared" si="32"/>
        <v>3981.9767999999999</v>
      </c>
      <c r="O188" s="8" t="str">
        <f t="shared" si="33"/>
        <v/>
      </c>
      <c r="P188">
        <f t="shared" si="34"/>
        <v>3981.9767999999999</v>
      </c>
      <c r="Q188" s="8" t="str">
        <f t="shared" si="35"/>
        <v/>
      </c>
      <c r="R188" s="8">
        <f t="shared" si="36"/>
        <v>3981.9767999999999</v>
      </c>
      <c r="S188" s="8" t="str">
        <f t="shared" si="37"/>
        <v/>
      </c>
      <c r="T188" s="8" t="str">
        <f t="shared" si="38"/>
        <v/>
      </c>
      <c r="U188" s="8" t="str">
        <f t="shared" si="39"/>
        <v/>
      </c>
    </row>
    <row r="189" spans="1:21" ht="17" x14ac:dyDescent="0.2">
      <c r="A189">
        <v>30</v>
      </c>
      <c r="B189" t="s">
        <v>7</v>
      </c>
      <c r="C189">
        <v>30.9</v>
      </c>
      <c r="D189">
        <v>3</v>
      </c>
      <c r="E189" t="s">
        <v>11</v>
      </c>
      <c r="F189" t="s">
        <v>9</v>
      </c>
      <c r="G189">
        <v>5325.6509999999998</v>
      </c>
      <c r="H189" t="str">
        <f t="shared" si="40"/>
        <v/>
      </c>
      <c r="I189">
        <f t="shared" si="41"/>
        <v>5325.6509999999998</v>
      </c>
      <c r="J189" t="str">
        <f t="shared" si="28"/>
        <v/>
      </c>
      <c r="K189">
        <f t="shared" si="29"/>
        <v>5325.6509999999998</v>
      </c>
      <c r="L189" t="str">
        <f t="shared" si="30"/>
        <v/>
      </c>
      <c r="M189">
        <f t="shared" si="31"/>
        <v>5325.6509999999998</v>
      </c>
      <c r="N189">
        <f t="shared" si="32"/>
        <v>5325.6509999999998</v>
      </c>
      <c r="O189" s="8" t="str">
        <f t="shared" si="33"/>
        <v/>
      </c>
      <c r="P189" t="str">
        <f t="shared" si="34"/>
        <v/>
      </c>
      <c r="Q189" s="8">
        <f t="shared" si="35"/>
        <v>5325.6509999999998</v>
      </c>
      <c r="R189" s="8" t="str">
        <f t="shared" si="36"/>
        <v/>
      </c>
      <c r="S189" s="8">
        <f t="shared" si="37"/>
        <v>5325.6509999999998</v>
      </c>
      <c r="T189" s="8" t="str">
        <f t="shared" si="38"/>
        <v/>
      </c>
      <c r="U189" s="8" t="str">
        <f t="shared" si="39"/>
        <v/>
      </c>
    </row>
    <row r="190" spans="1:21" ht="17" x14ac:dyDescent="0.2">
      <c r="A190">
        <v>41</v>
      </c>
      <c r="B190" t="s">
        <v>7</v>
      </c>
      <c r="C190">
        <v>32.200000000000003</v>
      </c>
      <c r="D190">
        <v>1</v>
      </c>
      <c r="E190" t="s">
        <v>11</v>
      </c>
      <c r="F190" t="s">
        <v>9</v>
      </c>
      <c r="G190">
        <v>6775.9610000000002</v>
      </c>
      <c r="H190" t="str">
        <f t="shared" si="40"/>
        <v/>
      </c>
      <c r="I190">
        <f t="shared" si="41"/>
        <v>6775.9610000000002</v>
      </c>
      <c r="J190" t="str">
        <f t="shared" si="28"/>
        <v/>
      </c>
      <c r="K190">
        <f t="shared" si="29"/>
        <v>6775.9610000000002</v>
      </c>
      <c r="L190" t="str">
        <f t="shared" si="30"/>
        <v/>
      </c>
      <c r="M190">
        <f t="shared" si="31"/>
        <v>6775.9610000000002</v>
      </c>
      <c r="N190">
        <f t="shared" si="32"/>
        <v>6775.9610000000002</v>
      </c>
      <c r="O190" s="8" t="str">
        <f t="shared" si="33"/>
        <v/>
      </c>
      <c r="P190" t="str">
        <f t="shared" si="34"/>
        <v/>
      </c>
      <c r="Q190" s="8">
        <f t="shared" si="35"/>
        <v>6775.9610000000002</v>
      </c>
      <c r="R190" s="8" t="str">
        <f t="shared" si="36"/>
        <v/>
      </c>
      <c r="S190" s="8">
        <f t="shared" si="37"/>
        <v>6775.9610000000002</v>
      </c>
      <c r="T190" s="8" t="str">
        <f t="shared" si="38"/>
        <v/>
      </c>
      <c r="U190" s="8" t="str">
        <f t="shared" si="39"/>
        <v/>
      </c>
    </row>
    <row r="191" spans="1:21" ht="17" x14ac:dyDescent="0.2">
      <c r="A191">
        <v>29</v>
      </c>
      <c r="B191" t="s">
        <v>7</v>
      </c>
      <c r="C191">
        <v>32.11</v>
      </c>
      <c r="D191">
        <v>2</v>
      </c>
      <c r="E191" t="s">
        <v>11</v>
      </c>
      <c r="F191" t="s">
        <v>13</v>
      </c>
      <c r="G191">
        <v>4922.9159</v>
      </c>
      <c r="H191" t="str">
        <f t="shared" si="40"/>
        <v/>
      </c>
      <c r="I191">
        <f t="shared" si="41"/>
        <v>4922.9159</v>
      </c>
      <c r="J191" t="str">
        <f t="shared" si="28"/>
        <v/>
      </c>
      <c r="K191">
        <f t="shared" si="29"/>
        <v>4922.9159</v>
      </c>
      <c r="L191" t="str">
        <f t="shared" si="30"/>
        <v/>
      </c>
      <c r="M191">
        <f t="shared" si="31"/>
        <v>4922.9159</v>
      </c>
      <c r="N191" t="str">
        <f t="shared" si="32"/>
        <v/>
      </c>
      <c r="O191" s="8">
        <f t="shared" si="33"/>
        <v>4922.9159</v>
      </c>
      <c r="P191" t="str">
        <f t="shared" si="34"/>
        <v/>
      </c>
      <c r="Q191" s="8">
        <f t="shared" si="35"/>
        <v>4922.9159</v>
      </c>
      <c r="R191" s="8" t="str">
        <f t="shared" si="36"/>
        <v/>
      </c>
      <c r="S191" s="8" t="str">
        <f t="shared" si="37"/>
        <v/>
      </c>
      <c r="T191" s="8" t="str">
        <f t="shared" si="38"/>
        <v/>
      </c>
      <c r="U191" s="8">
        <f t="shared" si="39"/>
        <v>4922.9159</v>
      </c>
    </row>
    <row r="192" spans="1:21" ht="17" x14ac:dyDescent="0.2">
      <c r="A192">
        <v>61</v>
      </c>
      <c r="B192" t="s">
        <v>10</v>
      </c>
      <c r="C192">
        <v>31.57</v>
      </c>
      <c r="D192">
        <v>0</v>
      </c>
      <c r="E192" t="s">
        <v>11</v>
      </c>
      <c r="F192" t="s">
        <v>12</v>
      </c>
      <c r="G192">
        <v>12557.605299999999</v>
      </c>
      <c r="H192" t="str">
        <f t="shared" si="40"/>
        <v/>
      </c>
      <c r="I192">
        <f t="shared" si="41"/>
        <v>12557.605299999999</v>
      </c>
      <c r="J192" t="str">
        <f t="shared" si="28"/>
        <v/>
      </c>
      <c r="K192">
        <f t="shared" si="29"/>
        <v>12557.605299999999</v>
      </c>
      <c r="L192">
        <f t="shared" si="30"/>
        <v>12557.605299999999</v>
      </c>
      <c r="M192" t="str">
        <f t="shared" si="31"/>
        <v/>
      </c>
      <c r="N192">
        <f t="shared" si="32"/>
        <v>12557.605299999999</v>
      </c>
      <c r="O192" s="8" t="str">
        <f t="shared" si="33"/>
        <v/>
      </c>
      <c r="P192">
        <f t="shared" si="34"/>
        <v>12557.605299999999</v>
      </c>
      <c r="Q192" s="8" t="str">
        <f t="shared" si="35"/>
        <v/>
      </c>
      <c r="R192" s="8">
        <f t="shared" si="36"/>
        <v>12557.605299999999</v>
      </c>
      <c r="S192" s="8" t="str">
        <f t="shared" si="37"/>
        <v/>
      </c>
      <c r="T192" s="8" t="str">
        <f t="shared" si="38"/>
        <v/>
      </c>
      <c r="U192" s="8" t="str">
        <f t="shared" si="39"/>
        <v/>
      </c>
    </row>
    <row r="193" spans="1:21" ht="17" x14ac:dyDescent="0.2">
      <c r="A193">
        <v>36</v>
      </c>
      <c r="B193" t="s">
        <v>7</v>
      </c>
      <c r="C193">
        <v>26.2</v>
      </c>
      <c r="D193">
        <v>0</v>
      </c>
      <c r="E193" t="s">
        <v>11</v>
      </c>
      <c r="F193" t="s">
        <v>9</v>
      </c>
      <c r="G193">
        <v>4883.866</v>
      </c>
      <c r="H193" t="str">
        <f t="shared" si="40"/>
        <v/>
      </c>
      <c r="I193">
        <f t="shared" si="41"/>
        <v>4883.866</v>
      </c>
      <c r="J193" t="str">
        <f t="shared" si="28"/>
        <v/>
      </c>
      <c r="K193">
        <f t="shared" si="29"/>
        <v>4883.866</v>
      </c>
      <c r="L193" t="str">
        <f t="shared" si="30"/>
        <v/>
      </c>
      <c r="M193">
        <f t="shared" si="31"/>
        <v>4883.866</v>
      </c>
      <c r="N193">
        <f t="shared" si="32"/>
        <v>4883.866</v>
      </c>
      <c r="O193" s="8" t="str">
        <f t="shared" si="33"/>
        <v/>
      </c>
      <c r="P193" t="str">
        <f t="shared" si="34"/>
        <v/>
      </c>
      <c r="Q193" s="8">
        <f t="shared" si="35"/>
        <v>4883.866</v>
      </c>
      <c r="R193" s="8" t="str">
        <f t="shared" si="36"/>
        <v/>
      </c>
      <c r="S193" s="8">
        <f t="shared" si="37"/>
        <v>4883.866</v>
      </c>
      <c r="T193" s="8" t="str">
        <f t="shared" si="38"/>
        <v/>
      </c>
      <c r="U193" s="8" t="str">
        <f t="shared" si="39"/>
        <v/>
      </c>
    </row>
    <row r="194" spans="1:21" ht="17" x14ac:dyDescent="0.2">
      <c r="A194">
        <v>25</v>
      </c>
      <c r="B194" t="s">
        <v>10</v>
      </c>
      <c r="C194">
        <v>25.74</v>
      </c>
      <c r="D194">
        <v>0</v>
      </c>
      <c r="E194" t="s">
        <v>11</v>
      </c>
      <c r="F194" t="s">
        <v>12</v>
      </c>
      <c r="G194">
        <v>2137.6536000000001</v>
      </c>
      <c r="H194" t="str">
        <f t="shared" si="40"/>
        <v/>
      </c>
      <c r="I194">
        <f t="shared" si="41"/>
        <v>2137.6536000000001</v>
      </c>
      <c r="J194" t="str">
        <f t="shared" si="28"/>
        <v/>
      </c>
      <c r="K194">
        <f t="shared" si="29"/>
        <v>2137.6536000000001</v>
      </c>
      <c r="L194">
        <f t="shared" si="30"/>
        <v>2137.6536000000001</v>
      </c>
      <c r="M194" t="str">
        <f t="shared" si="31"/>
        <v/>
      </c>
      <c r="N194">
        <f t="shared" si="32"/>
        <v>2137.6536000000001</v>
      </c>
      <c r="O194" s="8" t="str">
        <f t="shared" si="33"/>
        <v/>
      </c>
      <c r="P194">
        <f t="shared" si="34"/>
        <v>2137.6536000000001</v>
      </c>
      <c r="Q194" s="8" t="str">
        <f t="shared" si="35"/>
        <v/>
      </c>
      <c r="R194" s="8">
        <f t="shared" si="36"/>
        <v>2137.6536000000001</v>
      </c>
      <c r="S194" s="8" t="str">
        <f t="shared" si="37"/>
        <v/>
      </c>
      <c r="T194" s="8" t="str">
        <f t="shared" si="38"/>
        <v/>
      </c>
      <c r="U194" s="8" t="str">
        <f t="shared" si="39"/>
        <v/>
      </c>
    </row>
    <row r="195" spans="1:21" ht="17" x14ac:dyDescent="0.2">
      <c r="A195">
        <v>56</v>
      </c>
      <c r="B195" t="s">
        <v>7</v>
      </c>
      <c r="C195">
        <v>26.6</v>
      </c>
      <c r="D195">
        <v>1</v>
      </c>
      <c r="E195" t="s">
        <v>11</v>
      </c>
      <c r="F195" t="s">
        <v>13</v>
      </c>
      <c r="G195">
        <v>12044.342000000001</v>
      </c>
      <c r="H195" t="str">
        <f t="shared" si="40"/>
        <v/>
      </c>
      <c r="I195">
        <f t="shared" si="41"/>
        <v>12044.342000000001</v>
      </c>
      <c r="J195" t="str">
        <f t="shared" ref="J195:J258" si="42">IF(C195&lt;=25,G195,"")</f>
        <v/>
      </c>
      <c r="K195">
        <f t="shared" ref="K195:K258" si="43">IF(C195&gt;25,G195,"")</f>
        <v>12044.342000000001</v>
      </c>
      <c r="L195" t="str">
        <f t="shared" ref="L195:L258" si="44">IF(B195="male",G195,"")</f>
        <v/>
      </c>
      <c r="M195">
        <f t="shared" ref="M195:M258" si="45">IF(B195="female",G195,"")</f>
        <v>12044.342000000001</v>
      </c>
      <c r="N195" t="str">
        <f t="shared" ref="N195:N258" si="46">IF(OR(F195="southwest", F195="southeast"),G195,"")</f>
        <v/>
      </c>
      <c r="O195" s="8">
        <f t="shared" ref="O195:O258" si="47">IF(OR(F195="northwest", F195="northeast"), G195, "")</f>
        <v>12044.342000000001</v>
      </c>
      <c r="P195" t="str">
        <f t="shared" ref="P195:P258" si="48">IF(OR(F195="northeast", F195="southeast"),G195,"")</f>
        <v/>
      </c>
      <c r="Q195" s="8">
        <f t="shared" ref="Q195:Q258" si="49">IF(OR(F195="southwest", F195="northwest"),G195,"")</f>
        <v>12044.342000000001</v>
      </c>
      <c r="R195" s="8" t="str">
        <f t="shared" ref="R195:R258" si="50">IF(F195="southeast",G195,"")</f>
        <v/>
      </c>
      <c r="S195" s="8" t="str">
        <f t="shared" ref="S195:S258" si="51">IF(F195="southwest",G195,"")</f>
        <v/>
      </c>
      <c r="T195" s="8" t="str">
        <f t="shared" ref="T195:T258" si="52">IF(F195="northeast", G195,"")</f>
        <v/>
      </c>
      <c r="U195" s="8">
        <f t="shared" ref="U195:U258" si="53">IF(F195="northwest",G195,"")</f>
        <v>12044.342000000001</v>
      </c>
    </row>
    <row r="196" spans="1:21" ht="17" x14ac:dyDescent="0.2">
      <c r="A196">
        <v>18</v>
      </c>
      <c r="B196" t="s">
        <v>10</v>
      </c>
      <c r="C196">
        <v>34.43</v>
      </c>
      <c r="D196">
        <v>0</v>
      </c>
      <c r="E196" t="s">
        <v>11</v>
      </c>
      <c r="F196" t="s">
        <v>12</v>
      </c>
      <c r="G196">
        <v>1137.4697000000001</v>
      </c>
      <c r="H196" t="str">
        <f t="shared" ref="H196:H259" si="54">IF(E196="yes",G196,"")</f>
        <v/>
      </c>
      <c r="I196">
        <f t="shared" ref="I196:I259" si="55">IF(E196="no",G196,"")</f>
        <v>1137.4697000000001</v>
      </c>
      <c r="J196" t="str">
        <f t="shared" si="42"/>
        <v/>
      </c>
      <c r="K196">
        <f t="shared" si="43"/>
        <v>1137.4697000000001</v>
      </c>
      <c r="L196">
        <f t="shared" si="44"/>
        <v>1137.4697000000001</v>
      </c>
      <c r="M196" t="str">
        <f t="shared" si="45"/>
        <v/>
      </c>
      <c r="N196">
        <f t="shared" si="46"/>
        <v>1137.4697000000001</v>
      </c>
      <c r="O196" s="8" t="str">
        <f t="shared" si="47"/>
        <v/>
      </c>
      <c r="P196">
        <f t="shared" si="48"/>
        <v>1137.4697000000001</v>
      </c>
      <c r="Q196" s="8" t="str">
        <f t="shared" si="49"/>
        <v/>
      </c>
      <c r="R196" s="8">
        <f t="shared" si="50"/>
        <v>1137.4697000000001</v>
      </c>
      <c r="S196" s="8" t="str">
        <f t="shared" si="51"/>
        <v/>
      </c>
      <c r="T196" s="8" t="str">
        <f t="shared" si="52"/>
        <v/>
      </c>
      <c r="U196" s="8" t="str">
        <f t="shared" si="53"/>
        <v/>
      </c>
    </row>
    <row r="197" spans="1:21" ht="17" x14ac:dyDescent="0.2">
      <c r="A197">
        <v>19</v>
      </c>
      <c r="B197" t="s">
        <v>10</v>
      </c>
      <c r="C197">
        <v>30.59</v>
      </c>
      <c r="D197">
        <v>0</v>
      </c>
      <c r="E197" t="s">
        <v>11</v>
      </c>
      <c r="F197" t="s">
        <v>13</v>
      </c>
      <c r="G197">
        <v>1639.5631000000001</v>
      </c>
      <c r="H197" t="str">
        <f t="shared" si="54"/>
        <v/>
      </c>
      <c r="I197">
        <f t="shared" si="55"/>
        <v>1639.5631000000001</v>
      </c>
      <c r="J197" t="str">
        <f t="shared" si="42"/>
        <v/>
      </c>
      <c r="K197">
        <f t="shared" si="43"/>
        <v>1639.5631000000001</v>
      </c>
      <c r="L197">
        <f t="shared" si="44"/>
        <v>1639.5631000000001</v>
      </c>
      <c r="M197" t="str">
        <f t="shared" si="45"/>
        <v/>
      </c>
      <c r="N197" t="str">
        <f t="shared" si="46"/>
        <v/>
      </c>
      <c r="O197" s="8">
        <f t="shared" si="47"/>
        <v>1639.5631000000001</v>
      </c>
      <c r="P197" t="str">
        <f t="shared" si="48"/>
        <v/>
      </c>
      <c r="Q197" s="8">
        <f t="shared" si="49"/>
        <v>1639.5631000000001</v>
      </c>
      <c r="R197" s="8" t="str">
        <f t="shared" si="50"/>
        <v/>
      </c>
      <c r="S197" s="8" t="str">
        <f t="shared" si="51"/>
        <v/>
      </c>
      <c r="T197" s="8" t="str">
        <f t="shared" si="52"/>
        <v/>
      </c>
      <c r="U197" s="8">
        <f t="shared" si="53"/>
        <v>1639.5631000000001</v>
      </c>
    </row>
    <row r="198" spans="1:21" ht="17" x14ac:dyDescent="0.2">
      <c r="A198">
        <v>39</v>
      </c>
      <c r="B198" t="s">
        <v>7</v>
      </c>
      <c r="C198">
        <v>32.799999999999997</v>
      </c>
      <c r="D198">
        <v>0</v>
      </c>
      <c r="E198" t="s">
        <v>11</v>
      </c>
      <c r="F198" t="s">
        <v>9</v>
      </c>
      <c r="G198">
        <v>5649.7150000000001</v>
      </c>
      <c r="H198" t="str">
        <f t="shared" si="54"/>
        <v/>
      </c>
      <c r="I198">
        <f t="shared" si="55"/>
        <v>5649.7150000000001</v>
      </c>
      <c r="J198" t="str">
        <f t="shared" si="42"/>
        <v/>
      </c>
      <c r="K198">
        <f t="shared" si="43"/>
        <v>5649.7150000000001</v>
      </c>
      <c r="L198" t="str">
        <f t="shared" si="44"/>
        <v/>
      </c>
      <c r="M198">
        <f t="shared" si="45"/>
        <v>5649.7150000000001</v>
      </c>
      <c r="N198">
        <f t="shared" si="46"/>
        <v>5649.7150000000001</v>
      </c>
      <c r="O198" s="8" t="str">
        <f t="shared" si="47"/>
        <v/>
      </c>
      <c r="P198" t="str">
        <f t="shared" si="48"/>
        <v/>
      </c>
      <c r="Q198" s="8">
        <f t="shared" si="49"/>
        <v>5649.7150000000001</v>
      </c>
      <c r="R198" s="8" t="str">
        <f t="shared" si="50"/>
        <v/>
      </c>
      <c r="S198" s="8">
        <f t="shared" si="51"/>
        <v>5649.7150000000001</v>
      </c>
      <c r="T198" s="8" t="str">
        <f t="shared" si="52"/>
        <v/>
      </c>
      <c r="U198" s="8" t="str">
        <f t="shared" si="53"/>
        <v/>
      </c>
    </row>
    <row r="199" spans="1:21" ht="17" x14ac:dyDescent="0.2">
      <c r="A199">
        <v>45</v>
      </c>
      <c r="B199" t="s">
        <v>7</v>
      </c>
      <c r="C199">
        <v>28.6</v>
      </c>
      <c r="D199">
        <v>2</v>
      </c>
      <c r="E199" t="s">
        <v>11</v>
      </c>
      <c r="F199" t="s">
        <v>12</v>
      </c>
      <c r="G199">
        <v>8516.8289999999997</v>
      </c>
      <c r="H199" t="str">
        <f t="shared" si="54"/>
        <v/>
      </c>
      <c r="I199">
        <f t="shared" si="55"/>
        <v>8516.8289999999997</v>
      </c>
      <c r="J199" t="str">
        <f t="shared" si="42"/>
        <v/>
      </c>
      <c r="K199">
        <f t="shared" si="43"/>
        <v>8516.8289999999997</v>
      </c>
      <c r="L199" t="str">
        <f t="shared" si="44"/>
        <v/>
      </c>
      <c r="M199">
        <f t="shared" si="45"/>
        <v>8516.8289999999997</v>
      </c>
      <c r="N199">
        <f t="shared" si="46"/>
        <v>8516.8289999999997</v>
      </c>
      <c r="O199" s="8" t="str">
        <f t="shared" si="47"/>
        <v/>
      </c>
      <c r="P199">
        <f t="shared" si="48"/>
        <v>8516.8289999999997</v>
      </c>
      <c r="Q199" s="8" t="str">
        <f t="shared" si="49"/>
        <v/>
      </c>
      <c r="R199" s="8">
        <f t="shared" si="50"/>
        <v>8516.8289999999997</v>
      </c>
      <c r="S199" s="8" t="str">
        <f t="shared" si="51"/>
        <v/>
      </c>
      <c r="T199" s="8" t="str">
        <f t="shared" si="52"/>
        <v/>
      </c>
      <c r="U199" s="8" t="str">
        <f t="shared" si="53"/>
        <v/>
      </c>
    </row>
    <row r="200" spans="1:21" ht="17" x14ac:dyDescent="0.2">
      <c r="A200">
        <v>51</v>
      </c>
      <c r="B200" t="s">
        <v>7</v>
      </c>
      <c r="C200">
        <v>18.05</v>
      </c>
      <c r="D200">
        <v>0</v>
      </c>
      <c r="E200" t="s">
        <v>11</v>
      </c>
      <c r="F200" t="s">
        <v>13</v>
      </c>
      <c r="G200">
        <v>9644.2525000000005</v>
      </c>
      <c r="H200" t="str">
        <f t="shared" si="54"/>
        <v/>
      </c>
      <c r="I200">
        <f t="shared" si="55"/>
        <v>9644.2525000000005</v>
      </c>
      <c r="J200">
        <f t="shared" si="42"/>
        <v>9644.2525000000005</v>
      </c>
      <c r="K200" t="str">
        <f t="shared" si="43"/>
        <v/>
      </c>
      <c r="L200" t="str">
        <f t="shared" si="44"/>
        <v/>
      </c>
      <c r="M200">
        <f t="shared" si="45"/>
        <v>9644.2525000000005</v>
      </c>
      <c r="N200" t="str">
        <f t="shared" si="46"/>
        <v/>
      </c>
      <c r="O200" s="8">
        <f t="shared" si="47"/>
        <v>9644.2525000000005</v>
      </c>
      <c r="P200" t="str">
        <f t="shared" si="48"/>
        <v/>
      </c>
      <c r="Q200" s="8">
        <f t="shared" si="49"/>
        <v>9644.2525000000005</v>
      </c>
      <c r="R200" s="8" t="str">
        <f t="shared" si="50"/>
        <v/>
      </c>
      <c r="S200" s="8" t="str">
        <f t="shared" si="51"/>
        <v/>
      </c>
      <c r="T200" s="8" t="str">
        <f t="shared" si="52"/>
        <v/>
      </c>
      <c r="U200" s="8">
        <f t="shared" si="53"/>
        <v>9644.2525000000005</v>
      </c>
    </row>
    <row r="201" spans="1:21" ht="17" x14ac:dyDescent="0.2">
      <c r="A201">
        <v>64</v>
      </c>
      <c r="B201" t="s">
        <v>7</v>
      </c>
      <c r="C201">
        <v>39.33</v>
      </c>
      <c r="D201">
        <v>0</v>
      </c>
      <c r="E201" t="s">
        <v>11</v>
      </c>
      <c r="F201" t="s">
        <v>14</v>
      </c>
      <c r="G201">
        <v>14901.5167</v>
      </c>
      <c r="H201" t="str">
        <f t="shared" si="54"/>
        <v/>
      </c>
      <c r="I201">
        <f t="shared" si="55"/>
        <v>14901.5167</v>
      </c>
      <c r="J201" t="str">
        <f t="shared" si="42"/>
        <v/>
      </c>
      <c r="K201">
        <f t="shared" si="43"/>
        <v>14901.5167</v>
      </c>
      <c r="L201" t="str">
        <f t="shared" si="44"/>
        <v/>
      </c>
      <c r="M201">
        <f t="shared" si="45"/>
        <v>14901.5167</v>
      </c>
      <c r="N201" t="str">
        <f t="shared" si="46"/>
        <v/>
      </c>
      <c r="O201" s="8">
        <f t="shared" si="47"/>
        <v>14901.5167</v>
      </c>
      <c r="P201">
        <f t="shared" si="48"/>
        <v>14901.5167</v>
      </c>
      <c r="Q201" s="8" t="str">
        <f t="shared" si="49"/>
        <v/>
      </c>
      <c r="R201" s="8" t="str">
        <f t="shared" si="50"/>
        <v/>
      </c>
      <c r="S201" s="8" t="str">
        <f t="shared" si="51"/>
        <v/>
      </c>
      <c r="T201" s="8">
        <f t="shared" si="52"/>
        <v>14901.5167</v>
      </c>
      <c r="U201" s="8" t="str">
        <f t="shared" si="53"/>
        <v/>
      </c>
    </row>
    <row r="202" spans="1:21" ht="17" x14ac:dyDescent="0.2">
      <c r="A202">
        <v>19</v>
      </c>
      <c r="B202" t="s">
        <v>7</v>
      </c>
      <c r="C202">
        <v>32.11</v>
      </c>
      <c r="D202">
        <v>0</v>
      </c>
      <c r="E202" t="s">
        <v>11</v>
      </c>
      <c r="F202" t="s">
        <v>13</v>
      </c>
      <c r="G202">
        <v>2130.6759000000002</v>
      </c>
      <c r="H202" t="str">
        <f t="shared" si="54"/>
        <v/>
      </c>
      <c r="I202">
        <f t="shared" si="55"/>
        <v>2130.6759000000002</v>
      </c>
      <c r="J202" t="str">
        <f t="shared" si="42"/>
        <v/>
      </c>
      <c r="K202">
        <f t="shared" si="43"/>
        <v>2130.6759000000002</v>
      </c>
      <c r="L202" t="str">
        <f t="shared" si="44"/>
        <v/>
      </c>
      <c r="M202">
        <f t="shared" si="45"/>
        <v>2130.6759000000002</v>
      </c>
      <c r="N202" t="str">
        <f t="shared" si="46"/>
        <v/>
      </c>
      <c r="O202" s="8">
        <f t="shared" si="47"/>
        <v>2130.6759000000002</v>
      </c>
      <c r="P202" t="str">
        <f t="shared" si="48"/>
        <v/>
      </c>
      <c r="Q202" s="8">
        <f t="shared" si="49"/>
        <v>2130.6759000000002</v>
      </c>
      <c r="R202" s="8" t="str">
        <f t="shared" si="50"/>
        <v/>
      </c>
      <c r="S202" s="8" t="str">
        <f t="shared" si="51"/>
        <v/>
      </c>
      <c r="T202" s="8" t="str">
        <f t="shared" si="52"/>
        <v/>
      </c>
      <c r="U202" s="8">
        <f t="shared" si="53"/>
        <v>2130.6759000000002</v>
      </c>
    </row>
    <row r="203" spans="1:21" ht="17" x14ac:dyDescent="0.2">
      <c r="A203">
        <v>48</v>
      </c>
      <c r="B203" t="s">
        <v>7</v>
      </c>
      <c r="C203">
        <v>32.229999999999997</v>
      </c>
      <c r="D203">
        <v>1</v>
      </c>
      <c r="E203" t="s">
        <v>11</v>
      </c>
      <c r="F203" t="s">
        <v>12</v>
      </c>
      <c r="G203">
        <v>8871.1517000000003</v>
      </c>
      <c r="H203" t="str">
        <f t="shared" si="54"/>
        <v/>
      </c>
      <c r="I203">
        <f t="shared" si="55"/>
        <v>8871.1517000000003</v>
      </c>
      <c r="J203" t="str">
        <f t="shared" si="42"/>
        <v/>
      </c>
      <c r="K203">
        <f t="shared" si="43"/>
        <v>8871.1517000000003</v>
      </c>
      <c r="L203" t="str">
        <f t="shared" si="44"/>
        <v/>
      </c>
      <c r="M203">
        <f t="shared" si="45"/>
        <v>8871.1517000000003</v>
      </c>
      <c r="N203">
        <f t="shared" si="46"/>
        <v>8871.1517000000003</v>
      </c>
      <c r="O203" s="8" t="str">
        <f t="shared" si="47"/>
        <v/>
      </c>
      <c r="P203">
        <f t="shared" si="48"/>
        <v>8871.1517000000003</v>
      </c>
      <c r="Q203" s="8" t="str">
        <f t="shared" si="49"/>
        <v/>
      </c>
      <c r="R203" s="8">
        <f t="shared" si="50"/>
        <v>8871.1517000000003</v>
      </c>
      <c r="S203" s="8" t="str">
        <f t="shared" si="51"/>
        <v/>
      </c>
      <c r="T203" s="8" t="str">
        <f t="shared" si="52"/>
        <v/>
      </c>
      <c r="U203" s="8" t="str">
        <f t="shared" si="53"/>
        <v/>
      </c>
    </row>
    <row r="204" spans="1:21" ht="17" x14ac:dyDescent="0.2">
      <c r="A204">
        <v>60</v>
      </c>
      <c r="B204" t="s">
        <v>7</v>
      </c>
      <c r="C204">
        <v>24.035</v>
      </c>
      <c r="D204">
        <v>0</v>
      </c>
      <c r="E204" t="s">
        <v>11</v>
      </c>
      <c r="F204" t="s">
        <v>13</v>
      </c>
      <c r="G204">
        <v>13012.20865</v>
      </c>
      <c r="H204" t="str">
        <f t="shared" si="54"/>
        <v/>
      </c>
      <c r="I204">
        <f t="shared" si="55"/>
        <v>13012.20865</v>
      </c>
      <c r="J204">
        <f t="shared" si="42"/>
        <v>13012.20865</v>
      </c>
      <c r="K204" t="str">
        <f t="shared" si="43"/>
        <v/>
      </c>
      <c r="L204" t="str">
        <f t="shared" si="44"/>
        <v/>
      </c>
      <c r="M204">
        <f t="shared" si="45"/>
        <v>13012.20865</v>
      </c>
      <c r="N204" t="str">
        <f t="shared" si="46"/>
        <v/>
      </c>
      <c r="O204" s="8">
        <f t="shared" si="47"/>
        <v>13012.20865</v>
      </c>
      <c r="P204" t="str">
        <f t="shared" si="48"/>
        <v/>
      </c>
      <c r="Q204" s="8">
        <f t="shared" si="49"/>
        <v>13012.20865</v>
      </c>
      <c r="R204" s="8" t="str">
        <f t="shared" si="50"/>
        <v/>
      </c>
      <c r="S204" s="8" t="str">
        <f t="shared" si="51"/>
        <v/>
      </c>
      <c r="T204" s="8" t="str">
        <f t="shared" si="52"/>
        <v/>
      </c>
      <c r="U204" s="8">
        <f t="shared" si="53"/>
        <v>13012.20865</v>
      </c>
    </row>
    <row r="205" spans="1:21" ht="17" x14ac:dyDescent="0.2">
      <c r="A205">
        <v>27</v>
      </c>
      <c r="B205" t="s">
        <v>7</v>
      </c>
      <c r="C205">
        <v>36.08</v>
      </c>
      <c r="D205">
        <v>0</v>
      </c>
      <c r="E205" t="s">
        <v>8</v>
      </c>
      <c r="F205" t="s">
        <v>12</v>
      </c>
      <c r="G205">
        <v>37133.898200000003</v>
      </c>
      <c r="H205">
        <f t="shared" si="54"/>
        <v>37133.898200000003</v>
      </c>
      <c r="I205" t="str">
        <f t="shared" si="55"/>
        <v/>
      </c>
      <c r="J205" t="str">
        <f t="shared" si="42"/>
        <v/>
      </c>
      <c r="K205">
        <f t="shared" si="43"/>
        <v>37133.898200000003</v>
      </c>
      <c r="L205" t="str">
        <f t="shared" si="44"/>
        <v/>
      </c>
      <c r="M205">
        <f t="shared" si="45"/>
        <v>37133.898200000003</v>
      </c>
      <c r="N205">
        <f t="shared" si="46"/>
        <v>37133.898200000003</v>
      </c>
      <c r="O205" s="8" t="str">
        <f t="shared" si="47"/>
        <v/>
      </c>
      <c r="P205">
        <f t="shared" si="48"/>
        <v>37133.898200000003</v>
      </c>
      <c r="Q205" s="8" t="str">
        <f t="shared" si="49"/>
        <v/>
      </c>
      <c r="R205" s="8">
        <f t="shared" si="50"/>
        <v>37133.898200000003</v>
      </c>
      <c r="S205" s="8" t="str">
        <f t="shared" si="51"/>
        <v/>
      </c>
      <c r="T205" s="8" t="str">
        <f t="shared" si="52"/>
        <v/>
      </c>
      <c r="U205" s="8" t="str">
        <f t="shared" si="53"/>
        <v/>
      </c>
    </row>
    <row r="206" spans="1:21" ht="17" x14ac:dyDescent="0.2">
      <c r="A206">
        <v>46</v>
      </c>
      <c r="B206" t="s">
        <v>10</v>
      </c>
      <c r="C206">
        <v>22.3</v>
      </c>
      <c r="D206">
        <v>0</v>
      </c>
      <c r="E206" t="s">
        <v>11</v>
      </c>
      <c r="F206" t="s">
        <v>9</v>
      </c>
      <c r="G206">
        <v>7147.1049999999996</v>
      </c>
      <c r="H206" t="str">
        <f t="shared" si="54"/>
        <v/>
      </c>
      <c r="I206">
        <f t="shared" si="55"/>
        <v>7147.1049999999996</v>
      </c>
      <c r="J206">
        <f t="shared" si="42"/>
        <v>7147.1049999999996</v>
      </c>
      <c r="K206" t="str">
        <f t="shared" si="43"/>
        <v/>
      </c>
      <c r="L206">
        <f t="shared" si="44"/>
        <v>7147.1049999999996</v>
      </c>
      <c r="M206" t="str">
        <f t="shared" si="45"/>
        <v/>
      </c>
      <c r="N206">
        <f t="shared" si="46"/>
        <v>7147.1049999999996</v>
      </c>
      <c r="O206" s="8" t="str">
        <f t="shared" si="47"/>
        <v/>
      </c>
      <c r="P206" t="str">
        <f t="shared" si="48"/>
        <v/>
      </c>
      <c r="Q206" s="8">
        <f t="shared" si="49"/>
        <v>7147.1049999999996</v>
      </c>
      <c r="R206" s="8" t="str">
        <f t="shared" si="50"/>
        <v/>
      </c>
      <c r="S206" s="8">
        <f t="shared" si="51"/>
        <v>7147.1049999999996</v>
      </c>
      <c r="T206" s="8" t="str">
        <f t="shared" si="52"/>
        <v/>
      </c>
      <c r="U206" s="8" t="str">
        <f t="shared" si="53"/>
        <v/>
      </c>
    </row>
    <row r="207" spans="1:21" ht="17" x14ac:dyDescent="0.2">
      <c r="A207">
        <v>28</v>
      </c>
      <c r="B207" t="s">
        <v>7</v>
      </c>
      <c r="C207">
        <v>28.88</v>
      </c>
      <c r="D207">
        <v>1</v>
      </c>
      <c r="E207" t="s">
        <v>11</v>
      </c>
      <c r="F207" t="s">
        <v>14</v>
      </c>
      <c r="G207">
        <v>4337.7352000000001</v>
      </c>
      <c r="H207" t="str">
        <f t="shared" si="54"/>
        <v/>
      </c>
      <c r="I207">
        <f t="shared" si="55"/>
        <v>4337.7352000000001</v>
      </c>
      <c r="J207" t="str">
        <f t="shared" si="42"/>
        <v/>
      </c>
      <c r="K207">
        <f t="shared" si="43"/>
        <v>4337.7352000000001</v>
      </c>
      <c r="L207" t="str">
        <f t="shared" si="44"/>
        <v/>
      </c>
      <c r="M207">
        <f t="shared" si="45"/>
        <v>4337.7352000000001</v>
      </c>
      <c r="N207" t="str">
        <f t="shared" si="46"/>
        <v/>
      </c>
      <c r="O207" s="8">
        <f t="shared" si="47"/>
        <v>4337.7352000000001</v>
      </c>
      <c r="P207">
        <f t="shared" si="48"/>
        <v>4337.7352000000001</v>
      </c>
      <c r="Q207" s="8" t="str">
        <f t="shared" si="49"/>
        <v/>
      </c>
      <c r="R207" s="8" t="str">
        <f t="shared" si="50"/>
        <v/>
      </c>
      <c r="S207" s="8" t="str">
        <f t="shared" si="51"/>
        <v/>
      </c>
      <c r="T207" s="8">
        <f t="shared" si="52"/>
        <v>4337.7352000000001</v>
      </c>
      <c r="U207" s="8" t="str">
        <f t="shared" si="53"/>
        <v/>
      </c>
    </row>
    <row r="208" spans="1:21" ht="17" x14ac:dyDescent="0.2">
      <c r="A208">
        <v>59</v>
      </c>
      <c r="B208" t="s">
        <v>10</v>
      </c>
      <c r="C208">
        <v>26.4</v>
      </c>
      <c r="D208">
        <v>0</v>
      </c>
      <c r="E208" t="s">
        <v>11</v>
      </c>
      <c r="F208" t="s">
        <v>12</v>
      </c>
      <c r="G208">
        <v>11743.299000000001</v>
      </c>
      <c r="H208" t="str">
        <f t="shared" si="54"/>
        <v/>
      </c>
      <c r="I208">
        <f t="shared" si="55"/>
        <v>11743.299000000001</v>
      </c>
      <c r="J208" t="str">
        <f t="shared" si="42"/>
        <v/>
      </c>
      <c r="K208">
        <f t="shared" si="43"/>
        <v>11743.299000000001</v>
      </c>
      <c r="L208">
        <f t="shared" si="44"/>
        <v>11743.299000000001</v>
      </c>
      <c r="M208" t="str">
        <f t="shared" si="45"/>
        <v/>
      </c>
      <c r="N208">
        <f t="shared" si="46"/>
        <v>11743.299000000001</v>
      </c>
      <c r="O208" s="8" t="str">
        <f t="shared" si="47"/>
        <v/>
      </c>
      <c r="P208">
        <f t="shared" si="48"/>
        <v>11743.299000000001</v>
      </c>
      <c r="Q208" s="8" t="str">
        <f t="shared" si="49"/>
        <v/>
      </c>
      <c r="R208" s="8">
        <f t="shared" si="50"/>
        <v>11743.299000000001</v>
      </c>
      <c r="S208" s="8" t="str">
        <f t="shared" si="51"/>
        <v/>
      </c>
      <c r="T208" s="8" t="str">
        <f t="shared" si="52"/>
        <v/>
      </c>
      <c r="U208" s="8" t="str">
        <f t="shared" si="53"/>
        <v/>
      </c>
    </row>
    <row r="209" spans="1:21" ht="17" x14ac:dyDescent="0.2">
      <c r="A209">
        <v>35</v>
      </c>
      <c r="B209" t="s">
        <v>10</v>
      </c>
      <c r="C209">
        <v>27.74</v>
      </c>
      <c r="D209">
        <v>2</v>
      </c>
      <c r="E209" t="s">
        <v>8</v>
      </c>
      <c r="F209" t="s">
        <v>14</v>
      </c>
      <c r="G209">
        <v>20984.0936</v>
      </c>
      <c r="H209">
        <f t="shared" si="54"/>
        <v>20984.0936</v>
      </c>
      <c r="I209" t="str">
        <f t="shared" si="55"/>
        <v/>
      </c>
      <c r="J209" t="str">
        <f t="shared" si="42"/>
        <v/>
      </c>
      <c r="K209">
        <f t="shared" si="43"/>
        <v>20984.0936</v>
      </c>
      <c r="L209">
        <f t="shared" si="44"/>
        <v>20984.0936</v>
      </c>
      <c r="M209" t="str">
        <f t="shared" si="45"/>
        <v/>
      </c>
      <c r="N209" t="str">
        <f t="shared" si="46"/>
        <v/>
      </c>
      <c r="O209" s="8">
        <f t="shared" si="47"/>
        <v>20984.0936</v>
      </c>
      <c r="P209">
        <f t="shared" si="48"/>
        <v>20984.0936</v>
      </c>
      <c r="Q209" s="8" t="str">
        <f t="shared" si="49"/>
        <v/>
      </c>
      <c r="R209" s="8" t="str">
        <f t="shared" si="50"/>
        <v/>
      </c>
      <c r="S209" s="8" t="str">
        <f t="shared" si="51"/>
        <v/>
      </c>
      <c r="T209" s="8">
        <f t="shared" si="52"/>
        <v>20984.0936</v>
      </c>
      <c r="U209" s="8" t="str">
        <f t="shared" si="53"/>
        <v/>
      </c>
    </row>
    <row r="210" spans="1:21" ht="17" x14ac:dyDescent="0.2">
      <c r="A210">
        <v>63</v>
      </c>
      <c r="B210" t="s">
        <v>7</v>
      </c>
      <c r="C210">
        <v>31.8</v>
      </c>
      <c r="D210">
        <v>0</v>
      </c>
      <c r="E210" t="s">
        <v>11</v>
      </c>
      <c r="F210" t="s">
        <v>9</v>
      </c>
      <c r="G210">
        <v>13880.949000000001</v>
      </c>
      <c r="H210" t="str">
        <f t="shared" si="54"/>
        <v/>
      </c>
      <c r="I210">
        <f t="shared" si="55"/>
        <v>13880.949000000001</v>
      </c>
      <c r="J210" t="str">
        <f t="shared" si="42"/>
        <v/>
      </c>
      <c r="K210">
        <f t="shared" si="43"/>
        <v>13880.949000000001</v>
      </c>
      <c r="L210" t="str">
        <f t="shared" si="44"/>
        <v/>
      </c>
      <c r="M210">
        <f t="shared" si="45"/>
        <v>13880.949000000001</v>
      </c>
      <c r="N210">
        <f t="shared" si="46"/>
        <v>13880.949000000001</v>
      </c>
      <c r="O210" s="8" t="str">
        <f t="shared" si="47"/>
        <v/>
      </c>
      <c r="P210" t="str">
        <f t="shared" si="48"/>
        <v/>
      </c>
      <c r="Q210" s="8">
        <f t="shared" si="49"/>
        <v>13880.949000000001</v>
      </c>
      <c r="R210" s="8" t="str">
        <f t="shared" si="50"/>
        <v/>
      </c>
      <c r="S210" s="8">
        <f t="shared" si="51"/>
        <v>13880.949000000001</v>
      </c>
      <c r="T210" s="8" t="str">
        <f t="shared" si="52"/>
        <v/>
      </c>
      <c r="U210" s="8" t="str">
        <f t="shared" si="53"/>
        <v/>
      </c>
    </row>
    <row r="211" spans="1:21" ht="17" x14ac:dyDescent="0.2">
      <c r="A211">
        <v>40</v>
      </c>
      <c r="B211" t="s">
        <v>10</v>
      </c>
      <c r="C211">
        <v>41.23</v>
      </c>
      <c r="D211">
        <v>1</v>
      </c>
      <c r="E211" t="s">
        <v>11</v>
      </c>
      <c r="F211" t="s">
        <v>14</v>
      </c>
      <c r="G211">
        <v>6610.1097</v>
      </c>
      <c r="H211" t="str">
        <f t="shared" si="54"/>
        <v/>
      </c>
      <c r="I211">
        <f t="shared" si="55"/>
        <v>6610.1097</v>
      </c>
      <c r="J211" t="str">
        <f t="shared" si="42"/>
        <v/>
      </c>
      <c r="K211">
        <f t="shared" si="43"/>
        <v>6610.1097</v>
      </c>
      <c r="L211">
        <f t="shared" si="44"/>
        <v>6610.1097</v>
      </c>
      <c r="M211" t="str">
        <f t="shared" si="45"/>
        <v/>
      </c>
      <c r="N211" t="str">
        <f t="shared" si="46"/>
        <v/>
      </c>
      <c r="O211" s="8">
        <f t="shared" si="47"/>
        <v>6610.1097</v>
      </c>
      <c r="P211">
        <f t="shared" si="48"/>
        <v>6610.1097</v>
      </c>
      <c r="Q211" s="8" t="str">
        <f t="shared" si="49"/>
        <v/>
      </c>
      <c r="R211" s="8" t="str">
        <f t="shared" si="50"/>
        <v/>
      </c>
      <c r="S211" s="8" t="str">
        <f t="shared" si="51"/>
        <v/>
      </c>
      <c r="T211" s="8">
        <f t="shared" si="52"/>
        <v>6610.1097</v>
      </c>
      <c r="U211" s="8" t="str">
        <f t="shared" si="53"/>
        <v/>
      </c>
    </row>
    <row r="212" spans="1:21" ht="17" x14ac:dyDescent="0.2">
      <c r="A212">
        <v>20</v>
      </c>
      <c r="B212" t="s">
        <v>10</v>
      </c>
      <c r="C212">
        <v>33</v>
      </c>
      <c r="D212">
        <v>1</v>
      </c>
      <c r="E212" t="s">
        <v>11</v>
      </c>
      <c r="F212" t="s">
        <v>9</v>
      </c>
      <c r="G212">
        <v>1980.07</v>
      </c>
      <c r="H212" t="str">
        <f t="shared" si="54"/>
        <v/>
      </c>
      <c r="I212">
        <f t="shared" si="55"/>
        <v>1980.07</v>
      </c>
      <c r="J212" t="str">
        <f t="shared" si="42"/>
        <v/>
      </c>
      <c r="K212">
        <f t="shared" si="43"/>
        <v>1980.07</v>
      </c>
      <c r="L212">
        <f t="shared" si="44"/>
        <v>1980.07</v>
      </c>
      <c r="M212" t="str">
        <f t="shared" si="45"/>
        <v/>
      </c>
      <c r="N212">
        <f t="shared" si="46"/>
        <v>1980.07</v>
      </c>
      <c r="O212" s="8" t="str">
        <f t="shared" si="47"/>
        <v/>
      </c>
      <c r="P212" t="str">
        <f t="shared" si="48"/>
        <v/>
      </c>
      <c r="Q212" s="8">
        <f t="shared" si="49"/>
        <v>1980.07</v>
      </c>
      <c r="R212" s="8" t="str">
        <f t="shared" si="50"/>
        <v/>
      </c>
      <c r="S212" s="8">
        <f t="shared" si="51"/>
        <v>1980.07</v>
      </c>
      <c r="T212" s="8" t="str">
        <f t="shared" si="52"/>
        <v/>
      </c>
      <c r="U212" s="8" t="str">
        <f t="shared" si="53"/>
        <v/>
      </c>
    </row>
    <row r="213" spans="1:21" ht="17" x14ac:dyDescent="0.2">
      <c r="A213">
        <v>40</v>
      </c>
      <c r="B213" t="s">
        <v>10</v>
      </c>
      <c r="C213">
        <v>30.875</v>
      </c>
      <c r="D213">
        <v>4</v>
      </c>
      <c r="E213" t="s">
        <v>11</v>
      </c>
      <c r="F213" t="s">
        <v>13</v>
      </c>
      <c r="G213">
        <v>8162.7162500000004</v>
      </c>
      <c r="H213" t="str">
        <f t="shared" si="54"/>
        <v/>
      </c>
      <c r="I213">
        <f t="shared" si="55"/>
        <v>8162.7162500000004</v>
      </c>
      <c r="J213" t="str">
        <f t="shared" si="42"/>
        <v/>
      </c>
      <c r="K213">
        <f t="shared" si="43"/>
        <v>8162.7162500000004</v>
      </c>
      <c r="L213">
        <f t="shared" si="44"/>
        <v>8162.7162500000004</v>
      </c>
      <c r="M213" t="str">
        <f t="shared" si="45"/>
        <v/>
      </c>
      <c r="N213" t="str">
        <f t="shared" si="46"/>
        <v/>
      </c>
      <c r="O213" s="8">
        <f t="shared" si="47"/>
        <v>8162.7162500000004</v>
      </c>
      <c r="P213" t="str">
        <f t="shared" si="48"/>
        <v/>
      </c>
      <c r="Q213" s="8">
        <f t="shared" si="49"/>
        <v>8162.7162500000004</v>
      </c>
      <c r="R213" s="8" t="str">
        <f t="shared" si="50"/>
        <v/>
      </c>
      <c r="S213" s="8" t="str">
        <f t="shared" si="51"/>
        <v/>
      </c>
      <c r="T213" s="8" t="str">
        <f t="shared" si="52"/>
        <v/>
      </c>
      <c r="U213" s="8">
        <f t="shared" si="53"/>
        <v>8162.7162500000004</v>
      </c>
    </row>
    <row r="214" spans="1:21" ht="17" x14ac:dyDescent="0.2">
      <c r="A214">
        <v>24</v>
      </c>
      <c r="B214" t="s">
        <v>10</v>
      </c>
      <c r="C214">
        <v>28.5</v>
      </c>
      <c r="D214">
        <v>2</v>
      </c>
      <c r="E214" t="s">
        <v>11</v>
      </c>
      <c r="F214" t="s">
        <v>13</v>
      </c>
      <c r="G214">
        <v>3537.703</v>
      </c>
      <c r="H214" t="str">
        <f t="shared" si="54"/>
        <v/>
      </c>
      <c r="I214">
        <f t="shared" si="55"/>
        <v>3537.703</v>
      </c>
      <c r="J214" t="str">
        <f t="shared" si="42"/>
        <v/>
      </c>
      <c r="K214">
        <f t="shared" si="43"/>
        <v>3537.703</v>
      </c>
      <c r="L214">
        <f t="shared" si="44"/>
        <v>3537.703</v>
      </c>
      <c r="M214" t="str">
        <f t="shared" si="45"/>
        <v/>
      </c>
      <c r="N214" t="str">
        <f t="shared" si="46"/>
        <v/>
      </c>
      <c r="O214" s="8">
        <f t="shared" si="47"/>
        <v>3537.703</v>
      </c>
      <c r="P214" t="str">
        <f t="shared" si="48"/>
        <v/>
      </c>
      <c r="Q214" s="8">
        <f t="shared" si="49"/>
        <v>3537.703</v>
      </c>
      <c r="R214" s="8" t="str">
        <f t="shared" si="50"/>
        <v/>
      </c>
      <c r="S214" s="8" t="str">
        <f t="shared" si="51"/>
        <v/>
      </c>
      <c r="T214" s="8" t="str">
        <f t="shared" si="52"/>
        <v/>
      </c>
      <c r="U214" s="8">
        <f t="shared" si="53"/>
        <v>3537.703</v>
      </c>
    </row>
    <row r="215" spans="1:21" ht="17" x14ac:dyDescent="0.2">
      <c r="A215">
        <v>34</v>
      </c>
      <c r="B215" t="s">
        <v>7</v>
      </c>
      <c r="C215">
        <v>26.73</v>
      </c>
      <c r="D215">
        <v>1</v>
      </c>
      <c r="E215" t="s">
        <v>11</v>
      </c>
      <c r="F215" t="s">
        <v>12</v>
      </c>
      <c r="G215">
        <v>5002.7826999999997</v>
      </c>
      <c r="H215" t="str">
        <f t="shared" si="54"/>
        <v/>
      </c>
      <c r="I215">
        <f t="shared" si="55"/>
        <v>5002.7826999999997</v>
      </c>
      <c r="J215" t="str">
        <f t="shared" si="42"/>
        <v/>
      </c>
      <c r="K215">
        <f t="shared" si="43"/>
        <v>5002.7826999999997</v>
      </c>
      <c r="L215" t="str">
        <f t="shared" si="44"/>
        <v/>
      </c>
      <c r="M215">
        <f t="shared" si="45"/>
        <v>5002.7826999999997</v>
      </c>
      <c r="N215">
        <f t="shared" si="46"/>
        <v>5002.7826999999997</v>
      </c>
      <c r="O215" s="8" t="str">
        <f t="shared" si="47"/>
        <v/>
      </c>
      <c r="P215">
        <f t="shared" si="48"/>
        <v>5002.7826999999997</v>
      </c>
      <c r="Q215" s="8" t="str">
        <f t="shared" si="49"/>
        <v/>
      </c>
      <c r="R215" s="8">
        <f t="shared" si="50"/>
        <v>5002.7826999999997</v>
      </c>
      <c r="S215" s="8" t="str">
        <f t="shared" si="51"/>
        <v/>
      </c>
      <c r="T215" s="8" t="str">
        <f t="shared" si="52"/>
        <v/>
      </c>
      <c r="U215" s="8" t="str">
        <f t="shared" si="53"/>
        <v/>
      </c>
    </row>
    <row r="216" spans="1:21" ht="17" x14ac:dyDescent="0.2">
      <c r="A216">
        <v>45</v>
      </c>
      <c r="B216" t="s">
        <v>7</v>
      </c>
      <c r="C216">
        <v>30.9</v>
      </c>
      <c r="D216">
        <v>2</v>
      </c>
      <c r="E216" t="s">
        <v>11</v>
      </c>
      <c r="F216" t="s">
        <v>9</v>
      </c>
      <c r="G216">
        <v>8520.0259999999998</v>
      </c>
      <c r="H216" t="str">
        <f t="shared" si="54"/>
        <v/>
      </c>
      <c r="I216">
        <f t="shared" si="55"/>
        <v>8520.0259999999998</v>
      </c>
      <c r="J216" t="str">
        <f t="shared" si="42"/>
        <v/>
      </c>
      <c r="K216">
        <f t="shared" si="43"/>
        <v>8520.0259999999998</v>
      </c>
      <c r="L216" t="str">
        <f t="shared" si="44"/>
        <v/>
      </c>
      <c r="M216">
        <f t="shared" si="45"/>
        <v>8520.0259999999998</v>
      </c>
      <c r="N216">
        <f t="shared" si="46"/>
        <v>8520.0259999999998</v>
      </c>
      <c r="O216" s="8" t="str">
        <f t="shared" si="47"/>
        <v/>
      </c>
      <c r="P216" t="str">
        <f t="shared" si="48"/>
        <v/>
      </c>
      <c r="Q216" s="8">
        <f t="shared" si="49"/>
        <v>8520.0259999999998</v>
      </c>
      <c r="R216" s="8" t="str">
        <f t="shared" si="50"/>
        <v/>
      </c>
      <c r="S216" s="8">
        <f t="shared" si="51"/>
        <v>8520.0259999999998</v>
      </c>
      <c r="T216" s="8" t="str">
        <f t="shared" si="52"/>
        <v/>
      </c>
      <c r="U216" s="8" t="str">
        <f t="shared" si="53"/>
        <v/>
      </c>
    </row>
    <row r="217" spans="1:21" ht="17" x14ac:dyDescent="0.2">
      <c r="A217">
        <v>41</v>
      </c>
      <c r="B217" t="s">
        <v>7</v>
      </c>
      <c r="C217">
        <v>37.1</v>
      </c>
      <c r="D217">
        <v>2</v>
      </c>
      <c r="E217" t="s">
        <v>11</v>
      </c>
      <c r="F217" t="s">
        <v>9</v>
      </c>
      <c r="G217">
        <v>7371.7719999999999</v>
      </c>
      <c r="H217" t="str">
        <f t="shared" si="54"/>
        <v/>
      </c>
      <c r="I217">
        <f t="shared" si="55"/>
        <v>7371.7719999999999</v>
      </c>
      <c r="J217" t="str">
        <f t="shared" si="42"/>
        <v/>
      </c>
      <c r="K217">
        <f t="shared" si="43"/>
        <v>7371.7719999999999</v>
      </c>
      <c r="L217" t="str">
        <f t="shared" si="44"/>
        <v/>
      </c>
      <c r="M217">
        <f t="shared" si="45"/>
        <v>7371.7719999999999</v>
      </c>
      <c r="N217">
        <f t="shared" si="46"/>
        <v>7371.7719999999999</v>
      </c>
      <c r="O217" s="8" t="str">
        <f t="shared" si="47"/>
        <v/>
      </c>
      <c r="P217" t="str">
        <f t="shared" si="48"/>
        <v/>
      </c>
      <c r="Q217" s="8">
        <f t="shared" si="49"/>
        <v>7371.7719999999999</v>
      </c>
      <c r="R217" s="8" t="str">
        <f t="shared" si="50"/>
        <v/>
      </c>
      <c r="S217" s="8">
        <f t="shared" si="51"/>
        <v>7371.7719999999999</v>
      </c>
      <c r="T217" s="8" t="str">
        <f t="shared" si="52"/>
        <v/>
      </c>
      <c r="U217" s="8" t="str">
        <f t="shared" si="53"/>
        <v/>
      </c>
    </row>
    <row r="218" spans="1:21" ht="17" x14ac:dyDescent="0.2">
      <c r="A218">
        <v>53</v>
      </c>
      <c r="B218" t="s">
        <v>7</v>
      </c>
      <c r="C218">
        <v>26.6</v>
      </c>
      <c r="D218">
        <v>0</v>
      </c>
      <c r="E218" t="s">
        <v>11</v>
      </c>
      <c r="F218" t="s">
        <v>13</v>
      </c>
      <c r="G218">
        <v>10355.641</v>
      </c>
      <c r="H218" t="str">
        <f t="shared" si="54"/>
        <v/>
      </c>
      <c r="I218">
        <f t="shared" si="55"/>
        <v>10355.641</v>
      </c>
      <c r="J218" t="str">
        <f t="shared" si="42"/>
        <v/>
      </c>
      <c r="K218">
        <f t="shared" si="43"/>
        <v>10355.641</v>
      </c>
      <c r="L218" t="str">
        <f t="shared" si="44"/>
        <v/>
      </c>
      <c r="M218">
        <f t="shared" si="45"/>
        <v>10355.641</v>
      </c>
      <c r="N218" t="str">
        <f t="shared" si="46"/>
        <v/>
      </c>
      <c r="O218" s="8">
        <f t="shared" si="47"/>
        <v>10355.641</v>
      </c>
      <c r="P218" t="str">
        <f t="shared" si="48"/>
        <v/>
      </c>
      <c r="Q218" s="8">
        <f t="shared" si="49"/>
        <v>10355.641</v>
      </c>
      <c r="R218" s="8" t="str">
        <f t="shared" si="50"/>
        <v/>
      </c>
      <c r="S218" s="8" t="str">
        <f t="shared" si="51"/>
        <v/>
      </c>
      <c r="T218" s="8" t="str">
        <f t="shared" si="52"/>
        <v/>
      </c>
      <c r="U218" s="8">
        <f t="shared" si="53"/>
        <v>10355.641</v>
      </c>
    </row>
    <row r="219" spans="1:21" ht="17" x14ac:dyDescent="0.2">
      <c r="A219">
        <v>27</v>
      </c>
      <c r="B219" t="s">
        <v>10</v>
      </c>
      <c r="C219">
        <v>23.1</v>
      </c>
      <c r="D219">
        <v>0</v>
      </c>
      <c r="E219" t="s">
        <v>11</v>
      </c>
      <c r="F219" t="s">
        <v>12</v>
      </c>
      <c r="G219">
        <v>2483.7359999999999</v>
      </c>
      <c r="H219" t="str">
        <f t="shared" si="54"/>
        <v/>
      </c>
      <c r="I219">
        <f t="shared" si="55"/>
        <v>2483.7359999999999</v>
      </c>
      <c r="J219">
        <f t="shared" si="42"/>
        <v>2483.7359999999999</v>
      </c>
      <c r="K219" t="str">
        <f t="shared" si="43"/>
        <v/>
      </c>
      <c r="L219">
        <f t="shared" si="44"/>
        <v>2483.7359999999999</v>
      </c>
      <c r="M219" t="str">
        <f t="shared" si="45"/>
        <v/>
      </c>
      <c r="N219">
        <f t="shared" si="46"/>
        <v>2483.7359999999999</v>
      </c>
      <c r="O219" s="8" t="str">
        <f t="shared" si="47"/>
        <v/>
      </c>
      <c r="P219">
        <f t="shared" si="48"/>
        <v>2483.7359999999999</v>
      </c>
      <c r="Q219" s="8" t="str">
        <f t="shared" si="49"/>
        <v/>
      </c>
      <c r="R219" s="8">
        <f t="shared" si="50"/>
        <v>2483.7359999999999</v>
      </c>
      <c r="S219" s="8" t="str">
        <f t="shared" si="51"/>
        <v/>
      </c>
      <c r="T219" s="8" t="str">
        <f t="shared" si="52"/>
        <v/>
      </c>
      <c r="U219" s="8" t="str">
        <f t="shared" si="53"/>
        <v/>
      </c>
    </row>
    <row r="220" spans="1:21" ht="17" x14ac:dyDescent="0.2">
      <c r="A220">
        <v>26</v>
      </c>
      <c r="B220" t="s">
        <v>7</v>
      </c>
      <c r="C220">
        <v>29.92</v>
      </c>
      <c r="D220">
        <v>1</v>
      </c>
      <c r="E220" t="s">
        <v>11</v>
      </c>
      <c r="F220" t="s">
        <v>12</v>
      </c>
      <c r="G220">
        <v>3392.9767999999999</v>
      </c>
      <c r="H220" t="str">
        <f t="shared" si="54"/>
        <v/>
      </c>
      <c r="I220">
        <f t="shared" si="55"/>
        <v>3392.9767999999999</v>
      </c>
      <c r="J220" t="str">
        <f t="shared" si="42"/>
        <v/>
      </c>
      <c r="K220">
        <f t="shared" si="43"/>
        <v>3392.9767999999999</v>
      </c>
      <c r="L220" t="str">
        <f t="shared" si="44"/>
        <v/>
      </c>
      <c r="M220">
        <f t="shared" si="45"/>
        <v>3392.9767999999999</v>
      </c>
      <c r="N220">
        <f t="shared" si="46"/>
        <v>3392.9767999999999</v>
      </c>
      <c r="O220" s="8" t="str">
        <f t="shared" si="47"/>
        <v/>
      </c>
      <c r="P220">
        <f t="shared" si="48"/>
        <v>3392.9767999999999</v>
      </c>
      <c r="Q220" s="8" t="str">
        <f t="shared" si="49"/>
        <v/>
      </c>
      <c r="R220" s="8">
        <f t="shared" si="50"/>
        <v>3392.9767999999999</v>
      </c>
      <c r="S220" s="8" t="str">
        <f t="shared" si="51"/>
        <v/>
      </c>
      <c r="T220" s="8" t="str">
        <f t="shared" si="52"/>
        <v/>
      </c>
      <c r="U220" s="8" t="str">
        <f t="shared" si="53"/>
        <v/>
      </c>
    </row>
    <row r="221" spans="1:21" ht="17" x14ac:dyDescent="0.2">
      <c r="A221">
        <v>24</v>
      </c>
      <c r="B221" t="s">
        <v>7</v>
      </c>
      <c r="C221">
        <v>23.21</v>
      </c>
      <c r="D221">
        <v>0</v>
      </c>
      <c r="E221" t="s">
        <v>11</v>
      </c>
      <c r="F221" t="s">
        <v>12</v>
      </c>
      <c r="G221">
        <v>25081.76784</v>
      </c>
      <c r="H221" t="str">
        <f t="shared" si="54"/>
        <v/>
      </c>
      <c r="I221">
        <f t="shared" si="55"/>
        <v>25081.76784</v>
      </c>
      <c r="J221">
        <f t="shared" si="42"/>
        <v>25081.76784</v>
      </c>
      <c r="K221" t="str">
        <f t="shared" si="43"/>
        <v/>
      </c>
      <c r="L221" t="str">
        <f t="shared" si="44"/>
        <v/>
      </c>
      <c r="M221">
        <f t="shared" si="45"/>
        <v>25081.76784</v>
      </c>
      <c r="N221">
        <f t="shared" si="46"/>
        <v>25081.76784</v>
      </c>
      <c r="O221" s="8" t="str">
        <f t="shared" si="47"/>
        <v/>
      </c>
      <c r="P221">
        <f t="shared" si="48"/>
        <v>25081.76784</v>
      </c>
      <c r="Q221" s="8" t="str">
        <f t="shared" si="49"/>
        <v/>
      </c>
      <c r="R221" s="8">
        <f t="shared" si="50"/>
        <v>25081.76784</v>
      </c>
      <c r="S221" s="8" t="str">
        <f t="shared" si="51"/>
        <v/>
      </c>
      <c r="T221" s="8" t="str">
        <f t="shared" si="52"/>
        <v/>
      </c>
      <c r="U221" s="8" t="str">
        <f t="shared" si="53"/>
        <v/>
      </c>
    </row>
    <row r="222" spans="1:21" ht="17" x14ac:dyDescent="0.2">
      <c r="A222">
        <v>34</v>
      </c>
      <c r="B222" t="s">
        <v>7</v>
      </c>
      <c r="C222">
        <v>33.700000000000003</v>
      </c>
      <c r="D222">
        <v>1</v>
      </c>
      <c r="E222" t="s">
        <v>11</v>
      </c>
      <c r="F222" t="s">
        <v>9</v>
      </c>
      <c r="G222">
        <v>5012.4709999999995</v>
      </c>
      <c r="H222" t="str">
        <f t="shared" si="54"/>
        <v/>
      </c>
      <c r="I222">
        <f t="shared" si="55"/>
        <v>5012.4709999999995</v>
      </c>
      <c r="J222" t="str">
        <f t="shared" si="42"/>
        <v/>
      </c>
      <c r="K222">
        <f t="shared" si="43"/>
        <v>5012.4709999999995</v>
      </c>
      <c r="L222" t="str">
        <f t="shared" si="44"/>
        <v/>
      </c>
      <c r="M222">
        <f t="shared" si="45"/>
        <v>5012.4709999999995</v>
      </c>
      <c r="N222">
        <f t="shared" si="46"/>
        <v>5012.4709999999995</v>
      </c>
      <c r="O222" s="8" t="str">
        <f t="shared" si="47"/>
        <v/>
      </c>
      <c r="P222" t="str">
        <f t="shared" si="48"/>
        <v/>
      </c>
      <c r="Q222" s="8">
        <f t="shared" si="49"/>
        <v>5012.4709999999995</v>
      </c>
      <c r="R222" s="8" t="str">
        <f t="shared" si="50"/>
        <v/>
      </c>
      <c r="S222" s="8">
        <f t="shared" si="51"/>
        <v>5012.4709999999995</v>
      </c>
      <c r="T222" s="8" t="str">
        <f t="shared" si="52"/>
        <v/>
      </c>
      <c r="U222" s="8" t="str">
        <f t="shared" si="53"/>
        <v/>
      </c>
    </row>
    <row r="223" spans="1:21" ht="17" x14ac:dyDescent="0.2">
      <c r="A223">
        <v>53</v>
      </c>
      <c r="B223" t="s">
        <v>7</v>
      </c>
      <c r="C223">
        <v>33.25</v>
      </c>
      <c r="D223">
        <v>0</v>
      </c>
      <c r="E223" t="s">
        <v>11</v>
      </c>
      <c r="F223" t="s">
        <v>14</v>
      </c>
      <c r="G223">
        <v>10564.8845</v>
      </c>
      <c r="H223" t="str">
        <f t="shared" si="54"/>
        <v/>
      </c>
      <c r="I223">
        <f t="shared" si="55"/>
        <v>10564.8845</v>
      </c>
      <c r="J223" t="str">
        <f t="shared" si="42"/>
        <v/>
      </c>
      <c r="K223">
        <f t="shared" si="43"/>
        <v>10564.8845</v>
      </c>
      <c r="L223" t="str">
        <f t="shared" si="44"/>
        <v/>
      </c>
      <c r="M223">
        <f t="shared" si="45"/>
        <v>10564.8845</v>
      </c>
      <c r="N223" t="str">
        <f t="shared" si="46"/>
        <v/>
      </c>
      <c r="O223" s="8">
        <f t="shared" si="47"/>
        <v>10564.8845</v>
      </c>
      <c r="P223">
        <f t="shared" si="48"/>
        <v>10564.8845</v>
      </c>
      <c r="Q223" s="8" t="str">
        <f t="shared" si="49"/>
        <v/>
      </c>
      <c r="R223" s="8" t="str">
        <f t="shared" si="50"/>
        <v/>
      </c>
      <c r="S223" s="8" t="str">
        <f t="shared" si="51"/>
        <v/>
      </c>
      <c r="T223" s="8">
        <f t="shared" si="52"/>
        <v>10564.8845</v>
      </c>
      <c r="U223" s="8" t="str">
        <f t="shared" si="53"/>
        <v/>
      </c>
    </row>
    <row r="224" spans="1:21" ht="17" x14ac:dyDescent="0.2">
      <c r="A224">
        <v>32</v>
      </c>
      <c r="B224" t="s">
        <v>10</v>
      </c>
      <c r="C224">
        <v>30.8</v>
      </c>
      <c r="D224">
        <v>3</v>
      </c>
      <c r="E224" t="s">
        <v>11</v>
      </c>
      <c r="F224" t="s">
        <v>9</v>
      </c>
      <c r="G224">
        <v>5253.5240000000003</v>
      </c>
      <c r="H224" t="str">
        <f t="shared" si="54"/>
        <v/>
      </c>
      <c r="I224">
        <f t="shared" si="55"/>
        <v>5253.5240000000003</v>
      </c>
      <c r="J224" t="str">
        <f t="shared" si="42"/>
        <v/>
      </c>
      <c r="K224">
        <f t="shared" si="43"/>
        <v>5253.5240000000003</v>
      </c>
      <c r="L224">
        <f t="shared" si="44"/>
        <v>5253.5240000000003</v>
      </c>
      <c r="M224" t="str">
        <f t="shared" si="45"/>
        <v/>
      </c>
      <c r="N224">
        <f t="shared" si="46"/>
        <v>5253.5240000000003</v>
      </c>
      <c r="O224" s="8" t="str">
        <f t="shared" si="47"/>
        <v/>
      </c>
      <c r="P224" t="str">
        <f t="shared" si="48"/>
        <v/>
      </c>
      <c r="Q224" s="8">
        <f t="shared" si="49"/>
        <v>5253.5240000000003</v>
      </c>
      <c r="R224" s="8" t="str">
        <f t="shared" si="50"/>
        <v/>
      </c>
      <c r="S224" s="8">
        <f t="shared" si="51"/>
        <v>5253.5240000000003</v>
      </c>
      <c r="T224" s="8" t="str">
        <f t="shared" si="52"/>
        <v/>
      </c>
      <c r="U224" s="8" t="str">
        <f t="shared" si="53"/>
        <v/>
      </c>
    </row>
    <row r="225" spans="1:21" ht="17" x14ac:dyDescent="0.2">
      <c r="A225">
        <v>19</v>
      </c>
      <c r="B225" t="s">
        <v>10</v>
      </c>
      <c r="C225">
        <v>34.799999999999997</v>
      </c>
      <c r="D225">
        <v>0</v>
      </c>
      <c r="E225" t="s">
        <v>8</v>
      </c>
      <c r="F225" t="s">
        <v>9</v>
      </c>
      <c r="G225">
        <v>34779.614999999998</v>
      </c>
      <c r="H225">
        <f t="shared" si="54"/>
        <v>34779.614999999998</v>
      </c>
      <c r="I225" t="str">
        <f t="shared" si="55"/>
        <v/>
      </c>
      <c r="J225" t="str">
        <f t="shared" si="42"/>
        <v/>
      </c>
      <c r="K225">
        <f t="shared" si="43"/>
        <v>34779.614999999998</v>
      </c>
      <c r="L225">
        <f t="shared" si="44"/>
        <v>34779.614999999998</v>
      </c>
      <c r="M225" t="str">
        <f t="shared" si="45"/>
        <v/>
      </c>
      <c r="N225">
        <f t="shared" si="46"/>
        <v>34779.614999999998</v>
      </c>
      <c r="O225" s="8" t="str">
        <f t="shared" si="47"/>
        <v/>
      </c>
      <c r="P225" t="str">
        <f t="shared" si="48"/>
        <v/>
      </c>
      <c r="Q225" s="8">
        <f t="shared" si="49"/>
        <v>34779.614999999998</v>
      </c>
      <c r="R225" s="8" t="str">
        <f t="shared" si="50"/>
        <v/>
      </c>
      <c r="S225" s="8">
        <f t="shared" si="51"/>
        <v>34779.614999999998</v>
      </c>
      <c r="T225" s="8" t="str">
        <f t="shared" si="52"/>
        <v/>
      </c>
      <c r="U225" s="8" t="str">
        <f t="shared" si="53"/>
        <v/>
      </c>
    </row>
    <row r="226" spans="1:21" ht="17" x14ac:dyDescent="0.2">
      <c r="A226">
        <v>42</v>
      </c>
      <c r="B226" t="s">
        <v>10</v>
      </c>
      <c r="C226">
        <v>24.64</v>
      </c>
      <c r="D226">
        <v>0</v>
      </c>
      <c r="E226" t="s">
        <v>8</v>
      </c>
      <c r="F226" t="s">
        <v>12</v>
      </c>
      <c r="G226">
        <v>19515.5416</v>
      </c>
      <c r="H226">
        <f t="shared" si="54"/>
        <v>19515.5416</v>
      </c>
      <c r="I226" t="str">
        <f t="shared" si="55"/>
        <v/>
      </c>
      <c r="J226">
        <f t="shared" si="42"/>
        <v>19515.5416</v>
      </c>
      <c r="K226" t="str">
        <f t="shared" si="43"/>
        <v/>
      </c>
      <c r="L226">
        <f t="shared" si="44"/>
        <v>19515.5416</v>
      </c>
      <c r="M226" t="str">
        <f t="shared" si="45"/>
        <v/>
      </c>
      <c r="N226">
        <f t="shared" si="46"/>
        <v>19515.5416</v>
      </c>
      <c r="O226" s="8" t="str">
        <f t="shared" si="47"/>
        <v/>
      </c>
      <c r="P226">
        <f t="shared" si="48"/>
        <v>19515.5416</v>
      </c>
      <c r="Q226" s="8" t="str">
        <f t="shared" si="49"/>
        <v/>
      </c>
      <c r="R226" s="8">
        <f t="shared" si="50"/>
        <v>19515.5416</v>
      </c>
      <c r="S226" s="8" t="str">
        <f t="shared" si="51"/>
        <v/>
      </c>
      <c r="T226" s="8" t="str">
        <f t="shared" si="52"/>
        <v/>
      </c>
      <c r="U226" s="8" t="str">
        <f t="shared" si="53"/>
        <v/>
      </c>
    </row>
    <row r="227" spans="1:21" ht="17" x14ac:dyDescent="0.2">
      <c r="A227">
        <v>55</v>
      </c>
      <c r="B227" t="s">
        <v>10</v>
      </c>
      <c r="C227">
        <v>33.880000000000003</v>
      </c>
      <c r="D227">
        <v>3</v>
      </c>
      <c r="E227" t="s">
        <v>11</v>
      </c>
      <c r="F227" t="s">
        <v>12</v>
      </c>
      <c r="G227">
        <v>11987.1682</v>
      </c>
      <c r="H227" t="str">
        <f t="shared" si="54"/>
        <v/>
      </c>
      <c r="I227">
        <f t="shared" si="55"/>
        <v>11987.1682</v>
      </c>
      <c r="J227" t="str">
        <f t="shared" si="42"/>
        <v/>
      </c>
      <c r="K227">
        <f t="shared" si="43"/>
        <v>11987.1682</v>
      </c>
      <c r="L227">
        <f t="shared" si="44"/>
        <v>11987.1682</v>
      </c>
      <c r="M227" t="str">
        <f t="shared" si="45"/>
        <v/>
      </c>
      <c r="N227">
        <f t="shared" si="46"/>
        <v>11987.1682</v>
      </c>
      <c r="O227" s="8" t="str">
        <f t="shared" si="47"/>
        <v/>
      </c>
      <c r="P227">
        <f t="shared" si="48"/>
        <v>11987.1682</v>
      </c>
      <c r="Q227" s="8" t="str">
        <f t="shared" si="49"/>
        <v/>
      </c>
      <c r="R227" s="8">
        <f t="shared" si="50"/>
        <v>11987.1682</v>
      </c>
      <c r="S227" s="8" t="str">
        <f t="shared" si="51"/>
        <v/>
      </c>
      <c r="T227" s="8" t="str">
        <f t="shared" si="52"/>
        <v/>
      </c>
      <c r="U227" s="8" t="str">
        <f t="shared" si="53"/>
        <v/>
      </c>
    </row>
    <row r="228" spans="1:21" ht="17" x14ac:dyDescent="0.2">
      <c r="A228">
        <v>28</v>
      </c>
      <c r="B228" t="s">
        <v>10</v>
      </c>
      <c r="C228">
        <v>38.06</v>
      </c>
      <c r="D228">
        <v>0</v>
      </c>
      <c r="E228" t="s">
        <v>11</v>
      </c>
      <c r="F228" t="s">
        <v>12</v>
      </c>
      <c r="G228">
        <v>2689.4953999999998</v>
      </c>
      <c r="H228" t="str">
        <f t="shared" si="54"/>
        <v/>
      </c>
      <c r="I228">
        <f t="shared" si="55"/>
        <v>2689.4953999999998</v>
      </c>
      <c r="J228" t="str">
        <f t="shared" si="42"/>
        <v/>
      </c>
      <c r="K228">
        <f t="shared" si="43"/>
        <v>2689.4953999999998</v>
      </c>
      <c r="L228">
        <f t="shared" si="44"/>
        <v>2689.4953999999998</v>
      </c>
      <c r="M228" t="str">
        <f t="shared" si="45"/>
        <v/>
      </c>
      <c r="N228">
        <f t="shared" si="46"/>
        <v>2689.4953999999998</v>
      </c>
      <c r="O228" s="8" t="str">
        <f t="shared" si="47"/>
        <v/>
      </c>
      <c r="P228">
        <f t="shared" si="48"/>
        <v>2689.4953999999998</v>
      </c>
      <c r="Q228" s="8" t="str">
        <f t="shared" si="49"/>
        <v/>
      </c>
      <c r="R228" s="8">
        <f t="shared" si="50"/>
        <v>2689.4953999999998</v>
      </c>
      <c r="S228" s="8" t="str">
        <f t="shared" si="51"/>
        <v/>
      </c>
      <c r="T228" s="8" t="str">
        <f t="shared" si="52"/>
        <v/>
      </c>
      <c r="U228" s="8" t="str">
        <f t="shared" si="53"/>
        <v/>
      </c>
    </row>
    <row r="229" spans="1:21" ht="17" x14ac:dyDescent="0.2">
      <c r="A229">
        <v>58</v>
      </c>
      <c r="B229" t="s">
        <v>7</v>
      </c>
      <c r="C229">
        <v>41.91</v>
      </c>
      <c r="D229">
        <v>0</v>
      </c>
      <c r="E229" t="s">
        <v>11</v>
      </c>
      <c r="F229" t="s">
        <v>12</v>
      </c>
      <c r="G229">
        <v>24227.337240000001</v>
      </c>
      <c r="H229" t="str">
        <f t="shared" si="54"/>
        <v/>
      </c>
      <c r="I229">
        <f t="shared" si="55"/>
        <v>24227.337240000001</v>
      </c>
      <c r="J229" t="str">
        <f t="shared" si="42"/>
        <v/>
      </c>
      <c r="K229">
        <f t="shared" si="43"/>
        <v>24227.337240000001</v>
      </c>
      <c r="L229" t="str">
        <f t="shared" si="44"/>
        <v/>
      </c>
      <c r="M229">
        <f t="shared" si="45"/>
        <v>24227.337240000001</v>
      </c>
      <c r="N229">
        <f t="shared" si="46"/>
        <v>24227.337240000001</v>
      </c>
      <c r="O229" s="8" t="str">
        <f t="shared" si="47"/>
        <v/>
      </c>
      <c r="P229">
        <f t="shared" si="48"/>
        <v>24227.337240000001</v>
      </c>
      <c r="Q229" s="8" t="str">
        <f t="shared" si="49"/>
        <v/>
      </c>
      <c r="R229" s="8">
        <f t="shared" si="50"/>
        <v>24227.337240000001</v>
      </c>
      <c r="S229" s="8" t="str">
        <f t="shared" si="51"/>
        <v/>
      </c>
      <c r="T229" s="8" t="str">
        <f t="shared" si="52"/>
        <v/>
      </c>
      <c r="U229" s="8" t="str">
        <f t="shared" si="53"/>
        <v/>
      </c>
    </row>
    <row r="230" spans="1:21" ht="17" x14ac:dyDescent="0.2">
      <c r="A230">
        <v>41</v>
      </c>
      <c r="B230" t="s">
        <v>7</v>
      </c>
      <c r="C230">
        <v>31.635000000000002</v>
      </c>
      <c r="D230">
        <v>1</v>
      </c>
      <c r="E230" t="s">
        <v>11</v>
      </c>
      <c r="F230" t="s">
        <v>14</v>
      </c>
      <c r="G230">
        <v>7358.1756500000001</v>
      </c>
      <c r="H230" t="str">
        <f t="shared" si="54"/>
        <v/>
      </c>
      <c r="I230">
        <f t="shared" si="55"/>
        <v>7358.1756500000001</v>
      </c>
      <c r="J230" t="str">
        <f t="shared" si="42"/>
        <v/>
      </c>
      <c r="K230">
        <f t="shared" si="43"/>
        <v>7358.1756500000001</v>
      </c>
      <c r="L230" t="str">
        <f t="shared" si="44"/>
        <v/>
      </c>
      <c r="M230">
        <f t="shared" si="45"/>
        <v>7358.1756500000001</v>
      </c>
      <c r="N230" t="str">
        <f t="shared" si="46"/>
        <v/>
      </c>
      <c r="O230" s="8">
        <f t="shared" si="47"/>
        <v>7358.1756500000001</v>
      </c>
      <c r="P230">
        <f t="shared" si="48"/>
        <v>7358.1756500000001</v>
      </c>
      <c r="Q230" s="8" t="str">
        <f t="shared" si="49"/>
        <v/>
      </c>
      <c r="R230" s="8" t="str">
        <f t="shared" si="50"/>
        <v/>
      </c>
      <c r="S230" s="8" t="str">
        <f t="shared" si="51"/>
        <v/>
      </c>
      <c r="T230" s="8">
        <f t="shared" si="52"/>
        <v>7358.1756500000001</v>
      </c>
      <c r="U230" s="8" t="str">
        <f t="shared" si="53"/>
        <v/>
      </c>
    </row>
    <row r="231" spans="1:21" ht="17" x14ac:dyDescent="0.2">
      <c r="A231">
        <v>47</v>
      </c>
      <c r="B231" t="s">
        <v>10</v>
      </c>
      <c r="C231">
        <v>25.46</v>
      </c>
      <c r="D231">
        <v>2</v>
      </c>
      <c r="E231" t="s">
        <v>11</v>
      </c>
      <c r="F231" t="s">
        <v>14</v>
      </c>
      <c r="G231">
        <v>9225.2564000000002</v>
      </c>
      <c r="H231" t="str">
        <f t="shared" si="54"/>
        <v/>
      </c>
      <c r="I231">
        <f t="shared" si="55"/>
        <v>9225.2564000000002</v>
      </c>
      <c r="J231" t="str">
        <f t="shared" si="42"/>
        <v/>
      </c>
      <c r="K231">
        <f t="shared" si="43"/>
        <v>9225.2564000000002</v>
      </c>
      <c r="L231">
        <f t="shared" si="44"/>
        <v>9225.2564000000002</v>
      </c>
      <c r="M231" t="str">
        <f t="shared" si="45"/>
        <v/>
      </c>
      <c r="N231" t="str">
        <f t="shared" si="46"/>
        <v/>
      </c>
      <c r="O231" s="8">
        <f t="shared" si="47"/>
        <v>9225.2564000000002</v>
      </c>
      <c r="P231">
        <f t="shared" si="48"/>
        <v>9225.2564000000002</v>
      </c>
      <c r="Q231" s="8" t="str">
        <f t="shared" si="49"/>
        <v/>
      </c>
      <c r="R231" s="8" t="str">
        <f t="shared" si="50"/>
        <v/>
      </c>
      <c r="S231" s="8" t="str">
        <f t="shared" si="51"/>
        <v/>
      </c>
      <c r="T231" s="8">
        <f t="shared" si="52"/>
        <v>9225.2564000000002</v>
      </c>
      <c r="U231" s="8" t="str">
        <f t="shared" si="53"/>
        <v/>
      </c>
    </row>
    <row r="232" spans="1:21" ht="17" x14ac:dyDescent="0.2">
      <c r="A232">
        <v>42</v>
      </c>
      <c r="B232" t="s">
        <v>7</v>
      </c>
      <c r="C232">
        <v>36.195</v>
      </c>
      <c r="D232">
        <v>1</v>
      </c>
      <c r="E232" t="s">
        <v>11</v>
      </c>
      <c r="F232" t="s">
        <v>13</v>
      </c>
      <c r="G232">
        <v>7443.6430499999997</v>
      </c>
      <c r="H232" t="str">
        <f t="shared" si="54"/>
        <v/>
      </c>
      <c r="I232">
        <f t="shared" si="55"/>
        <v>7443.6430499999997</v>
      </c>
      <c r="J232" t="str">
        <f t="shared" si="42"/>
        <v/>
      </c>
      <c r="K232">
        <f t="shared" si="43"/>
        <v>7443.6430499999997</v>
      </c>
      <c r="L232" t="str">
        <f t="shared" si="44"/>
        <v/>
      </c>
      <c r="M232">
        <f t="shared" si="45"/>
        <v>7443.6430499999997</v>
      </c>
      <c r="N232" t="str">
        <f t="shared" si="46"/>
        <v/>
      </c>
      <c r="O232" s="8">
        <f t="shared" si="47"/>
        <v>7443.6430499999997</v>
      </c>
      <c r="P232" t="str">
        <f t="shared" si="48"/>
        <v/>
      </c>
      <c r="Q232" s="8">
        <f t="shared" si="49"/>
        <v>7443.6430499999997</v>
      </c>
      <c r="R232" s="8" t="str">
        <f t="shared" si="50"/>
        <v/>
      </c>
      <c r="S232" s="8" t="str">
        <f t="shared" si="51"/>
        <v/>
      </c>
      <c r="T232" s="8" t="str">
        <f t="shared" si="52"/>
        <v/>
      </c>
      <c r="U232" s="8">
        <f t="shared" si="53"/>
        <v>7443.6430499999997</v>
      </c>
    </row>
    <row r="233" spans="1:21" ht="17" x14ac:dyDescent="0.2">
      <c r="A233">
        <v>59</v>
      </c>
      <c r="B233" t="s">
        <v>7</v>
      </c>
      <c r="C233">
        <v>27.83</v>
      </c>
      <c r="D233">
        <v>3</v>
      </c>
      <c r="E233" t="s">
        <v>11</v>
      </c>
      <c r="F233" t="s">
        <v>12</v>
      </c>
      <c r="G233">
        <v>14001.286700000001</v>
      </c>
      <c r="H233" t="str">
        <f t="shared" si="54"/>
        <v/>
      </c>
      <c r="I233">
        <f t="shared" si="55"/>
        <v>14001.286700000001</v>
      </c>
      <c r="J233" t="str">
        <f t="shared" si="42"/>
        <v/>
      </c>
      <c r="K233">
        <f t="shared" si="43"/>
        <v>14001.286700000001</v>
      </c>
      <c r="L233" t="str">
        <f t="shared" si="44"/>
        <v/>
      </c>
      <c r="M233">
        <f t="shared" si="45"/>
        <v>14001.286700000001</v>
      </c>
      <c r="N233">
        <f t="shared" si="46"/>
        <v>14001.286700000001</v>
      </c>
      <c r="O233" s="8" t="str">
        <f t="shared" si="47"/>
        <v/>
      </c>
      <c r="P233">
        <f t="shared" si="48"/>
        <v>14001.286700000001</v>
      </c>
      <c r="Q233" s="8" t="str">
        <f t="shared" si="49"/>
        <v/>
      </c>
      <c r="R233" s="8">
        <f t="shared" si="50"/>
        <v>14001.286700000001</v>
      </c>
      <c r="S233" s="8" t="str">
        <f t="shared" si="51"/>
        <v/>
      </c>
      <c r="T233" s="8" t="str">
        <f t="shared" si="52"/>
        <v/>
      </c>
      <c r="U233" s="8" t="str">
        <f t="shared" si="53"/>
        <v/>
      </c>
    </row>
    <row r="234" spans="1:21" ht="17" x14ac:dyDescent="0.2">
      <c r="A234">
        <v>19</v>
      </c>
      <c r="B234" t="s">
        <v>7</v>
      </c>
      <c r="C234">
        <v>17.8</v>
      </c>
      <c r="D234">
        <v>0</v>
      </c>
      <c r="E234" t="s">
        <v>11</v>
      </c>
      <c r="F234" t="s">
        <v>9</v>
      </c>
      <c r="G234">
        <v>1727.7850000000001</v>
      </c>
      <c r="H234" t="str">
        <f t="shared" si="54"/>
        <v/>
      </c>
      <c r="I234">
        <f t="shared" si="55"/>
        <v>1727.7850000000001</v>
      </c>
      <c r="J234">
        <f t="shared" si="42"/>
        <v>1727.7850000000001</v>
      </c>
      <c r="K234" t="str">
        <f t="shared" si="43"/>
        <v/>
      </c>
      <c r="L234" t="str">
        <f t="shared" si="44"/>
        <v/>
      </c>
      <c r="M234">
        <f t="shared" si="45"/>
        <v>1727.7850000000001</v>
      </c>
      <c r="N234">
        <f t="shared" si="46"/>
        <v>1727.7850000000001</v>
      </c>
      <c r="O234" s="8" t="str">
        <f t="shared" si="47"/>
        <v/>
      </c>
      <c r="P234" t="str">
        <f t="shared" si="48"/>
        <v/>
      </c>
      <c r="Q234" s="8">
        <f t="shared" si="49"/>
        <v>1727.7850000000001</v>
      </c>
      <c r="R234" s="8" t="str">
        <f t="shared" si="50"/>
        <v/>
      </c>
      <c r="S234" s="8">
        <f t="shared" si="51"/>
        <v>1727.7850000000001</v>
      </c>
      <c r="T234" s="8" t="str">
        <f t="shared" si="52"/>
        <v/>
      </c>
      <c r="U234" s="8" t="str">
        <f t="shared" si="53"/>
        <v/>
      </c>
    </row>
    <row r="235" spans="1:21" ht="17" x14ac:dyDescent="0.2">
      <c r="A235">
        <v>59</v>
      </c>
      <c r="B235" t="s">
        <v>10</v>
      </c>
      <c r="C235">
        <v>27.5</v>
      </c>
      <c r="D235">
        <v>1</v>
      </c>
      <c r="E235" t="s">
        <v>11</v>
      </c>
      <c r="F235" t="s">
        <v>9</v>
      </c>
      <c r="G235">
        <v>12333.828</v>
      </c>
      <c r="H235" t="str">
        <f t="shared" si="54"/>
        <v/>
      </c>
      <c r="I235">
        <f t="shared" si="55"/>
        <v>12333.828</v>
      </c>
      <c r="J235" t="str">
        <f t="shared" si="42"/>
        <v/>
      </c>
      <c r="K235">
        <f t="shared" si="43"/>
        <v>12333.828</v>
      </c>
      <c r="L235">
        <f t="shared" si="44"/>
        <v>12333.828</v>
      </c>
      <c r="M235" t="str">
        <f t="shared" si="45"/>
        <v/>
      </c>
      <c r="N235">
        <f t="shared" si="46"/>
        <v>12333.828</v>
      </c>
      <c r="O235" s="8" t="str">
        <f t="shared" si="47"/>
        <v/>
      </c>
      <c r="P235" t="str">
        <f t="shared" si="48"/>
        <v/>
      </c>
      <c r="Q235" s="8">
        <f t="shared" si="49"/>
        <v>12333.828</v>
      </c>
      <c r="R235" s="8" t="str">
        <f t="shared" si="50"/>
        <v/>
      </c>
      <c r="S235" s="8">
        <f t="shared" si="51"/>
        <v>12333.828</v>
      </c>
      <c r="T235" s="8" t="str">
        <f t="shared" si="52"/>
        <v/>
      </c>
      <c r="U235" s="8" t="str">
        <f t="shared" si="53"/>
        <v/>
      </c>
    </row>
    <row r="236" spans="1:21" ht="17" x14ac:dyDescent="0.2">
      <c r="A236">
        <v>39</v>
      </c>
      <c r="B236" t="s">
        <v>10</v>
      </c>
      <c r="C236">
        <v>24.51</v>
      </c>
      <c r="D236">
        <v>2</v>
      </c>
      <c r="E236" t="s">
        <v>11</v>
      </c>
      <c r="F236" t="s">
        <v>13</v>
      </c>
      <c r="G236">
        <v>6710.1918999999998</v>
      </c>
      <c r="H236" t="str">
        <f t="shared" si="54"/>
        <v/>
      </c>
      <c r="I236">
        <f t="shared" si="55"/>
        <v>6710.1918999999998</v>
      </c>
      <c r="J236">
        <f t="shared" si="42"/>
        <v>6710.1918999999998</v>
      </c>
      <c r="K236" t="str">
        <f t="shared" si="43"/>
        <v/>
      </c>
      <c r="L236">
        <f t="shared" si="44"/>
        <v>6710.1918999999998</v>
      </c>
      <c r="M236" t="str">
        <f t="shared" si="45"/>
        <v/>
      </c>
      <c r="N236" t="str">
        <f t="shared" si="46"/>
        <v/>
      </c>
      <c r="O236" s="8">
        <f t="shared" si="47"/>
        <v>6710.1918999999998</v>
      </c>
      <c r="P236" t="str">
        <f t="shared" si="48"/>
        <v/>
      </c>
      <c r="Q236" s="8">
        <f t="shared" si="49"/>
        <v>6710.1918999999998</v>
      </c>
      <c r="R236" s="8" t="str">
        <f t="shared" si="50"/>
        <v/>
      </c>
      <c r="S236" s="8" t="str">
        <f t="shared" si="51"/>
        <v/>
      </c>
      <c r="T236" s="8" t="str">
        <f t="shared" si="52"/>
        <v/>
      </c>
      <c r="U236" s="8">
        <f t="shared" si="53"/>
        <v>6710.1918999999998</v>
      </c>
    </row>
    <row r="237" spans="1:21" ht="17" x14ac:dyDescent="0.2">
      <c r="A237">
        <v>40</v>
      </c>
      <c r="B237" t="s">
        <v>7</v>
      </c>
      <c r="C237">
        <v>22.22</v>
      </c>
      <c r="D237">
        <v>2</v>
      </c>
      <c r="E237" t="s">
        <v>8</v>
      </c>
      <c r="F237" t="s">
        <v>12</v>
      </c>
      <c r="G237">
        <v>19444.265800000001</v>
      </c>
      <c r="H237">
        <f t="shared" si="54"/>
        <v>19444.265800000001</v>
      </c>
      <c r="I237" t="str">
        <f t="shared" si="55"/>
        <v/>
      </c>
      <c r="J237">
        <f t="shared" si="42"/>
        <v>19444.265800000001</v>
      </c>
      <c r="K237" t="str">
        <f t="shared" si="43"/>
        <v/>
      </c>
      <c r="L237" t="str">
        <f t="shared" si="44"/>
        <v/>
      </c>
      <c r="M237">
        <f t="shared" si="45"/>
        <v>19444.265800000001</v>
      </c>
      <c r="N237">
        <f t="shared" si="46"/>
        <v>19444.265800000001</v>
      </c>
      <c r="O237" s="8" t="str">
        <f t="shared" si="47"/>
        <v/>
      </c>
      <c r="P237">
        <f t="shared" si="48"/>
        <v>19444.265800000001</v>
      </c>
      <c r="Q237" s="8" t="str">
        <f t="shared" si="49"/>
        <v/>
      </c>
      <c r="R237" s="8">
        <f t="shared" si="50"/>
        <v>19444.265800000001</v>
      </c>
      <c r="S237" s="8" t="str">
        <f t="shared" si="51"/>
        <v/>
      </c>
      <c r="T237" s="8" t="str">
        <f t="shared" si="52"/>
        <v/>
      </c>
      <c r="U237" s="8" t="str">
        <f t="shared" si="53"/>
        <v/>
      </c>
    </row>
    <row r="238" spans="1:21" ht="17" x14ac:dyDescent="0.2">
      <c r="A238">
        <v>18</v>
      </c>
      <c r="B238" t="s">
        <v>7</v>
      </c>
      <c r="C238">
        <v>26.73</v>
      </c>
      <c r="D238">
        <v>0</v>
      </c>
      <c r="E238" t="s">
        <v>11</v>
      </c>
      <c r="F238" t="s">
        <v>12</v>
      </c>
      <c r="G238">
        <v>1615.7666999999999</v>
      </c>
      <c r="H238" t="str">
        <f t="shared" si="54"/>
        <v/>
      </c>
      <c r="I238">
        <f t="shared" si="55"/>
        <v>1615.7666999999999</v>
      </c>
      <c r="J238" t="str">
        <f t="shared" si="42"/>
        <v/>
      </c>
      <c r="K238">
        <f t="shared" si="43"/>
        <v>1615.7666999999999</v>
      </c>
      <c r="L238" t="str">
        <f t="shared" si="44"/>
        <v/>
      </c>
      <c r="M238">
        <f t="shared" si="45"/>
        <v>1615.7666999999999</v>
      </c>
      <c r="N238">
        <f t="shared" si="46"/>
        <v>1615.7666999999999</v>
      </c>
      <c r="O238" s="8" t="str">
        <f t="shared" si="47"/>
        <v/>
      </c>
      <c r="P238">
        <f t="shared" si="48"/>
        <v>1615.7666999999999</v>
      </c>
      <c r="Q238" s="8" t="str">
        <f t="shared" si="49"/>
        <v/>
      </c>
      <c r="R238" s="8">
        <f t="shared" si="50"/>
        <v>1615.7666999999999</v>
      </c>
      <c r="S238" s="8" t="str">
        <f t="shared" si="51"/>
        <v/>
      </c>
      <c r="T238" s="8" t="str">
        <f t="shared" si="52"/>
        <v/>
      </c>
      <c r="U238" s="8" t="str">
        <f t="shared" si="53"/>
        <v/>
      </c>
    </row>
    <row r="239" spans="1:21" ht="17" x14ac:dyDescent="0.2">
      <c r="A239">
        <v>31</v>
      </c>
      <c r="B239" t="s">
        <v>10</v>
      </c>
      <c r="C239">
        <v>38.39</v>
      </c>
      <c r="D239">
        <v>2</v>
      </c>
      <c r="E239" t="s">
        <v>11</v>
      </c>
      <c r="F239" t="s">
        <v>12</v>
      </c>
      <c r="G239">
        <v>4463.2051000000001</v>
      </c>
      <c r="H239" t="str">
        <f t="shared" si="54"/>
        <v/>
      </c>
      <c r="I239">
        <f t="shared" si="55"/>
        <v>4463.2051000000001</v>
      </c>
      <c r="J239" t="str">
        <f t="shared" si="42"/>
        <v/>
      </c>
      <c r="K239">
        <f t="shared" si="43"/>
        <v>4463.2051000000001</v>
      </c>
      <c r="L239">
        <f t="shared" si="44"/>
        <v>4463.2051000000001</v>
      </c>
      <c r="M239" t="str">
        <f t="shared" si="45"/>
        <v/>
      </c>
      <c r="N239">
        <f t="shared" si="46"/>
        <v>4463.2051000000001</v>
      </c>
      <c r="O239" s="8" t="str">
        <f t="shared" si="47"/>
        <v/>
      </c>
      <c r="P239">
        <f t="shared" si="48"/>
        <v>4463.2051000000001</v>
      </c>
      <c r="Q239" s="8" t="str">
        <f t="shared" si="49"/>
        <v/>
      </c>
      <c r="R239" s="8">
        <f t="shared" si="50"/>
        <v>4463.2051000000001</v>
      </c>
      <c r="S239" s="8" t="str">
        <f t="shared" si="51"/>
        <v/>
      </c>
      <c r="T239" s="8" t="str">
        <f t="shared" si="52"/>
        <v/>
      </c>
      <c r="U239" s="8" t="str">
        <f t="shared" si="53"/>
        <v/>
      </c>
    </row>
    <row r="240" spans="1:21" ht="17" x14ac:dyDescent="0.2">
      <c r="A240">
        <v>19</v>
      </c>
      <c r="B240" t="s">
        <v>10</v>
      </c>
      <c r="C240">
        <v>29.07</v>
      </c>
      <c r="D240">
        <v>0</v>
      </c>
      <c r="E240" t="s">
        <v>8</v>
      </c>
      <c r="F240" t="s">
        <v>13</v>
      </c>
      <c r="G240">
        <v>17352.6803</v>
      </c>
      <c r="H240">
        <f t="shared" si="54"/>
        <v>17352.6803</v>
      </c>
      <c r="I240" t="str">
        <f t="shared" si="55"/>
        <v/>
      </c>
      <c r="J240" t="str">
        <f t="shared" si="42"/>
        <v/>
      </c>
      <c r="K240">
        <f t="shared" si="43"/>
        <v>17352.6803</v>
      </c>
      <c r="L240">
        <f t="shared" si="44"/>
        <v>17352.6803</v>
      </c>
      <c r="M240" t="str">
        <f t="shared" si="45"/>
        <v/>
      </c>
      <c r="N240" t="str">
        <f t="shared" si="46"/>
        <v/>
      </c>
      <c r="O240" s="8">
        <f t="shared" si="47"/>
        <v>17352.6803</v>
      </c>
      <c r="P240" t="str">
        <f t="shared" si="48"/>
        <v/>
      </c>
      <c r="Q240" s="8">
        <f t="shared" si="49"/>
        <v>17352.6803</v>
      </c>
      <c r="R240" s="8" t="str">
        <f t="shared" si="50"/>
        <v/>
      </c>
      <c r="S240" s="8" t="str">
        <f t="shared" si="51"/>
        <v/>
      </c>
      <c r="T240" s="8" t="str">
        <f t="shared" si="52"/>
        <v/>
      </c>
      <c r="U240" s="8">
        <f t="shared" si="53"/>
        <v>17352.6803</v>
      </c>
    </row>
    <row r="241" spans="1:21" ht="17" x14ac:dyDescent="0.2">
      <c r="A241">
        <v>44</v>
      </c>
      <c r="B241" t="s">
        <v>10</v>
      </c>
      <c r="C241">
        <v>38.06</v>
      </c>
      <c r="D241">
        <v>1</v>
      </c>
      <c r="E241" t="s">
        <v>11</v>
      </c>
      <c r="F241" t="s">
        <v>12</v>
      </c>
      <c r="G241">
        <v>7152.6714000000002</v>
      </c>
      <c r="H241" t="str">
        <f t="shared" si="54"/>
        <v/>
      </c>
      <c r="I241">
        <f t="shared" si="55"/>
        <v>7152.6714000000002</v>
      </c>
      <c r="J241" t="str">
        <f t="shared" si="42"/>
        <v/>
      </c>
      <c r="K241">
        <f t="shared" si="43"/>
        <v>7152.6714000000002</v>
      </c>
      <c r="L241">
        <f t="shared" si="44"/>
        <v>7152.6714000000002</v>
      </c>
      <c r="M241" t="str">
        <f t="shared" si="45"/>
        <v/>
      </c>
      <c r="N241">
        <f t="shared" si="46"/>
        <v>7152.6714000000002</v>
      </c>
      <c r="O241" s="8" t="str">
        <f t="shared" si="47"/>
        <v/>
      </c>
      <c r="P241">
        <f t="shared" si="48"/>
        <v>7152.6714000000002</v>
      </c>
      <c r="Q241" s="8" t="str">
        <f t="shared" si="49"/>
        <v/>
      </c>
      <c r="R241" s="8">
        <f t="shared" si="50"/>
        <v>7152.6714000000002</v>
      </c>
      <c r="S241" s="8" t="str">
        <f t="shared" si="51"/>
        <v/>
      </c>
      <c r="T241" s="8" t="str">
        <f t="shared" si="52"/>
        <v/>
      </c>
      <c r="U241" s="8" t="str">
        <f t="shared" si="53"/>
        <v/>
      </c>
    </row>
    <row r="242" spans="1:21" ht="17" x14ac:dyDescent="0.2">
      <c r="A242">
        <v>23</v>
      </c>
      <c r="B242" t="s">
        <v>7</v>
      </c>
      <c r="C242">
        <v>36.67</v>
      </c>
      <c r="D242">
        <v>2</v>
      </c>
      <c r="E242" t="s">
        <v>8</v>
      </c>
      <c r="F242" t="s">
        <v>14</v>
      </c>
      <c r="G242">
        <v>38511.628299999997</v>
      </c>
      <c r="H242">
        <f t="shared" si="54"/>
        <v>38511.628299999997</v>
      </c>
      <c r="I242" t="str">
        <f t="shared" si="55"/>
        <v/>
      </c>
      <c r="J242" t="str">
        <f t="shared" si="42"/>
        <v/>
      </c>
      <c r="K242">
        <f t="shared" si="43"/>
        <v>38511.628299999997</v>
      </c>
      <c r="L242" t="str">
        <f t="shared" si="44"/>
        <v/>
      </c>
      <c r="M242">
        <f t="shared" si="45"/>
        <v>38511.628299999997</v>
      </c>
      <c r="N242" t="str">
        <f t="shared" si="46"/>
        <v/>
      </c>
      <c r="O242" s="8">
        <f t="shared" si="47"/>
        <v>38511.628299999997</v>
      </c>
      <c r="P242">
        <f t="shared" si="48"/>
        <v>38511.628299999997</v>
      </c>
      <c r="Q242" s="8" t="str">
        <f t="shared" si="49"/>
        <v/>
      </c>
      <c r="R242" s="8" t="str">
        <f t="shared" si="50"/>
        <v/>
      </c>
      <c r="S242" s="8" t="str">
        <f t="shared" si="51"/>
        <v/>
      </c>
      <c r="T242" s="8">
        <f t="shared" si="52"/>
        <v>38511.628299999997</v>
      </c>
      <c r="U242" s="8" t="str">
        <f t="shared" si="53"/>
        <v/>
      </c>
    </row>
    <row r="243" spans="1:21" ht="17" x14ac:dyDescent="0.2">
      <c r="A243">
        <v>33</v>
      </c>
      <c r="B243" t="s">
        <v>7</v>
      </c>
      <c r="C243">
        <v>22.135000000000002</v>
      </c>
      <c r="D243">
        <v>1</v>
      </c>
      <c r="E243" t="s">
        <v>11</v>
      </c>
      <c r="F243" t="s">
        <v>14</v>
      </c>
      <c r="G243">
        <v>5354.0746499999996</v>
      </c>
      <c r="H243" t="str">
        <f t="shared" si="54"/>
        <v/>
      </c>
      <c r="I243">
        <f t="shared" si="55"/>
        <v>5354.0746499999996</v>
      </c>
      <c r="J243">
        <f t="shared" si="42"/>
        <v>5354.0746499999996</v>
      </c>
      <c r="K243" t="str">
        <f t="shared" si="43"/>
        <v/>
      </c>
      <c r="L243" t="str">
        <f t="shared" si="44"/>
        <v/>
      </c>
      <c r="M243">
        <f t="shared" si="45"/>
        <v>5354.0746499999996</v>
      </c>
      <c r="N243" t="str">
        <f t="shared" si="46"/>
        <v/>
      </c>
      <c r="O243" s="8">
        <f t="shared" si="47"/>
        <v>5354.0746499999996</v>
      </c>
      <c r="P243">
        <f t="shared" si="48"/>
        <v>5354.0746499999996</v>
      </c>
      <c r="Q243" s="8" t="str">
        <f t="shared" si="49"/>
        <v/>
      </c>
      <c r="R243" s="8" t="str">
        <f t="shared" si="50"/>
        <v/>
      </c>
      <c r="S243" s="8" t="str">
        <f t="shared" si="51"/>
        <v/>
      </c>
      <c r="T243" s="8">
        <f t="shared" si="52"/>
        <v>5354.0746499999996</v>
      </c>
      <c r="U243" s="8" t="str">
        <f t="shared" si="53"/>
        <v/>
      </c>
    </row>
    <row r="244" spans="1:21" ht="17" x14ac:dyDescent="0.2">
      <c r="A244">
        <v>55</v>
      </c>
      <c r="B244" t="s">
        <v>7</v>
      </c>
      <c r="C244">
        <v>26.8</v>
      </c>
      <c r="D244">
        <v>1</v>
      </c>
      <c r="E244" t="s">
        <v>11</v>
      </c>
      <c r="F244" t="s">
        <v>9</v>
      </c>
      <c r="G244">
        <v>35160.134570000002</v>
      </c>
      <c r="H244" t="str">
        <f t="shared" si="54"/>
        <v/>
      </c>
      <c r="I244">
        <f t="shared" si="55"/>
        <v>35160.134570000002</v>
      </c>
      <c r="J244" t="str">
        <f t="shared" si="42"/>
        <v/>
      </c>
      <c r="K244">
        <f t="shared" si="43"/>
        <v>35160.134570000002</v>
      </c>
      <c r="L244" t="str">
        <f t="shared" si="44"/>
        <v/>
      </c>
      <c r="M244">
        <f t="shared" si="45"/>
        <v>35160.134570000002</v>
      </c>
      <c r="N244">
        <f t="shared" si="46"/>
        <v>35160.134570000002</v>
      </c>
      <c r="O244" s="8" t="str">
        <f t="shared" si="47"/>
        <v/>
      </c>
      <c r="P244" t="str">
        <f t="shared" si="48"/>
        <v/>
      </c>
      <c r="Q244" s="8">
        <f t="shared" si="49"/>
        <v>35160.134570000002</v>
      </c>
      <c r="R244" s="8" t="str">
        <f t="shared" si="50"/>
        <v/>
      </c>
      <c r="S244" s="8">
        <f t="shared" si="51"/>
        <v>35160.134570000002</v>
      </c>
      <c r="T244" s="8" t="str">
        <f t="shared" si="52"/>
        <v/>
      </c>
      <c r="U244" s="8" t="str">
        <f t="shared" si="53"/>
        <v/>
      </c>
    </row>
    <row r="245" spans="1:21" ht="17" x14ac:dyDescent="0.2">
      <c r="A245">
        <v>40</v>
      </c>
      <c r="B245" t="s">
        <v>10</v>
      </c>
      <c r="C245">
        <v>35.299999999999997</v>
      </c>
      <c r="D245">
        <v>3</v>
      </c>
      <c r="E245" t="s">
        <v>11</v>
      </c>
      <c r="F245" t="s">
        <v>9</v>
      </c>
      <c r="G245">
        <v>7196.8670000000002</v>
      </c>
      <c r="H245" t="str">
        <f t="shared" si="54"/>
        <v/>
      </c>
      <c r="I245">
        <f t="shared" si="55"/>
        <v>7196.8670000000002</v>
      </c>
      <c r="J245" t="str">
        <f t="shared" si="42"/>
        <v/>
      </c>
      <c r="K245">
        <f t="shared" si="43"/>
        <v>7196.8670000000002</v>
      </c>
      <c r="L245">
        <f t="shared" si="44"/>
        <v>7196.8670000000002</v>
      </c>
      <c r="M245" t="str">
        <f t="shared" si="45"/>
        <v/>
      </c>
      <c r="N245">
        <f t="shared" si="46"/>
        <v>7196.8670000000002</v>
      </c>
      <c r="O245" s="8" t="str">
        <f t="shared" si="47"/>
        <v/>
      </c>
      <c r="P245" t="str">
        <f t="shared" si="48"/>
        <v/>
      </c>
      <c r="Q245" s="8">
        <f t="shared" si="49"/>
        <v>7196.8670000000002</v>
      </c>
      <c r="R245" s="8" t="str">
        <f t="shared" si="50"/>
        <v/>
      </c>
      <c r="S245" s="8">
        <f t="shared" si="51"/>
        <v>7196.8670000000002</v>
      </c>
      <c r="T245" s="8" t="str">
        <f t="shared" si="52"/>
        <v/>
      </c>
      <c r="U245" s="8" t="str">
        <f t="shared" si="53"/>
        <v/>
      </c>
    </row>
    <row r="246" spans="1:21" ht="17" x14ac:dyDescent="0.2">
      <c r="A246">
        <v>63</v>
      </c>
      <c r="B246" t="s">
        <v>7</v>
      </c>
      <c r="C246">
        <v>27.74</v>
      </c>
      <c r="D246">
        <v>0</v>
      </c>
      <c r="E246" t="s">
        <v>8</v>
      </c>
      <c r="F246" t="s">
        <v>14</v>
      </c>
      <c r="G246">
        <v>29523.1656</v>
      </c>
      <c r="H246">
        <f t="shared" si="54"/>
        <v>29523.1656</v>
      </c>
      <c r="I246" t="str">
        <f t="shared" si="55"/>
        <v/>
      </c>
      <c r="J246" t="str">
        <f t="shared" si="42"/>
        <v/>
      </c>
      <c r="K246">
        <f t="shared" si="43"/>
        <v>29523.1656</v>
      </c>
      <c r="L246" t="str">
        <f t="shared" si="44"/>
        <v/>
      </c>
      <c r="M246">
        <f t="shared" si="45"/>
        <v>29523.1656</v>
      </c>
      <c r="N246" t="str">
        <f t="shared" si="46"/>
        <v/>
      </c>
      <c r="O246" s="8">
        <f t="shared" si="47"/>
        <v>29523.1656</v>
      </c>
      <c r="P246">
        <f t="shared" si="48"/>
        <v>29523.1656</v>
      </c>
      <c r="Q246" s="8" t="str">
        <f t="shared" si="49"/>
        <v/>
      </c>
      <c r="R246" s="8" t="str">
        <f t="shared" si="50"/>
        <v/>
      </c>
      <c r="S246" s="8" t="str">
        <f t="shared" si="51"/>
        <v/>
      </c>
      <c r="T246" s="8">
        <f t="shared" si="52"/>
        <v>29523.1656</v>
      </c>
      <c r="U246" s="8" t="str">
        <f t="shared" si="53"/>
        <v/>
      </c>
    </row>
    <row r="247" spans="1:21" ht="17" x14ac:dyDescent="0.2">
      <c r="A247">
        <v>54</v>
      </c>
      <c r="B247" t="s">
        <v>10</v>
      </c>
      <c r="C247">
        <v>30.02</v>
      </c>
      <c r="D247">
        <v>0</v>
      </c>
      <c r="E247" t="s">
        <v>11</v>
      </c>
      <c r="F247" t="s">
        <v>13</v>
      </c>
      <c r="G247">
        <v>24476.478510000001</v>
      </c>
      <c r="H247" t="str">
        <f t="shared" si="54"/>
        <v/>
      </c>
      <c r="I247">
        <f t="shared" si="55"/>
        <v>24476.478510000001</v>
      </c>
      <c r="J247" t="str">
        <f t="shared" si="42"/>
        <v/>
      </c>
      <c r="K247">
        <f t="shared" si="43"/>
        <v>24476.478510000001</v>
      </c>
      <c r="L247">
        <f t="shared" si="44"/>
        <v>24476.478510000001</v>
      </c>
      <c r="M247" t="str">
        <f t="shared" si="45"/>
        <v/>
      </c>
      <c r="N247" t="str">
        <f t="shared" si="46"/>
        <v/>
      </c>
      <c r="O247" s="8">
        <f t="shared" si="47"/>
        <v>24476.478510000001</v>
      </c>
      <c r="P247" t="str">
        <f t="shared" si="48"/>
        <v/>
      </c>
      <c r="Q247" s="8">
        <f t="shared" si="49"/>
        <v>24476.478510000001</v>
      </c>
      <c r="R247" s="8" t="str">
        <f t="shared" si="50"/>
        <v/>
      </c>
      <c r="S247" s="8" t="str">
        <f t="shared" si="51"/>
        <v/>
      </c>
      <c r="T247" s="8" t="str">
        <f t="shared" si="52"/>
        <v/>
      </c>
      <c r="U247" s="8">
        <f t="shared" si="53"/>
        <v>24476.478510000001</v>
      </c>
    </row>
    <row r="248" spans="1:21" ht="17" x14ac:dyDescent="0.2">
      <c r="A248">
        <v>60</v>
      </c>
      <c r="B248" t="s">
        <v>7</v>
      </c>
      <c r="C248">
        <v>38.06</v>
      </c>
      <c r="D248">
        <v>0</v>
      </c>
      <c r="E248" t="s">
        <v>11</v>
      </c>
      <c r="F248" t="s">
        <v>12</v>
      </c>
      <c r="G248">
        <v>12648.7034</v>
      </c>
      <c r="H248" t="str">
        <f t="shared" si="54"/>
        <v/>
      </c>
      <c r="I248">
        <f t="shared" si="55"/>
        <v>12648.7034</v>
      </c>
      <c r="J248" t="str">
        <f t="shared" si="42"/>
        <v/>
      </c>
      <c r="K248">
        <f t="shared" si="43"/>
        <v>12648.7034</v>
      </c>
      <c r="L248" t="str">
        <f t="shared" si="44"/>
        <v/>
      </c>
      <c r="M248">
        <f t="shared" si="45"/>
        <v>12648.7034</v>
      </c>
      <c r="N248">
        <f t="shared" si="46"/>
        <v>12648.7034</v>
      </c>
      <c r="O248" s="8" t="str">
        <f t="shared" si="47"/>
        <v/>
      </c>
      <c r="P248">
        <f t="shared" si="48"/>
        <v>12648.7034</v>
      </c>
      <c r="Q248" s="8" t="str">
        <f t="shared" si="49"/>
        <v/>
      </c>
      <c r="R248" s="8">
        <f t="shared" si="50"/>
        <v>12648.7034</v>
      </c>
      <c r="S248" s="8" t="str">
        <f t="shared" si="51"/>
        <v/>
      </c>
      <c r="T248" s="8" t="str">
        <f t="shared" si="52"/>
        <v/>
      </c>
      <c r="U248" s="8" t="str">
        <f t="shared" si="53"/>
        <v/>
      </c>
    </row>
    <row r="249" spans="1:21" ht="17" x14ac:dyDescent="0.2">
      <c r="A249">
        <v>24</v>
      </c>
      <c r="B249" t="s">
        <v>10</v>
      </c>
      <c r="C249">
        <v>35.86</v>
      </c>
      <c r="D249">
        <v>0</v>
      </c>
      <c r="E249" t="s">
        <v>11</v>
      </c>
      <c r="F249" t="s">
        <v>12</v>
      </c>
      <c r="G249">
        <v>1986.9333999999999</v>
      </c>
      <c r="H249" t="str">
        <f t="shared" si="54"/>
        <v/>
      </c>
      <c r="I249">
        <f t="shared" si="55"/>
        <v>1986.9333999999999</v>
      </c>
      <c r="J249" t="str">
        <f t="shared" si="42"/>
        <v/>
      </c>
      <c r="K249">
        <f t="shared" si="43"/>
        <v>1986.9333999999999</v>
      </c>
      <c r="L249">
        <f t="shared" si="44"/>
        <v>1986.9333999999999</v>
      </c>
      <c r="M249" t="str">
        <f t="shared" si="45"/>
        <v/>
      </c>
      <c r="N249">
        <f t="shared" si="46"/>
        <v>1986.9333999999999</v>
      </c>
      <c r="O249" s="8" t="str">
        <f t="shared" si="47"/>
        <v/>
      </c>
      <c r="P249">
        <f t="shared" si="48"/>
        <v>1986.9333999999999</v>
      </c>
      <c r="Q249" s="8" t="str">
        <f t="shared" si="49"/>
        <v/>
      </c>
      <c r="R249" s="8">
        <f t="shared" si="50"/>
        <v>1986.9333999999999</v>
      </c>
      <c r="S249" s="8" t="str">
        <f t="shared" si="51"/>
        <v/>
      </c>
      <c r="T249" s="8" t="str">
        <f t="shared" si="52"/>
        <v/>
      </c>
      <c r="U249" s="8" t="str">
        <f t="shared" si="53"/>
        <v/>
      </c>
    </row>
    <row r="250" spans="1:21" ht="17" x14ac:dyDescent="0.2">
      <c r="A250">
        <v>19</v>
      </c>
      <c r="B250" t="s">
        <v>10</v>
      </c>
      <c r="C250">
        <v>20.9</v>
      </c>
      <c r="D250">
        <v>1</v>
      </c>
      <c r="E250" t="s">
        <v>11</v>
      </c>
      <c r="F250" t="s">
        <v>9</v>
      </c>
      <c r="G250">
        <v>1832.0940000000001</v>
      </c>
      <c r="H250" t="str">
        <f t="shared" si="54"/>
        <v/>
      </c>
      <c r="I250">
        <f t="shared" si="55"/>
        <v>1832.0940000000001</v>
      </c>
      <c r="J250">
        <f t="shared" si="42"/>
        <v>1832.0940000000001</v>
      </c>
      <c r="K250" t="str">
        <f t="shared" si="43"/>
        <v/>
      </c>
      <c r="L250">
        <f t="shared" si="44"/>
        <v>1832.0940000000001</v>
      </c>
      <c r="M250" t="str">
        <f t="shared" si="45"/>
        <v/>
      </c>
      <c r="N250">
        <f t="shared" si="46"/>
        <v>1832.0940000000001</v>
      </c>
      <c r="O250" s="8" t="str">
        <f t="shared" si="47"/>
        <v/>
      </c>
      <c r="P250" t="str">
        <f t="shared" si="48"/>
        <v/>
      </c>
      <c r="Q250" s="8">
        <f t="shared" si="49"/>
        <v>1832.0940000000001</v>
      </c>
      <c r="R250" s="8" t="str">
        <f t="shared" si="50"/>
        <v/>
      </c>
      <c r="S250" s="8">
        <f t="shared" si="51"/>
        <v>1832.0940000000001</v>
      </c>
      <c r="T250" s="8" t="str">
        <f t="shared" si="52"/>
        <v/>
      </c>
      <c r="U250" s="8" t="str">
        <f t="shared" si="53"/>
        <v/>
      </c>
    </row>
    <row r="251" spans="1:21" ht="17" x14ac:dyDescent="0.2">
      <c r="A251">
        <v>29</v>
      </c>
      <c r="B251" t="s">
        <v>10</v>
      </c>
      <c r="C251">
        <v>28.975000000000001</v>
      </c>
      <c r="D251">
        <v>1</v>
      </c>
      <c r="E251" t="s">
        <v>11</v>
      </c>
      <c r="F251" t="s">
        <v>14</v>
      </c>
      <c r="G251">
        <v>4040.55825</v>
      </c>
      <c r="H251" t="str">
        <f t="shared" si="54"/>
        <v/>
      </c>
      <c r="I251">
        <f t="shared" si="55"/>
        <v>4040.55825</v>
      </c>
      <c r="J251" t="str">
        <f t="shared" si="42"/>
        <v/>
      </c>
      <c r="K251">
        <f t="shared" si="43"/>
        <v>4040.55825</v>
      </c>
      <c r="L251">
        <f t="shared" si="44"/>
        <v>4040.55825</v>
      </c>
      <c r="M251" t="str">
        <f t="shared" si="45"/>
        <v/>
      </c>
      <c r="N251" t="str">
        <f t="shared" si="46"/>
        <v/>
      </c>
      <c r="O251" s="8">
        <f t="shared" si="47"/>
        <v>4040.55825</v>
      </c>
      <c r="P251">
        <f t="shared" si="48"/>
        <v>4040.55825</v>
      </c>
      <c r="Q251" s="8" t="str">
        <f t="shared" si="49"/>
        <v/>
      </c>
      <c r="R251" s="8" t="str">
        <f t="shared" si="50"/>
        <v/>
      </c>
      <c r="S251" s="8" t="str">
        <f t="shared" si="51"/>
        <v/>
      </c>
      <c r="T251" s="8">
        <f t="shared" si="52"/>
        <v>4040.55825</v>
      </c>
      <c r="U251" s="8" t="str">
        <f t="shared" si="53"/>
        <v/>
      </c>
    </row>
    <row r="252" spans="1:21" ht="17" x14ac:dyDescent="0.2">
      <c r="A252">
        <v>18</v>
      </c>
      <c r="B252" t="s">
        <v>10</v>
      </c>
      <c r="C252">
        <v>17.29</v>
      </c>
      <c r="D252">
        <v>2</v>
      </c>
      <c r="E252" t="s">
        <v>8</v>
      </c>
      <c r="F252" t="s">
        <v>14</v>
      </c>
      <c r="G252">
        <v>12829.455099999999</v>
      </c>
      <c r="H252">
        <f t="shared" si="54"/>
        <v>12829.455099999999</v>
      </c>
      <c r="I252" t="str">
        <f t="shared" si="55"/>
        <v/>
      </c>
      <c r="J252">
        <f t="shared" si="42"/>
        <v>12829.455099999999</v>
      </c>
      <c r="K252" t="str">
        <f t="shared" si="43"/>
        <v/>
      </c>
      <c r="L252">
        <f t="shared" si="44"/>
        <v>12829.455099999999</v>
      </c>
      <c r="M252" t="str">
        <f t="shared" si="45"/>
        <v/>
      </c>
      <c r="N252" t="str">
        <f t="shared" si="46"/>
        <v/>
      </c>
      <c r="O252" s="8">
        <f t="shared" si="47"/>
        <v>12829.455099999999</v>
      </c>
      <c r="P252">
        <f t="shared" si="48"/>
        <v>12829.455099999999</v>
      </c>
      <c r="Q252" s="8" t="str">
        <f t="shared" si="49"/>
        <v/>
      </c>
      <c r="R252" s="8" t="str">
        <f t="shared" si="50"/>
        <v/>
      </c>
      <c r="S252" s="8" t="str">
        <f t="shared" si="51"/>
        <v/>
      </c>
      <c r="T252" s="8">
        <f t="shared" si="52"/>
        <v>12829.455099999999</v>
      </c>
      <c r="U252" s="8" t="str">
        <f t="shared" si="53"/>
        <v/>
      </c>
    </row>
    <row r="253" spans="1:21" ht="17" x14ac:dyDescent="0.2">
      <c r="A253">
        <v>63</v>
      </c>
      <c r="B253" t="s">
        <v>7</v>
      </c>
      <c r="C253">
        <v>32.200000000000003</v>
      </c>
      <c r="D253">
        <v>2</v>
      </c>
      <c r="E253" t="s">
        <v>8</v>
      </c>
      <c r="F253" t="s">
        <v>9</v>
      </c>
      <c r="G253">
        <v>47305.305</v>
      </c>
      <c r="H253">
        <f t="shared" si="54"/>
        <v>47305.305</v>
      </c>
      <c r="I253" t="str">
        <f t="shared" si="55"/>
        <v/>
      </c>
      <c r="J253" t="str">
        <f t="shared" si="42"/>
        <v/>
      </c>
      <c r="K253">
        <f t="shared" si="43"/>
        <v>47305.305</v>
      </c>
      <c r="L253" t="str">
        <f t="shared" si="44"/>
        <v/>
      </c>
      <c r="M253">
        <f t="shared" si="45"/>
        <v>47305.305</v>
      </c>
      <c r="N253">
        <f t="shared" si="46"/>
        <v>47305.305</v>
      </c>
      <c r="O253" s="8" t="str">
        <f t="shared" si="47"/>
        <v/>
      </c>
      <c r="P253" t="str">
        <f t="shared" si="48"/>
        <v/>
      </c>
      <c r="Q253" s="8">
        <f t="shared" si="49"/>
        <v>47305.305</v>
      </c>
      <c r="R253" s="8" t="str">
        <f t="shared" si="50"/>
        <v/>
      </c>
      <c r="S253" s="8">
        <f t="shared" si="51"/>
        <v>47305.305</v>
      </c>
      <c r="T253" s="8" t="str">
        <f t="shared" si="52"/>
        <v/>
      </c>
      <c r="U253" s="8" t="str">
        <f t="shared" si="53"/>
        <v/>
      </c>
    </row>
    <row r="254" spans="1:21" ht="17" x14ac:dyDescent="0.2">
      <c r="A254">
        <v>54</v>
      </c>
      <c r="B254" t="s">
        <v>10</v>
      </c>
      <c r="C254">
        <v>34.21</v>
      </c>
      <c r="D254">
        <v>2</v>
      </c>
      <c r="E254" t="s">
        <v>8</v>
      </c>
      <c r="F254" t="s">
        <v>12</v>
      </c>
      <c r="G254">
        <v>44260.749900000003</v>
      </c>
      <c r="H254">
        <f t="shared" si="54"/>
        <v>44260.749900000003</v>
      </c>
      <c r="I254" t="str">
        <f t="shared" si="55"/>
        <v/>
      </c>
      <c r="J254" t="str">
        <f t="shared" si="42"/>
        <v/>
      </c>
      <c r="K254">
        <f t="shared" si="43"/>
        <v>44260.749900000003</v>
      </c>
      <c r="L254">
        <f t="shared" si="44"/>
        <v>44260.749900000003</v>
      </c>
      <c r="M254" t="str">
        <f t="shared" si="45"/>
        <v/>
      </c>
      <c r="N254">
        <f t="shared" si="46"/>
        <v>44260.749900000003</v>
      </c>
      <c r="O254" s="8" t="str">
        <f t="shared" si="47"/>
        <v/>
      </c>
      <c r="P254">
        <f t="shared" si="48"/>
        <v>44260.749900000003</v>
      </c>
      <c r="Q254" s="8" t="str">
        <f t="shared" si="49"/>
        <v/>
      </c>
      <c r="R254" s="8">
        <f t="shared" si="50"/>
        <v>44260.749900000003</v>
      </c>
      <c r="S254" s="8" t="str">
        <f t="shared" si="51"/>
        <v/>
      </c>
      <c r="T254" s="8" t="str">
        <f t="shared" si="52"/>
        <v/>
      </c>
      <c r="U254" s="8" t="str">
        <f t="shared" si="53"/>
        <v/>
      </c>
    </row>
    <row r="255" spans="1:21" ht="17" x14ac:dyDescent="0.2">
      <c r="A255">
        <v>27</v>
      </c>
      <c r="B255" t="s">
        <v>10</v>
      </c>
      <c r="C255">
        <v>30.3</v>
      </c>
      <c r="D255">
        <v>3</v>
      </c>
      <c r="E255" t="s">
        <v>11</v>
      </c>
      <c r="F255" t="s">
        <v>9</v>
      </c>
      <c r="G255">
        <v>4260.7439999999997</v>
      </c>
      <c r="H255" t="str">
        <f t="shared" si="54"/>
        <v/>
      </c>
      <c r="I255">
        <f t="shared" si="55"/>
        <v>4260.7439999999997</v>
      </c>
      <c r="J255" t="str">
        <f t="shared" si="42"/>
        <v/>
      </c>
      <c r="K255">
        <f t="shared" si="43"/>
        <v>4260.7439999999997</v>
      </c>
      <c r="L255">
        <f t="shared" si="44"/>
        <v>4260.7439999999997</v>
      </c>
      <c r="M255" t="str">
        <f t="shared" si="45"/>
        <v/>
      </c>
      <c r="N255">
        <f t="shared" si="46"/>
        <v>4260.7439999999997</v>
      </c>
      <c r="O255" s="8" t="str">
        <f t="shared" si="47"/>
        <v/>
      </c>
      <c r="P255" t="str">
        <f t="shared" si="48"/>
        <v/>
      </c>
      <c r="Q255" s="8">
        <f t="shared" si="49"/>
        <v>4260.7439999999997</v>
      </c>
      <c r="R255" s="8" t="str">
        <f t="shared" si="50"/>
        <v/>
      </c>
      <c r="S255" s="8">
        <f t="shared" si="51"/>
        <v>4260.7439999999997</v>
      </c>
      <c r="T255" s="8" t="str">
        <f t="shared" si="52"/>
        <v/>
      </c>
      <c r="U255" s="8" t="str">
        <f t="shared" si="53"/>
        <v/>
      </c>
    </row>
    <row r="256" spans="1:21" ht="17" x14ac:dyDescent="0.2">
      <c r="A256">
        <v>50</v>
      </c>
      <c r="B256" t="s">
        <v>10</v>
      </c>
      <c r="C256">
        <v>31.824999999999999</v>
      </c>
      <c r="D256">
        <v>0</v>
      </c>
      <c r="E256" t="s">
        <v>8</v>
      </c>
      <c r="F256" t="s">
        <v>14</v>
      </c>
      <c r="G256">
        <v>41097.161749999999</v>
      </c>
      <c r="H256">
        <f t="shared" si="54"/>
        <v>41097.161749999999</v>
      </c>
      <c r="I256" t="str">
        <f t="shared" si="55"/>
        <v/>
      </c>
      <c r="J256" t="str">
        <f t="shared" si="42"/>
        <v/>
      </c>
      <c r="K256">
        <f t="shared" si="43"/>
        <v>41097.161749999999</v>
      </c>
      <c r="L256">
        <f t="shared" si="44"/>
        <v>41097.161749999999</v>
      </c>
      <c r="M256" t="str">
        <f t="shared" si="45"/>
        <v/>
      </c>
      <c r="N256" t="str">
        <f t="shared" si="46"/>
        <v/>
      </c>
      <c r="O256" s="8">
        <f t="shared" si="47"/>
        <v>41097.161749999999</v>
      </c>
      <c r="P256">
        <f t="shared" si="48"/>
        <v>41097.161749999999</v>
      </c>
      <c r="Q256" s="8" t="str">
        <f t="shared" si="49"/>
        <v/>
      </c>
      <c r="R256" s="8" t="str">
        <f t="shared" si="50"/>
        <v/>
      </c>
      <c r="S256" s="8" t="str">
        <f t="shared" si="51"/>
        <v/>
      </c>
      <c r="T256" s="8">
        <f t="shared" si="52"/>
        <v>41097.161749999999</v>
      </c>
      <c r="U256" s="8" t="str">
        <f t="shared" si="53"/>
        <v/>
      </c>
    </row>
    <row r="257" spans="1:21" ht="17" x14ac:dyDescent="0.2">
      <c r="A257">
        <v>55</v>
      </c>
      <c r="B257" t="s">
        <v>7</v>
      </c>
      <c r="C257">
        <v>25.364999999999998</v>
      </c>
      <c r="D257">
        <v>3</v>
      </c>
      <c r="E257" t="s">
        <v>11</v>
      </c>
      <c r="F257" t="s">
        <v>14</v>
      </c>
      <c r="G257">
        <v>13047.332350000001</v>
      </c>
      <c r="H257" t="str">
        <f t="shared" si="54"/>
        <v/>
      </c>
      <c r="I257">
        <f t="shared" si="55"/>
        <v>13047.332350000001</v>
      </c>
      <c r="J257" t="str">
        <f t="shared" si="42"/>
        <v/>
      </c>
      <c r="K257">
        <f t="shared" si="43"/>
        <v>13047.332350000001</v>
      </c>
      <c r="L257" t="str">
        <f t="shared" si="44"/>
        <v/>
      </c>
      <c r="M257">
        <f t="shared" si="45"/>
        <v>13047.332350000001</v>
      </c>
      <c r="N257" t="str">
        <f t="shared" si="46"/>
        <v/>
      </c>
      <c r="O257" s="8">
        <f t="shared" si="47"/>
        <v>13047.332350000001</v>
      </c>
      <c r="P257">
        <f t="shared" si="48"/>
        <v>13047.332350000001</v>
      </c>
      <c r="Q257" s="8" t="str">
        <f t="shared" si="49"/>
        <v/>
      </c>
      <c r="R257" s="8" t="str">
        <f t="shared" si="50"/>
        <v/>
      </c>
      <c r="S257" s="8" t="str">
        <f t="shared" si="51"/>
        <v/>
      </c>
      <c r="T257" s="8">
        <f t="shared" si="52"/>
        <v>13047.332350000001</v>
      </c>
      <c r="U257" s="8" t="str">
        <f t="shared" si="53"/>
        <v/>
      </c>
    </row>
    <row r="258" spans="1:21" ht="17" x14ac:dyDescent="0.2">
      <c r="A258">
        <v>56</v>
      </c>
      <c r="B258" t="s">
        <v>10</v>
      </c>
      <c r="C258">
        <v>33.630000000000003</v>
      </c>
      <c r="D258">
        <v>0</v>
      </c>
      <c r="E258" t="s">
        <v>8</v>
      </c>
      <c r="F258" t="s">
        <v>13</v>
      </c>
      <c r="G258">
        <v>43921.183700000001</v>
      </c>
      <c r="H258">
        <f t="shared" si="54"/>
        <v>43921.183700000001</v>
      </c>
      <c r="I258" t="str">
        <f t="shared" si="55"/>
        <v/>
      </c>
      <c r="J258" t="str">
        <f t="shared" si="42"/>
        <v/>
      </c>
      <c r="K258">
        <f t="shared" si="43"/>
        <v>43921.183700000001</v>
      </c>
      <c r="L258">
        <f t="shared" si="44"/>
        <v>43921.183700000001</v>
      </c>
      <c r="M258" t="str">
        <f t="shared" si="45"/>
        <v/>
      </c>
      <c r="N258" t="str">
        <f t="shared" si="46"/>
        <v/>
      </c>
      <c r="O258" s="8">
        <f t="shared" si="47"/>
        <v>43921.183700000001</v>
      </c>
      <c r="P258" t="str">
        <f t="shared" si="48"/>
        <v/>
      </c>
      <c r="Q258" s="8">
        <f t="shared" si="49"/>
        <v>43921.183700000001</v>
      </c>
      <c r="R258" s="8" t="str">
        <f t="shared" si="50"/>
        <v/>
      </c>
      <c r="S258" s="8" t="str">
        <f t="shared" si="51"/>
        <v/>
      </c>
      <c r="T258" s="8" t="str">
        <f t="shared" si="52"/>
        <v/>
      </c>
      <c r="U258" s="8">
        <f t="shared" si="53"/>
        <v>43921.183700000001</v>
      </c>
    </row>
    <row r="259" spans="1:21" ht="17" x14ac:dyDescent="0.2">
      <c r="A259">
        <v>38</v>
      </c>
      <c r="B259" t="s">
        <v>7</v>
      </c>
      <c r="C259">
        <v>40.15</v>
      </c>
      <c r="D259">
        <v>0</v>
      </c>
      <c r="E259" t="s">
        <v>11</v>
      </c>
      <c r="F259" t="s">
        <v>12</v>
      </c>
      <c r="G259">
        <v>5400.9804999999997</v>
      </c>
      <c r="H259" t="str">
        <f t="shared" si="54"/>
        <v/>
      </c>
      <c r="I259">
        <f t="shared" si="55"/>
        <v>5400.9804999999997</v>
      </c>
      <c r="J259" t="str">
        <f t="shared" ref="J259:J322" si="56">IF(C259&lt;=25,G259,"")</f>
        <v/>
      </c>
      <c r="K259">
        <f t="shared" ref="K259:K322" si="57">IF(C259&gt;25,G259,"")</f>
        <v>5400.9804999999997</v>
      </c>
      <c r="L259" t="str">
        <f t="shared" ref="L259:L322" si="58">IF(B259="male",G259,"")</f>
        <v/>
      </c>
      <c r="M259">
        <f t="shared" ref="M259:M322" si="59">IF(B259="female",G259,"")</f>
        <v>5400.9804999999997</v>
      </c>
      <c r="N259">
        <f t="shared" ref="N259:N322" si="60">IF(OR(F259="southwest", F259="southeast"),G259,"")</f>
        <v>5400.9804999999997</v>
      </c>
      <c r="O259" s="8" t="str">
        <f t="shared" ref="O259:O322" si="61">IF(OR(F259="northwest", F259="northeast"), G259, "")</f>
        <v/>
      </c>
      <c r="P259">
        <f t="shared" ref="P259:P322" si="62">IF(OR(F259="northeast", F259="southeast"),G259,"")</f>
        <v>5400.9804999999997</v>
      </c>
      <c r="Q259" s="8" t="str">
        <f t="shared" ref="Q259:Q322" si="63">IF(OR(F259="southwest", F259="northwest"),G259,"")</f>
        <v/>
      </c>
      <c r="R259" s="8">
        <f t="shared" ref="R259:R322" si="64">IF(F259="southeast",G259,"")</f>
        <v>5400.9804999999997</v>
      </c>
      <c r="S259" s="8" t="str">
        <f t="shared" ref="S259:S322" si="65">IF(F259="southwest",G259,"")</f>
        <v/>
      </c>
      <c r="T259" s="8" t="str">
        <f t="shared" ref="T259:T322" si="66">IF(F259="northeast", G259,"")</f>
        <v/>
      </c>
      <c r="U259" s="8" t="str">
        <f t="shared" ref="U259:U322" si="67">IF(F259="northwest",G259,"")</f>
        <v/>
      </c>
    </row>
    <row r="260" spans="1:21" ht="17" x14ac:dyDescent="0.2">
      <c r="A260">
        <v>51</v>
      </c>
      <c r="B260" t="s">
        <v>10</v>
      </c>
      <c r="C260">
        <v>24.414999999999999</v>
      </c>
      <c r="D260">
        <v>4</v>
      </c>
      <c r="E260" t="s">
        <v>11</v>
      </c>
      <c r="F260" t="s">
        <v>13</v>
      </c>
      <c r="G260">
        <v>11520.099850000001</v>
      </c>
      <c r="H260" t="str">
        <f t="shared" ref="H260:H323" si="68">IF(E260="yes",G260,"")</f>
        <v/>
      </c>
      <c r="I260">
        <f t="shared" ref="I260:I323" si="69">IF(E260="no",G260,"")</f>
        <v>11520.099850000001</v>
      </c>
      <c r="J260">
        <f t="shared" si="56"/>
        <v>11520.099850000001</v>
      </c>
      <c r="K260" t="str">
        <f t="shared" si="57"/>
        <v/>
      </c>
      <c r="L260">
        <f t="shared" si="58"/>
        <v>11520.099850000001</v>
      </c>
      <c r="M260" t="str">
        <f t="shared" si="59"/>
        <v/>
      </c>
      <c r="N260" t="str">
        <f t="shared" si="60"/>
        <v/>
      </c>
      <c r="O260" s="8">
        <f t="shared" si="61"/>
        <v>11520.099850000001</v>
      </c>
      <c r="P260" t="str">
        <f t="shared" si="62"/>
        <v/>
      </c>
      <c r="Q260" s="8">
        <f t="shared" si="63"/>
        <v>11520.099850000001</v>
      </c>
      <c r="R260" s="8" t="str">
        <f t="shared" si="64"/>
        <v/>
      </c>
      <c r="S260" s="8" t="str">
        <f t="shared" si="65"/>
        <v/>
      </c>
      <c r="T260" s="8" t="str">
        <f t="shared" si="66"/>
        <v/>
      </c>
      <c r="U260" s="8">
        <f t="shared" si="67"/>
        <v>11520.099850000001</v>
      </c>
    </row>
    <row r="261" spans="1:21" ht="17" x14ac:dyDescent="0.2">
      <c r="A261">
        <v>19</v>
      </c>
      <c r="B261" t="s">
        <v>10</v>
      </c>
      <c r="C261">
        <v>31.92</v>
      </c>
      <c r="D261">
        <v>0</v>
      </c>
      <c r="E261" t="s">
        <v>8</v>
      </c>
      <c r="F261" t="s">
        <v>13</v>
      </c>
      <c r="G261">
        <v>33750.291799999999</v>
      </c>
      <c r="H261">
        <f t="shared" si="68"/>
        <v>33750.291799999999</v>
      </c>
      <c r="I261" t="str">
        <f t="shared" si="69"/>
        <v/>
      </c>
      <c r="J261" t="str">
        <f t="shared" si="56"/>
        <v/>
      </c>
      <c r="K261">
        <f t="shared" si="57"/>
        <v>33750.291799999999</v>
      </c>
      <c r="L261">
        <f t="shared" si="58"/>
        <v>33750.291799999999</v>
      </c>
      <c r="M261" t="str">
        <f t="shared" si="59"/>
        <v/>
      </c>
      <c r="N261" t="str">
        <f t="shared" si="60"/>
        <v/>
      </c>
      <c r="O261" s="8">
        <f t="shared" si="61"/>
        <v>33750.291799999999</v>
      </c>
      <c r="P261" t="str">
        <f t="shared" si="62"/>
        <v/>
      </c>
      <c r="Q261" s="8">
        <f t="shared" si="63"/>
        <v>33750.291799999999</v>
      </c>
      <c r="R261" s="8" t="str">
        <f t="shared" si="64"/>
        <v/>
      </c>
      <c r="S261" s="8" t="str">
        <f t="shared" si="65"/>
        <v/>
      </c>
      <c r="T261" s="8" t="str">
        <f t="shared" si="66"/>
        <v/>
      </c>
      <c r="U261" s="8">
        <f t="shared" si="67"/>
        <v>33750.291799999999</v>
      </c>
    </row>
    <row r="262" spans="1:21" ht="17" x14ac:dyDescent="0.2">
      <c r="A262">
        <v>58</v>
      </c>
      <c r="B262" t="s">
        <v>7</v>
      </c>
      <c r="C262">
        <v>25.2</v>
      </c>
      <c r="D262">
        <v>0</v>
      </c>
      <c r="E262" t="s">
        <v>11</v>
      </c>
      <c r="F262" t="s">
        <v>9</v>
      </c>
      <c r="G262">
        <v>11837.16</v>
      </c>
      <c r="H262" t="str">
        <f t="shared" si="68"/>
        <v/>
      </c>
      <c r="I262">
        <f t="shared" si="69"/>
        <v>11837.16</v>
      </c>
      <c r="J262" t="str">
        <f t="shared" si="56"/>
        <v/>
      </c>
      <c r="K262">
        <f t="shared" si="57"/>
        <v>11837.16</v>
      </c>
      <c r="L262" t="str">
        <f t="shared" si="58"/>
        <v/>
      </c>
      <c r="M262">
        <f t="shared" si="59"/>
        <v>11837.16</v>
      </c>
      <c r="N262">
        <f t="shared" si="60"/>
        <v>11837.16</v>
      </c>
      <c r="O262" s="8" t="str">
        <f t="shared" si="61"/>
        <v/>
      </c>
      <c r="P262" t="str">
        <f t="shared" si="62"/>
        <v/>
      </c>
      <c r="Q262" s="8">
        <f t="shared" si="63"/>
        <v>11837.16</v>
      </c>
      <c r="R262" s="8" t="str">
        <f t="shared" si="64"/>
        <v/>
      </c>
      <c r="S262" s="8">
        <f t="shared" si="65"/>
        <v>11837.16</v>
      </c>
      <c r="T262" s="8" t="str">
        <f t="shared" si="66"/>
        <v/>
      </c>
      <c r="U262" s="8" t="str">
        <f t="shared" si="67"/>
        <v/>
      </c>
    </row>
    <row r="263" spans="1:21" ht="17" x14ac:dyDescent="0.2">
      <c r="A263">
        <v>20</v>
      </c>
      <c r="B263" t="s">
        <v>7</v>
      </c>
      <c r="C263">
        <v>26.84</v>
      </c>
      <c r="D263">
        <v>1</v>
      </c>
      <c r="E263" t="s">
        <v>8</v>
      </c>
      <c r="F263" t="s">
        <v>12</v>
      </c>
      <c r="G263">
        <v>17085.267599999999</v>
      </c>
      <c r="H263">
        <f t="shared" si="68"/>
        <v>17085.267599999999</v>
      </c>
      <c r="I263" t="str">
        <f t="shared" si="69"/>
        <v/>
      </c>
      <c r="J263" t="str">
        <f t="shared" si="56"/>
        <v/>
      </c>
      <c r="K263">
        <f t="shared" si="57"/>
        <v>17085.267599999999</v>
      </c>
      <c r="L263" t="str">
        <f t="shared" si="58"/>
        <v/>
      </c>
      <c r="M263">
        <f t="shared" si="59"/>
        <v>17085.267599999999</v>
      </c>
      <c r="N263">
        <f t="shared" si="60"/>
        <v>17085.267599999999</v>
      </c>
      <c r="O263" s="8" t="str">
        <f t="shared" si="61"/>
        <v/>
      </c>
      <c r="P263">
        <f t="shared" si="62"/>
        <v>17085.267599999999</v>
      </c>
      <c r="Q263" s="8" t="str">
        <f t="shared" si="63"/>
        <v/>
      </c>
      <c r="R263" s="8">
        <f t="shared" si="64"/>
        <v>17085.267599999999</v>
      </c>
      <c r="S263" s="8" t="str">
        <f t="shared" si="65"/>
        <v/>
      </c>
      <c r="T263" s="8" t="str">
        <f t="shared" si="66"/>
        <v/>
      </c>
      <c r="U263" s="8" t="str">
        <f t="shared" si="67"/>
        <v/>
      </c>
    </row>
    <row r="264" spans="1:21" ht="17" x14ac:dyDescent="0.2">
      <c r="A264">
        <v>52</v>
      </c>
      <c r="B264" t="s">
        <v>10</v>
      </c>
      <c r="C264">
        <v>24.32</v>
      </c>
      <c r="D264">
        <v>3</v>
      </c>
      <c r="E264" t="s">
        <v>8</v>
      </c>
      <c r="F264" t="s">
        <v>14</v>
      </c>
      <c r="G264">
        <v>24869.836800000001</v>
      </c>
      <c r="H264">
        <f t="shared" si="68"/>
        <v>24869.836800000001</v>
      </c>
      <c r="I264" t="str">
        <f t="shared" si="69"/>
        <v/>
      </c>
      <c r="J264">
        <f t="shared" si="56"/>
        <v>24869.836800000001</v>
      </c>
      <c r="K264" t="str">
        <f t="shared" si="57"/>
        <v/>
      </c>
      <c r="L264">
        <f t="shared" si="58"/>
        <v>24869.836800000001</v>
      </c>
      <c r="M264" t="str">
        <f t="shared" si="59"/>
        <v/>
      </c>
      <c r="N264" t="str">
        <f t="shared" si="60"/>
        <v/>
      </c>
      <c r="O264" s="8">
        <f t="shared" si="61"/>
        <v>24869.836800000001</v>
      </c>
      <c r="P264">
        <f t="shared" si="62"/>
        <v>24869.836800000001</v>
      </c>
      <c r="Q264" s="8" t="str">
        <f t="shared" si="63"/>
        <v/>
      </c>
      <c r="R264" s="8" t="str">
        <f t="shared" si="64"/>
        <v/>
      </c>
      <c r="S264" s="8" t="str">
        <f t="shared" si="65"/>
        <v/>
      </c>
      <c r="T264" s="8">
        <f t="shared" si="66"/>
        <v>24869.836800000001</v>
      </c>
      <c r="U264" s="8" t="str">
        <f t="shared" si="67"/>
        <v/>
      </c>
    </row>
    <row r="265" spans="1:21" ht="17" x14ac:dyDescent="0.2">
      <c r="A265">
        <v>19</v>
      </c>
      <c r="B265" t="s">
        <v>10</v>
      </c>
      <c r="C265">
        <v>36.954999999999998</v>
      </c>
      <c r="D265">
        <v>0</v>
      </c>
      <c r="E265" t="s">
        <v>8</v>
      </c>
      <c r="F265" t="s">
        <v>13</v>
      </c>
      <c r="G265">
        <v>36219.405449999998</v>
      </c>
      <c r="H265">
        <f t="shared" si="68"/>
        <v>36219.405449999998</v>
      </c>
      <c r="I265" t="str">
        <f t="shared" si="69"/>
        <v/>
      </c>
      <c r="J265" t="str">
        <f t="shared" si="56"/>
        <v/>
      </c>
      <c r="K265">
        <f t="shared" si="57"/>
        <v>36219.405449999998</v>
      </c>
      <c r="L265">
        <f t="shared" si="58"/>
        <v>36219.405449999998</v>
      </c>
      <c r="M265" t="str">
        <f t="shared" si="59"/>
        <v/>
      </c>
      <c r="N265" t="str">
        <f t="shared" si="60"/>
        <v/>
      </c>
      <c r="O265" s="8">
        <f t="shared" si="61"/>
        <v>36219.405449999998</v>
      </c>
      <c r="P265" t="str">
        <f t="shared" si="62"/>
        <v/>
      </c>
      <c r="Q265" s="8">
        <f t="shared" si="63"/>
        <v>36219.405449999998</v>
      </c>
      <c r="R265" s="8" t="str">
        <f t="shared" si="64"/>
        <v/>
      </c>
      <c r="S265" s="8" t="str">
        <f t="shared" si="65"/>
        <v/>
      </c>
      <c r="T265" s="8" t="str">
        <f t="shared" si="66"/>
        <v/>
      </c>
      <c r="U265" s="8">
        <f t="shared" si="67"/>
        <v>36219.405449999998</v>
      </c>
    </row>
    <row r="266" spans="1:21" ht="17" x14ac:dyDescent="0.2">
      <c r="A266">
        <v>53</v>
      </c>
      <c r="B266" t="s">
        <v>7</v>
      </c>
      <c r="C266">
        <v>38.06</v>
      </c>
      <c r="D266">
        <v>3</v>
      </c>
      <c r="E266" t="s">
        <v>11</v>
      </c>
      <c r="F266" t="s">
        <v>12</v>
      </c>
      <c r="G266">
        <v>20462.997660000001</v>
      </c>
      <c r="H266" t="str">
        <f t="shared" si="68"/>
        <v/>
      </c>
      <c r="I266">
        <f t="shared" si="69"/>
        <v>20462.997660000001</v>
      </c>
      <c r="J266" t="str">
        <f t="shared" si="56"/>
        <v/>
      </c>
      <c r="K266">
        <f t="shared" si="57"/>
        <v>20462.997660000001</v>
      </c>
      <c r="L266" t="str">
        <f t="shared" si="58"/>
        <v/>
      </c>
      <c r="M266">
        <f t="shared" si="59"/>
        <v>20462.997660000001</v>
      </c>
      <c r="N266">
        <f t="shared" si="60"/>
        <v>20462.997660000001</v>
      </c>
      <c r="O266" s="8" t="str">
        <f t="shared" si="61"/>
        <v/>
      </c>
      <c r="P266">
        <f t="shared" si="62"/>
        <v>20462.997660000001</v>
      </c>
      <c r="Q266" s="8" t="str">
        <f t="shared" si="63"/>
        <v/>
      </c>
      <c r="R266" s="8">
        <f t="shared" si="64"/>
        <v>20462.997660000001</v>
      </c>
      <c r="S266" s="8" t="str">
        <f t="shared" si="65"/>
        <v/>
      </c>
      <c r="T266" s="8" t="str">
        <f t="shared" si="66"/>
        <v/>
      </c>
      <c r="U266" s="8" t="str">
        <f t="shared" si="67"/>
        <v/>
      </c>
    </row>
    <row r="267" spans="1:21" ht="17" x14ac:dyDescent="0.2">
      <c r="A267">
        <v>46</v>
      </c>
      <c r="B267" t="s">
        <v>10</v>
      </c>
      <c r="C267">
        <v>42.35</v>
      </c>
      <c r="D267">
        <v>3</v>
      </c>
      <c r="E267" t="s">
        <v>8</v>
      </c>
      <c r="F267" t="s">
        <v>12</v>
      </c>
      <c r="G267">
        <v>46151.124499999998</v>
      </c>
      <c r="H267">
        <f t="shared" si="68"/>
        <v>46151.124499999998</v>
      </c>
      <c r="I267" t="str">
        <f t="shared" si="69"/>
        <v/>
      </c>
      <c r="J267" t="str">
        <f t="shared" si="56"/>
        <v/>
      </c>
      <c r="K267">
        <f t="shared" si="57"/>
        <v>46151.124499999998</v>
      </c>
      <c r="L267">
        <f t="shared" si="58"/>
        <v>46151.124499999998</v>
      </c>
      <c r="M267" t="str">
        <f t="shared" si="59"/>
        <v/>
      </c>
      <c r="N267">
        <f t="shared" si="60"/>
        <v>46151.124499999998</v>
      </c>
      <c r="O267" s="8" t="str">
        <f t="shared" si="61"/>
        <v/>
      </c>
      <c r="P267">
        <f t="shared" si="62"/>
        <v>46151.124499999998</v>
      </c>
      <c r="Q267" s="8" t="str">
        <f t="shared" si="63"/>
        <v/>
      </c>
      <c r="R267" s="8">
        <f t="shared" si="64"/>
        <v>46151.124499999998</v>
      </c>
      <c r="S267" s="8" t="str">
        <f t="shared" si="65"/>
        <v/>
      </c>
      <c r="T267" s="8" t="str">
        <f t="shared" si="66"/>
        <v/>
      </c>
      <c r="U267" s="8" t="str">
        <f t="shared" si="67"/>
        <v/>
      </c>
    </row>
    <row r="268" spans="1:21" ht="17" x14ac:dyDescent="0.2">
      <c r="A268">
        <v>40</v>
      </c>
      <c r="B268" t="s">
        <v>10</v>
      </c>
      <c r="C268">
        <v>19.8</v>
      </c>
      <c r="D268">
        <v>1</v>
      </c>
      <c r="E268" t="s">
        <v>8</v>
      </c>
      <c r="F268" t="s">
        <v>12</v>
      </c>
      <c r="G268">
        <v>17179.522000000001</v>
      </c>
      <c r="H268">
        <f t="shared" si="68"/>
        <v>17179.522000000001</v>
      </c>
      <c r="I268" t="str">
        <f t="shared" si="69"/>
        <v/>
      </c>
      <c r="J268">
        <f t="shared" si="56"/>
        <v>17179.522000000001</v>
      </c>
      <c r="K268" t="str">
        <f t="shared" si="57"/>
        <v/>
      </c>
      <c r="L268">
        <f t="shared" si="58"/>
        <v>17179.522000000001</v>
      </c>
      <c r="M268" t="str">
        <f t="shared" si="59"/>
        <v/>
      </c>
      <c r="N268">
        <f t="shared" si="60"/>
        <v>17179.522000000001</v>
      </c>
      <c r="O268" s="8" t="str">
        <f t="shared" si="61"/>
        <v/>
      </c>
      <c r="P268">
        <f t="shared" si="62"/>
        <v>17179.522000000001</v>
      </c>
      <c r="Q268" s="8" t="str">
        <f t="shared" si="63"/>
        <v/>
      </c>
      <c r="R268" s="8">
        <f t="shared" si="64"/>
        <v>17179.522000000001</v>
      </c>
      <c r="S268" s="8" t="str">
        <f t="shared" si="65"/>
        <v/>
      </c>
      <c r="T268" s="8" t="str">
        <f t="shared" si="66"/>
        <v/>
      </c>
      <c r="U268" s="8" t="str">
        <f t="shared" si="67"/>
        <v/>
      </c>
    </row>
    <row r="269" spans="1:21" ht="17" x14ac:dyDescent="0.2">
      <c r="A269">
        <v>59</v>
      </c>
      <c r="B269" t="s">
        <v>7</v>
      </c>
      <c r="C269">
        <v>32.395000000000003</v>
      </c>
      <c r="D269">
        <v>3</v>
      </c>
      <c r="E269" t="s">
        <v>11</v>
      </c>
      <c r="F269" t="s">
        <v>14</v>
      </c>
      <c r="G269">
        <v>14590.63205</v>
      </c>
      <c r="H269" t="str">
        <f t="shared" si="68"/>
        <v/>
      </c>
      <c r="I269">
        <f t="shared" si="69"/>
        <v>14590.63205</v>
      </c>
      <c r="J269" t="str">
        <f t="shared" si="56"/>
        <v/>
      </c>
      <c r="K269">
        <f t="shared" si="57"/>
        <v>14590.63205</v>
      </c>
      <c r="L269" t="str">
        <f t="shared" si="58"/>
        <v/>
      </c>
      <c r="M269">
        <f t="shared" si="59"/>
        <v>14590.63205</v>
      </c>
      <c r="N269" t="str">
        <f t="shared" si="60"/>
        <v/>
      </c>
      <c r="O269" s="8">
        <f t="shared" si="61"/>
        <v>14590.63205</v>
      </c>
      <c r="P269">
        <f t="shared" si="62"/>
        <v>14590.63205</v>
      </c>
      <c r="Q269" s="8" t="str">
        <f t="shared" si="63"/>
        <v/>
      </c>
      <c r="R269" s="8" t="str">
        <f t="shared" si="64"/>
        <v/>
      </c>
      <c r="S269" s="8" t="str">
        <f t="shared" si="65"/>
        <v/>
      </c>
      <c r="T269" s="8">
        <f t="shared" si="66"/>
        <v>14590.63205</v>
      </c>
      <c r="U269" s="8" t="str">
        <f t="shared" si="67"/>
        <v/>
      </c>
    </row>
    <row r="270" spans="1:21" ht="17" x14ac:dyDescent="0.2">
      <c r="A270">
        <v>45</v>
      </c>
      <c r="B270" t="s">
        <v>10</v>
      </c>
      <c r="C270">
        <v>30.2</v>
      </c>
      <c r="D270">
        <v>1</v>
      </c>
      <c r="E270" t="s">
        <v>11</v>
      </c>
      <c r="F270" t="s">
        <v>9</v>
      </c>
      <c r="G270">
        <v>7441.0529999999999</v>
      </c>
      <c r="H270" t="str">
        <f t="shared" si="68"/>
        <v/>
      </c>
      <c r="I270">
        <f t="shared" si="69"/>
        <v>7441.0529999999999</v>
      </c>
      <c r="J270" t="str">
        <f t="shared" si="56"/>
        <v/>
      </c>
      <c r="K270">
        <f t="shared" si="57"/>
        <v>7441.0529999999999</v>
      </c>
      <c r="L270">
        <f t="shared" si="58"/>
        <v>7441.0529999999999</v>
      </c>
      <c r="M270" t="str">
        <f t="shared" si="59"/>
        <v/>
      </c>
      <c r="N270">
        <f t="shared" si="60"/>
        <v>7441.0529999999999</v>
      </c>
      <c r="O270" s="8" t="str">
        <f t="shared" si="61"/>
        <v/>
      </c>
      <c r="P270" t="str">
        <f t="shared" si="62"/>
        <v/>
      </c>
      <c r="Q270" s="8">
        <f t="shared" si="63"/>
        <v>7441.0529999999999</v>
      </c>
      <c r="R270" s="8" t="str">
        <f t="shared" si="64"/>
        <v/>
      </c>
      <c r="S270" s="8">
        <f t="shared" si="65"/>
        <v>7441.0529999999999</v>
      </c>
      <c r="T270" s="8" t="str">
        <f t="shared" si="66"/>
        <v/>
      </c>
      <c r="U270" s="8" t="str">
        <f t="shared" si="67"/>
        <v/>
      </c>
    </row>
    <row r="271" spans="1:21" ht="17" x14ac:dyDescent="0.2">
      <c r="A271">
        <v>49</v>
      </c>
      <c r="B271" t="s">
        <v>10</v>
      </c>
      <c r="C271">
        <v>25.84</v>
      </c>
      <c r="D271">
        <v>1</v>
      </c>
      <c r="E271" t="s">
        <v>11</v>
      </c>
      <c r="F271" t="s">
        <v>14</v>
      </c>
      <c r="G271">
        <v>9282.4806000000008</v>
      </c>
      <c r="H271" t="str">
        <f t="shared" si="68"/>
        <v/>
      </c>
      <c r="I271">
        <f t="shared" si="69"/>
        <v>9282.4806000000008</v>
      </c>
      <c r="J271" t="str">
        <f t="shared" si="56"/>
        <v/>
      </c>
      <c r="K271">
        <f t="shared" si="57"/>
        <v>9282.4806000000008</v>
      </c>
      <c r="L271">
        <f t="shared" si="58"/>
        <v>9282.4806000000008</v>
      </c>
      <c r="M271" t="str">
        <f t="shared" si="59"/>
        <v/>
      </c>
      <c r="N271" t="str">
        <f t="shared" si="60"/>
        <v/>
      </c>
      <c r="O271" s="8">
        <f t="shared" si="61"/>
        <v>9282.4806000000008</v>
      </c>
      <c r="P271">
        <f t="shared" si="62"/>
        <v>9282.4806000000008</v>
      </c>
      <c r="Q271" s="8" t="str">
        <f t="shared" si="63"/>
        <v/>
      </c>
      <c r="R271" s="8" t="str">
        <f t="shared" si="64"/>
        <v/>
      </c>
      <c r="S271" s="8" t="str">
        <f t="shared" si="65"/>
        <v/>
      </c>
      <c r="T271" s="8">
        <f t="shared" si="66"/>
        <v>9282.4806000000008</v>
      </c>
      <c r="U271" s="8" t="str">
        <f t="shared" si="67"/>
        <v/>
      </c>
    </row>
    <row r="272" spans="1:21" ht="17" x14ac:dyDescent="0.2">
      <c r="A272">
        <v>18</v>
      </c>
      <c r="B272" t="s">
        <v>10</v>
      </c>
      <c r="C272">
        <v>29.37</v>
      </c>
      <c r="D272">
        <v>1</v>
      </c>
      <c r="E272" t="s">
        <v>11</v>
      </c>
      <c r="F272" t="s">
        <v>12</v>
      </c>
      <c r="G272">
        <v>1719.4363000000001</v>
      </c>
      <c r="H272" t="str">
        <f t="shared" si="68"/>
        <v/>
      </c>
      <c r="I272">
        <f t="shared" si="69"/>
        <v>1719.4363000000001</v>
      </c>
      <c r="J272" t="str">
        <f t="shared" si="56"/>
        <v/>
      </c>
      <c r="K272">
        <f t="shared" si="57"/>
        <v>1719.4363000000001</v>
      </c>
      <c r="L272">
        <f t="shared" si="58"/>
        <v>1719.4363000000001</v>
      </c>
      <c r="M272" t="str">
        <f t="shared" si="59"/>
        <v/>
      </c>
      <c r="N272">
        <f t="shared" si="60"/>
        <v>1719.4363000000001</v>
      </c>
      <c r="O272" s="8" t="str">
        <f t="shared" si="61"/>
        <v/>
      </c>
      <c r="P272">
        <f t="shared" si="62"/>
        <v>1719.4363000000001</v>
      </c>
      <c r="Q272" s="8" t="str">
        <f t="shared" si="63"/>
        <v/>
      </c>
      <c r="R272" s="8">
        <f t="shared" si="64"/>
        <v>1719.4363000000001</v>
      </c>
      <c r="S272" s="8" t="str">
        <f t="shared" si="65"/>
        <v/>
      </c>
      <c r="T272" s="8" t="str">
        <f t="shared" si="66"/>
        <v/>
      </c>
      <c r="U272" s="8" t="str">
        <f t="shared" si="67"/>
        <v/>
      </c>
    </row>
    <row r="273" spans="1:21" ht="17" x14ac:dyDescent="0.2">
      <c r="A273">
        <v>50</v>
      </c>
      <c r="B273" t="s">
        <v>10</v>
      </c>
      <c r="C273">
        <v>34.200000000000003</v>
      </c>
      <c r="D273">
        <v>2</v>
      </c>
      <c r="E273" t="s">
        <v>8</v>
      </c>
      <c r="F273" t="s">
        <v>9</v>
      </c>
      <c r="G273">
        <v>42856.838000000003</v>
      </c>
      <c r="H273">
        <f t="shared" si="68"/>
        <v>42856.838000000003</v>
      </c>
      <c r="I273" t="str">
        <f t="shared" si="69"/>
        <v/>
      </c>
      <c r="J273" t="str">
        <f t="shared" si="56"/>
        <v/>
      </c>
      <c r="K273">
        <f t="shared" si="57"/>
        <v>42856.838000000003</v>
      </c>
      <c r="L273">
        <f t="shared" si="58"/>
        <v>42856.838000000003</v>
      </c>
      <c r="M273" t="str">
        <f t="shared" si="59"/>
        <v/>
      </c>
      <c r="N273">
        <f t="shared" si="60"/>
        <v>42856.838000000003</v>
      </c>
      <c r="O273" s="8" t="str">
        <f t="shared" si="61"/>
        <v/>
      </c>
      <c r="P273" t="str">
        <f t="shared" si="62"/>
        <v/>
      </c>
      <c r="Q273" s="8">
        <f t="shared" si="63"/>
        <v>42856.838000000003</v>
      </c>
      <c r="R273" s="8" t="str">
        <f t="shared" si="64"/>
        <v/>
      </c>
      <c r="S273" s="8">
        <f t="shared" si="65"/>
        <v>42856.838000000003</v>
      </c>
      <c r="T273" s="8" t="str">
        <f t="shared" si="66"/>
        <v/>
      </c>
      <c r="U273" s="8" t="str">
        <f t="shared" si="67"/>
        <v/>
      </c>
    </row>
    <row r="274" spans="1:21" ht="17" x14ac:dyDescent="0.2">
      <c r="A274">
        <v>41</v>
      </c>
      <c r="B274" t="s">
        <v>10</v>
      </c>
      <c r="C274">
        <v>37.049999999999997</v>
      </c>
      <c r="D274">
        <v>2</v>
      </c>
      <c r="E274" t="s">
        <v>11</v>
      </c>
      <c r="F274" t="s">
        <v>13</v>
      </c>
      <c r="G274">
        <v>7265.7025000000003</v>
      </c>
      <c r="H274" t="str">
        <f t="shared" si="68"/>
        <v/>
      </c>
      <c r="I274">
        <f t="shared" si="69"/>
        <v>7265.7025000000003</v>
      </c>
      <c r="J274" t="str">
        <f t="shared" si="56"/>
        <v/>
      </c>
      <c r="K274">
        <f t="shared" si="57"/>
        <v>7265.7025000000003</v>
      </c>
      <c r="L274">
        <f t="shared" si="58"/>
        <v>7265.7025000000003</v>
      </c>
      <c r="M274" t="str">
        <f t="shared" si="59"/>
        <v/>
      </c>
      <c r="N274" t="str">
        <f t="shared" si="60"/>
        <v/>
      </c>
      <c r="O274" s="8">
        <f t="shared" si="61"/>
        <v>7265.7025000000003</v>
      </c>
      <c r="P274" t="str">
        <f t="shared" si="62"/>
        <v/>
      </c>
      <c r="Q274" s="8">
        <f t="shared" si="63"/>
        <v>7265.7025000000003</v>
      </c>
      <c r="R274" s="8" t="str">
        <f t="shared" si="64"/>
        <v/>
      </c>
      <c r="S274" s="8" t="str">
        <f t="shared" si="65"/>
        <v/>
      </c>
      <c r="T274" s="8" t="str">
        <f t="shared" si="66"/>
        <v/>
      </c>
      <c r="U274" s="8">
        <f t="shared" si="67"/>
        <v>7265.7025000000003</v>
      </c>
    </row>
    <row r="275" spans="1:21" ht="17" x14ac:dyDescent="0.2">
      <c r="A275">
        <v>50</v>
      </c>
      <c r="B275" t="s">
        <v>10</v>
      </c>
      <c r="C275">
        <v>27.454999999999998</v>
      </c>
      <c r="D275">
        <v>1</v>
      </c>
      <c r="E275" t="s">
        <v>11</v>
      </c>
      <c r="F275" t="s">
        <v>14</v>
      </c>
      <c r="G275">
        <v>9617.6624499999998</v>
      </c>
      <c r="H275" t="str">
        <f t="shared" si="68"/>
        <v/>
      </c>
      <c r="I275">
        <f t="shared" si="69"/>
        <v>9617.6624499999998</v>
      </c>
      <c r="J275" t="str">
        <f t="shared" si="56"/>
        <v/>
      </c>
      <c r="K275">
        <f t="shared" si="57"/>
        <v>9617.6624499999998</v>
      </c>
      <c r="L275">
        <f t="shared" si="58"/>
        <v>9617.6624499999998</v>
      </c>
      <c r="M275" t="str">
        <f t="shared" si="59"/>
        <v/>
      </c>
      <c r="N275" t="str">
        <f t="shared" si="60"/>
        <v/>
      </c>
      <c r="O275" s="8">
        <f t="shared" si="61"/>
        <v>9617.6624499999998</v>
      </c>
      <c r="P275">
        <f t="shared" si="62"/>
        <v>9617.6624499999998</v>
      </c>
      <c r="Q275" s="8" t="str">
        <f t="shared" si="63"/>
        <v/>
      </c>
      <c r="R275" s="8" t="str">
        <f t="shared" si="64"/>
        <v/>
      </c>
      <c r="S275" s="8" t="str">
        <f t="shared" si="65"/>
        <v/>
      </c>
      <c r="T275" s="8">
        <f t="shared" si="66"/>
        <v>9617.6624499999998</v>
      </c>
      <c r="U275" s="8" t="str">
        <f t="shared" si="67"/>
        <v/>
      </c>
    </row>
    <row r="276" spans="1:21" ht="17" x14ac:dyDescent="0.2">
      <c r="A276">
        <v>25</v>
      </c>
      <c r="B276" t="s">
        <v>10</v>
      </c>
      <c r="C276">
        <v>27.55</v>
      </c>
      <c r="D276">
        <v>0</v>
      </c>
      <c r="E276" t="s">
        <v>11</v>
      </c>
      <c r="F276" t="s">
        <v>13</v>
      </c>
      <c r="G276">
        <v>2523.1695</v>
      </c>
      <c r="H276" t="str">
        <f t="shared" si="68"/>
        <v/>
      </c>
      <c r="I276">
        <f t="shared" si="69"/>
        <v>2523.1695</v>
      </c>
      <c r="J276" t="str">
        <f t="shared" si="56"/>
        <v/>
      </c>
      <c r="K276">
        <f t="shared" si="57"/>
        <v>2523.1695</v>
      </c>
      <c r="L276">
        <f t="shared" si="58"/>
        <v>2523.1695</v>
      </c>
      <c r="M276" t="str">
        <f t="shared" si="59"/>
        <v/>
      </c>
      <c r="N276" t="str">
        <f t="shared" si="60"/>
        <v/>
      </c>
      <c r="O276" s="8">
        <f t="shared" si="61"/>
        <v>2523.1695</v>
      </c>
      <c r="P276" t="str">
        <f t="shared" si="62"/>
        <v/>
      </c>
      <c r="Q276" s="8">
        <f t="shared" si="63"/>
        <v>2523.1695</v>
      </c>
      <c r="R276" s="8" t="str">
        <f t="shared" si="64"/>
        <v/>
      </c>
      <c r="S276" s="8" t="str">
        <f t="shared" si="65"/>
        <v/>
      </c>
      <c r="T276" s="8" t="str">
        <f t="shared" si="66"/>
        <v/>
      </c>
      <c r="U276" s="8">
        <f t="shared" si="67"/>
        <v>2523.1695</v>
      </c>
    </row>
    <row r="277" spans="1:21" ht="17" x14ac:dyDescent="0.2">
      <c r="A277">
        <v>47</v>
      </c>
      <c r="B277" t="s">
        <v>7</v>
      </c>
      <c r="C277">
        <v>26.6</v>
      </c>
      <c r="D277">
        <v>2</v>
      </c>
      <c r="E277" t="s">
        <v>11</v>
      </c>
      <c r="F277" t="s">
        <v>14</v>
      </c>
      <c r="G277">
        <v>9715.8410000000003</v>
      </c>
      <c r="H277" t="str">
        <f t="shared" si="68"/>
        <v/>
      </c>
      <c r="I277">
        <f t="shared" si="69"/>
        <v>9715.8410000000003</v>
      </c>
      <c r="J277" t="str">
        <f t="shared" si="56"/>
        <v/>
      </c>
      <c r="K277">
        <f t="shared" si="57"/>
        <v>9715.8410000000003</v>
      </c>
      <c r="L277" t="str">
        <f t="shared" si="58"/>
        <v/>
      </c>
      <c r="M277">
        <f t="shared" si="59"/>
        <v>9715.8410000000003</v>
      </c>
      <c r="N277" t="str">
        <f t="shared" si="60"/>
        <v/>
      </c>
      <c r="O277" s="8">
        <f t="shared" si="61"/>
        <v>9715.8410000000003</v>
      </c>
      <c r="P277">
        <f t="shared" si="62"/>
        <v>9715.8410000000003</v>
      </c>
      <c r="Q277" s="8" t="str">
        <f t="shared" si="63"/>
        <v/>
      </c>
      <c r="R277" s="8" t="str">
        <f t="shared" si="64"/>
        <v/>
      </c>
      <c r="S277" s="8" t="str">
        <f t="shared" si="65"/>
        <v/>
      </c>
      <c r="T277" s="8">
        <f t="shared" si="66"/>
        <v>9715.8410000000003</v>
      </c>
      <c r="U277" s="8" t="str">
        <f t="shared" si="67"/>
        <v/>
      </c>
    </row>
    <row r="278" spans="1:21" ht="17" x14ac:dyDescent="0.2">
      <c r="A278">
        <v>19</v>
      </c>
      <c r="B278" t="s">
        <v>10</v>
      </c>
      <c r="C278">
        <v>20.614999999999998</v>
      </c>
      <c r="D278">
        <v>2</v>
      </c>
      <c r="E278" t="s">
        <v>11</v>
      </c>
      <c r="F278" t="s">
        <v>13</v>
      </c>
      <c r="G278">
        <v>2803.69785</v>
      </c>
      <c r="H278" t="str">
        <f t="shared" si="68"/>
        <v/>
      </c>
      <c r="I278">
        <f t="shared" si="69"/>
        <v>2803.69785</v>
      </c>
      <c r="J278">
        <f t="shared" si="56"/>
        <v>2803.69785</v>
      </c>
      <c r="K278" t="str">
        <f t="shared" si="57"/>
        <v/>
      </c>
      <c r="L278">
        <f t="shared" si="58"/>
        <v>2803.69785</v>
      </c>
      <c r="M278" t="str">
        <f t="shared" si="59"/>
        <v/>
      </c>
      <c r="N278" t="str">
        <f t="shared" si="60"/>
        <v/>
      </c>
      <c r="O278" s="8">
        <f t="shared" si="61"/>
        <v>2803.69785</v>
      </c>
      <c r="P278" t="str">
        <f t="shared" si="62"/>
        <v/>
      </c>
      <c r="Q278" s="8">
        <f t="shared" si="63"/>
        <v>2803.69785</v>
      </c>
      <c r="R278" s="8" t="str">
        <f t="shared" si="64"/>
        <v/>
      </c>
      <c r="S278" s="8" t="str">
        <f t="shared" si="65"/>
        <v/>
      </c>
      <c r="T278" s="8" t="str">
        <f t="shared" si="66"/>
        <v/>
      </c>
      <c r="U278" s="8">
        <f t="shared" si="67"/>
        <v>2803.69785</v>
      </c>
    </row>
    <row r="279" spans="1:21" ht="17" x14ac:dyDescent="0.2">
      <c r="A279">
        <v>22</v>
      </c>
      <c r="B279" t="s">
        <v>7</v>
      </c>
      <c r="C279">
        <v>24.3</v>
      </c>
      <c r="D279">
        <v>0</v>
      </c>
      <c r="E279" t="s">
        <v>11</v>
      </c>
      <c r="F279" t="s">
        <v>9</v>
      </c>
      <c r="G279">
        <v>2150.4690000000001</v>
      </c>
      <c r="H279" t="str">
        <f t="shared" si="68"/>
        <v/>
      </c>
      <c r="I279">
        <f t="shared" si="69"/>
        <v>2150.4690000000001</v>
      </c>
      <c r="J279">
        <f t="shared" si="56"/>
        <v>2150.4690000000001</v>
      </c>
      <c r="K279" t="str">
        <f t="shared" si="57"/>
        <v/>
      </c>
      <c r="L279" t="str">
        <f t="shared" si="58"/>
        <v/>
      </c>
      <c r="M279">
        <f t="shared" si="59"/>
        <v>2150.4690000000001</v>
      </c>
      <c r="N279">
        <f t="shared" si="60"/>
        <v>2150.4690000000001</v>
      </c>
      <c r="O279" s="8" t="str">
        <f t="shared" si="61"/>
        <v/>
      </c>
      <c r="P279" t="str">
        <f t="shared" si="62"/>
        <v/>
      </c>
      <c r="Q279" s="8">
        <f t="shared" si="63"/>
        <v>2150.4690000000001</v>
      </c>
      <c r="R279" s="8" t="str">
        <f t="shared" si="64"/>
        <v/>
      </c>
      <c r="S279" s="8">
        <f t="shared" si="65"/>
        <v>2150.4690000000001</v>
      </c>
      <c r="T279" s="8" t="str">
        <f t="shared" si="66"/>
        <v/>
      </c>
      <c r="U279" s="8" t="str">
        <f t="shared" si="67"/>
        <v/>
      </c>
    </row>
    <row r="280" spans="1:21" ht="17" x14ac:dyDescent="0.2">
      <c r="A280">
        <v>59</v>
      </c>
      <c r="B280" t="s">
        <v>10</v>
      </c>
      <c r="C280">
        <v>31.79</v>
      </c>
      <c r="D280">
        <v>2</v>
      </c>
      <c r="E280" t="s">
        <v>11</v>
      </c>
      <c r="F280" t="s">
        <v>12</v>
      </c>
      <c r="G280">
        <v>12928.7911</v>
      </c>
      <c r="H280" t="str">
        <f t="shared" si="68"/>
        <v/>
      </c>
      <c r="I280">
        <f t="shared" si="69"/>
        <v>12928.7911</v>
      </c>
      <c r="J280" t="str">
        <f t="shared" si="56"/>
        <v/>
      </c>
      <c r="K280">
        <f t="shared" si="57"/>
        <v>12928.7911</v>
      </c>
      <c r="L280">
        <f t="shared" si="58"/>
        <v>12928.7911</v>
      </c>
      <c r="M280" t="str">
        <f t="shared" si="59"/>
        <v/>
      </c>
      <c r="N280">
        <f t="shared" si="60"/>
        <v>12928.7911</v>
      </c>
      <c r="O280" s="8" t="str">
        <f t="shared" si="61"/>
        <v/>
      </c>
      <c r="P280">
        <f t="shared" si="62"/>
        <v>12928.7911</v>
      </c>
      <c r="Q280" s="8" t="str">
        <f t="shared" si="63"/>
        <v/>
      </c>
      <c r="R280" s="8">
        <f t="shared" si="64"/>
        <v>12928.7911</v>
      </c>
      <c r="S280" s="8" t="str">
        <f t="shared" si="65"/>
        <v/>
      </c>
      <c r="T280" s="8" t="str">
        <f t="shared" si="66"/>
        <v/>
      </c>
      <c r="U280" s="8" t="str">
        <f t="shared" si="67"/>
        <v/>
      </c>
    </row>
    <row r="281" spans="1:21" ht="17" x14ac:dyDescent="0.2">
      <c r="A281">
        <v>51</v>
      </c>
      <c r="B281" t="s">
        <v>7</v>
      </c>
      <c r="C281">
        <v>21.56</v>
      </c>
      <c r="D281">
        <v>1</v>
      </c>
      <c r="E281" t="s">
        <v>11</v>
      </c>
      <c r="F281" t="s">
        <v>12</v>
      </c>
      <c r="G281">
        <v>9855.1314000000002</v>
      </c>
      <c r="H281" t="str">
        <f t="shared" si="68"/>
        <v/>
      </c>
      <c r="I281">
        <f t="shared" si="69"/>
        <v>9855.1314000000002</v>
      </c>
      <c r="J281">
        <f t="shared" si="56"/>
        <v>9855.1314000000002</v>
      </c>
      <c r="K281" t="str">
        <f t="shared" si="57"/>
        <v/>
      </c>
      <c r="L281" t="str">
        <f t="shared" si="58"/>
        <v/>
      </c>
      <c r="M281">
        <f t="shared" si="59"/>
        <v>9855.1314000000002</v>
      </c>
      <c r="N281">
        <f t="shared" si="60"/>
        <v>9855.1314000000002</v>
      </c>
      <c r="O281" s="8" t="str">
        <f t="shared" si="61"/>
        <v/>
      </c>
      <c r="P281">
        <f t="shared" si="62"/>
        <v>9855.1314000000002</v>
      </c>
      <c r="Q281" s="8" t="str">
        <f t="shared" si="63"/>
        <v/>
      </c>
      <c r="R281" s="8">
        <f t="shared" si="64"/>
        <v>9855.1314000000002</v>
      </c>
      <c r="S281" s="8" t="str">
        <f t="shared" si="65"/>
        <v/>
      </c>
      <c r="T281" s="8" t="str">
        <f t="shared" si="66"/>
        <v/>
      </c>
      <c r="U281" s="8" t="str">
        <f t="shared" si="67"/>
        <v/>
      </c>
    </row>
    <row r="282" spans="1:21" ht="17" x14ac:dyDescent="0.2">
      <c r="A282">
        <v>40</v>
      </c>
      <c r="B282" t="s">
        <v>7</v>
      </c>
      <c r="C282">
        <v>28.12</v>
      </c>
      <c r="D282">
        <v>1</v>
      </c>
      <c r="E282" t="s">
        <v>8</v>
      </c>
      <c r="F282" t="s">
        <v>14</v>
      </c>
      <c r="G282">
        <v>22331.566800000001</v>
      </c>
      <c r="H282">
        <f t="shared" si="68"/>
        <v>22331.566800000001</v>
      </c>
      <c r="I282" t="str">
        <f t="shared" si="69"/>
        <v/>
      </c>
      <c r="J282" t="str">
        <f t="shared" si="56"/>
        <v/>
      </c>
      <c r="K282">
        <f t="shared" si="57"/>
        <v>22331.566800000001</v>
      </c>
      <c r="L282" t="str">
        <f t="shared" si="58"/>
        <v/>
      </c>
      <c r="M282">
        <f t="shared" si="59"/>
        <v>22331.566800000001</v>
      </c>
      <c r="N282" t="str">
        <f t="shared" si="60"/>
        <v/>
      </c>
      <c r="O282" s="8">
        <f t="shared" si="61"/>
        <v>22331.566800000001</v>
      </c>
      <c r="P282">
        <f t="shared" si="62"/>
        <v>22331.566800000001</v>
      </c>
      <c r="Q282" s="8" t="str">
        <f t="shared" si="63"/>
        <v/>
      </c>
      <c r="R282" s="8" t="str">
        <f t="shared" si="64"/>
        <v/>
      </c>
      <c r="S282" s="8" t="str">
        <f t="shared" si="65"/>
        <v/>
      </c>
      <c r="T282" s="8">
        <f t="shared" si="66"/>
        <v>22331.566800000001</v>
      </c>
      <c r="U282" s="8" t="str">
        <f t="shared" si="67"/>
        <v/>
      </c>
    </row>
    <row r="283" spans="1:21" ht="17" x14ac:dyDescent="0.2">
      <c r="A283">
        <v>54</v>
      </c>
      <c r="B283" t="s">
        <v>10</v>
      </c>
      <c r="C283">
        <v>40.564999999999998</v>
      </c>
      <c r="D283">
        <v>3</v>
      </c>
      <c r="E283" t="s">
        <v>8</v>
      </c>
      <c r="F283" t="s">
        <v>14</v>
      </c>
      <c r="G283">
        <v>48549.178350000002</v>
      </c>
      <c r="H283">
        <f t="shared" si="68"/>
        <v>48549.178350000002</v>
      </c>
      <c r="I283" t="str">
        <f t="shared" si="69"/>
        <v/>
      </c>
      <c r="J283" t="str">
        <f t="shared" si="56"/>
        <v/>
      </c>
      <c r="K283">
        <f t="shared" si="57"/>
        <v>48549.178350000002</v>
      </c>
      <c r="L283">
        <f t="shared" si="58"/>
        <v>48549.178350000002</v>
      </c>
      <c r="M283" t="str">
        <f t="shared" si="59"/>
        <v/>
      </c>
      <c r="N283" t="str">
        <f t="shared" si="60"/>
        <v/>
      </c>
      <c r="O283" s="8">
        <f t="shared" si="61"/>
        <v>48549.178350000002</v>
      </c>
      <c r="P283">
        <f t="shared" si="62"/>
        <v>48549.178350000002</v>
      </c>
      <c r="Q283" s="8" t="str">
        <f t="shared" si="63"/>
        <v/>
      </c>
      <c r="R283" s="8" t="str">
        <f t="shared" si="64"/>
        <v/>
      </c>
      <c r="S283" s="8" t="str">
        <f t="shared" si="65"/>
        <v/>
      </c>
      <c r="T283" s="8">
        <f t="shared" si="66"/>
        <v>48549.178350000002</v>
      </c>
      <c r="U283" s="8" t="str">
        <f t="shared" si="67"/>
        <v/>
      </c>
    </row>
    <row r="284" spans="1:21" ht="17" x14ac:dyDescent="0.2">
      <c r="A284">
        <v>30</v>
      </c>
      <c r="B284" t="s">
        <v>10</v>
      </c>
      <c r="C284">
        <v>27.645</v>
      </c>
      <c r="D284">
        <v>1</v>
      </c>
      <c r="E284" t="s">
        <v>11</v>
      </c>
      <c r="F284" t="s">
        <v>14</v>
      </c>
      <c r="G284">
        <v>4237.12655</v>
      </c>
      <c r="H284" t="str">
        <f t="shared" si="68"/>
        <v/>
      </c>
      <c r="I284">
        <f t="shared" si="69"/>
        <v>4237.12655</v>
      </c>
      <c r="J284" t="str">
        <f t="shared" si="56"/>
        <v/>
      </c>
      <c r="K284">
        <f t="shared" si="57"/>
        <v>4237.12655</v>
      </c>
      <c r="L284">
        <f t="shared" si="58"/>
        <v>4237.12655</v>
      </c>
      <c r="M284" t="str">
        <f t="shared" si="59"/>
        <v/>
      </c>
      <c r="N284" t="str">
        <f t="shared" si="60"/>
        <v/>
      </c>
      <c r="O284" s="8">
        <f t="shared" si="61"/>
        <v>4237.12655</v>
      </c>
      <c r="P284">
        <f t="shared" si="62"/>
        <v>4237.12655</v>
      </c>
      <c r="Q284" s="8" t="str">
        <f t="shared" si="63"/>
        <v/>
      </c>
      <c r="R284" s="8" t="str">
        <f t="shared" si="64"/>
        <v/>
      </c>
      <c r="S284" s="8" t="str">
        <f t="shared" si="65"/>
        <v/>
      </c>
      <c r="T284" s="8">
        <f t="shared" si="66"/>
        <v>4237.12655</v>
      </c>
      <c r="U284" s="8" t="str">
        <f t="shared" si="67"/>
        <v/>
      </c>
    </row>
    <row r="285" spans="1:21" ht="17" x14ac:dyDescent="0.2">
      <c r="A285">
        <v>55</v>
      </c>
      <c r="B285" t="s">
        <v>7</v>
      </c>
      <c r="C285">
        <v>32.395000000000003</v>
      </c>
      <c r="D285">
        <v>1</v>
      </c>
      <c r="E285" t="s">
        <v>11</v>
      </c>
      <c r="F285" t="s">
        <v>14</v>
      </c>
      <c r="G285">
        <v>11879.10405</v>
      </c>
      <c r="H285" t="str">
        <f t="shared" si="68"/>
        <v/>
      </c>
      <c r="I285">
        <f t="shared" si="69"/>
        <v>11879.10405</v>
      </c>
      <c r="J285" t="str">
        <f t="shared" si="56"/>
        <v/>
      </c>
      <c r="K285">
        <f t="shared" si="57"/>
        <v>11879.10405</v>
      </c>
      <c r="L285" t="str">
        <f t="shared" si="58"/>
        <v/>
      </c>
      <c r="M285">
        <f t="shared" si="59"/>
        <v>11879.10405</v>
      </c>
      <c r="N285" t="str">
        <f t="shared" si="60"/>
        <v/>
      </c>
      <c r="O285" s="8">
        <f t="shared" si="61"/>
        <v>11879.10405</v>
      </c>
      <c r="P285">
        <f t="shared" si="62"/>
        <v>11879.10405</v>
      </c>
      <c r="Q285" s="8" t="str">
        <f t="shared" si="63"/>
        <v/>
      </c>
      <c r="R285" s="8" t="str">
        <f t="shared" si="64"/>
        <v/>
      </c>
      <c r="S285" s="8" t="str">
        <f t="shared" si="65"/>
        <v/>
      </c>
      <c r="T285" s="8">
        <f t="shared" si="66"/>
        <v>11879.10405</v>
      </c>
      <c r="U285" s="8" t="str">
        <f t="shared" si="67"/>
        <v/>
      </c>
    </row>
    <row r="286" spans="1:21" ht="17" x14ac:dyDescent="0.2">
      <c r="A286">
        <v>52</v>
      </c>
      <c r="B286" t="s">
        <v>7</v>
      </c>
      <c r="C286">
        <v>31.2</v>
      </c>
      <c r="D286">
        <v>0</v>
      </c>
      <c r="E286" t="s">
        <v>11</v>
      </c>
      <c r="F286" t="s">
        <v>9</v>
      </c>
      <c r="G286">
        <v>9625.92</v>
      </c>
      <c r="H286" t="str">
        <f t="shared" si="68"/>
        <v/>
      </c>
      <c r="I286">
        <f t="shared" si="69"/>
        <v>9625.92</v>
      </c>
      <c r="J286" t="str">
        <f t="shared" si="56"/>
        <v/>
      </c>
      <c r="K286">
        <f t="shared" si="57"/>
        <v>9625.92</v>
      </c>
      <c r="L286" t="str">
        <f t="shared" si="58"/>
        <v/>
      </c>
      <c r="M286">
        <f t="shared" si="59"/>
        <v>9625.92</v>
      </c>
      <c r="N286">
        <f t="shared" si="60"/>
        <v>9625.92</v>
      </c>
      <c r="O286" s="8" t="str">
        <f t="shared" si="61"/>
        <v/>
      </c>
      <c r="P286" t="str">
        <f t="shared" si="62"/>
        <v/>
      </c>
      <c r="Q286" s="8">
        <f t="shared" si="63"/>
        <v>9625.92</v>
      </c>
      <c r="R286" s="8" t="str">
        <f t="shared" si="64"/>
        <v/>
      </c>
      <c r="S286" s="8">
        <f t="shared" si="65"/>
        <v>9625.92</v>
      </c>
      <c r="T286" s="8" t="str">
        <f t="shared" si="66"/>
        <v/>
      </c>
      <c r="U286" s="8" t="str">
        <f t="shared" si="67"/>
        <v/>
      </c>
    </row>
    <row r="287" spans="1:21" ht="17" x14ac:dyDescent="0.2">
      <c r="A287">
        <v>46</v>
      </c>
      <c r="B287" t="s">
        <v>10</v>
      </c>
      <c r="C287">
        <v>26.62</v>
      </c>
      <c r="D287">
        <v>1</v>
      </c>
      <c r="E287" t="s">
        <v>11</v>
      </c>
      <c r="F287" t="s">
        <v>12</v>
      </c>
      <c r="G287">
        <v>7742.1098000000002</v>
      </c>
      <c r="H287" t="str">
        <f t="shared" si="68"/>
        <v/>
      </c>
      <c r="I287">
        <f t="shared" si="69"/>
        <v>7742.1098000000002</v>
      </c>
      <c r="J287" t="str">
        <f t="shared" si="56"/>
        <v/>
      </c>
      <c r="K287">
        <f t="shared" si="57"/>
        <v>7742.1098000000002</v>
      </c>
      <c r="L287">
        <f t="shared" si="58"/>
        <v>7742.1098000000002</v>
      </c>
      <c r="M287" t="str">
        <f t="shared" si="59"/>
        <v/>
      </c>
      <c r="N287">
        <f t="shared" si="60"/>
        <v>7742.1098000000002</v>
      </c>
      <c r="O287" s="8" t="str">
        <f t="shared" si="61"/>
        <v/>
      </c>
      <c r="P287">
        <f t="shared" si="62"/>
        <v>7742.1098000000002</v>
      </c>
      <c r="Q287" s="8" t="str">
        <f t="shared" si="63"/>
        <v/>
      </c>
      <c r="R287" s="8">
        <f t="shared" si="64"/>
        <v>7742.1098000000002</v>
      </c>
      <c r="S287" s="8" t="str">
        <f t="shared" si="65"/>
        <v/>
      </c>
      <c r="T287" s="8" t="str">
        <f t="shared" si="66"/>
        <v/>
      </c>
      <c r="U287" s="8" t="str">
        <f t="shared" si="67"/>
        <v/>
      </c>
    </row>
    <row r="288" spans="1:21" ht="17" x14ac:dyDescent="0.2">
      <c r="A288">
        <v>46</v>
      </c>
      <c r="B288" t="s">
        <v>7</v>
      </c>
      <c r="C288">
        <v>48.07</v>
      </c>
      <c r="D288">
        <v>2</v>
      </c>
      <c r="E288" t="s">
        <v>11</v>
      </c>
      <c r="F288" t="s">
        <v>14</v>
      </c>
      <c r="G288">
        <v>9432.9253000000008</v>
      </c>
      <c r="H288" t="str">
        <f t="shared" si="68"/>
        <v/>
      </c>
      <c r="I288">
        <f t="shared" si="69"/>
        <v>9432.9253000000008</v>
      </c>
      <c r="J288" t="str">
        <f t="shared" si="56"/>
        <v/>
      </c>
      <c r="K288">
        <f t="shared" si="57"/>
        <v>9432.9253000000008</v>
      </c>
      <c r="L288" t="str">
        <f t="shared" si="58"/>
        <v/>
      </c>
      <c r="M288">
        <f t="shared" si="59"/>
        <v>9432.9253000000008</v>
      </c>
      <c r="N288" t="str">
        <f t="shared" si="60"/>
        <v/>
      </c>
      <c r="O288" s="8">
        <f t="shared" si="61"/>
        <v>9432.9253000000008</v>
      </c>
      <c r="P288">
        <f t="shared" si="62"/>
        <v>9432.9253000000008</v>
      </c>
      <c r="Q288" s="8" t="str">
        <f t="shared" si="63"/>
        <v/>
      </c>
      <c r="R288" s="8" t="str">
        <f t="shared" si="64"/>
        <v/>
      </c>
      <c r="S288" s="8" t="str">
        <f t="shared" si="65"/>
        <v/>
      </c>
      <c r="T288" s="8">
        <f t="shared" si="66"/>
        <v>9432.9253000000008</v>
      </c>
      <c r="U288" s="8" t="str">
        <f t="shared" si="67"/>
        <v/>
      </c>
    </row>
    <row r="289" spans="1:21" ht="17" x14ac:dyDescent="0.2">
      <c r="A289">
        <v>63</v>
      </c>
      <c r="B289" t="s">
        <v>7</v>
      </c>
      <c r="C289">
        <v>26.22</v>
      </c>
      <c r="D289">
        <v>0</v>
      </c>
      <c r="E289" t="s">
        <v>11</v>
      </c>
      <c r="F289" t="s">
        <v>13</v>
      </c>
      <c r="G289">
        <v>14256.192800000001</v>
      </c>
      <c r="H289" t="str">
        <f t="shared" si="68"/>
        <v/>
      </c>
      <c r="I289">
        <f t="shared" si="69"/>
        <v>14256.192800000001</v>
      </c>
      <c r="J289" t="str">
        <f t="shared" si="56"/>
        <v/>
      </c>
      <c r="K289">
        <f t="shared" si="57"/>
        <v>14256.192800000001</v>
      </c>
      <c r="L289" t="str">
        <f t="shared" si="58"/>
        <v/>
      </c>
      <c r="M289">
        <f t="shared" si="59"/>
        <v>14256.192800000001</v>
      </c>
      <c r="N289" t="str">
        <f t="shared" si="60"/>
        <v/>
      </c>
      <c r="O289" s="8">
        <f t="shared" si="61"/>
        <v>14256.192800000001</v>
      </c>
      <c r="P289" t="str">
        <f t="shared" si="62"/>
        <v/>
      </c>
      <c r="Q289" s="8">
        <f t="shared" si="63"/>
        <v>14256.192800000001</v>
      </c>
      <c r="R289" s="8" t="str">
        <f t="shared" si="64"/>
        <v/>
      </c>
      <c r="S289" s="8" t="str">
        <f t="shared" si="65"/>
        <v/>
      </c>
      <c r="T289" s="8" t="str">
        <f t="shared" si="66"/>
        <v/>
      </c>
      <c r="U289" s="8">
        <f t="shared" si="67"/>
        <v>14256.192800000001</v>
      </c>
    </row>
    <row r="290" spans="1:21" ht="17" x14ac:dyDescent="0.2">
      <c r="A290">
        <v>59</v>
      </c>
      <c r="B290" t="s">
        <v>7</v>
      </c>
      <c r="C290">
        <v>36.765000000000001</v>
      </c>
      <c r="D290">
        <v>1</v>
      </c>
      <c r="E290" t="s">
        <v>8</v>
      </c>
      <c r="F290" t="s">
        <v>14</v>
      </c>
      <c r="G290">
        <v>47896.79135</v>
      </c>
      <c r="H290">
        <f t="shared" si="68"/>
        <v>47896.79135</v>
      </c>
      <c r="I290" t="str">
        <f t="shared" si="69"/>
        <v/>
      </c>
      <c r="J290" t="str">
        <f t="shared" si="56"/>
        <v/>
      </c>
      <c r="K290">
        <f t="shared" si="57"/>
        <v>47896.79135</v>
      </c>
      <c r="L290" t="str">
        <f t="shared" si="58"/>
        <v/>
      </c>
      <c r="M290">
        <f t="shared" si="59"/>
        <v>47896.79135</v>
      </c>
      <c r="N290" t="str">
        <f t="shared" si="60"/>
        <v/>
      </c>
      <c r="O290" s="8">
        <f t="shared" si="61"/>
        <v>47896.79135</v>
      </c>
      <c r="P290">
        <f t="shared" si="62"/>
        <v>47896.79135</v>
      </c>
      <c r="Q290" s="8" t="str">
        <f t="shared" si="63"/>
        <v/>
      </c>
      <c r="R290" s="8" t="str">
        <f t="shared" si="64"/>
        <v/>
      </c>
      <c r="S290" s="8" t="str">
        <f t="shared" si="65"/>
        <v/>
      </c>
      <c r="T290" s="8">
        <f t="shared" si="66"/>
        <v>47896.79135</v>
      </c>
      <c r="U290" s="8" t="str">
        <f t="shared" si="67"/>
        <v/>
      </c>
    </row>
    <row r="291" spans="1:21" ht="17" x14ac:dyDescent="0.2">
      <c r="A291">
        <v>52</v>
      </c>
      <c r="B291" t="s">
        <v>10</v>
      </c>
      <c r="C291">
        <v>26.4</v>
      </c>
      <c r="D291">
        <v>3</v>
      </c>
      <c r="E291" t="s">
        <v>11</v>
      </c>
      <c r="F291" t="s">
        <v>12</v>
      </c>
      <c r="G291">
        <v>25992.821039999999</v>
      </c>
      <c r="H291" t="str">
        <f t="shared" si="68"/>
        <v/>
      </c>
      <c r="I291">
        <f t="shared" si="69"/>
        <v>25992.821039999999</v>
      </c>
      <c r="J291" t="str">
        <f t="shared" si="56"/>
        <v/>
      </c>
      <c r="K291">
        <f t="shared" si="57"/>
        <v>25992.821039999999</v>
      </c>
      <c r="L291">
        <f t="shared" si="58"/>
        <v>25992.821039999999</v>
      </c>
      <c r="M291" t="str">
        <f t="shared" si="59"/>
        <v/>
      </c>
      <c r="N291">
        <f t="shared" si="60"/>
        <v>25992.821039999999</v>
      </c>
      <c r="O291" s="8" t="str">
        <f t="shared" si="61"/>
        <v/>
      </c>
      <c r="P291">
        <f t="shared" si="62"/>
        <v>25992.821039999999</v>
      </c>
      <c r="Q291" s="8" t="str">
        <f t="shared" si="63"/>
        <v/>
      </c>
      <c r="R291" s="8">
        <f t="shared" si="64"/>
        <v>25992.821039999999</v>
      </c>
      <c r="S291" s="8" t="str">
        <f t="shared" si="65"/>
        <v/>
      </c>
      <c r="T291" s="8" t="str">
        <f t="shared" si="66"/>
        <v/>
      </c>
      <c r="U291" s="8" t="str">
        <f t="shared" si="67"/>
        <v/>
      </c>
    </row>
    <row r="292" spans="1:21" ht="17" x14ac:dyDescent="0.2">
      <c r="A292">
        <v>28</v>
      </c>
      <c r="B292" t="s">
        <v>7</v>
      </c>
      <c r="C292">
        <v>33.4</v>
      </c>
      <c r="D292">
        <v>0</v>
      </c>
      <c r="E292" t="s">
        <v>11</v>
      </c>
      <c r="F292" t="s">
        <v>9</v>
      </c>
      <c r="G292">
        <v>3172.018</v>
      </c>
      <c r="H292" t="str">
        <f t="shared" si="68"/>
        <v/>
      </c>
      <c r="I292">
        <f t="shared" si="69"/>
        <v>3172.018</v>
      </c>
      <c r="J292" t="str">
        <f t="shared" si="56"/>
        <v/>
      </c>
      <c r="K292">
        <f t="shared" si="57"/>
        <v>3172.018</v>
      </c>
      <c r="L292" t="str">
        <f t="shared" si="58"/>
        <v/>
      </c>
      <c r="M292">
        <f t="shared" si="59"/>
        <v>3172.018</v>
      </c>
      <c r="N292">
        <f t="shared" si="60"/>
        <v>3172.018</v>
      </c>
      <c r="O292" s="8" t="str">
        <f t="shared" si="61"/>
        <v/>
      </c>
      <c r="P292" t="str">
        <f t="shared" si="62"/>
        <v/>
      </c>
      <c r="Q292" s="8">
        <f t="shared" si="63"/>
        <v>3172.018</v>
      </c>
      <c r="R292" s="8" t="str">
        <f t="shared" si="64"/>
        <v/>
      </c>
      <c r="S292" s="8">
        <f t="shared" si="65"/>
        <v>3172.018</v>
      </c>
      <c r="T292" s="8" t="str">
        <f t="shared" si="66"/>
        <v/>
      </c>
      <c r="U292" s="8" t="str">
        <f t="shared" si="67"/>
        <v/>
      </c>
    </row>
    <row r="293" spans="1:21" ht="17" x14ac:dyDescent="0.2">
      <c r="A293">
        <v>29</v>
      </c>
      <c r="B293" t="s">
        <v>10</v>
      </c>
      <c r="C293">
        <v>29.64</v>
      </c>
      <c r="D293">
        <v>1</v>
      </c>
      <c r="E293" t="s">
        <v>11</v>
      </c>
      <c r="F293" t="s">
        <v>14</v>
      </c>
      <c r="G293">
        <v>20277.807509999999</v>
      </c>
      <c r="H293" t="str">
        <f t="shared" si="68"/>
        <v/>
      </c>
      <c r="I293">
        <f t="shared" si="69"/>
        <v>20277.807509999999</v>
      </c>
      <c r="J293" t="str">
        <f t="shared" si="56"/>
        <v/>
      </c>
      <c r="K293">
        <f t="shared" si="57"/>
        <v>20277.807509999999</v>
      </c>
      <c r="L293">
        <f t="shared" si="58"/>
        <v>20277.807509999999</v>
      </c>
      <c r="M293" t="str">
        <f t="shared" si="59"/>
        <v/>
      </c>
      <c r="N293" t="str">
        <f t="shared" si="60"/>
        <v/>
      </c>
      <c r="O293" s="8">
        <f t="shared" si="61"/>
        <v>20277.807509999999</v>
      </c>
      <c r="P293">
        <f t="shared" si="62"/>
        <v>20277.807509999999</v>
      </c>
      <c r="Q293" s="8" t="str">
        <f t="shared" si="63"/>
        <v/>
      </c>
      <c r="R293" s="8" t="str">
        <f t="shared" si="64"/>
        <v/>
      </c>
      <c r="S293" s="8" t="str">
        <f t="shared" si="65"/>
        <v/>
      </c>
      <c r="T293" s="8">
        <f t="shared" si="66"/>
        <v>20277.807509999999</v>
      </c>
      <c r="U293" s="8" t="str">
        <f t="shared" si="67"/>
        <v/>
      </c>
    </row>
    <row r="294" spans="1:21" ht="17" x14ac:dyDescent="0.2">
      <c r="A294">
        <v>25</v>
      </c>
      <c r="B294" t="s">
        <v>10</v>
      </c>
      <c r="C294">
        <v>45.54</v>
      </c>
      <c r="D294">
        <v>2</v>
      </c>
      <c r="E294" t="s">
        <v>8</v>
      </c>
      <c r="F294" t="s">
        <v>12</v>
      </c>
      <c r="G294">
        <v>42112.2356</v>
      </c>
      <c r="H294">
        <f t="shared" si="68"/>
        <v>42112.2356</v>
      </c>
      <c r="I294" t="str">
        <f t="shared" si="69"/>
        <v/>
      </c>
      <c r="J294" t="str">
        <f t="shared" si="56"/>
        <v/>
      </c>
      <c r="K294">
        <f t="shared" si="57"/>
        <v>42112.2356</v>
      </c>
      <c r="L294">
        <f t="shared" si="58"/>
        <v>42112.2356</v>
      </c>
      <c r="M294" t="str">
        <f t="shared" si="59"/>
        <v/>
      </c>
      <c r="N294">
        <f t="shared" si="60"/>
        <v>42112.2356</v>
      </c>
      <c r="O294" s="8" t="str">
        <f t="shared" si="61"/>
        <v/>
      </c>
      <c r="P294">
        <f t="shared" si="62"/>
        <v>42112.2356</v>
      </c>
      <c r="Q294" s="8" t="str">
        <f t="shared" si="63"/>
        <v/>
      </c>
      <c r="R294" s="8">
        <f t="shared" si="64"/>
        <v>42112.2356</v>
      </c>
      <c r="S294" s="8" t="str">
        <f t="shared" si="65"/>
        <v/>
      </c>
      <c r="T294" s="8" t="str">
        <f t="shared" si="66"/>
        <v/>
      </c>
      <c r="U294" s="8" t="str">
        <f t="shared" si="67"/>
        <v/>
      </c>
    </row>
    <row r="295" spans="1:21" ht="17" x14ac:dyDescent="0.2">
      <c r="A295">
        <v>22</v>
      </c>
      <c r="B295" t="s">
        <v>7</v>
      </c>
      <c r="C295">
        <v>28.82</v>
      </c>
      <c r="D295">
        <v>0</v>
      </c>
      <c r="E295" t="s">
        <v>11</v>
      </c>
      <c r="F295" t="s">
        <v>12</v>
      </c>
      <c r="G295">
        <v>2156.7518</v>
      </c>
      <c r="H295" t="str">
        <f t="shared" si="68"/>
        <v/>
      </c>
      <c r="I295">
        <f t="shared" si="69"/>
        <v>2156.7518</v>
      </c>
      <c r="J295" t="str">
        <f t="shared" si="56"/>
        <v/>
      </c>
      <c r="K295">
        <f t="shared" si="57"/>
        <v>2156.7518</v>
      </c>
      <c r="L295" t="str">
        <f t="shared" si="58"/>
        <v/>
      </c>
      <c r="M295">
        <f t="shared" si="59"/>
        <v>2156.7518</v>
      </c>
      <c r="N295">
        <f t="shared" si="60"/>
        <v>2156.7518</v>
      </c>
      <c r="O295" s="8" t="str">
        <f t="shared" si="61"/>
        <v/>
      </c>
      <c r="P295">
        <f t="shared" si="62"/>
        <v>2156.7518</v>
      </c>
      <c r="Q295" s="8" t="str">
        <f t="shared" si="63"/>
        <v/>
      </c>
      <c r="R295" s="8">
        <f t="shared" si="64"/>
        <v>2156.7518</v>
      </c>
      <c r="S295" s="8" t="str">
        <f t="shared" si="65"/>
        <v/>
      </c>
      <c r="T295" s="8" t="str">
        <f t="shared" si="66"/>
        <v/>
      </c>
      <c r="U295" s="8" t="str">
        <f t="shared" si="67"/>
        <v/>
      </c>
    </row>
    <row r="296" spans="1:21" ht="17" x14ac:dyDescent="0.2">
      <c r="A296">
        <v>25</v>
      </c>
      <c r="B296" t="s">
        <v>10</v>
      </c>
      <c r="C296">
        <v>26.8</v>
      </c>
      <c r="D296">
        <v>3</v>
      </c>
      <c r="E296" t="s">
        <v>11</v>
      </c>
      <c r="F296" t="s">
        <v>9</v>
      </c>
      <c r="G296">
        <v>3906.127</v>
      </c>
      <c r="H296" t="str">
        <f t="shared" si="68"/>
        <v/>
      </c>
      <c r="I296">
        <f t="shared" si="69"/>
        <v>3906.127</v>
      </c>
      <c r="J296" t="str">
        <f t="shared" si="56"/>
        <v/>
      </c>
      <c r="K296">
        <f t="shared" si="57"/>
        <v>3906.127</v>
      </c>
      <c r="L296">
        <f t="shared" si="58"/>
        <v>3906.127</v>
      </c>
      <c r="M296" t="str">
        <f t="shared" si="59"/>
        <v/>
      </c>
      <c r="N296">
        <f t="shared" si="60"/>
        <v>3906.127</v>
      </c>
      <c r="O296" s="8" t="str">
        <f t="shared" si="61"/>
        <v/>
      </c>
      <c r="P296" t="str">
        <f t="shared" si="62"/>
        <v/>
      </c>
      <c r="Q296" s="8">
        <f t="shared" si="63"/>
        <v>3906.127</v>
      </c>
      <c r="R296" s="8" t="str">
        <f t="shared" si="64"/>
        <v/>
      </c>
      <c r="S296" s="8">
        <f t="shared" si="65"/>
        <v>3906.127</v>
      </c>
      <c r="T296" s="8" t="str">
        <f t="shared" si="66"/>
        <v/>
      </c>
      <c r="U296" s="8" t="str">
        <f t="shared" si="67"/>
        <v/>
      </c>
    </row>
    <row r="297" spans="1:21" ht="17" x14ac:dyDescent="0.2">
      <c r="A297">
        <v>18</v>
      </c>
      <c r="B297" t="s">
        <v>10</v>
      </c>
      <c r="C297">
        <v>22.99</v>
      </c>
      <c r="D297">
        <v>0</v>
      </c>
      <c r="E297" t="s">
        <v>11</v>
      </c>
      <c r="F297" t="s">
        <v>14</v>
      </c>
      <c r="G297">
        <v>1704.5681</v>
      </c>
      <c r="H297" t="str">
        <f t="shared" si="68"/>
        <v/>
      </c>
      <c r="I297">
        <f t="shared" si="69"/>
        <v>1704.5681</v>
      </c>
      <c r="J297">
        <f t="shared" si="56"/>
        <v>1704.5681</v>
      </c>
      <c r="K297" t="str">
        <f t="shared" si="57"/>
        <v/>
      </c>
      <c r="L297">
        <f t="shared" si="58"/>
        <v>1704.5681</v>
      </c>
      <c r="M297" t="str">
        <f t="shared" si="59"/>
        <v/>
      </c>
      <c r="N297" t="str">
        <f t="shared" si="60"/>
        <v/>
      </c>
      <c r="O297" s="8">
        <f t="shared" si="61"/>
        <v>1704.5681</v>
      </c>
      <c r="P297">
        <f t="shared" si="62"/>
        <v>1704.5681</v>
      </c>
      <c r="Q297" s="8" t="str">
        <f t="shared" si="63"/>
        <v/>
      </c>
      <c r="R297" s="8" t="str">
        <f t="shared" si="64"/>
        <v/>
      </c>
      <c r="S297" s="8" t="str">
        <f t="shared" si="65"/>
        <v/>
      </c>
      <c r="T297" s="8">
        <f t="shared" si="66"/>
        <v>1704.5681</v>
      </c>
      <c r="U297" s="8" t="str">
        <f t="shared" si="67"/>
        <v/>
      </c>
    </row>
    <row r="298" spans="1:21" ht="17" x14ac:dyDescent="0.2">
      <c r="A298">
        <v>19</v>
      </c>
      <c r="B298" t="s">
        <v>10</v>
      </c>
      <c r="C298">
        <v>27.7</v>
      </c>
      <c r="D298">
        <v>0</v>
      </c>
      <c r="E298" t="s">
        <v>8</v>
      </c>
      <c r="F298" t="s">
        <v>9</v>
      </c>
      <c r="G298">
        <v>16297.846</v>
      </c>
      <c r="H298">
        <f t="shared" si="68"/>
        <v>16297.846</v>
      </c>
      <c r="I298" t="str">
        <f t="shared" si="69"/>
        <v/>
      </c>
      <c r="J298" t="str">
        <f t="shared" si="56"/>
        <v/>
      </c>
      <c r="K298">
        <f t="shared" si="57"/>
        <v>16297.846</v>
      </c>
      <c r="L298">
        <f t="shared" si="58"/>
        <v>16297.846</v>
      </c>
      <c r="M298" t="str">
        <f t="shared" si="59"/>
        <v/>
      </c>
      <c r="N298">
        <f t="shared" si="60"/>
        <v>16297.846</v>
      </c>
      <c r="O298" s="8" t="str">
        <f t="shared" si="61"/>
        <v/>
      </c>
      <c r="P298" t="str">
        <f t="shared" si="62"/>
        <v/>
      </c>
      <c r="Q298" s="8">
        <f t="shared" si="63"/>
        <v>16297.846</v>
      </c>
      <c r="R298" s="8" t="str">
        <f t="shared" si="64"/>
        <v/>
      </c>
      <c r="S298" s="8">
        <f t="shared" si="65"/>
        <v>16297.846</v>
      </c>
      <c r="T298" s="8" t="str">
        <f t="shared" si="66"/>
        <v/>
      </c>
      <c r="U298" s="8" t="str">
        <f t="shared" si="67"/>
        <v/>
      </c>
    </row>
    <row r="299" spans="1:21" ht="17" x14ac:dyDescent="0.2">
      <c r="A299">
        <v>47</v>
      </c>
      <c r="B299" t="s">
        <v>10</v>
      </c>
      <c r="C299">
        <v>25.41</v>
      </c>
      <c r="D299">
        <v>1</v>
      </c>
      <c r="E299" t="s">
        <v>8</v>
      </c>
      <c r="F299" t="s">
        <v>12</v>
      </c>
      <c r="G299">
        <v>21978.676899999999</v>
      </c>
      <c r="H299">
        <f t="shared" si="68"/>
        <v>21978.676899999999</v>
      </c>
      <c r="I299" t="str">
        <f t="shared" si="69"/>
        <v/>
      </c>
      <c r="J299" t="str">
        <f t="shared" si="56"/>
        <v/>
      </c>
      <c r="K299">
        <f t="shared" si="57"/>
        <v>21978.676899999999</v>
      </c>
      <c r="L299">
        <f t="shared" si="58"/>
        <v>21978.676899999999</v>
      </c>
      <c r="M299" t="str">
        <f t="shared" si="59"/>
        <v/>
      </c>
      <c r="N299">
        <f t="shared" si="60"/>
        <v>21978.676899999999</v>
      </c>
      <c r="O299" s="8" t="str">
        <f t="shared" si="61"/>
        <v/>
      </c>
      <c r="P299">
        <f t="shared" si="62"/>
        <v>21978.676899999999</v>
      </c>
      <c r="Q299" s="8" t="str">
        <f t="shared" si="63"/>
        <v/>
      </c>
      <c r="R299" s="8">
        <f t="shared" si="64"/>
        <v>21978.676899999999</v>
      </c>
      <c r="S299" s="8" t="str">
        <f t="shared" si="65"/>
        <v/>
      </c>
      <c r="T299" s="8" t="str">
        <f t="shared" si="66"/>
        <v/>
      </c>
      <c r="U299" s="8" t="str">
        <f t="shared" si="67"/>
        <v/>
      </c>
    </row>
    <row r="300" spans="1:21" ht="17" x14ac:dyDescent="0.2">
      <c r="A300">
        <v>31</v>
      </c>
      <c r="B300" t="s">
        <v>10</v>
      </c>
      <c r="C300">
        <v>34.39</v>
      </c>
      <c r="D300">
        <v>3</v>
      </c>
      <c r="E300" t="s">
        <v>8</v>
      </c>
      <c r="F300" t="s">
        <v>13</v>
      </c>
      <c r="G300">
        <v>38746.355100000001</v>
      </c>
      <c r="H300">
        <f t="shared" si="68"/>
        <v>38746.355100000001</v>
      </c>
      <c r="I300" t="str">
        <f t="shared" si="69"/>
        <v/>
      </c>
      <c r="J300" t="str">
        <f t="shared" si="56"/>
        <v/>
      </c>
      <c r="K300">
        <f t="shared" si="57"/>
        <v>38746.355100000001</v>
      </c>
      <c r="L300">
        <f t="shared" si="58"/>
        <v>38746.355100000001</v>
      </c>
      <c r="M300" t="str">
        <f t="shared" si="59"/>
        <v/>
      </c>
      <c r="N300" t="str">
        <f t="shared" si="60"/>
        <v/>
      </c>
      <c r="O300" s="8">
        <f t="shared" si="61"/>
        <v>38746.355100000001</v>
      </c>
      <c r="P300" t="str">
        <f t="shared" si="62"/>
        <v/>
      </c>
      <c r="Q300" s="8">
        <f t="shared" si="63"/>
        <v>38746.355100000001</v>
      </c>
      <c r="R300" s="8" t="str">
        <f t="shared" si="64"/>
        <v/>
      </c>
      <c r="S300" s="8" t="str">
        <f t="shared" si="65"/>
        <v/>
      </c>
      <c r="T300" s="8" t="str">
        <f t="shared" si="66"/>
        <v/>
      </c>
      <c r="U300" s="8">
        <f t="shared" si="67"/>
        <v>38746.355100000001</v>
      </c>
    </row>
    <row r="301" spans="1:21" ht="17" x14ac:dyDescent="0.2">
      <c r="A301">
        <v>48</v>
      </c>
      <c r="B301" t="s">
        <v>7</v>
      </c>
      <c r="C301">
        <v>28.88</v>
      </c>
      <c r="D301">
        <v>1</v>
      </c>
      <c r="E301" t="s">
        <v>11</v>
      </c>
      <c r="F301" t="s">
        <v>13</v>
      </c>
      <c r="G301">
        <v>9249.4951999999994</v>
      </c>
      <c r="H301" t="str">
        <f t="shared" si="68"/>
        <v/>
      </c>
      <c r="I301">
        <f t="shared" si="69"/>
        <v>9249.4951999999994</v>
      </c>
      <c r="J301" t="str">
        <f t="shared" si="56"/>
        <v/>
      </c>
      <c r="K301">
        <f t="shared" si="57"/>
        <v>9249.4951999999994</v>
      </c>
      <c r="L301" t="str">
        <f t="shared" si="58"/>
        <v/>
      </c>
      <c r="M301">
        <f t="shared" si="59"/>
        <v>9249.4951999999994</v>
      </c>
      <c r="N301" t="str">
        <f t="shared" si="60"/>
        <v/>
      </c>
      <c r="O301" s="8">
        <f t="shared" si="61"/>
        <v>9249.4951999999994</v>
      </c>
      <c r="P301" t="str">
        <f t="shared" si="62"/>
        <v/>
      </c>
      <c r="Q301" s="8">
        <f t="shared" si="63"/>
        <v>9249.4951999999994</v>
      </c>
      <c r="R301" s="8" t="str">
        <f t="shared" si="64"/>
        <v/>
      </c>
      <c r="S301" s="8" t="str">
        <f t="shared" si="65"/>
        <v/>
      </c>
      <c r="T301" s="8" t="str">
        <f t="shared" si="66"/>
        <v/>
      </c>
      <c r="U301" s="8">
        <f t="shared" si="67"/>
        <v>9249.4951999999994</v>
      </c>
    </row>
    <row r="302" spans="1:21" ht="17" x14ac:dyDescent="0.2">
      <c r="A302">
        <v>36</v>
      </c>
      <c r="B302" t="s">
        <v>10</v>
      </c>
      <c r="C302">
        <v>27.55</v>
      </c>
      <c r="D302">
        <v>3</v>
      </c>
      <c r="E302" t="s">
        <v>11</v>
      </c>
      <c r="F302" t="s">
        <v>14</v>
      </c>
      <c r="G302">
        <v>6746.7425000000003</v>
      </c>
      <c r="H302" t="str">
        <f t="shared" si="68"/>
        <v/>
      </c>
      <c r="I302">
        <f t="shared" si="69"/>
        <v>6746.7425000000003</v>
      </c>
      <c r="J302" t="str">
        <f t="shared" si="56"/>
        <v/>
      </c>
      <c r="K302">
        <f t="shared" si="57"/>
        <v>6746.7425000000003</v>
      </c>
      <c r="L302">
        <f t="shared" si="58"/>
        <v>6746.7425000000003</v>
      </c>
      <c r="M302" t="str">
        <f t="shared" si="59"/>
        <v/>
      </c>
      <c r="N302" t="str">
        <f t="shared" si="60"/>
        <v/>
      </c>
      <c r="O302" s="8">
        <f t="shared" si="61"/>
        <v>6746.7425000000003</v>
      </c>
      <c r="P302">
        <f t="shared" si="62"/>
        <v>6746.7425000000003</v>
      </c>
      <c r="Q302" s="8" t="str">
        <f t="shared" si="63"/>
        <v/>
      </c>
      <c r="R302" s="8" t="str">
        <f t="shared" si="64"/>
        <v/>
      </c>
      <c r="S302" s="8" t="str">
        <f t="shared" si="65"/>
        <v/>
      </c>
      <c r="T302" s="8">
        <f t="shared" si="66"/>
        <v>6746.7425000000003</v>
      </c>
      <c r="U302" s="8" t="str">
        <f t="shared" si="67"/>
        <v/>
      </c>
    </row>
    <row r="303" spans="1:21" ht="17" x14ac:dyDescent="0.2">
      <c r="A303">
        <v>53</v>
      </c>
      <c r="B303" t="s">
        <v>7</v>
      </c>
      <c r="C303">
        <v>22.61</v>
      </c>
      <c r="D303">
        <v>3</v>
      </c>
      <c r="E303" t="s">
        <v>8</v>
      </c>
      <c r="F303" t="s">
        <v>14</v>
      </c>
      <c r="G303">
        <v>24873.384900000001</v>
      </c>
      <c r="H303">
        <f t="shared" si="68"/>
        <v>24873.384900000001</v>
      </c>
      <c r="I303" t="str">
        <f t="shared" si="69"/>
        <v/>
      </c>
      <c r="J303">
        <f t="shared" si="56"/>
        <v>24873.384900000001</v>
      </c>
      <c r="K303" t="str">
        <f t="shared" si="57"/>
        <v/>
      </c>
      <c r="L303" t="str">
        <f t="shared" si="58"/>
        <v/>
      </c>
      <c r="M303">
        <f t="shared" si="59"/>
        <v>24873.384900000001</v>
      </c>
      <c r="N303" t="str">
        <f t="shared" si="60"/>
        <v/>
      </c>
      <c r="O303" s="8">
        <f t="shared" si="61"/>
        <v>24873.384900000001</v>
      </c>
      <c r="P303">
        <f t="shared" si="62"/>
        <v>24873.384900000001</v>
      </c>
      <c r="Q303" s="8" t="str">
        <f t="shared" si="63"/>
        <v/>
      </c>
      <c r="R303" s="8" t="str">
        <f t="shared" si="64"/>
        <v/>
      </c>
      <c r="S303" s="8" t="str">
        <f t="shared" si="65"/>
        <v/>
      </c>
      <c r="T303" s="8">
        <f t="shared" si="66"/>
        <v>24873.384900000001</v>
      </c>
      <c r="U303" s="8" t="str">
        <f t="shared" si="67"/>
        <v/>
      </c>
    </row>
    <row r="304" spans="1:21" ht="17" x14ac:dyDescent="0.2">
      <c r="A304">
        <v>56</v>
      </c>
      <c r="B304" t="s">
        <v>7</v>
      </c>
      <c r="C304">
        <v>37.51</v>
      </c>
      <c r="D304">
        <v>2</v>
      </c>
      <c r="E304" t="s">
        <v>11</v>
      </c>
      <c r="F304" t="s">
        <v>12</v>
      </c>
      <c r="G304">
        <v>12265.5069</v>
      </c>
      <c r="H304" t="str">
        <f t="shared" si="68"/>
        <v/>
      </c>
      <c r="I304">
        <f t="shared" si="69"/>
        <v>12265.5069</v>
      </c>
      <c r="J304" t="str">
        <f t="shared" si="56"/>
        <v/>
      </c>
      <c r="K304">
        <f t="shared" si="57"/>
        <v>12265.5069</v>
      </c>
      <c r="L304" t="str">
        <f t="shared" si="58"/>
        <v/>
      </c>
      <c r="M304">
        <f t="shared" si="59"/>
        <v>12265.5069</v>
      </c>
      <c r="N304">
        <f t="shared" si="60"/>
        <v>12265.5069</v>
      </c>
      <c r="O304" s="8" t="str">
        <f t="shared" si="61"/>
        <v/>
      </c>
      <c r="P304">
        <f t="shared" si="62"/>
        <v>12265.5069</v>
      </c>
      <c r="Q304" s="8" t="str">
        <f t="shared" si="63"/>
        <v/>
      </c>
      <c r="R304" s="8">
        <f t="shared" si="64"/>
        <v>12265.5069</v>
      </c>
      <c r="S304" s="8" t="str">
        <f t="shared" si="65"/>
        <v/>
      </c>
      <c r="T304" s="8" t="str">
        <f t="shared" si="66"/>
        <v/>
      </c>
      <c r="U304" s="8" t="str">
        <f t="shared" si="67"/>
        <v/>
      </c>
    </row>
    <row r="305" spans="1:21" ht="17" x14ac:dyDescent="0.2">
      <c r="A305">
        <v>28</v>
      </c>
      <c r="B305" t="s">
        <v>7</v>
      </c>
      <c r="C305">
        <v>33</v>
      </c>
      <c r="D305">
        <v>2</v>
      </c>
      <c r="E305" t="s">
        <v>11</v>
      </c>
      <c r="F305" t="s">
        <v>12</v>
      </c>
      <c r="G305">
        <v>4349.4620000000004</v>
      </c>
      <c r="H305" t="str">
        <f t="shared" si="68"/>
        <v/>
      </c>
      <c r="I305">
        <f t="shared" si="69"/>
        <v>4349.4620000000004</v>
      </c>
      <c r="J305" t="str">
        <f t="shared" si="56"/>
        <v/>
      </c>
      <c r="K305">
        <f t="shared" si="57"/>
        <v>4349.4620000000004</v>
      </c>
      <c r="L305" t="str">
        <f t="shared" si="58"/>
        <v/>
      </c>
      <c r="M305">
        <f t="shared" si="59"/>
        <v>4349.4620000000004</v>
      </c>
      <c r="N305">
        <f t="shared" si="60"/>
        <v>4349.4620000000004</v>
      </c>
      <c r="O305" s="8" t="str">
        <f t="shared" si="61"/>
        <v/>
      </c>
      <c r="P305">
        <f t="shared" si="62"/>
        <v>4349.4620000000004</v>
      </c>
      <c r="Q305" s="8" t="str">
        <f t="shared" si="63"/>
        <v/>
      </c>
      <c r="R305" s="8">
        <f t="shared" si="64"/>
        <v>4349.4620000000004</v>
      </c>
      <c r="S305" s="8" t="str">
        <f t="shared" si="65"/>
        <v/>
      </c>
      <c r="T305" s="8" t="str">
        <f t="shared" si="66"/>
        <v/>
      </c>
      <c r="U305" s="8" t="str">
        <f t="shared" si="67"/>
        <v/>
      </c>
    </row>
    <row r="306" spans="1:21" ht="17" x14ac:dyDescent="0.2">
      <c r="A306">
        <v>57</v>
      </c>
      <c r="B306" t="s">
        <v>7</v>
      </c>
      <c r="C306">
        <v>38</v>
      </c>
      <c r="D306">
        <v>2</v>
      </c>
      <c r="E306" t="s">
        <v>11</v>
      </c>
      <c r="F306" t="s">
        <v>9</v>
      </c>
      <c r="G306">
        <v>12646.207</v>
      </c>
      <c r="H306" t="str">
        <f t="shared" si="68"/>
        <v/>
      </c>
      <c r="I306">
        <f t="shared" si="69"/>
        <v>12646.207</v>
      </c>
      <c r="J306" t="str">
        <f t="shared" si="56"/>
        <v/>
      </c>
      <c r="K306">
        <f t="shared" si="57"/>
        <v>12646.207</v>
      </c>
      <c r="L306" t="str">
        <f t="shared" si="58"/>
        <v/>
      </c>
      <c r="M306">
        <f t="shared" si="59"/>
        <v>12646.207</v>
      </c>
      <c r="N306">
        <f t="shared" si="60"/>
        <v>12646.207</v>
      </c>
      <c r="O306" s="8" t="str">
        <f t="shared" si="61"/>
        <v/>
      </c>
      <c r="P306" t="str">
        <f t="shared" si="62"/>
        <v/>
      </c>
      <c r="Q306" s="8">
        <f t="shared" si="63"/>
        <v>12646.207</v>
      </c>
      <c r="R306" s="8" t="str">
        <f t="shared" si="64"/>
        <v/>
      </c>
      <c r="S306" s="8">
        <f t="shared" si="65"/>
        <v>12646.207</v>
      </c>
      <c r="T306" s="8" t="str">
        <f t="shared" si="66"/>
        <v/>
      </c>
      <c r="U306" s="8" t="str">
        <f t="shared" si="67"/>
        <v/>
      </c>
    </row>
    <row r="307" spans="1:21" ht="17" x14ac:dyDescent="0.2">
      <c r="A307">
        <v>29</v>
      </c>
      <c r="B307" t="s">
        <v>10</v>
      </c>
      <c r="C307">
        <v>33.344999999999999</v>
      </c>
      <c r="D307">
        <v>2</v>
      </c>
      <c r="E307" t="s">
        <v>11</v>
      </c>
      <c r="F307" t="s">
        <v>13</v>
      </c>
      <c r="G307">
        <v>19442.353500000001</v>
      </c>
      <c r="H307" t="str">
        <f t="shared" si="68"/>
        <v/>
      </c>
      <c r="I307">
        <f t="shared" si="69"/>
        <v>19442.353500000001</v>
      </c>
      <c r="J307" t="str">
        <f t="shared" si="56"/>
        <v/>
      </c>
      <c r="K307">
        <f t="shared" si="57"/>
        <v>19442.353500000001</v>
      </c>
      <c r="L307">
        <f t="shared" si="58"/>
        <v>19442.353500000001</v>
      </c>
      <c r="M307" t="str">
        <f t="shared" si="59"/>
        <v/>
      </c>
      <c r="N307" t="str">
        <f t="shared" si="60"/>
        <v/>
      </c>
      <c r="O307" s="8">
        <f t="shared" si="61"/>
        <v>19442.353500000001</v>
      </c>
      <c r="P307" t="str">
        <f t="shared" si="62"/>
        <v/>
      </c>
      <c r="Q307" s="8">
        <f t="shared" si="63"/>
        <v>19442.353500000001</v>
      </c>
      <c r="R307" s="8" t="str">
        <f t="shared" si="64"/>
        <v/>
      </c>
      <c r="S307" s="8" t="str">
        <f t="shared" si="65"/>
        <v/>
      </c>
      <c r="T307" s="8" t="str">
        <f t="shared" si="66"/>
        <v/>
      </c>
      <c r="U307" s="8">
        <f t="shared" si="67"/>
        <v>19442.353500000001</v>
      </c>
    </row>
    <row r="308" spans="1:21" ht="17" x14ac:dyDescent="0.2">
      <c r="A308">
        <v>28</v>
      </c>
      <c r="B308" t="s">
        <v>7</v>
      </c>
      <c r="C308">
        <v>27.5</v>
      </c>
      <c r="D308">
        <v>2</v>
      </c>
      <c r="E308" t="s">
        <v>11</v>
      </c>
      <c r="F308" t="s">
        <v>9</v>
      </c>
      <c r="G308">
        <v>20177.671129999999</v>
      </c>
      <c r="H308" t="str">
        <f t="shared" si="68"/>
        <v/>
      </c>
      <c r="I308">
        <f t="shared" si="69"/>
        <v>20177.671129999999</v>
      </c>
      <c r="J308" t="str">
        <f t="shared" si="56"/>
        <v/>
      </c>
      <c r="K308">
        <f t="shared" si="57"/>
        <v>20177.671129999999</v>
      </c>
      <c r="L308" t="str">
        <f t="shared" si="58"/>
        <v/>
      </c>
      <c r="M308">
        <f t="shared" si="59"/>
        <v>20177.671129999999</v>
      </c>
      <c r="N308">
        <f t="shared" si="60"/>
        <v>20177.671129999999</v>
      </c>
      <c r="O308" s="8" t="str">
        <f t="shared" si="61"/>
        <v/>
      </c>
      <c r="P308" t="str">
        <f t="shared" si="62"/>
        <v/>
      </c>
      <c r="Q308" s="8">
        <f t="shared" si="63"/>
        <v>20177.671129999999</v>
      </c>
      <c r="R308" s="8" t="str">
        <f t="shared" si="64"/>
        <v/>
      </c>
      <c r="S308" s="8">
        <f t="shared" si="65"/>
        <v>20177.671129999999</v>
      </c>
      <c r="T308" s="8" t="str">
        <f t="shared" si="66"/>
        <v/>
      </c>
      <c r="U308" s="8" t="str">
        <f t="shared" si="67"/>
        <v/>
      </c>
    </row>
    <row r="309" spans="1:21" ht="17" x14ac:dyDescent="0.2">
      <c r="A309">
        <v>30</v>
      </c>
      <c r="B309" t="s">
        <v>7</v>
      </c>
      <c r="C309">
        <v>33.33</v>
      </c>
      <c r="D309">
        <v>1</v>
      </c>
      <c r="E309" t="s">
        <v>11</v>
      </c>
      <c r="F309" t="s">
        <v>12</v>
      </c>
      <c r="G309">
        <v>4151.0286999999998</v>
      </c>
      <c r="H309" t="str">
        <f t="shared" si="68"/>
        <v/>
      </c>
      <c r="I309">
        <f t="shared" si="69"/>
        <v>4151.0286999999998</v>
      </c>
      <c r="J309" t="str">
        <f t="shared" si="56"/>
        <v/>
      </c>
      <c r="K309">
        <f t="shared" si="57"/>
        <v>4151.0286999999998</v>
      </c>
      <c r="L309" t="str">
        <f t="shared" si="58"/>
        <v/>
      </c>
      <c r="M309">
        <f t="shared" si="59"/>
        <v>4151.0286999999998</v>
      </c>
      <c r="N309">
        <f t="shared" si="60"/>
        <v>4151.0286999999998</v>
      </c>
      <c r="O309" s="8" t="str">
        <f t="shared" si="61"/>
        <v/>
      </c>
      <c r="P309">
        <f t="shared" si="62"/>
        <v>4151.0286999999998</v>
      </c>
      <c r="Q309" s="8" t="str">
        <f t="shared" si="63"/>
        <v/>
      </c>
      <c r="R309" s="8">
        <f t="shared" si="64"/>
        <v>4151.0286999999998</v>
      </c>
      <c r="S309" s="8" t="str">
        <f t="shared" si="65"/>
        <v/>
      </c>
      <c r="T309" s="8" t="str">
        <f t="shared" si="66"/>
        <v/>
      </c>
      <c r="U309" s="8" t="str">
        <f t="shared" si="67"/>
        <v/>
      </c>
    </row>
    <row r="310" spans="1:21" ht="17" x14ac:dyDescent="0.2">
      <c r="A310">
        <v>58</v>
      </c>
      <c r="B310" t="s">
        <v>10</v>
      </c>
      <c r="C310">
        <v>34.865000000000002</v>
      </c>
      <c r="D310">
        <v>0</v>
      </c>
      <c r="E310" t="s">
        <v>11</v>
      </c>
      <c r="F310" t="s">
        <v>14</v>
      </c>
      <c r="G310">
        <v>11944.594349999999</v>
      </c>
      <c r="H310" t="str">
        <f t="shared" si="68"/>
        <v/>
      </c>
      <c r="I310">
        <f t="shared" si="69"/>
        <v>11944.594349999999</v>
      </c>
      <c r="J310" t="str">
        <f t="shared" si="56"/>
        <v/>
      </c>
      <c r="K310">
        <f t="shared" si="57"/>
        <v>11944.594349999999</v>
      </c>
      <c r="L310">
        <f t="shared" si="58"/>
        <v>11944.594349999999</v>
      </c>
      <c r="M310" t="str">
        <f t="shared" si="59"/>
        <v/>
      </c>
      <c r="N310" t="str">
        <f t="shared" si="60"/>
        <v/>
      </c>
      <c r="O310" s="8">
        <f t="shared" si="61"/>
        <v>11944.594349999999</v>
      </c>
      <c r="P310">
        <f t="shared" si="62"/>
        <v>11944.594349999999</v>
      </c>
      <c r="Q310" s="8" t="str">
        <f t="shared" si="63"/>
        <v/>
      </c>
      <c r="R310" s="8" t="str">
        <f t="shared" si="64"/>
        <v/>
      </c>
      <c r="S310" s="8" t="str">
        <f t="shared" si="65"/>
        <v/>
      </c>
      <c r="T310" s="8">
        <f t="shared" si="66"/>
        <v>11944.594349999999</v>
      </c>
      <c r="U310" s="8" t="str">
        <f t="shared" si="67"/>
        <v/>
      </c>
    </row>
    <row r="311" spans="1:21" ht="17" x14ac:dyDescent="0.2">
      <c r="A311">
        <v>41</v>
      </c>
      <c r="B311" t="s">
        <v>7</v>
      </c>
      <c r="C311">
        <v>33.06</v>
      </c>
      <c r="D311">
        <v>2</v>
      </c>
      <c r="E311" t="s">
        <v>11</v>
      </c>
      <c r="F311" t="s">
        <v>13</v>
      </c>
      <c r="G311">
        <v>7749.1563999999998</v>
      </c>
      <c r="H311" t="str">
        <f t="shared" si="68"/>
        <v/>
      </c>
      <c r="I311">
        <f t="shared" si="69"/>
        <v>7749.1563999999998</v>
      </c>
      <c r="J311" t="str">
        <f t="shared" si="56"/>
        <v/>
      </c>
      <c r="K311">
        <f t="shared" si="57"/>
        <v>7749.1563999999998</v>
      </c>
      <c r="L311" t="str">
        <f t="shared" si="58"/>
        <v/>
      </c>
      <c r="M311">
        <f t="shared" si="59"/>
        <v>7749.1563999999998</v>
      </c>
      <c r="N311" t="str">
        <f t="shared" si="60"/>
        <v/>
      </c>
      <c r="O311" s="8">
        <f t="shared" si="61"/>
        <v>7749.1563999999998</v>
      </c>
      <c r="P311" t="str">
        <f t="shared" si="62"/>
        <v/>
      </c>
      <c r="Q311" s="8">
        <f t="shared" si="63"/>
        <v>7749.1563999999998</v>
      </c>
      <c r="R311" s="8" t="str">
        <f t="shared" si="64"/>
        <v/>
      </c>
      <c r="S311" s="8" t="str">
        <f t="shared" si="65"/>
        <v/>
      </c>
      <c r="T311" s="8" t="str">
        <f t="shared" si="66"/>
        <v/>
      </c>
      <c r="U311" s="8">
        <f t="shared" si="67"/>
        <v>7749.1563999999998</v>
      </c>
    </row>
    <row r="312" spans="1:21" ht="17" x14ac:dyDescent="0.2">
      <c r="A312">
        <v>50</v>
      </c>
      <c r="B312" t="s">
        <v>10</v>
      </c>
      <c r="C312">
        <v>26.6</v>
      </c>
      <c r="D312">
        <v>0</v>
      </c>
      <c r="E312" t="s">
        <v>11</v>
      </c>
      <c r="F312" t="s">
        <v>9</v>
      </c>
      <c r="G312">
        <v>8444.4740000000002</v>
      </c>
      <c r="H312" t="str">
        <f t="shared" si="68"/>
        <v/>
      </c>
      <c r="I312">
        <f t="shared" si="69"/>
        <v>8444.4740000000002</v>
      </c>
      <c r="J312" t="str">
        <f t="shared" si="56"/>
        <v/>
      </c>
      <c r="K312">
        <f t="shared" si="57"/>
        <v>8444.4740000000002</v>
      </c>
      <c r="L312">
        <f t="shared" si="58"/>
        <v>8444.4740000000002</v>
      </c>
      <c r="M312" t="str">
        <f t="shared" si="59"/>
        <v/>
      </c>
      <c r="N312">
        <f t="shared" si="60"/>
        <v>8444.4740000000002</v>
      </c>
      <c r="O312" s="8" t="str">
        <f t="shared" si="61"/>
        <v/>
      </c>
      <c r="P312" t="str">
        <f t="shared" si="62"/>
        <v/>
      </c>
      <c r="Q312" s="8">
        <f t="shared" si="63"/>
        <v>8444.4740000000002</v>
      </c>
      <c r="R312" s="8" t="str">
        <f t="shared" si="64"/>
        <v/>
      </c>
      <c r="S312" s="8">
        <f t="shared" si="65"/>
        <v>8444.4740000000002</v>
      </c>
      <c r="T312" s="8" t="str">
        <f t="shared" si="66"/>
        <v/>
      </c>
      <c r="U312" s="8" t="str">
        <f t="shared" si="67"/>
        <v/>
      </c>
    </row>
    <row r="313" spans="1:21" ht="17" x14ac:dyDescent="0.2">
      <c r="A313">
        <v>19</v>
      </c>
      <c r="B313" t="s">
        <v>7</v>
      </c>
      <c r="C313">
        <v>24.7</v>
      </c>
      <c r="D313">
        <v>0</v>
      </c>
      <c r="E313" t="s">
        <v>11</v>
      </c>
      <c r="F313" t="s">
        <v>9</v>
      </c>
      <c r="G313">
        <v>1737.376</v>
      </c>
      <c r="H313" t="str">
        <f t="shared" si="68"/>
        <v/>
      </c>
      <c r="I313">
        <f t="shared" si="69"/>
        <v>1737.376</v>
      </c>
      <c r="J313">
        <f t="shared" si="56"/>
        <v>1737.376</v>
      </c>
      <c r="K313" t="str">
        <f t="shared" si="57"/>
        <v/>
      </c>
      <c r="L313" t="str">
        <f t="shared" si="58"/>
        <v/>
      </c>
      <c r="M313">
        <f t="shared" si="59"/>
        <v>1737.376</v>
      </c>
      <c r="N313">
        <f t="shared" si="60"/>
        <v>1737.376</v>
      </c>
      <c r="O313" s="8" t="str">
        <f t="shared" si="61"/>
        <v/>
      </c>
      <c r="P313" t="str">
        <f t="shared" si="62"/>
        <v/>
      </c>
      <c r="Q313" s="8">
        <f t="shared" si="63"/>
        <v>1737.376</v>
      </c>
      <c r="R313" s="8" t="str">
        <f t="shared" si="64"/>
        <v/>
      </c>
      <c r="S313" s="8">
        <f t="shared" si="65"/>
        <v>1737.376</v>
      </c>
      <c r="T313" s="8" t="str">
        <f t="shared" si="66"/>
        <v/>
      </c>
      <c r="U313" s="8" t="str">
        <f t="shared" si="67"/>
        <v/>
      </c>
    </row>
    <row r="314" spans="1:21" ht="17" x14ac:dyDescent="0.2">
      <c r="A314">
        <v>43</v>
      </c>
      <c r="B314" t="s">
        <v>10</v>
      </c>
      <c r="C314">
        <v>35.97</v>
      </c>
      <c r="D314">
        <v>3</v>
      </c>
      <c r="E314" t="s">
        <v>8</v>
      </c>
      <c r="F314" t="s">
        <v>12</v>
      </c>
      <c r="G314">
        <v>42124.515299999999</v>
      </c>
      <c r="H314">
        <f t="shared" si="68"/>
        <v>42124.515299999999</v>
      </c>
      <c r="I314" t="str">
        <f t="shared" si="69"/>
        <v/>
      </c>
      <c r="J314" t="str">
        <f t="shared" si="56"/>
        <v/>
      </c>
      <c r="K314">
        <f t="shared" si="57"/>
        <v>42124.515299999999</v>
      </c>
      <c r="L314">
        <f t="shared" si="58"/>
        <v>42124.515299999999</v>
      </c>
      <c r="M314" t="str">
        <f t="shared" si="59"/>
        <v/>
      </c>
      <c r="N314">
        <f t="shared" si="60"/>
        <v>42124.515299999999</v>
      </c>
      <c r="O314" s="8" t="str">
        <f t="shared" si="61"/>
        <v/>
      </c>
      <c r="P314">
        <f t="shared" si="62"/>
        <v>42124.515299999999</v>
      </c>
      <c r="Q314" s="8" t="str">
        <f t="shared" si="63"/>
        <v/>
      </c>
      <c r="R314" s="8">
        <f t="shared" si="64"/>
        <v>42124.515299999999</v>
      </c>
      <c r="S314" s="8" t="str">
        <f t="shared" si="65"/>
        <v/>
      </c>
      <c r="T314" s="8" t="str">
        <f t="shared" si="66"/>
        <v/>
      </c>
      <c r="U314" s="8" t="str">
        <f t="shared" si="67"/>
        <v/>
      </c>
    </row>
    <row r="315" spans="1:21" ht="17" x14ac:dyDescent="0.2">
      <c r="A315">
        <v>49</v>
      </c>
      <c r="B315" t="s">
        <v>10</v>
      </c>
      <c r="C315">
        <v>35.86</v>
      </c>
      <c r="D315">
        <v>0</v>
      </c>
      <c r="E315" t="s">
        <v>11</v>
      </c>
      <c r="F315" t="s">
        <v>12</v>
      </c>
      <c r="G315">
        <v>8124.4084000000003</v>
      </c>
      <c r="H315" t="str">
        <f t="shared" si="68"/>
        <v/>
      </c>
      <c r="I315">
        <f t="shared" si="69"/>
        <v>8124.4084000000003</v>
      </c>
      <c r="J315" t="str">
        <f t="shared" si="56"/>
        <v/>
      </c>
      <c r="K315">
        <f t="shared" si="57"/>
        <v>8124.4084000000003</v>
      </c>
      <c r="L315">
        <f t="shared" si="58"/>
        <v>8124.4084000000003</v>
      </c>
      <c r="M315" t="str">
        <f t="shared" si="59"/>
        <v/>
      </c>
      <c r="N315">
        <f t="shared" si="60"/>
        <v>8124.4084000000003</v>
      </c>
      <c r="O315" s="8" t="str">
        <f t="shared" si="61"/>
        <v/>
      </c>
      <c r="P315">
        <f t="shared" si="62"/>
        <v>8124.4084000000003</v>
      </c>
      <c r="Q315" s="8" t="str">
        <f t="shared" si="63"/>
        <v/>
      </c>
      <c r="R315" s="8">
        <f t="shared" si="64"/>
        <v>8124.4084000000003</v>
      </c>
      <c r="S315" s="8" t="str">
        <f t="shared" si="65"/>
        <v/>
      </c>
      <c r="T315" s="8" t="str">
        <f t="shared" si="66"/>
        <v/>
      </c>
      <c r="U315" s="8" t="str">
        <f t="shared" si="67"/>
        <v/>
      </c>
    </row>
    <row r="316" spans="1:21" ht="17" x14ac:dyDescent="0.2">
      <c r="A316">
        <v>27</v>
      </c>
      <c r="B316" t="s">
        <v>7</v>
      </c>
      <c r="C316">
        <v>31.4</v>
      </c>
      <c r="D316">
        <v>0</v>
      </c>
      <c r="E316" t="s">
        <v>8</v>
      </c>
      <c r="F316" t="s">
        <v>9</v>
      </c>
      <c r="G316">
        <v>34838.873</v>
      </c>
      <c r="H316">
        <f t="shared" si="68"/>
        <v>34838.873</v>
      </c>
      <c r="I316" t="str">
        <f t="shared" si="69"/>
        <v/>
      </c>
      <c r="J316" t="str">
        <f t="shared" si="56"/>
        <v/>
      </c>
      <c r="K316">
        <f t="shared" si="57"/>
        <v>34838.873</v>
      </c>
      <c r="L316" t="str">
        <f t="shared" si="58"/>
        <v/>
      </c>
      <c r="M316">
        <f t="shared" si="59"/>
        <v>34838.873</v>
      </c>
      <c r="N316">
        <f t="shared" si="60"/>
        <v>34838.873</v>
      </c>
      <c r="O316" s="8" t="str">
        <f t="shared" si="61"/>
        <v/>
      </c>
      <c r="P316" t="str">
        <f t="shared" si="62"/>
        <v/>
      </c>
      <c r="Q316" s="8">
        <f t="shared" si="63"/>
        <v>34838.873</v>
      </c>
      <c r="R316" s="8" t="str">
        <f t="shared" si="64"/>
        <v/>
      </c>
      <c r="S316" s="8">
        <f t="shared" si="65"/>
        <v>34838.873</v>
      </c>
      <c r="T316" s="8" t="str">
        <f t="shared" si="66"/>
        <v/>
      </c>
      <c r="U316" s="8" t="str">
        <f t="shared" si="67"/>
        <v/>
      </c>
    </row>
    <row r="317" spans="1:21" ht="17" x14ac:dyDescent="0.2">
      <c r="A317">
        <v>52</v>
      </c>
      <c r="B317" t="s">
        <v>10</v>
      </c>
      <c r="C317">
        <v>33.25</v>
      </c>
      <c r="D317">
        <v>0</v>
      </c>
      <c r="E317" t="s">
        <v>11</v>
      </c>
      <c r="F317" t="s">
        <v>14</v>
      </c>
      <c r="G317">
        <v>9722.7695000000003</v>
      </c>
      <c r="H317" t="str">
        <f t="shared" si="68"/>
        <v/>
      </c>
      <c r="I317">
        <f t="shared" si="69"/>
        <v>9722.7695000000003</v>
      </c>
      <c r="J317" t="str">
        <f t="shared" si="56"/>
        <v/>
      </c>
      <c r="K317">
        <f t="shared" si="57"/>
        <v>9722.7695000000003</v>
      </c>
      <c r="L317">
        <f t="shared" si="58"/>
        <v>9722.7695000000003</v>
      </c>
      <c r="M317" t="str">
        <f t="shared" si="59"/>
        <v/>
      </c>
      <c r="N317" t="str">
        <f t="shared" si="60"/>
        <v/>
      </c>
      <c r="O317" s="8">
        <f t="shared" si="61"/>
        <v>9722.7695000000003</v>
      </c>
      <c r="P317">
        <f t="shared" si="62"/>
        <v>9722.7695000000003</v>
      </c>
      <c r="Q317" s="8" t="str">
        <f t="shared" si="63"/>
        <v/>
      </c>
      <c r="R317" s="8" t="str">
        <f t="shared" si="64"/>
        <v/>
      </c>
      <c r="S317" s="8" t="str">
        <f t="shared" si="65"/>
        <v/>
      </c>
      <c r="T317" s="8">
        <f t="shared" si="66"/>
        <v>9722.7695000000003</v>
      </c>
      <c r="U317" s="8" t="str">
        <f t="shared" si="67"/>
        <v/>
      </c>
    </row>
    <row r="318" spans="1:21" ht="17" x14ac:dyDescent="0.2">
      <c r="A318">
        <v>50</v>
      </c>
      <c r="B318" t="s">
        <v>10</v>
      </c>
      <c r="C318">
        <v>32.204999999999998</v>
      </c>
      <c r="D318">
        <v>0</v>
      </c>
      <c r="E318" t="s">
        <v>11</v>
      </c>
      <c r="F318" t="s">
        <v>13</v>
      </c>
      <c r="G318">
        <v>8835.2649500000007</v>
      </c>
      <c r="H318" t="str">
        <f t="shared" si="68"/>
        <v/>
      </c>
      <c r="I318">
        <f t="shared" si="69"/>
        <v>8835.2649500000007</v>
      </c>
      <c r="J318" t="str">
        <f t="shared" si="56"/>
        <v/>
      </c>
      <c r="K318">
        <f t="shared" si="57"/>
        <v>8835.2649500000007</v>
      </c>
      <c r="L318">
        <f t="shared" si="58"/>
        <v>8835.2649500000007</v>
      </c>
      <c r="M318" t="str">
        <f t="shared" si="59"/>
        <v/>
      </c>
      <c r="N318" t="str">
        <f t="shared" si="60"/>
        <v/>
      </c>
      <c r="O318" s="8">
        <f t="shared" si="61"/>
        <v>8835.2649500000007</v>
      </c>
      <c r="P318" t="str">
        <f t="shared" si="62"/>
        <v/>
      </c>
      <c r="Q318" s="8">
        <f t="shared" si="63"/>
        <v>8835.2649500000007</v>
      </c>
      <c r="R318" s="8" t="str">
        <f t="shared" si="64"/>
        <v/>
      </c>
      <c r="S318" s="8" t="str">
        <f t="shared" si="65"/>
        <v/>
      </c>
      <c r="T318" s="8" t="str">
        <f t="shared" si="66"/>
        <v/>
      </c>
      <c r="U318" s="8">
        <f t="shared" si="67"/>
        <v>8835.2649500000007</v>
      </c>
    </row>
    <row r="319" spans="1:21" ht="17" x14ac:dyDescent="0.2">
      <c r="A319">
        <v>54</v>
      </c>
      <c r="B319" t="s">
        <v>10</v>
      </c>
      <c r="C319">
        <v>32.774999999999999</v>
      </c>
      <c r="D319">
        <v>0</v>
      </c>
      <c r="E319" t="s">
        <v>11</v>
      </c>
      <c r="F319" t="s">
        <v>14</v>
      </c>
      <c r="G319">
        <v>10435.06525</v>
      </c>
      <c r="H319" t="str">
        <f t="shared" si="68"/>
        <v/>
      </c>
      <c r="I319">
        <f t="shared" si="69"/>
        <v>10435.06525</v>
      </c>
      <c r="J319" t="str">
        <f t="shared" si="56"/>
        <v/>
      </c>
      <c r="K319">
        <f t="shared" si="57"/>
        <v>10435.06525</v>
      </c>
      <c r="L319">
        <f t="shared" si="58"/>
        <v>10435.06525</v>
      </c>
      <c r="M319" t="str">
        <f t="shared" si="59"/>
        <v/>
      </c>
      <c r="N319" t="str">
        <f t="shared" si="60"/>
        <v/>
      </c>
      <c r="O319" s="8">
        <f t="shared" si="61"/>
        <v>10435.06525</v>
      </c>
      <c r="P319">
        <f t="shared" si="62"/>
        <v>10435.06525</v>
      </c>
      <c r="Q319" s="8" t="str">
        <f t="shared" si="63"/>
        <v/>
      </c>
      <c r="R319" s="8" t="str">
        <f t="shared" si="64"/>
        <v/>
      </c>
      <c r="S319" s="8" t="str">
        <f t="shared" si="65"/>
        <v/>
      </c>
      <c r="T319" s="8">
        <f t="shared" si="66"/>
        <v>10435.06525</v>
      </c>
      <c r="U319" s="8" t="str">
        <f t="shared" si="67"/>
        <v/>
      </c>
    </row>
    <row r="320" spans="1:21" ht="17" x14ac:dyDescent="0.2">
      <c r="A320">
        <v>44</v>
      </c>
      <c r="B320" t="s">
        <v>7</v>
      </c>
      <c r="C320">
        <v>27.645</v>
      </c>
      <c r="D320">
        <v>0</v>
      </c>
      <c r="E320" t="s">
        <v>11</v>
      </c>
      <c r="F320" t="s">
        <v>13</v>
      </c>
      <c r="G320">
        <v>7421.1945500000002</v>
      </c>
      <c r="H320" t="str">
        <f t="shared" si="68"/>
        <v/>
      </c>
      <c r="I320">
        <f t="shared" si="69"/>
        <v>7421.1945500000002</v>
      </c>
      <c r="J320" t="str">
        <f t="shared" si="56"/>
        <v/>
      </c>
      <c r="K320">
        <f t="shared" si="57"/>
        <v>7421.1945500000002</v>
      </c>
      <c r="L320" t="str">
        <f t="shared" si="58"/>
        <v/>
      </c>
      <c r="M320">
        <f t="shared" si="59"/>
        <v>7421.1945500000002</v>
      </c>
      <c r="N320" t="str">
        <f t="shared" si="60"/>
        <v/>
      </c>
      <c r="O320" s="8">
        <f t="shared" si="61"/>
        <v>7421.1945500000002</v>
      </c>
      <c r="P320" t="str">
        <f t="shared" si="62"/>
        <v/>
      </c>
      <c r="Q320" s="8">
        <f t="shared" si="63"/>
        <v>7421.1945500000002</v>
      </c>
      <c r="R320" s="8" t="str">
        <f t="shared" si="64"/>
        <v/>
      </c>
      <c r="S320" s="8" t="str">
        <f t="shared" si="65"/>
        <v/>
      </c>
      <c r="T320" s="8" t="str">
        <f t="shared" si="66"/>
        <v/>
      </c>
      <c r="U320" s="8">
        <f t="shared" si="67"/>
        <v>7421.1945500000002</v>
      </c>
    </row>
    <row r="321" spans="1:21" ht="17" x14ac:dyDescent="0.2">
      <c r="A321">
        <v>32</v>
      </c>
      <c r="B321" t="s">
        <v>10</v>
      </c>
      <c r="C321">
        <v>37.335000000000001</v>
      </c>
      <c r="D321">
        <v>1</v>
      </c>
      <c r="E321" t="s">
        <v>11</v>
      </c>
      <c r="F321" t="s">
        <v>14</v>
      </c>
      <c r="G321">
        <v>4667.6076499999999</v>
      </c>
      <c r="H321" t="str">
        <f t="shared" si="68"/>
        <v/>
      </c>
      <c r="I321">
        <f t="shared" si="69"/>
        <v>4667.6076499999999</v>
      </c>
      <c r="J321" t="str">
        <f t="shared" si="56"/>
        <v/>
      </c>
      <c r="K321">
        <f t="shared" si="57"/>
        <v>4667.6076499999999</v>
      </c>
      <c r="L321">
        <f t="shared" si="58"/>
        <v>4667.6076499999999</v>
      </c>
      <c r="M321" t="str">
        <f t="shared" si="59"/>
        <v/>
      </c>
      <c r="N321" t="str">
        <f t="shared" si="60"/>
        <v/>
      </c>
      <c r="O321" s="8">
        <f t="shared" si="61"/>
        <v>4667.6076499999999</v>
      </c>
      <c r="P321">
        <f t="shared" si="62"/>
        <v>4667.6076499999999</v>
      </c>
      <c r="Q321" s="8" t="str">
        <f t="shared" si="63"/>
        <v/>
      </c>
      <c r="R321" s="8" t="str">
        <f t="shared" si="64"/>
        <v/>
      </c>
      <c r="S321" s="8" t="str">
        <f t="shared" si="65"/>
        <v/>
      </c>
      <c r="T321" s="8">
        <f t="shared" si="66"/>
        <v>4667.6076499999999</v>
      </c>
      <c r="U321" s="8" t="str">
        <f t="shared" si="67"/>
        <v/>
      </c>
    </row>
    <row r="322" spans="1:21" ht="17" x14ac:dyDescent="0.2">
      <c r="A322">
        <v>34</v>
      </c>
      <c r="B322" t="s">
        <v>10</v>
      </c>
      <c r="C322">
        <v>25.27</v>
      </c>
      <c r="D322">
        <v>1</v>
      </c>
      <c r="E322" t="s">
        <v>11</v>
      </c>
      <c r="F322" t="s">
        <v>13</v>
      </c>
      <c r="G322">
        <v>4894.7533000000003</v>
      </c>
      <c r="H322" t="str">
        <f t="shared" si="68"/>
        <v/>
      </c>
      <c r="I322">
        <f t="shared" si="69"/>
        <v>4894.7533000000003</v>
      </c>
      <c r="J322" t="str">
        <f t="shared" si="56"/>
        <v/>
      </c>
      <c r="K322">
        <f t="shared" si="57"/>
        <v>4894.7533000000003</v>
      </c>
      <c r="L322">
        <f t="shared" si="58"/>
        <v>4894.7533000000003</v>
      </c>
      <c r="M322" t="str">
        <f t="shared" si="59"/>
        <v/>
      </c>
      <c r="N322" t="str">
        <f t="shared" si="60"/>
        <v/>
      </c>
      <c r="O322" s="8">
        <f t="shared" si="61"/>
        <v>4894.7533000000003</v>
      </c>
      <c r="P322" t="str">
        <f t="shared" si="62"/>
        <v/>
      </c>
      <c r="Q322" s="8">
        <f t="shared" si="63"/>
        <v>4894.7533000000003</v>
      </c>
      <c r="R322" s="8" t="str">
        <f t="shared" si="64"/>
        <v/>
      </c>
      <c r="S322" s="8" t="str">
        <f t="shared" si="65"/>
        <v/>
      </c>
      <c r="T322" s="8" t="str">
        <f t="shared" si="66"/>
        <v/>
      </c>
      <c r="U322" s="8">
        <f t="shared" si="67"/>
        <v>4894.7533000000003</v>
      </c>
    </row>
    <row r="323" spans="1:21" ht="17" x14ac:dyDescent="0.2">
      <c r="A323">
        <v>26</v>
      </c>
      <c r="B323" t="s">
        <v>7</v>
      </c>
      <c r="C323">
        <v>29.64</v>
      </c>
      <c r="D323">
        <v>4</v>
      </c>
      <c r="E323" t="s">
        <v>11</v>
      </c>
      <c r="F323" t="s">
        <v>14</v>
      </c>
      <c r="G323">
        <v>24671.663339999999</v>
      </c>
      <c r="H323" t="str">
        <f t="shared" si="68"/>
        <v/>
      </c>
      <c r="I323">
        <f t="shared" si="69"/>
        <v>24671.663339999999</v>
      </c>
      <c r="J323" t="str">
        <f t="shared" ref="J323:J386" si="70">IF(C323&lt;=25,G323,"")</f>
        <v/>
      </c>
      <c r="K323">
        <f t="shared" ref="K323:K386" si="71">IF(C323&gt;25,G323,"")</f>
        <v>24671.663339999999</v>
      </c>
      <c r="L323" t="str">
        <f t="shared" ref="L323:L386" si="72">IF(B323="male",G323,"")</f>
        <v/>
      </c>
      <c r="M323">
        <f t="shared" ref="M323:M386" si="73">IF(B323="female",G323,"")</f>
        <v>24671.663339999999</v>
      </c>
      <c r="N323" t="str">
        <f t="shared" ref="N323:N386" si="74">IF(OR(F323="southwest", F323="southeast"),G323,"")</f>
        <v/>
      </c>
      <c r="O323" s="8">
        <f t="shared" ref="O323:O386" si="75">IF(OR(F323="northwest", F323="northeast"), G323, "")</f>
        <v>24671.663339999999</v>
      </c>
      <c r="P323">
        <f t="shared" ref="P323:P386" si="76">IF(OR(F323="northeast", F323="southeast"),G323,"")</f>
        <v>24671.663339999999</v>
      </c>
      <c r="Q323" s="8" t="str">
        <f t="shared" ref="Q323:Q386" si="77">IF(OR(F323="southwest", F323="northwest"),G323,"")</f>
        <v/>
      </c>
      <c r="R323" s="8" t="str">
        <f t="shared" ref="R323:R386" si="78">IF(F323="southeast",G323,"")</f>
        <v/>
      </c>
      <c r="S323" s="8" t="str">
        <f t="shared" ref="S323:S386" si="79">IF(F323="southwest",G323,"")</f>
        <v/>
      </c>
      <c r="T323" s="8">
        <f t="shared" ref="T323:T386" si="80">IF(F323="northeast", G323,"")</f>
        <v>24671.663339999999</v>
      </c>
      <c r="U323" s="8" t="str">
        <f t="shared" ref="U323:U386" si="81">IF(F323="northwest",G323,"")</f>
        <v/>
      </c>
    </row>
    <row r="324" spans="1:21" ht="17" x14ac:dyDescent="0.2">
      <c r="A324">
        <v>34</v>
      </c>
      <c r="B324" t="s">
        <v>10</v>
      </c>
      <c r="C324">
        <v>30.8</v>
      </c>
      <c r="D324">
        <v>0</v>
      </c>
      <c r="E324" t="s">
        <v>8</v>
      </c>
      <c r="F324" t="s">
        <v>9</v>
      </c>
      <c r="G324">
        <v>35491.64</v>
      </c>
      <c r="H324">
        <f t="shared" ref="H324:H387" si="82">IF(E324="yes",G324,"")</f>
        <v>35491.64</v>
      </c>
      <c r="I324" t="str">
        <f t="shared" ref="I324:I387" si="83">IF(E324="no",G324,"")</f>
        <v/>
      </c>
      <c r="J324" t="str">
        <f t="shared" si="70"/>
        <v/>
      </c>
      <c r="K324">
        <f t="shared" si="71"/>
        <v>35491.64</v>
      </c>
      <c r="L324">
        <f t="shared" si="72"/>
        <v>35491.64</v>
      </c>
      <c r="M324" t="str">
        <f t="shared" si="73"/>
        <v/>
      </c>
      <c r="N324">
        <f t="shared" si="74"/>
        <v>35491.64</v>
      </c>
      <c r="O324" s="8" t="str">
        <f t="shared" si="75"/>
        <v/>
      </c>
      <c r="P324" t="str">
        <f t="shared" si="76"/>
        <v/>
      </c>
      <c r="Q324" s="8">
        <f t="shared" si="77"/>
        <v>35491.64</v>
      </c>
      <c r="R324" s="8" t="str">
        <f t="shared" si="78"/>
        <v/>
      </c>
      <c r="S324" s="8">
        <f t="shared" si="79"/>
        <v>35491.64</v>
      </c>
      <c r="T324" s="8" t="str">
        <f t="shared" si="80"/>
        <v/>
      </c>
      <c r="U324" s="8" t="str">
        <f t="shared" si="81"/>
        <v/>
      </c>
    </row>
    <row r="325" spans="1:21" ht="17" x14ac:dyDescent="0.2">
      <c r="A325">
        <v>57</v>
      </c>
      <c r="B325" t="s">
        <v>10</v>
      </c>
      <c r="C325">
        <v>40.945</v>
      </c>
      <c r="D325">
        <v>0</v>
      </c>
      <c r="E325" t="s">
        <v>11</v>
      </c>
      <c r="F325" t="s">
        <v>14</v>
      </c>
      <c r="G325">
        <v>11566.30055</v>
      </c>
      <c r="H325" t="str">
        <f t="shared" si="82"/>
        <v/>
      </c>
      <c r="I325">
        <f t="shared" si="83"/>
        <v>11566.30055</v>
      </c>
      <c r="J325" t="str">
        <f t="shared" si="70"/>
        <v/>
      </c>
      <c r="K325">
        <f t="shared" si="71"/>
        <v>11566.30055</v>
      </c>
      <c r="L325">
        <f t="shared" si="72"/>
        <v>11566.30055</v>
      </c>
      <c r="M325" t="str">
        <f t="shared" si="73"/>
        <v/>
      </c>
      <c r="N325" t="str">
        <f t="shared" si="74"/>
        <v/>
      </c>
      <c r="O325" s="8">
        <f t="shared" si="75"/>
        <v>11566.30055</v>
      </c>
      <c r="P325">
        <f t="shared" si="76"/>
        <v>11566.30055</v>
      </c>
      <c r="Q325" s="8" t="str">
        <f t="shared" si="77"/>
        <v/>
      </c>
      <c r="R325" s="8" t="str">
        <f t="shared" si="78"/>
        <v/>
      </c>
      <c r="S325" s="8" t="str">
        <f t="shared" si="79"/>
        <v/>
      </c>
      <c r="T325" s="8">
        <f t="shared" si="80"/>
        <v>11566.30055</v>
      </c>
      <c r="U325" s="8" t="str">
        <f t="shared" si="81"/>
        <v/>
      </c>
    </row>
    <row r="326" spans="1:21" ht="17" x14ac:dyDescent="0.2">
      <c r="A326">
        <v>29</v>
      </c>
      <c r="B326" t="s">
        <v>10</v>
      </c>
      <c r="C326">
        <v>27.2</v>
      </c>
      <c r="D326">
        <v>0</v>
      </c>
      <c r="E326" t="s">
        <v>11</v>
      </c>
      <c r="F326" t="s">
        <v>9</v>
      </c>
      <c r="G326">
        <v>2866.0909999999999</v>
      </c>
      <c r="H326" t="str">
        <f t="shared" si="82"/>
        <v/>
      </c>
      <c r="I326">
        <f t="shared" si="83"/>
        <v>2866.0909999999999</v>
      </c>
      <c r="J326" t="str">
        <f t="shared" si="70"/>
        <v/>
      </c>
      <c r="K326">
        <f t="shared" si="71"/>
        <v>2866.0909999999999</v>
      </c>
      <c r="L326">
        <f t="shared" si="72"/>
        <v>2866.0909999999999</v>
      </c>
      <c r="M326" t="str">
        <f t="shared" si="73"/>
        <v/>
      </c>
      <c r="N326">
        <f t="shared" si="74"/>
        <v>2866.0909999999999</v>
      </c>
      <c r="O326" s="8" t="str">
        <f t="shared" si="75"/>
        <v/>
      </c>
      <c r="P326" t="str">
        <f t="shared" si="76"/>
        <v/>
      </c>
      <c r="Q326" s="8">
        <f t="shared" si="77"/>
        <v>2866.0909999999999</v>
      </c>
      <c r="R326" s="8" t="str">
        <f t="shared" si="78"/>
        <v/>
      </c>
      <c r="S326" s="8">
        <f t="shared" si="79"/>
        <v>2866.0909999999999</v>
      </c>
      <c r="T326" s="8" t="str">
        <f t="shared" si="80"/>
        <v/>
      </c>
      <c r="U326" s="8" t="str">
        <f t="shared" si="81"/>
        <v/>
      </c>
    </row>
    <row r="327" spans="1:21" ht="17" x14ac:dyDescent="0.2">
      <c r="A327">
        <v>40</v>
      </c>
      <c r="B327" t="s">
        <v>10</v>
      </c>
      <c r="C327">
        <v>34.104999999999997</v>
      </c>
      <c r="D327">
        <v>1</v>
      </c>
      <c r="E327" t="s">
        <v>11</v>
      </c>
      <c r="F327" t="s">
        <v>14</v>
      </c>
      <c r="G327">
        <v>6600.2059499999996</v>
      </c>
      <c r="H327" t="str">
        <f t="shared" si="82"/>
        <v/>
      </c>
      <c r="I327">
        <f t="shared" si="83"/>
        <v>6600.2059499999996</v>
      </c>
      <c r="J327" t="str">
        <f t="shared" si="70"/>
        <v/>
      </c>
      <c r="K327">
        <f t="shared" si="71"/>
        <v>6600.2059499999996</v>
      </c>
      <c r="L327">
        <f t="shared" si="72"/>
        <v>6600.2059499999996</v>
      </c>
      <c r="M327" t="str">
        <f t="shared" si="73"/>
        <v/>
      </c>
      <c r="N327" t="str">
        <f t="shared" si="74"/>
        <v/>
      </c>
      <c r="O327" s="8">
        <f t="shared" si="75"/>
        <v>6600.2059499999996</v>
      </c>
      <c r="P327">
        <f t="shared" si="76"/>
        <v>6600.2059499999996</v>
      </c>
      <c r="Q327" s="8" t="str">
        <f t="shared" si="77"/>
        <v/>
      </c>
      <c r="R327" s="8" t="str">
        <f t="shared" si="78"/>
        <v/>
      </c>
      <c r="S327" s="8" t="str">
        <f t="shared" si="79"/>
        <v/>
      </c>
      <c r="T327" s="8">
        <f t="shared" si="80"/>
        <v>6600.2059499999996</v>
      </c>
      <c r="U327" s="8" t="str">
        <f t="shared" si="81"/>
        <v/>
      </c>
    </row>
    <row r="328" spans="1:21" ht="17" x14ac:dyDescent="0.2">
      <c r="A328">
        <v>27</v>
      </c>
      <c r="B328" t="s">
        <v>7</v>
      </c>
      <c r="C328">
        <v>23.21</v>
      </c>
      <c r="D328">
        <v>1</v>
      </c>
      <c r="E328" t="s">
        <v>11</v>
      </c>
      <c r="F328" t="s">
        <v>12</v>
      </c>
      <c r="G328">
        <v>3561.8888999999999</v>
      </c>
      <c r="H328" t="str">
        <f t="shared" si="82"/>
        <v/>
      </c>
      <c r="I328">
        <f t="shared" si="83"/>
        <v>3561.8888999999999</v>
      </c>
      <c r="J328">
        <f t="shared" si="70"/>
        <v>3561.8888999999999</v>
      </c>
      <c r="K328" t="str">
        <f t="shared" si="71"/>
        <v/>
      </c>
      <c r="L328" t="str">
        <f t="shared" si="72"/>
        <v/>
      </c>
      <c r="M328">
        <f t="shared" si="73"/>
        <v>3561.8888999999999</v>
      </c>
      <c r="N328">
        <f t="shared" si="74"/>
        <v>3561.8888999999999</v>
      </c>
      <c r="O328" s="8" t="str">
        <f t="shared" si="75"/>
        <v/>
      </c>
      <c r="P328">
        <f t="shared" si="76"/>
        <v>3561.8888999999999</v>
      </c>
      <c r="Q328" s="8" t="str">
        <f t="shared" si="77"/>
        <v/>
      </c>
      <c r="R328" s="8">
        <f t="shared" si="78"/>
        <v>3561.8888999999999</v>
      </c>
      <c r="S328" s="8" t="str">
        <f t="shared" si="79"/>
        <v/>
      </c>
      <c r="T328" s="8" t="str">
        <f t="shared" si="80"/>
        <v/>
      </c>
      <c r="U328" s="8" t="str">
        <f t="shared" si="81"/>
        <v/>
      </c>
    </row>
    <row r="329" spans="1:21" ht="17" x14ac:dyDescent="0.2">
      <c r="A329">
        <v>45</v>
      </c>
      <c r="B329" t="s">
        <v>10</v>
      </c>
      <c r="C329">
        <v>36.479999999999997</v>
      </c>
      <c r="D329">
        <v>2</v>
      </c>
      <c r="E329" t="s">
        <v>8</v>
      </c>
      <c r="F329" t="s">
        <v>13</v>
      </c>
      <c r="G329">
        <v>42760.502200000003</v>
      </c>
      <c r="H329">
        <f t="shared" si="82"/>
        <v>42760.502200000003</v>
      </c>
      <c r="I329" t="str">
        <f t="shared" si="83"/>
        <v/>
      </c>
      <c r="J329" t="str">
        <f t="shared" si="70"/>
        <v/>
      </c>
      <c r="K329">
        <f t="shared" si="71"/>
        <v>42760.502200000003</v>
      </c>
      <c r="L329">
        <f t="shared" si="72"/>
        <v>42760.502200000003</v>
      </c>
      <c r="M329" t="str">
        <f t="shared" si="73"/>
        <v/>
      </c>
      <c r="N329" t="str">
        <f t="shared" si="74"/>
        <v/>
      </c>
      <c r="O329" s="8">
        <f t="shared" si="75"/>
        <v>42760.502200000003</v>
      </c>
      <c r="P329" t="str">
        <f t="shared" si="76"/>
        <v/>
      </c>
      <c r="Q329" s="8">
        <f t="shared" si="77"/>
        <v>42760.502200000003</v>
      </c>
      <c r="R329" s="8" t="str">
        <f t="shared" si="78"/>
        <v/>
      </c>
      <c r="S329" s="8" t="str">
        <f t="shared" si="79"/>
        <v/>
      </c>
      <c r="T329" s="8" t="str">
        <f t="shared" si="80"/>
        <v/>
      </c>
      <c r="U329" s="8">
        <f t="shared" si="81"/>
        <v>42760.502200000003</v>
      </c>
    </row>
    <row r="330" spans="1:21" ht="17" x14ac:dyDescent="0.2">
      <c r="A330">
        <v>64</v>
      </c>
      <c r="B330" t="s">
        <v>7</v>
      </c>
      <c r="C330">
        <v>33.799999999999997</v>
      </c>
      <c r="D330">
        <v>1</v>
      </c>
      <c r="E330" t="s">
        <v>8</v>
      </c>
      <c r="F330" t="s">
        <v>9</v>
      </c>
      <c r="G330">
        <v>47928.03</v>
      </c>
      <c r="H330">
        <f t="shared" si="82"/>
        <v>47928.03</v>
      </c>
      <c r="I330" t="str">
        <f t="shared" si="83"/>
        <v/>
      </c>
      <c r="J330" t="str">
        <f t="shared" si="70"/>
        <v/>
      </c>
      <c r="K330">
        <f t="shared" si="71"/>
        <v>47928.03</v>
      </c>
      <c r="L330" t="str">
        <f t="shared" si="72"/>
        <v/>
      </c>
      <c r="M330">
        <f t="shared" si="73"/>
        <v>47928.03</v>
      </c>
      <c r="N330">
        <f t="shared" si="74"/>
        <v>47928.03</v>
      </c>
      <c r="O330" s="8" t="str">
        <f t="shared" si="75"/>
        <v/>
      </c>
      <c r="P330" t="str">
        <f t="shared" si="76"/>
        <v/>
      </c>
      <c r="Q330" s="8">
        <f t="shared" si="77"/>
        <v>47928.03</v>
      </c>
      <c r="R330" s="8" t="str">
        <f t="shared" si="78"/>
        <v/>
      </c>
      <c r="S330" s="8">
        <f t="shared" si="79"/>
        <v>47928.03</v>
      </c>
      <c r="T330" s="8" t="str">
        <f t="shared" si="80"/>
        <v/>
      </c>
      <c r="U330" s="8" t="str">
        <f t="shared" si="81"/>
        <v/>
      </c>
    </row>
    <row r="331" spans="1:21" ht="17" x14ac:dyDescent="0.2">
      <c r="A331">
        <v>52</v>
      </c>
      <c r="B331" t="s">
        <v>10</v>
      </c>
      <c r="C331">
        <v>36.700000000000003</v>
      </c>
      <c r="D331">
        <v>0</v>
      </c>
      <c r="E331" t="s">
        <v>11</v>
      </c>
      <c r="F331" t="s">
        <v>9</v>
      </c>
      <c r="G331">
        <v>9144.5650000000005</v>
      </c>
      <c r="H331" t="str">
        <f t="shared" si="82"/>
        <v/>
      </c>
      <c r="I331">
        <f t="shared" si="83"/>
        <v>9144.5650000000005</v>
      </c>
      <c r="J331" t="str">
        <f t="shared" si="70"/>
        <v/>
      </c>
      <c r="K331">
        <f t="shared" si="71"/>
        <v>9144.5650000000005</v>
      </c>
      <c r="L331">
        <f t="shared" si="72"/>
        <v>9144.5650000000005</v>
      </c>
      <c r="M331" t="str">
        <f t="shared" si="73"/>
        <v/>
      </c>
      <c r="N331">
        <f t="shared" si="74"/>
        <v>9144.5650000000005</v>
      </c>
      <c r="O331" s="8" t="str">
        <f t="shared" si="75"/>
        <v/>
      </c>
      <c r="P331" t="str">
        <f t="shared" si="76"/>
        <v/>
      </c>
      <c r="Q331" s="8">
        <f t="shared" si="77"/>
        <v>9144.5650000000005</v>
      </c>
      <c r="R331" s="8" t="str">
        <f t="shared" si="78"/>
        <v/>
      </c>
      <c r="S331" s="8">
        <f t="shared" si="79"/>
        <v>9144.5650000000005</v>
      </c>
      <c r="T331" s="8" t="str">
        <f t="shared" si="80"/>
        <v/>
      </c>
      <c r="U331" s="8" t="str">
        <f t="shared" si="81"/>
        <v/>
      </c>
    </row>
    <row r="332" spans="1:21" ht="17" x14ac:dyDescent="0.2">
      <c r="A332">
        <v>61</v>
      </c>
      <c r="B332" t="s">
        <v>7</v>
      </c>
      <c r="C332">
        <v>36.384999999999998</v>
      </c>
      <c r="D332">
        <v>1</v>
      </c>
      <c r="E332" t="s">
        <v>8</v>
      </c>
      <c r="F332" t="s">
        <v>14</v>
      </c>
      <c r="G332">
        <v>48517.563150000002</v>
      </c>
      <c r="H332">
        <f t="shared" si="82"/>
        <v>48517.563150000002</v>
      </c>
      <c r="I332" t="str">
        <f t="shared" si="83"/>
        <v/>
      </c>
      <c r="J332" t="str">
        <f t="shared" si="70"/>
        <v/>
      </c>
      <c r="K332">
        <f t="shared" si="71"/>
        <v>48517.563150000002</v>
      </c>
      <c r="L332" t="str">
        <f t="shared" si="72"/>
        <v/>
      </c>
      <c r="M332">
        <f t="shared" si="73"/>
        <v>48517.563150000002</v>
      </c>
      <c r="N332" t="str">
        <f t="shared" si="74"/>
        <v/>
      </c>
      <c r="O332" s="8">
        <f t="shared" si="75"/>
        <v>48517.563150000002</v>
      </c>
      <c r="P332">
        <f t="shared" si="76"/>
        <v>48517.563150000002</v>
      </c>
      <c r="Q332" s="8" t="str">
        <f t="shared" si="77"/>
        <v/>
      </c>
      <c r="R332" s="8" t="str">
        <f t="shared" si="78"/>
        <v/>
      </c>
      <c r="S332" s="8" t="str">
        <f t="shared" si="79"/>
        <v/>
      </c>
      <c r="T332" s="8">
        <f t="shared" si="80"/>
        <v>48517.563150000002</v>
      </c>
      <c r="U332" s="8" t="str">
        <f t="shared" si="81"/>
        <v/>
      </c>
    </row>
    <row r="333" spans="1:21" ht="17" x14ac:dyDescent="0.2">
      <c r="A333">
        <v>52</v>
      </c>
      <c r="B333" t="s">
        <v>10</v>
      </c>
      <c r="C333">
        <v>27.36</v>
      </c>
      <c r="D333">
        <v>0</v>
      </c>
      <c r="E333" t="s">
        <v>8</v>
      </c>
      <c r="F333" t="s">
        <v>13</v>
      </c>
      <c r="G333">
        <v>24393.6224</v>
      </c>
      <c r="H333">
        <f t="shared" si="82"/>
        <v>24393.6224</v>
      </c>
      <c r="I333" t="str">
        <f t="shared" si="83"/>
        <v/>
      </c>
      <c r="J333" t="str">
        <f t="shared" si="70"/>
        <v/>
      </c>
      <c r="K333">
        <f t="shared" si="71"/>
        <v>24393.6224</v>
      </c>
      <c r="L333">
        <f t="shared" si="72"/>
        <v>24393.6224</v>
      </c>
      <c r="M333" t="str">
        <f t="shared" si="73"/>
        <v/>
      </c>
      <c r="N333" t="str">
        <f t="shared" si="74"/>
        <v/>
      </c>
      <c r="O333" s="8">
        <f t="shared" si="75"/>
        <v>24393.6224</v>
      </c>
      <c r="P333" t="str">
        <f t="shared" si="76"/>
        <v/>
      </c>
      <c r="Q333" s="8">
        <f t="shared" si="77"/>
        <v>24393.6224</v>
      </c>
      <c r="R333" s="8" t="str">
        <f t="shared" si="78"/>
        <v/>
      </c>
      <c r="S333" s="8" t="str">
        <f t="shared" si="79"/>
        <v/>
      </c>
      <c r="T333" s="8" t="str">
        <f t="shared" si="80"/>
        <v/>
      </c>
      <c r="U333" s="8">
        <f t="shared" si="81"/>
        <v>24393.6224</v>
      </c>
    </row>
    <row r="334" spans="1:21" ht="17" x14ac:dyDescent="0.2">
      <c r="A334">
        <v>61</v>
      </c>
      <c r="B334" t="s">
        <v>7</v>
      </c>
      <c r="C334">
        <v>31.16</v>
      </c>
      <c r="D334">
        <v>0</v>
      </c>
      <c r="E334" t="s">
        <v>11</v>
      </c>
      <c r="F334" t="s">
        <v>13</v>
      </c>
      <c r="G334">
        <v>13429.035400000001</v>
      </c>
      <c r="H334" t="str">
        <f t="shared" si="82"/>
        <v/>
      </c>
      <c r="I334">
        <f t="shared" si="83"/>
        <v>13429.035400000001</v>
      </c>
      <c r="J334" t="str">
        <f t="shared" si="70"/>
        <v/>
      </c>
      <c r="K334">
        <f t="shared" si="71"/>
        <v>13429.035400000001</v>
      </c>
      <c r="L334" t="str">
        <f t="shared" si="72"/>
        <v/>
      </c>
      <c r="M334">
        <f t="shared" si="73"/>
        <v>13429.035400000001</v>
      </c>
      <c r="N334" t="str">
        <f t="shared" si="74"/>
        <v/>
      </c>
      <c r="O334" s="8">
        <f t="shared" si="75"/>
        <v>13429.035400000001</v>
      </c>
      <c r="P334" t="str">
        <f t="shared" si="76"/>
        <v/>
      </c>
      <c r="Q334" s="8">
        <f t="shared" si="77"/>
        <v>13429.035400000001</v>
      </c>
      <c r="R334" s="8" t="str">
        <f t="shared" si="78"/>
        <v/>
      </c>
      <c r="S334" s="8" t="str">
        <f t="shared" si="79"/>
        <v/>
      </c>
      <c r="T334" s="8" t="str">
        <f t="shared" si="80"/>
        <v/>
      </c>
      <c r="U334" s="8">
        <f t="shared" si="81"/>
        <v>13429.035400000001</v>
      </c>
    </row>
    <row r="335" spans="1:21" ht="17" x14ac:dyDescent="0.2">
      <c r="A335">
        <v>56</v>
      </c>
      <c r="B335" t="s">
        <v>7</v>
      </c>
      <c r="C335">
        <v>28.785</v>
      </c>
      <c r="D335">
        <v>0</v>
      </c>
      <c r="E335" t="s">
        <v>11</v>
      </c>
      <c r="F335" t="s">
        <v>14</v>
      </c>
      <c r="G335">
        <v>11658.379150000001</v>
      </c>
      <c r="H335" t="str">
        <f t="shared" si="82"/>
        <v/>
      </c>
      <c r="I335">
        <f t="shared" si="83"/>
        <v>11658.379150000001</v>
      </c>
      <c r="J335" t="str">
        <f t="shared" si="70"/>
        <v/>
      </c>
      <c r="K335">
        <f t="shared" si="71"/>
        <v>11658.379150000001</v>
      </c>
      <c r="L335" t="str">
        <f t="shared" si="72"/>
        <v/>
      </c>
      <c r="M335">
        <f t="shared" si="73"/>
        <v>11658.379150000001</v>
      </c>
      <c r="N335" t="str">
        <f t="shared" si="74"/>
        <v/>
      </c>
      <c r="O335" s="8">
        <f t="shared" si="75"/>
        <v>11658.379150000001</v>
      </c>
      <c r="P335">
        <f t="shared" si="76"/>
        <v>11658.379150000001</v>
      </c>
      <c r="Q335" s="8" t="str">
        <f t="shared" si="77"/>
        <v/>
      </c>
      <c r="R335" s="8" t="str">
        <f t="shared" si="78"/>
        <v/>
      </c>
      <c r="S335" s="8" t="str">
        <f t="shared" si="79"/>
        <v/>
      </c>
      <c r="T335" s="8">
        <f t="shared" si="80"/>
        <v>11658.379150000001</v>
      </c>
      <c r="U335" s="8" t="str">
        <f t="shared" si="81"/>
        <v/>
      </c>
    </row>
    <row r="336" spans="1:21" ht="17" x14ac:dyDescent="0.2">
      <c r="A336">
        <v>43</v>
      </c>
      <c r="B336" t="s">
        <v>7</v>
      </c>
      <c r="C336">
        <v>35.72</v>
      </c>
      <c r="D336">
        <v>2</v>
      </c>
      <c r="E336" t="s">
        <v>11</v>
      </c>
      <c r="F336" t="s">
        <v>14</v>
      </c>
      <c r="G336">
        <v>19144.576519999999</v>
      </c>
      <c r="H336" t="str">
        <f t="shared" si="82"/>
        <v/>
      </c>
      <c r="I336">
        <f t="shared" si="83"/>
        <v>19144.576519999999</v>
      </c>
      <c r="J336" t="str">
        <f t="shared" si="70"/>
        <v/>
      </c>
      <c r="K336">
        <f t="shared" si="71"/>
        <v>19144.576519999999</v>
      </c>
      <c r="L336" t="str">
        <f t="shared" si="72"/>
        <v/>
      </c>
      <c r="M336">
        <f t="shared" si="73"/>
        <v>19144.576519999999</v>
      </c>
      <c r="N336" t="str">
        <f t="shared" si="74"/>
        <v/>
      </c>
      <c r="O336" s="8">
        <f t="shared" si="75"/>
        <v>19144.576519999999</v>
      </c>
      <c r="P336">
        <f t="shared" si="76"/>
        <v>19144.576519999999</v>
      </c>
      <c r="Q336" s="8" t="str">
        <f t="shared" si="77"/>
        <v/>
      </c>
      <c r="R336" s="8" t="str">
        <f t="shared" si="78"/>
        <v/>
      </c>
      <c r="S336" s="8" t="str">
        <f t="shared" si="79"/>
        <v/>
      </c>
      <c r="T336" s="8">
        <f t="shared" si="80"/>
        <v>19144.576519999999</v>
      </c>
      <c r="U336" s="8" t="str">
        <f t="shared" si="81"/>
        <v/>
      </c>
    </row>
    <row r="337" spans="1:21" ht="17" x14ac:dyDescent="0.2">
      <c r="A337">
        <v>64</v>
      </c>
      <c r="B337" t="s">
        <v>10</v>
      </c>
      <c r="C337">
        <v>34.5</v>
      </c>
      <c r="D337">
        <v>0</v>
      </c>
      <c r="E337" t="s">
        <v>11</v>
      </c>
      <c r="F337" t="s">
        <v>9</v>
      </c>
      <c r="G337">
        <v>13822.803</v>
      </c>
      <c r="H337" t="str">
        <f t="shared" si="82"/>
        <v/>
      </c>
      <c r="I337">
        <f t="shared" si="83"/>
        <v>13822.803</v>
      </c>
      <c r="J337" t="str">
        <f t="shared" si="70"/>
        <v/>
      </c>
      <c r="K337">
        <f t="shared" si="71"/>
        <v>13822.803</v>
      </c>
      <c r="L337">
        <f t="shared" si="72"/>
        <v>13822.803</v>
      </c>
      <c r="M337" t="str">
        <f t="shared" si="73"/>
        <v/>
      </c>
      <c r="N337">
        <f t="shared" si="74"/>
        <v>13822.803</v>
      </c>
      <c r="O337" s="8" t="str">
        <f t="shared" si="75"/>
        <v/>
      </c>
      <c r="P337" t="str">
        <f t="shared" si="76"/>
        <v/>
      </c>
      <c r="Q337" s="8">
        <f t="shared" si="77"/>
        <v>13822.803</v>
      </c>
      <c r="R337" s="8" t="str">
        <f t="shared" si="78"/>
        <v/>
      </c>
      <c r="S337" s="8">
        <f t="shared" si="79"/>
        <v>13822.803</v>
      </c>
      <c r="T337" s="8" t="str">
        <f t="shared" si="80"/>
        <v/>
      </c>
      <c r="U337" s="8" t="str">
        <f t="shared" si="81"/>
        <v/>
      </c>
    </row>
    <row r="338" spans="1:21" ht="17" x14ac:dyDescent="0.2">
      <c r="A338">
        <v>60</v>
      </c>
      <c r="B338" t="s">
        <v>10</v>
      </c>
      <c r="C338">
        <v>25.74</v>
      </c>
      <c r="D338">
        <v>0</v>
      </c>
      <c r="E338" t="s">
        <v>11</v>
      </c>
      <c r="F338" t="s">
        <v>12</v>
      </c>
      <c r="G338">
        <v>12142.578600000001</v>
      </c>
      <c r="H338" t="str">
        <f t="shared" si="82"/>
        <v/>
      </c>
      <c r="I338">
        <f t="shared" si="83"/>
        <v>12142.578600000001</v>
      </c>
      <c r="J338" t="str">
        <f t="shared" si="70"/>
        <v/>
      </c>
      <c r="K338">
        <f t="shared" si="71"/>
        <v>12142.578600000001</v>
      </c>
      <c r="L338">
        <f t="shared" si="72"/>
        <v>12142.578600000001</v>
      </c>
      <c r="M338" t="str">
        <f t="shared" si="73"/>
        <v/>
      </c>
      <c r="N338">
        <f t="shared" si="74"/>
        <v>12142.578600000001</v>
      </c>
      <c r="O338" s="8" t="str">
        <f t="shared" si="75"/>
        <v/>
      </c>
      <c r="P338">
        <f t="shared" si="76"/>
        <v>12142.578600000001</v>
      </c>
      <c r="Q338" s="8" t="str">
        <f t="shared" si="77"/>
        <v/>
      </c>
      <c r="R338" s="8">
        <f t="shared" si="78"/>
        <v>12142.578600000001</v>
      </c>
      <c r="S338" s="8" t="str">
        <f t="shared" si="79"/>
        <v/>
      </c>
      <c r="T338" s="8" t="str">
        <f t="shared" si="80"/>
        <v/>
      </c>
      <c r="U338" s="8" t="str">
        <f t="shared" si="81"/>
        <v/>
      </c>
    </row>
    <row r="339" spans="1:21" ht="17" x14ac:dyDescent="0.2">
      <c r="A339">
        <v>62</v>
      </c>
      <c r="B339" t="s">
        <v>10</v>
      </c>
      <c r="C339">
        <v>27.55</v>
      </c>
      <c r="D339">
        <v>1</v>
      </c>
      <c r="E339" t="s">
        <v>11</v>
      </c>
      <c r="F339" t="s">
        <v>13</v>
      </c>
      <c r="G339">
        <v>13937.666499999999</v>
      </c>
      <c r="H339" t="str">
        <f t="shared" si="82"/>
        <v/>
      </c>
      <c r="I339">
        <f t="shared" si="83"/>
        <v>13937.666499999999</v>
      </c>
      <c r="J339" t="str">
        <f t="shared" si="70"/>
        <v/>
      </c>
      <c r="K339">
        <f t="shared" si="71"/>
        <v>13937.666499999999</v>
      </c>
      <c r="L339">
        <f t="shared" si="72"/>
        <v>13937.666499999999</v>
      </c>
      <c r="M339" t="str">
        <f t="shared" si="73"/>
        <v/>
      </c>
      <c r="N339" t="str">
        <f t="shared" si="74"/>
        <v/>
      </c>
      <c r="O339" s="8">
        <f t="shared" si="75"/>
        <v>13937.666499999999</v>
      </c>
      <c r="P339" t="str">
        <f t="shared" si="76"/>
        <v/>
      </c>
      <c r="Q339" s="8">
        <f t="shared" si="77"/>
        <v>13937.666499999999</v>
      </c>
      <c r="R339" s="8" t="str">
        <f t="shared" si="78"/>
        <v/>
      </c>
      <c r="S339" s="8" t="str">
        <f t="shared" si="79"/>
        <v/>
      </c>
      <c r="T339" s="8" t="str">
        <f t="shared" si="80"/>
        <v/>
      </c>
      <c r="U339" s="8">
        <f t="shared" si="81"/>
        <v>13937.666499999999</v>
      </c>
    </row>
    <row r="340" spans="1:21" ht="17" x14ac:dyDescent="0.2">
      <c r="A340">
        <v>50</v>
      </c>
      <c r="B340" t="s">
        <v>10</v>
      </c>
      <c r="C340">
        <v>32.299999999999997</v>
      </c>
      <c r="D340">
        <v>1</v>
      </c>
      <c r="E340" t="s">
        <v>8</v>
      </c>
      <c r="F340" t="s">
        <v>14</v>
      </c>
      <c r="G340">
        <v>41919.097000000002</v>
      </c>
      <c r="H340">
        <f t="shared" si="82"/>
        <v>41919.097000000002</v>
      </c>
      <c r="I340" t="str">
        <f t="shared" si="83"/>
        <v/>
      </c>
      <c r="J340" t="str">
        <f t="shared" si="70"/>
        <v/>
      </c>
      <c r="K340">
        <f t="shared" si="71"/>
        <v>41919.097000000002</v>
      </c>
      <c r="L340">
        <f t="shared" si="72"/>
        <v>41919.097000000002</v>
      </c>
      <c r="M340" t="str">
        <f t="shared" si="73"/>
        <v/>
      </c>
      <c r="N340" t="str">
        <f t="shared" si="74"/>
        <v/>
      </c>
      <c r="O340" s="8">
        <f t="shared" si="75"/>
        <v>41919.097000000002</v>
      </c>
      <c r="P340">
        <f t="shared" si="76"/>
        <v>41919.097000000002</v>
      </c>
      <c r="Q340" s="8" t="str">
        <f t="shared" si="77"/>
        <v/>
      </c>
      <c r="R340" s="8" t="str">
        <f t="shared" si="78"/>
        <v/>
      </c>
      <c r="S340" s="8" t="str">
        <f t="shared" si="79"/>
        <v/>
      </c>
      <c r="T340" s="8">
        <f t="shared" si="80"/>
        <v>41919.097000000002</v>
      </c>
      <c r="U340" s="8" t="str">
        <f t="shared" si="81"/>
        <v/>
      </c>
    </row>
    <row r="341" spans="1:21" ht="17" x14ac:dyDescent="0.2">
      <c r="A341">
        <v>46</v>
      </c>
      <c r="B341" t="s">
        <v>7</v>
      </c>
      <c r="C341">
        <v>27.72</v>
      </c>
      <c r="D341">
        <v>1</v>
      </c>
      <c r="E341" t="s">
        <v>11</v>
      </c>
      <c r="F341" t="s">
        <v>12</v>
      </c>
      <c r="G341">
        <v>8232.6388000000006</v>
      </c>
      <c r="H341" t="str">
        <f t="shared" si="82"/>
        <v/>
      </c>
      <c r="I341">
        <f t="shared" si="83"/>
        <v>8232.6388000000006</v>
      </c>
      <c r="J341" t="str">
        <f t="shared" si="70"/>
        <v/>
      </c>
      <c r="K341">
        <f t="shared" si="71"/>
        <v>8232.6388000000006</v>
      </c>
      <c r="L341" t="str">
        <f t="shared" si="72"/>
        <v/>
      </c>
      <c r="M341">
        <f t="shared" si="73"/>
        <v>8232.6388000000006</v>
      </c>
      <c r="N341">
        <f t="shared" si="74"/>
        <v>8232.6388000000006</v>
      </c>
      <c r="O341" s="8" t="str">
        <f t="shared" si="75"/>
        <v/>
      </c>
      <c r="P341">
        <f t="shared" si="76"/>
        <v>8232.6388000000006</v>
      </c>
      <c r="Q341" s="8" t="str">
        <f t="shared" si="77"/>
        <v/>
      </c>
      <c r="R341" s="8">
        <f t="shared" si="78"/>
        <v>8232.6388000000006</v>
      </c>
      <c r="S341" s="8" t="str">
        <f t="shared" si="79"/>
        <v/>
      </c>
      <c r="T341" s="8" t="str">
        <f t="shared" si="80"/>
        <v/>
      </c>
      <c r="U341" s="8" t="str">
        <f t="shared" si="81"/>
        <v/>
      </c>
    </row>
    <row r="342" spans="1:21" ht="17" x14ac:dyDescent="0.2">
      <c r="A342">
        <v>24</v>
      </c>
      <c r="B342" t="s">
        <v>7</v>
      </c>
      <c r="C342">
        <v>27.6</v>
      </c>
      <c r="D342">
        <v>0</v>
      </c>
      <c r="E342" t="s">
        <v>11</v>
      </c>
      <c r="F342" t="s">
        <v>9</v>
      </c>
      <c r="G342">
        <v>18955.220170000001</v>
      </c>
      <c r="H342" t="str">
        <f t="shared" si="82"/>
        <v/>
      </c>
      <c r="I342">
        <f t="shared" si="83"/>
        <v>18955.220170000001</v>
      </c>
      <c r="J342" t="str">
        <f t="shared" si="70"/>
        <v/>
      </c>
      <c r="K342">
        <f t="shared" si="71"/>
        <v>18955.220170000001</v>
      </c>
      <c r="L342" t="str">
        <f t="shared" si="72"/>
        <v/>
      </c>
      <c r="M342">
        <f t="shared" si="73"/>
        <v>18955.220170000001</v>
      </c>
      <c r="N342">
        <f t="shared" si="74"/>
        <v>18955.220170000001</v>
      </c>
      <c r="O342" s="8" t="str">
        <f t="shared" si="75"/>
        <v/>
      </c>
      <c r="P342" t="str">
        <f t="shared" si="76"/>
        <v/>
      </c>
      <c r="Q342" s="8">
        <f t="shared" si="77"/>
        <v>18955.220170000001</v>
      </c>
      <c r="R342" s="8" t="str">
        <f t="shared" si="78"/>
        <v/>
      </c>
      <c r="S342" s="8">
        <f t="shared" si="79"/>
        <v>18955.220170000001</v>
      </c>
      <c r="T342" s="8" t="str">
        <f t="shared" si="80"/>
        <v/>
      </c>
      <c r="U342" s="8" t="str">
        <f t="shared" si="81"/>
        <v/>
      </c>
    </row>
    <row r="343" spans="1:21" ht="17" x14ac:dyDescent="0.2">
      <c r="A343">
        <v>62</v>
      </c>
      <c r="B343" t="s">
        <v>10</v>
      </c>
      <c r="C343">
        <v>30.02</v>
      </c>
      <c r="D343">
        <v>0</v>
      </c>
      <c r="E343" t="s">
        <v>11</v>
      </c>
      <c r="F343" t="s">
        <v>13</v>
      </c>
      <c r="G343">
        <v>13352.0998</v>
      </c>
      <c r="H343" t="str">
        <f t="shared" si="82"/>
        <v/>
      </c>
      <c r="I343">
        <f t="shared" si="83"/>
        <v>13352.0998</v>
      </c>
      <c r="J343" t="str">
        <f t="shared" si="70"/>
        <v/>
      </c>
      <c r="K343">
        <f t="shared" si="71"/>
        <v>13352.0998</v>
      </c>
      <c r="L343">
        <f t="shared" si="72"/>
        <v>13352.0998</v>
      </c>
      <c r="M343" t="str">
        <f t="shared" si="73"/>
        <v/>
      </c>
      <c r="N343" t="str">
        <f t="shared" si="74"/>
        <v/>
      </c>
      <c r="O343" s="8">
        <f t="shared" si="75"/>
        <v>13352.0998</v>
      </c>
      <c r="P343" t="str">
        <f t="shared" si="76"/>
        <v/>
      </c>
      <c r="Q343" s="8">
        <f t="shared" si="77"/>
        <v>13352.0998</v>
      </c>
      <c r="R343" s="8" t="str">
        <f t="shared" si="78"/>
        <v/>
      </c>
      <c r="S343" s="8" t="str">
        <f t="shared" si="79"/>
        <v/>
      </c>
      <c r="T343" s="8" t="str">
        <f t="shared" si="80"/>
        <v/>
      </c>
      <c r="U343" s="8">
        <f t="shared" si="81"/>
        <v>13352.0998</v>
      </c>
    </row>
    <row r="344" spans="1:21" ht="17" x14ac:dyDescent="0.2">
      <c r="A344">
        <v>60</v>
      </c>
      <c r="B344" t="s">
        <v>7</v>
      </c>
      <c r="C344">
        <v>27.55</v>
      </c>
      <c r="D344">
        <v>0</v>
      </c>
      <c r="E344" t="s">
        <v>11</v>
      </c>
      <c r="F344" t="s">
        <v>14</v>
      </c>
      <c r="G344">
        <v>13217.094499999999</v>
      </c>
      <c r="H344" t="str">
        <f t="shared" si="82"/>
        <v/>
      </c>
      <c r="I344">
        <f t="shared" si="83"/>
        <v>13217.094499999999</v>
      </c>
      <c r="J344" t="str">
        <f t="shared" si="70"/>
        <v/>
      </c>
      <c r="K344">
        <f t="shared" si="71"/>
        <v>13217.094499999999</v>
      </c>
      <c r="L344" t="str">
        <f t="shared" si="72"/>
        <v/>
      </c>
      <c r="M344">
        <f t="shared" si="73"/>
        <v>13217.094499999999</v>
      </c>
      <c r="N344" t="str">
        <f t="shared" si="74"/>
        <v/>
      </c>
      <c r="O344" s="8">
        <f t="shared" si="75"/>
        <v>13217.094499999999</v>
      </c>
      <c r="P344">
        <f t="shared" si="76"/>
        <v>13217.094499999999</v>
      </c>
      <c r="Q344" s="8" t="str">
        <f t="shared" si="77"/>
        <v/>
      </c>
      <c r="R344" s="8" t="str">
        <f t="shared" si="78"/>
        <v/>
      </c>
      <c r="S344" s="8" t="str">
        <f t="shared" si="79"/>
        <v/>
      </c>
      <c r="T344" s="8">
        <f t="shared" si="80"/>
        <v>13217.094499999999</v>
      </c>
      <c r="U344" s="8" t="str">
        <f t="shared" si="81"/>
        <v/>
      </c>
    </row>
    <row r="345" spans="1:21" ht="17" x14ac:dyDescent="0.2">
      <c r="A345">
        <v>63</v>
      </c>
      <c r="B345" t="s">
        <v>10</v>
      </c>
      <c r="C345">
        <v>36.765000000000001</v>
      </c>
      <c r="D345">
        <v>0</v>
      </c>
      <c r="E345" t="s">
        <v>11</v>
      </c>
      <c r="F345" t="s">
        <v>14</v>
      </c>
      <c r="G345">
        <v>13981.850350000001</v>
      </c>
      <c r="H345" t="str">
        <f t="shared" si="82"/>
        <v/>
      </c>
      <c r="I345">
        <f t="shared" si="83"/>
        <v>13981.850350000001</v>
      </c>
      <c r="J345" t="str">
        <f t="shared" si="70"/>
        <v/>
      </c>
      <c r="K345">
        <f t="shared" si="71"/>
        <v>13981.850350000001</v>
      </c>
      <c r="L345">
        <f t="shared" si="72"/>
        <v>13981.850350000001</v>
      </c>
      <c r="M345" t="str">
        <f t="shared" si="73"/>
        <v/>
      </c>
      <c r="N345" t="str">
        <f t="shared" si="74"/>
        <v/>
      </c>
      <c r="O345" s="8">
        <f t="shared" si="75"/>
        <v>13981.850350000001</v>
      </c>
      <c r="P345">
        <f t="shared" si="76"/>
        <v>13981.850350000001</v>
      </c>
      <c r="Q345" s="8" t="str">
        <f t="shared" si="77"/>
        <v/>
      </c>
      <c r="R345" s="8" t="str">
        <f t="shared" si="78"/>
        <v/>
      </c>
      <c r="S345" s="8" t="str">
        <f t="shared" si="79"/>
        <v/>
      </c>
      <c r="T345" s="8">
        <f t="shared" si="80"/>
        <v>13981.850350000001</v>
      </c>
      <c r="U345" s="8" t="str">
        <f t="shared" si="81"/>
        <v/>
      </c>
    </row>
    <row r="346" spans="1:21" ht="17" x14ac:dyDescent="0.2">
      <c r="A346">
        <v>49</v>
      </c>
      <c r="B346" t="s">
        <v>7</v>
      </c>
      <c r="C346">
        <v>41.47</v>
      </c>
      <c r="D346">
        <v>4</v>
      </c>
      <c r="E346" t="s">
        <v>11</v>
      </c>
      <c r="F346" t="s">
        <v>12</v>
      </c>
      <c r="G346">
        <v>10977.2063</v>
      </c>
      <c r="H346" t="str">
        <f t="shared" si="82"/>
        <v/>
      </c>
      <c r="I346">
        <f t="shared" si="83"/>
        <v>10977.2063</v>
      </c>
      <c r="J346" t="str">
        <f t="shared" si="70"/>
        <v/>
      </c>
      <c r="K346">
        <f t="shared" si="71"/>
        <v>10977.2063</v>
      </c>
      <c r="L346" t="str">
        <f t="shared" si="72"/>
        <v/>
      </c>
      <c r="M346">
        <f t="shared" si="73"/>
        <v>10977.2063</v>
      </c>
      <c r="N346">
        <f t="shared" si="74"/>
        <v>10977.2063</v>
      </c>
      <c r="O346" s="8" t="str">
        <f t="shared" si="75"/>
        <v/>
      </c>
      <c r="P346">
        <f t="shared" si="76"/>
        <v>10977.2063</v>
      </c>
      <c r="Q346" s="8" t="str">
        <f t="shared" si="77"/>
        <v/>
      </c>
      <c r="R346" s="8">
        <f t="shared" si="78"/>
        <v>10977.2063</v>
      </c>
      <c r="S346" s="8" t="str">
        <f t="shared" si="79"/>
        <v/>
      </c>
      <c r="T346" s="8" t="str">
        <f t="shared" si="80"/>
        <v/>
      </c>
      <c r="U346" s="8" t="str">
        <f t="shared" si="81"/>
        <v/>
      </c>
    </row>
    <row r="347" spans="1:21" ht="17" x14ac:dyDescent="0.2">
      <c r="A347">
        <v>34</v>
      </c>
      <c r="B347" t="s">
        <v>7</v>
      </c>
      <c r="C347">
        <v>29.26</v>
      </c>
      <c r="D347">
        <v>3</v>
      </c>
      <c r="E347" t="s">
        <v>11</v>
      </c>
      <c r="F347" t="s">
        <v>12</v>
      </c>
      <c r="G347">
        <v>6184.2993999999999</v>
      </c>
      <c r="H347" t="str">
        <f t="shared" si="82"/>
        <v/>
      </c>
      <c r="I347">
        <f t="shared" si="83"/>
        <v>6184.2993999999999</v>
      </c>
      <c r="J347" t="str">
        <f t="shared" si="70"/>
        <v/>
      </c>
      <c r="K347">
        <f t="shared" si="71"/>
        <v>6184.2993999999999</v>
      </c>
      <c r="L347" t="str">
        <f t="shared" si="72"/>
        <v/>
      </c>
      <c r="M347">
        <f t="shared" si="73"/>
        <v>6184.2993999999999</v>
      </c>
      <c r="N347">
        <f t="shared" si="74"/>
        <v>6184.2993999999999</v>
      </c>
      <c r="O347" s="8" t="str">
        <f t="shared" si="75"/>
        <v/>
      </c>
      <c r="P347">
        <f t="shared" si="76"/>
        <v>6184.2993999999999</v>
      </c>
      <c r="Q347" s="8" t="str">
        <f t="shared" si="77"/>
        <v/>
      </c>
      <c r="R347" s="8">
        <f t="shared" si="78"/>
        <v>6184.2993999999999</v>
      </c>
      <c r="S347" s="8" t="str">
        <f t="shared" si="79"/>
        <v/>
      </c>
      <c r="T347" s="8" t="str">
        <f t="shared" si="80"/>
        <v/>
      </c>
      <c r="U347" s="8" t="str">
        <f t="shared" si="81"/>
        <v/>
      </c>
    </row>
    <row r="348" spans="1:21" ht="17" x14ac:dyDescent="0.2">
      <c r="A348">
        <v>33</v>
      </c>
      <c r="B348" t="s">
        <v>10</v>
      </c>
      <c r="C348">
        <v>35.75</v>
      </c>
      <c r="D348">
        <v>2</v>
      </c>
      <c r="E348" t="s">
        <v>11</v>
      </c>
      <c r="F348" t="s">
        <v>12</v>
      </c>
      <c r="G348">
        <v>4889.9994999999999</v>
      </c>
      <c r="H348" t="str">
        <f t="shared" si="82"/>
        <v/>
      </c>
      <c r="I348">
        <f t="shared" si="83"/>
        <v>4889.9994999999999</v>
      </c>
      <c r="J348" t="str">
        <f t="shared" si="70"/>
        <v/>
      </c>
      <c r="K348">
        <f t="shared" si="71"/>
        <v>4889.9994999999999</v>
      </c>
      <c r="L348">
        <f t="shared" si="72"/>
        <v>4889.9994999999999</v>
      </c>
      <c r="M348" t="str">
        <f t="shared" si="73"/>
        <v/>
      </c>
      <c r="N348">
        <f t="shared" si="74"/>
        <v>4889.9994999999999</v>
      </c>
      <c r="O348" s="8" t="str">
        <f t="shared" si="75"/>
        <v/>
      </c>
      <c r="P348">
        <f t="shared" si="76"/>
        <v>4889.9994999999999</v>
      </c>
      <c r="Q348" s="8" t="str">
        <f t="shared" si="77"/>
        <v/>
      </c>
      <c r="R348" s="8">
        <f t="shared" si="78"/>
        <v>4889.9994999999999</v>
      </c>
      <c r="S348" s="8" t="str">
        <f t="shared" si="79"/>
        <v/>
      </c>
      <c r="T348" s="8" t="str">
        <f t="shared" si="80"/>
        <v/>
      </c>
      <c r="U348" s="8" t="str">
        <f t="shared" si="81"/>
        <v/>
      </c>
    </row>
    <row r="349" spans="1:21" ht="17" x14ac:dyDescent="0.2">
      <c r="A349">
        <v>46</v>
      </c>
      <c r="B349" t="s">
        <v>10</v>
      </c>
      <c r="C349">
        <v>33.344999999999999</v>
      </c>
      <c r="D349">
        <v>1</v>
      </c>
      <c r="E349" t="s">
        <v>11</v>
      </c>
      <c r="F349" t="s">
        <v>14</v>
      </c>
      <c r="G349">
        <v>8334.4575499999992</v>
      </c>
      <c r="H349" t="str">
        <f t="shared" si="82"/>
        <v/>
      </c>
      <c r="I349">
        <f t="shared" si="83"/>
        <v>8334.4575499999992</v>
      </c>
      <c r="J349" t="str">
        <f t="shared" si="70"/>
        <v/>
      </c>
      <c r="K349">
        <f t="shared" si="71"/>
        <v>8334.4575499999992</v>
      </c>
      <c r="L349">
        <f t="shared" si="72"/>
        <v>8334.4575499999992</v>
      </c>
      <c r="M349" t="str">
        <f t="shared" si="73"/>
        <v/>
      </c>
      <c r="N349" t="str">
        <f t="shared" si="74"/>
        <v/>
      </c>
      <c r="O349" s="8">
        <f t="shared" si="75"/>
        <v>8334.4575499999992</v>
      </c>
      <c r="P349">
        <f t="shared" si="76"/>
        <v>8334.4575499999992</v>
      </c>
      <c r="Q349" s="8" t="str">
        <f t="shared" si="77"/>
        <v/>
      </c>
      <c r="R349" s="8" t="str">
        <f t="shared" si="78"/>
        <v/>
      </c>
      <c r="S349" s="8" t="str">
        <f t="shared" si="79"/>
        <v/>
      </c>
      <c r="T349" s="8">
        <f t="shared" si="80"/>
        <v>8334.4575499999992</v>
      </c>
      <c r="U349" s="8" t="str">
        <f t="shared" si="81"/>
        <v/>
      </c>
    </row>
    <row r="350" spans="1:21" ht="17" x14ac:dyDescent="0.2">
      <c r="A350">
        <v>36</v>
      </c>
      <c r="B350" t="s">
        <v>7</v>
      </c>
      <c r="C350">
        <v>29.92</v>
      </c>
      <c r="D350">
        <v>1</v>
      </c>
      <c r="E350" t="s">
        <v>11</v>
      </c>
      <c r="F350" t="s">
        <v>12</v>
      </c>
      <c r="G350">
        <v>5478.0367999999999</v>
      </c>
      <c r="H350" t="str">
        <f t="shared" si="82"/>
        <v/>
      </c>
      <c r="I350">
        <f t="shared" si="83"/>
        <v>5478.0367999999999</v>
      </c>
      <c r="J350" t="str">
        <f t="shared" si="70"/>
        <v/>
      </c>
      <c r="K350">
        <f t="shared" si="71"/>
        <v>5478.0367999999999</v>
      </c>
      <c r="L350" t="str">
        <f t="shared" si="72"/>
        <v/>
      </c>
      <c r="M350">
        <f t="shared" si="73"/>
        <v>5478.0367999999999</v>
      </c>
      <c r="N350">
        <f t="shared" si="74"/>
        <v>5478.0367999999999</v>
      </c>
      <c r="O350" s="8" t="str">
        <f t="shared" si="75"/>
        <v/>
      </c>
      <c r="P350">
        <f t="shared" si="76"/>
        <v>5478.0367999999999</v>
      </c>
      <c r="Q350" s="8" t="str">
        <f t="shared" si="77"/>
        <v/>
      </c>
      <c r="R350" s="8">
        <f t="shared" si="78"/>
        <v>5478.0367999999999</v>
      </c>
      <c r="S350" s="8" t="str">
        <f t="shared" si="79"/>
        <v/>
      </c>
      <c r="T350" s="8" t="str">
        <f t="shared" si="80"/>
        <v/>
      </c>
      <c r="U350" s="8" t="str">
        <f t="shared" si="81"/>
        <v/>
      </c>
    </row>
    <row r="351" spans="1:21" ht="17" x14ac:dyDescent="0.2">
      <c r="A351">
        <v>19</v>
      </c>
      <c r="B351" t="s">
        <v>10</v>
      </c>
      <c r="C351">
        <v>27.835000000000001</v>
      </c>
      <c r="D351">
        <v>0</v>
      </c>
      <c r="E351" t="s">
        <v>11</v>
      </c>
      <c r="F351" t="s">
        <v>13</v>
      </c>
      <c r="G351">
        <v>1635.7336499999999</v>
      </c>
      <c r="H351" t="str">
        <f t="shared" si="82"/>
        <v/>
      </c>
      <c r="I351">
        <f t="shared" si="83"/>
        <v>1635.7336499999999</v>
      </c>
      <c r="J351" t="str">
        <f t="shared" si="70"/>
        <v/>
      </c>
      <c r="K351">
        <f t="shared" si="71"/>
        <v>1635.7336499999999</v>
      </c>
      <c r="L351">
        <f t="shared" si="72"/>
        <v>1635.7336499999999</v>
      </c>
      <c r="M351" t="str">
        <f t="shared" si="73"/>
        <v/>
      </c>
      <c r="N351" t="str">
        <f t="shared" si="74"/>
        <v/>
      </c>
      <c r="O351" s="8">
        <f t="shared" si="75"/>
        <v>1635.7336499999999</v>
      </c>
      <c r="P351" t="str">
        <f t="shared" si="76"/>
        <v/>
      </c>
      <c r="Q351" s="8">
        <f t="shared" si="77"/>
        <v>1635.7336499999999</v>
      </c>
      <c r="R351" s="8" t="str">
        <f t="shared" si="78"/>
        <v/>
      </c>
      <c r="S351" s="8" t="str">
        <f t="shared" si="79"/>
        <v/>
      </c>
      <c r="T351" s="8" t="str">
        <f t="shared" si="80"/>
        <v/>
      </c>
      <c r="U351" s="8">
        <f t="shared" si="81"/>
        <v>1635.7336499999999</v>
      </c>
    </row>
    <row r="352" spans="1:21" ht="17" x14ac:dyDescent="0.2">
      <c r="A352">
        <v>57</v>
      </c>
      <c r="B352" t="s">
        <v>7</v>
      </c>
      <c r="C352">
        <v>23.18</v>
      </c>
      <c r="D352">
        <v>0</v>
      </c>
      <c r="E352" t="s">
        <v>11</v>
      </c>
      <c r="F352" t="s">
        <v>13</v>
      </c>
      <c r="G352">
        <v>11830.6072</v>
      </c>
      <c r="H352" t="str">
        <f t="shared" si="82"/>
        <v/>
      </c>
      <c r="I352">
        <f t="shared" si="83"/>
        <v>11830.6072</v>
      </c>
      <c r="J352">
        <f t="shared" si="70"/>
        <v>11830.6072</v>
      </c>
      <c r="K352" t="str">
        <f t="shared" si="71"/>
        <v/>
      </c>
      <c r="L352" t="str">
        <f t="shared" si="72"/>
        <v/>
      </c>
      <c r="M352">
        <f t="shared" si="73"/>
        <v>11830.6072</v>
      </c>
      <c r="N352" t="str">
        <f t="shared" si="74"/>
        <v/>
      </c>
      <c r="O352" s="8">
        <f t="shared" si="75"/>
        <v>11830.6072</v>
      </c>
      <c r="P352" t="str">
        <f t="shared" si="76"/>
        <v/>
      </c>
      <c r="Q352" s="8">
        <f t="shared" si="77"/>
        <v>11830.6072</v>
      </c>
      <c r="R352" s="8" t="str">
        <f t="shared" si="78"/>
        <v/>
      </c>
      <c r="S352" s="8" t="str">
        <f t="shared" si="79"/>
        <v/>
      </c>
      <c r="T352" s="8" t="str">
        <f t="shared" si="80"/>
        <v/>
      </c>
      <c r="U352" s="8">
        <f t="shared" si="81"/>
        <v>11830.6072</v>
      </c>
    </row>
    <row r="353" spans="1:21" ht="17" x14ac:dyDescent="0.2">
      <c r="A353">
        <v>50</v>
      </c>
      <c r="B353" t="s">
        <v>7</v>
      </c>
      <c r="C353">
        <v>25.6</v>
      </c>
      <c r="D353">
        <v>0</v>
      </c>
      <c r="E353" t="s">
        <v>11</v>
      </c>
      <c r="F353" t="s">
        <v>9</v>
      </c>
      <c r="G353">
        <v>8932.0840000000007</v>
      </c>
      <c r="H353" t="str">
        <f t="shared" si="82"/>
        <v/>
      </c>
      <c r="I353">
        <f t="shared" si="83"/>
        <v>8932.0840000000007</v>
      </c>
      <c r="J353" t="str">
        <f t="shared" si="70"/>
        <v/>
      </c>
      <c r="K353">
        <f t="shared" si="71"/>
        <v>8932.0840000000007</v>
      </c>
      <c r="L353" t="str">
        <f t="shared" si="72"/>
        <v/>
      </c>
      <c r="M353">
        <f t="shared" si="73"/>
        <v>8932.0840000000007</v>
      </c>
      <c r="N353">
        <f t="shared" si="74"/>
        <v>8932.0840000000007</v>
      </c>
      <c r="O353" s="8" t="str">
        <f t="shared" si="75"/>
        <v/>
      </c>
      <c r="P353" t="str">
        <f t="shared" si="76"/>
        <v/>
      </c>
      <c r="Q353" s="8">
        <f t="shared" si="77"/>
        <v>8932.0840000000007</v>
      </c>
      <c r="R353" s="8" t="str">
        <f t="shared" si="78"/>
        <v/>
      </c>
      <c r="S353" s="8">
        <f t="shared" si="79"/>
        <v>8932.0840000000007</v>
      </c>
      <c r="T353" s="8" t="str">
        <f t="shared" si="80"/>
        <v/>
      </c>
      <c r="U353" s="8" t="str">
        <f t="shared" si="81"/>
        <v/>
      </c>
    </row>
    <row r="354" spans="1:21" ht="17" x14ac:dyDescent="0.2">
      <c r="A354">
        <v>30</v>
      </c>
      <c r="B354" t="s">
        <v>7</v>
      </c>
      <c r="C354">
        <v>27.7</v>
      </c>
      <c r="D354">
        <v>0</v>
      </c>
      <c r="E354" t="s">
        <v>11</v>
      </c>
      <c r="F354" t="s">
        <v>9</v>
      </c>
      <c r="G354">
        <v>3554.203</v>
      </c>
      <c r="H354" t="str">
        <f t="shared" si="82"/>
        <v/>
      </c>
      <c r="I354">
        <f t="shared" si="83"/>
        <v>3554.203</v>
      </c>
      <c r="J354" t="str">
        <f t="shared" si="70"/>
        <v/>
      </c>
      <c r="K354">
        <f t="shared" si="71"/>
        <v>3554.203</v>
      </c>
      <c r="L354" t="str">
        <f t="shared" si="72"/>
        <v/>
      </c>
      <c r="M354">
        <f t="shared" si="73"/>
        <v>3554.203</v>
      </c>
      <c r="N354">
        <f t="shared" si="74"/>
        <v>3554.203</v>
      </c>
      <c r="O354" s="8" t="str">
        <f t="shared" si="75"/>
        <v/>
      </c>
      <c r="P354" t="str">
        <f t="shared" si="76"/>
        <v/>
      </c>
      <c r="Q354" s="8">
        <f t="shared" si="77"/>
        <v>3554.203</v>
      </c>
      <c r="R354" s="8" t="str">
        <f t="shared" si="78"/>
        <v/>
      </c>
      <c r="S354" s="8">
        <f t="shared" si="79"/>
        <v>3554.203</v>
      </c>
      <c r="T354" s="8" t="str">
        <f t="shared" si="80"/>
        <v/>
      </c>
      <c r="U354" s="8" t="str">
        <f t="shared" si="81"/>
        <v/>
      </c>
    </row>
    <row r="355" spans="1:21" ht="17" x14ac:dyDescent="0.2">
      <c r="A355">
        <v>33</v>
      </c>
      <c r="B355" t="s">
        <v>10</v>
      </c>
      <c r="C355">
        <v>35.244999999999997</v>
      </c>
      <c r="D355">
        <v>0</v>
      </c>
      <c r="E355" t="s">
        <v>11</v>
      </c>
      <c r="F355" t="s">
        <v>14</v>
      </c>
      <c r="G355">
        <v>12404.8791</v>
      </c>
      <c r="H355" t="str">
        <f t="shared" si="82"/>
        <v/>
      </c>
      <c r="I355">
        <f t="shared" si="83"/>
        <v>12404.8791</v>
      </c>
      <c r="J355" t="str">
        <f t="shared" si="70"/>
        <v/>
      </c>
      <c r="K355">
        <f t="shared" si="71"/>
        <v>12404.8791</v>
      </c>
      <c r="L355">
        <f t="shared" si="72"/>
        <v>12404.8791</v>
      </c>
      <c r="M355" t="str">
        <f t="shared" si="73"/>
        <v/>
      </c>
      <c r="N355" t="str">
        <f t="shared" si="74"/>
        <v/>
      </c>
      <c r="O355" s="8">
        <f t="shared" si="75"/>
        <v>12404.8791</v>
      </c>
      <c r="P355">
        <f t="shared" si="76"/>
        <v>12404.8791</v>
      </c>
      <c r="Q355" s="8" t="str">
        <f t="shared" si="77"/>
        <v/>
      </c>
      <c r="R355" s="8" t="str">
        <f t="shared" si="78"/>
        <v/>
      </c>
      <c r="S355" s="8" t="str">
        <f t="shared" si="79"/>
        <v/>
      </c>
      <c r="T355" s="8">
        <f t="shared" si="80"/>
        <v>12404.8791</v>
      </c>
      <c r="U355" s="8" t="str">
        <f t="shared" si="81"/>
        <v/>
      </c>
    </row>
    <row r="356" spans="1:21" ht="17" x14ac:dyDescent="0.2">
      <c r="A356">
        <v>18</v>
      </c>
      <c r="B356" t="s">
        <v>7</v>
      </c>
      <c r="C356">
        <v>38.28</v>
      </c>
      <c r="D356">
        <v>0</v>
      </c>
      <c r="E356" t="s">
        <v>11</v>
      </c>
      <c r="F356" t="s">
        <v>12</v>
      </c>
      <c r="G356">
        <v>14133.03775</v>
      </c>
      <c r="H356" t="str">
        <f t="shared" si="82"/>
        <v/>
      </c>
      <c r="I356">
        <f t="shared" si="83"/>
        <v>14133.03775</v>
      </c>
      <c r="J356" t="str">
        <f t="shared" si="70"/>
        <v/>
      </c>
      <c r="K356">
        <f t="shared" si="71"/>
        <v>14133.03775</v>
      </c>
      <c r="L356" t="str">
        <f t="shared" si="72"/>
        <v/>
      </c>
      <c r="M356">
        <f t="shared" si="73"/>
        <v>14133.03775</v>
      </c>
      <c r="N356">
        <f t="shared" si="74"/>
        <v>14133.03775</v>
      </c>
      <c r="O356" s="8" t="str">
        <f t="shared" si="75"/>
        <v/>
      </c>
      <c r="P356">
        <f t="shared" si="76"/>
        <v>14133.03775</v>
      </c>
      <c r="Q356" s="8" t="str">
        <f t="shared" si="77"/>
        <v/>
      </c>
      <c r="R356" s="8">
        <f t="shared" si="78"/>
        <v>14133.03775</v>
      </c>
      <c r="S356" s="8" t="str">
        <f t="shared" si="79"/>
        <v/>
      </c>
      <c r="T356" s="8" t="str">
        <f t="shared" si="80"/>
        <v/>
      </c>
      <c r="U356" s="8" t="str">
        <f t="shared" si="81"/>
        <v/>
      </c>
    </row>
    <row r="357" spans="1:21" ht="17" x14ac:dyDescent="0.2">
      <c r="A357">
        <v>46</v>
      </c>
      <c r="B357" t="s">
        <v>10</v>
      </c>
      <c r="C357">
        <v>27.6</v>
      </c>
      <c r="D357">
        <v>0</v>
      </c>
      <c r="E357" t="s">
        <v>11</v>
      </c>
      <c r="F357" t="s">
        <v>9</v>
      </c>
      <c r="G357">
        <v>24603.04837</v>
      </c>
      <c r="H357" t="str">
        <f t="shared" si="82"/>
        <v/>
      </c>
      <c r="I357">
        <f t="shared" si="83"/>
        <v>24603.04837</v>
      </c>
      <c r="J357" t="str">
        <f t="shared" si="70"/>
        <v/>
      </c>
      <c r="K357">
        <f t="shared" si="71"/>
        <v>24603.04837</v>
      </c>
      <c r="L357">
        <f t="shared" si="72"/>
        <v>24603.04837</v>
      </c>
      <c r="M357" t="str">
        <f t="shared" si="73"/>
        <v/>
      </c>
      <c r="N357">
        <f t="shared" si="74"/>
        <v>24603.04837</v>
      </c>
      <c r="O357" s="8" t="str">
        <f t="shared" si="75"/>
        <v/>
      </c>
      <c r="P357" t="str">
        <f t="shared" si="76"/>
        <v/>
      </c>
      <c r="Q357" s="8">
        <f t="shared" si="77"/>
        <v>24603.04837</v>
      </c>
      <c r="R357" s="8" t="str">
        <f t="shared" si="78"/>
        <v/>
      </c>
      <c r="S357" s="8">
        <f t="shared" si="79"/>
        <v>24603.04837</v>
      </c>
      <c r="T357" s="8" t="str">
        <f t="shared" si="80"/>
        <v/>
      </c>
      <c r="U357" s="8" t="str">
        <f t="shared" si="81"/>
        <v/>
      </c>
    </row>
    <row r="358" spans="1:21" ht="17" x14ac:dyDescent="0.2">
      <c r="A358">
        <v>46</v>
      </c>
      <c r="B358" t="s">
        <v>10</v>
      </c>
      <c r="C358">
        <v>43.89</v>
      </c>
      <c r="D358">
        <v>3</v>
      </c>
      <c r="E358" t="s">
        <v>11</v>
      </c>
      <c r="F358" t="s">
        <v>12</v>
      </c>
      <c r="G358">
        <v>8944.1151000000009</v>
      </c>
      <c r="H358" t="str">
        <f t="shared" si="82"/>
        <v/>
      </c>
      <c r="I358">
        <f t="shared" si="83"/>
        <v>8944.1151000000009</v>
      </c>
      <c r="J358" t="str">
        <f t="shared" si="70"/>
        <v/>
      </c>
      <c r="K358">
        <f t="shared" si="71"/>
        <v>8944.1151000000009</v>
      </c>
      <c r="L358">
        <f t="shared" si="72"/>
        <v>8944.1151000000009</v>
      </c>
      <c r="M358" t="str">
        <f t="shared" si="73"/>
        <v/>
      </c>
      <c r="N358">
        <f t="shared" si="74"/>
        <v>8944.1151000000009</v>
      </c>
      <c r="O358" s="8" t="str">
        <f t="shared" si="75"/>
        <v/>
      </c>
      <c r="P358">
        <f t="shared" si="76"/>
        <v>8944.1151000000009</v>
      </c>
      <c r="Q358" s="8" t="str">
        <f t="shared" si="77"/>
        <v/>
      </c>
      <c r="R358" s="8">
        <f t="shared" si="78"/>
        <v>8944.1151000000009</v>
      </c>
      <c r="S358" s="8" t="str">
        <f t="shared" si="79"/>
        <v/>
      </c>
      <c r="T358" s="8" t="str">
        <f t="shared" si="80"/>
        <v/>
      </c>
      <c r="U358" s="8" t="str">
        <f t="shared" si="81"/>
        <v/>
      </c>
    </row>
    <row r="359" spans="1:21" ht="17" x14ac:dyDescent="0.2">
      <c r="A359">
        <v>47</v>
      </c>
      <c r="B359" t="s">
        <v>10</v>
      </c>
      <c r="C359">
        <v>29.83</v>
      </c>
      <c r="D359">
        <v>3</v>
      </c>
      <c r="E359" t="s">
        <v>11</v>
      </c>
      <c r="F359" t="s">
        <v>13</v>
      </c>
      <c r="G359">
        <v>9620.3307000000004</v>
      </c>
      <c r="H359" t="str">
        <f t="shared" si="82"/>
        <v/>
      </c>
      <c r="I359">
        <f t="shared" si="83"/>
        <v>9620.3307000000004</v>
      </c>
      <c r="J359" t="str">
        <f t="shared" si="70"/>
        <v/>
      </c>
      <c r="K359">
        <f t="shared" si="71"/>
        <v>9620.3307000000004</v>
      </c>
      <c r="L359">
        <f t="shared" si="72"/>
        <v>9620.3307000000004</v>
      </c>
      <c r="M359" t="str">
        <f t="shared" si="73"/>
        <v/>
      </c>
      <c r="N359" t="str">
        <f t="shared" si="74"/>
        <v/>
      </c>
      <c r="O359" s="8">
        <f t="shared" si="75"/>
        <v>9620.3307000000004</v>
      </c>
      <c r="P359" t="str">
        <f t="shared" si="76"/>
        <v/>
      </c>
      <c r="Q359" s="8">
        <f t="shared" si="77"/>
        <v>9620.3307000000004</v>
      </c>
      <c r="R359" s="8" t="str">
        <f t="shared" si="78"/>
        <v/>
      </c>
      <c r="S359" s="8" t="str">
        <f t="shared" si="79"/>
        <v/>
      </c>
      <c r="T359" s="8" t="str">
        <f t="shared" si="80"/>
        <v/>
      </c>
      <c r="U359" s="8">
        <f t="shared" si="81"/>
        <v>9620.3307000000004</v>
      </c>
    </row>
    <row r="360" spans="1:21" ht="17" x14ac:dyDescent="0.2">
      <c r="A360">
        <v>23</v>
      </c>
      <c r="B360" t="s">
        <v>10</v>
      </c>
      <c r="C360">
        <v>41.91</v>
      </c>
      <c r="D360">
        <v>0</v>
      </c>
      <c r="E360" t="s">
        <v>11</v>
      </c>
      <c r="F360" t="s">
        <v>12</v>
      </c>
      <c r="G360">
        <v>1837.2819</v>
      </c>
      <c r="H360" t="str">
        <f t="shared" si="82"/>
        <v/>
      </c>
      <c r="I360">
        <f t="shared" si="83"/>
        <v>1837.2819</v>
      </c>
      <c r="J360" t="str">
        <f t="shared" si="70"/>
        <v/>
      </c>
      <c r="K360">
        <f t="shared" si="71"/>
        <v>1837.2819</v>
      </c>
      <c r="L360">
        <f t="shared" si="72"/>
        <v>1837.2819</v>
      </c>
      <c r="M360" t="str">
        <f t="shared" si="73"/>
        <v/>
      </c>
      <c r="N360">
        <f t="shared" si="74"/>
        <v>1837.2819</v>
      </c>
      <c r="O360" s="8" t="str">
        <f t="shared" si="75"/>
        <v/>
      </c>
      <c r="P360">
        <f t="shared" si="76"/>
        <v>1837.2819</v>
      </c>
      <c r="Q360" s="8" t="str">
        <f t="shared" si="77"/>
        <v/>
      </c>
      <c r="R360" s="8">
        <f t="shared" si="78"/>
        <v>1837.2819</v>
      </c>
      <c r="S360" s="8" t="str">
        <f t="shared" si="79"/>
        <v/>
      </c>
      <c r="T360" s="8" t="str">
        <f t="shared" si="80"/>
        <v/>
      </c>
      <c r="U360" s="8" t="str">
        <f t="shared" si="81"/>
        <v/>
      </c>
    </row>
    <row r="361" spans="1:21" ht="17" x14ac:dyDescent="0.2">
      <c r="A361">
        <v>18</v>
      </c>
      <c r="B361" t="s">
        <v>7</v>
      </c>
      <c r="C361">
        <v>20.79</v>
      </c>
      <c r="D361">
        <v>0</v>
      </c>
      <c r="E361" t="s">
        <v>11</v>
      </c>
      <c r="F361" t="s">
        <v>12</v>
      </c>
      <c r="G361">
        <v>1607.5101</v>
      </c>
      <c r="H361" t="str">
        <f t="shared" si="82"/>
        <v/>
      </c>
      <c r="I361">
        <f t="shared" si="83"/>
        <v>1607.5101</v>
      </c>
      <c r="J361">
        <f t="shared" si="70"/>
        <v>1607.5101</v>
      </c>
      <c r="K361" t="str">
        <f t="shared" si="71"/>
        <v/>
      </c>
      <c r="L361" t="str">
        <f t="shared" si="72"/>
        <v/>
      </c>
      <c r="M361">
        <f t="shared" si="73"/>
        <v>1607.5101</v>
      </c>
      <c r="N361">
        <f t="shared" si="74"/>
        <v>1607.5101</v>
      </c>
      <c r="O361" s="8" t="str">
        <f t="shared" si="75"/>
        <v/>
      </c>
      <c r="P361">
        <f t="shared" si="76"/>
        <v>1607.5101</v>
      </c>
      <c r="Q361" s="8" t="str">
        <f t="shared" si="77"/>
        <v/>
      </c>
      <c r="R361" s="8">
        <f t="shared" si="78"/>
        <v>1607.5101</v>
      </c>
      <c r="S361" s="8" t="str">
        <f t="shared" si="79"/>
        <v/>
      </c>
      <c r="T361" s="8" t="str">
        <f t="shared" si="80"/>
        <v/>
      </c>
      <c r="U361" s="8" t="str">
        <f t="shared" si="81"/>
        <v/>
      </c>
    </row>
    <row r="362" spans="1:21" ht="17" x14ac:dyDescent="0.2">
      <c r="A362">
        <v>48</v>
      </c>
      <c r="B362" t="s">
        <v>7</v>
      </c>
      <c r="C362">
        <v>32.299999999999997</v>
      </c>
      <c r="D362">
        <v>2</v>
      </c>
      <c r="E362" t="s">
        <v>11</v>
      </c>
      <c r="F362" t="s">
        <v>14</v>
      </c>
      <c r="G362">
        <v>10043.249</v>
      </c>
      <c r="H362" t="str">
        <f t="shared" si="82"/>
        <v/>
      </c>
      <c r="I362">
        <f t="shared" si="83"/>
        <v>10043.249</v>
      </c>
      <c r="J362" t="str">
        <f t="shared" si="70"/>
        <v/>
      </c>
      <c r="K362">
        <f t="shared" si="71"/>
        <v>10043.249</v>
      </c>
      <c r="L362" t="str">
        <f t="shared" si="72"/>
        <v/>
      </c>
      <c r="M362">
        <f t="shared" si="73"/>
        <v>10043.249</v>
      </c>
      <c r="N362" t="str">
        <f t="shared" si="74"/>
        <v/>
      </c>
      <c r="O362" s="8">
        <f t="shared" si="75"/>
        <v>10043.249</v>
      </c>
      <c r="P362">
        <f t="shared" si="76"/>
        <v>10043.249</v>
      </c>
      <c r="Q362" s="8" t="str">
        <f t="shared" si="77"/>
        <v/>
      </c>
      <c r="R362" s="8" t="str">
        <f t="shared" si="78"/>
        <v/>
      </c>
      <c r="S362" s="8" t="str">
        <f t="shared" si="79"/>
        <v/>
      </c>
      <c r="T362" s="8">
        <f t="shared" si="80"/>
        <v>10043.249</v>
      </c>
      <c r="U362" s="8" t="str">
        <f t="shared" si="81"/>
        <v/>
      </c>
    </row>
    <row r="363" spans="1:21" ht="17" x14ac:dyDescent="0.2">
      <c r="A363">
        <v>35</v>
      </c>
      <c r="B363" t="s">
        <v>10</v>
      </c>
      <c r="C363">
        <v>30.5</v>
      </c>
      <c r="D363">
        <v>1</v>
      </c>
      <c r="E363" t="s">
        <v>11</v>
      </c>
      <c r="F363" t="s">
        <v>9</v>
      </c>
      <c r="G363">
        <v>4751.07</v>
      </c>
      <c r="H363" t="str">
        <f t="shared" si="82"/>
        <v/>
      </c>
      <c r="I363">
        <f t="shared" si="83"/>
        <v>4751.07</v>
      </c>
      <c r="J363" t="str">
        <f t="shared" si="70"/>
        <v/>
      </c>
      <c r="K363">
        <f t="shared" si="71"/>
        <v>4751.07</v>
      </c>
      <c r="L363">
        <f t="shared" si="72"/>
        <v>4751.07</v>
      </c>
      <c r="M363" t="str">
        <f t="shared" si="73"/>
        <v/>
      </c>
      <c r="N363">
        <f t="shared" si="74"/>
        <v>4751.07</v>
      </c>
      <c r="O363" s="8" t="str">
        <f t="shared" si="75"/>
        <v/>
      </c>
      <c r="P363" t="str">
        <f t="shared" si="76"/>
        <v/>
      </c>
      <c r="Q363" s="8">
        <f t="shared" si="77"/>
        <v>4751.07</v>
      </c>
      <c r="R363" s="8" t="str">
        <f t="shared" si="78"/>
        <v/>
      </c>
      <c r="S363" s="8">
        <f t="shared" si="79"/>
        <v>4751.07</v>
      </c>
      <c r="T363" s="8" t="str">
        <f t="shared" si="80"/>
        <v/>
      </c>
      <c r="U363" s="8" t="str">
        <f t="shared" si="81"/>
        <v/>
      </c>
    </row>
    <row r="364" spans="1:21" ht="17" x14ac:dyDescent="0.2">
      <c r="A364">
        <v>19</v>
      </c>
      <c r="B364" t="s">
        <v>7</v>
      </c>
      <c r="C364">
        <v>21.7</v>
      </c>
      <c r="D364">
        <v>0</v>
      </c>
      <c r="E364" t="s">
        <v>8</v>
      </c>
      <c r="F364" t="s">
        <v>9</v>
      </c>
      <c r="G364">
        <v>13844.505999999999</v>
      </c>
      <c r="H364">
        <f t="shared" si="82"/>
        <v>13844.505999999999</v>
      </c>
      <c r="I364" t="str">
        <f t="shared" si="83"/>
        <v/>
      </c>
      <c r="J364">
        <f t="shared" si="70"/>
        <v>13844.505999999999</v>
      </c>
      <c r="K364" t="str">
        <f t="shared" si="71"/>
        <v/>
      </c>
      <c r="L364" t="str">
        <f t="shared" si="72"/>
        <v/>
      </c>
      <c r="M364">
        <f t="shared" si="73"/>
        <v>13844.505999999999</v>
      </c>
      <c r="N364">
        <f t="shared" si="74"/>
        <v>13844.505999999999</v>
      </c>
      <c r="O364" s="8" t="str">
        <f t="shared" si="75"/>
        <v/>
      </c>
      <c r="P364" t="str">
        <f t="shared" si="76"/>
        <v/>
      </c>
      <c r="Q364" s="8">
        <f t="shared" si="77"/>
        <v>13844.505999999999</v>
      </c>
      <c r="R364" s="8" t="str">
        <f t="shared" si="78"/>
        <v/>
      </c>
      <c r="S364" s="8">
        <f t="shared" si="79"/>
        <v>13844.505999999999</v>
      </c>
      <c r="T364" s="8" t="str">
        <f t="shared" si="80"/>
        <v/>
      </c>
      <c r="U364" s="8" t="str">
        <f t="shared" si="81"/>
        <v/>
      </c>
    </row>
    <row r="365" spans="1:21" ht="17" x14ac:dyDescent="0.2">
      <c r="A365">
        <v>21</v>
      </c>
      <c r="B365" t="s">
        <v>7</v>
      </c>
      <c r="C365">
        <v>26.4</v>
      </c>
      <c r="D365">
        <v>1</v>
      </c>
      <c r="E365" t="s">
        <v>11</v>
      </c>
      <c r="F365" t="s">
        <v>9</v>
      </c>
      <c r="G365">
        <v>2597.779</v>
      </c>
      <c r="H365" t="str">
        <f t="shared" si="82"/>
        <v/>
      </c>
      <c r="I365">
        <f t="shared" si="83"/>
        <v>2597.779</v>
      </c>
      <c r="J365" t="str">
        <f t="shared" si="70"/>
        <v/>
      </c>
      <c r="K365">
        <f t="shared" si="71"/>
        <v>2597.779</v>
      </c>
      <c r="L365" t="str">
        <f t="shared" si="72"/>
        <v/>
      </c>
      <c r="M365">
        <f t="shared" si="73"/>
        <v>2597.779</v>
      </c>
      <c r="N365">
        <f t="shared" si="74"/>
        <v>2597.779</v>
      </c>
      <c r="O365" s="8" t="str">
        <f t="shared" si="75"/>
        <v/>
      </c>
      <c r="P365" t="str">
        <f t="shared" si="76"/>
        <v/>
      </c>
      <c r="Q365" s="8">
        <f t="shared" si="77"/>
        <v>2597.779</v>
      </c>
      <c r="R365" s="8" t="str">
        <f t="shared" si="78"/>
        <v/>
      </c>
      <c r="S365" s="8">
        <f t="shared" si="79"/>
        <v>2597.779</v>
      </c>
      <c r="T365" s="8" t="str">
        <f t="shared" si="80"/>
        <v/>
      </c>
      <c r="U365" s="8" t="str">
        <f t="shared" si="81"/>
        <v/>
      </c>
    </row>
    <row r="366" spans="1:21" ht="17" x14ac:dyDescent="0.2">
      <c r="A366">
        <v>21</v>
      </c>
      <c r="B366" t="s">
        <v>7</v>
      </c>
      <c r="C366">
        <v>21.89</v>
      </c>
      <c r="D366">
        <v>2</v>
      </c>
      <c r="E366" t="s">
        <v>11</v>
      </c>
      <c r="F366" t="s">
        <v>12</v>
      </c>
      <c r="G366">
        <v>3180.5101</v>
      </c>
      <c r="H366" t="str">
        <f t="shared" si="82"/>
        <v/>
      </c>
      <c r="I366">
        <f t="shared" si="83"/>
        <v>3180.5101</v>
      </c>
      <c r="J366">
        <f t="shared" si="70"/>
        <v>3180.5101</v>
      </c>
      <c r="K366" t="str">
        <f t="shared" si="71"/>
        <v/>
      </c>
      <c r="L366" t="str">
        <f t="shared" si="72"/>
        <v/>
      </c>
      <c r="M366">
        <f t="shared" si="73"/>
        <v>3180.5101</v>
      </c>
      <c r="N366">
        <f t="shared" si="74"/>
        <v>3180.5101</v>
      </c>
      <c r="O366" s="8" t="str">
        <f t="shared" si="75"/>
        <v/>
      </c>
      <c r="P366">
        <f t="shared" si="76"/>
        <v>3180.5101</v>
      </c>
      <c r="Q366" s="8" t="str">
        <f t="shared" si="77"/>
        <v/>
      </c>
      <c r="R366" s="8">
        <f t="shared" si="78"/>
        <v>3180.5101</v>
      </c>
      <c r="S366" s="8" t="str">
        <f t="shared" si="79"/>
        <v/>
      </c>
      <c r="T366" s="8" t="str">
        <f t="shared" si="80"/>
        <v/>
      </c>
      <c r="U366" s="8" t="str">
        <f t="shared" si="81"/>
        <v/>
      </c>
    </row>
    <row r="367" spans="1:21" ht="17" x14ac:dyDescent="0.2">
      <c r="A367">
        <v>49</v>
      </c>
      <c r="B367" t="s">
        <v>7</v>
      </c>
      <c r="C367">
        <v>30.78</v>
      </c>
      <c r="D367">
        <v>1</v>
      </c>
      <c r="E367" t="s">
        <v>11</v>
      </c>
      <c r="F367" t="s">
        <v>14</v>
      </c>
      <c r="G367">
        <v>9778.3472000000002</v>
      </c>
      <c r="H367" t="str">
        <f t="shared" si="82"/>
        <v/>
      </c>
      <c r="I367">
        <f t="shared" si="83"/>
        <v>9778.3472000000002</v>
      </c>
      <c r="J367" t="str">
        <f t="shared" si="70"/>
        <v/>
      </c>
      <c r="K367">
        <f t="shared" si="71"/>
        <v>9778.3472000000002</v>
      </c>
      <c r="L367" t="str">
        <f t="shared" si="72"/>
        <v/>
      </c>
      <c r="M367">
        <f t="shared" si="73"/>
        <v>9778.3472000000002</v>
      </c>
      <c r="N367" t="str">
        <f t="shared" si="74"/>
        <v/>
      </c>
      <c r="O367" s="8">
        <f t="shared" si="75"/>
        <v>9778.3472000000002</v>
      </c>
      <c r="P367">
        <f t="shared" si="76"/>
        <v>9778.3472000000002</v>
      </c>
      <c r="Q367" s="8" t="str">
        <f t="shared" si="77"/>
        <v/>
      </c>
      <c r="R367" s="8" t="str">
        <f t="shared" si="78"/>
        <v/>
      </c>
      <c r="S367" s="8" t="str">
        <f t="shared" si="79"/>
        <v/>
      </c>
      <c r="T367" s="8">
        <f t="shared" si="80"/>
        <v>9778.3472000000002</v>
      </c>
      <c r="U367" s="8" t="str">
        <f t="shared" si="81"/>
        <v/>
      </c>
    </row>
    <row r="368" spans="1:21" ht="17" x14ac:dyDescent="0.2">
      <c r="A368">
        <v>56</v>
      </c>
      <c r="B368" t="s">
        <v>7</v>
      </c>
      <c r="C368">
        <v>32.299999999999997</v>
      </c>
      <c r="D368">
        <v>3</v>
      </c>
      <c r="E368" t="s">
        <v>11</v>
      </c>
      <c r="F368" t="s">
        <v>14</v>
      </c>
      <c r="G368">
        <v>13430.264999999999</v>
      </c>
      <c r="H368" t="str">
        <f t="shared" si="82"/>
        <v/>
      </c>
      <c r="I368">
        <f t="shared" si="83"/>
        <v>13430.264999999999</v>
      </c>
      <c r="J368" t="str">
        <f t="shared" si="70"/>
        <v/>
      </c>
      <c r="K368">
        <f t="shared" si="71"/>
        <v>13430.264999999999</v>
      </c>
      <c r="L368" t="str">
        <f t="shared" si="72"/>
        <v/>
      </c>
      <c r="M368">
        <f t="shared" si="73"/>
        <v>13430.264999999999</v>
      </c>
      <c r="N368" t="str">
        <f t="shared" si="74"/>
        <v/>
      </c>
      <c r="O368" s="8">
        <f t="shared" si="75"/>
        <v>13430.264999999999</v>
      </c>
      <c r="P368">
        <f t="shared" si="76"/>
        <v>13430.264999999999</v>
      </c>
      <c r="Q368" s="8" t="str">
        <f t="shared" si="77"/>
        <v/>
      </c>
      <c r="R368" s="8" t="str">
        <f t="shared" si="78"/>
        <v/>
      </c>
      <c r="S368" s="8" t="str">
        <f t="shared" si="79"/>
        <v/>
      </c>
      <c r="T368" s="8">
        <f t="shared" si="80"/>
        <v>13430.264999999999</v>
      </c>
      <c r="U368" s="8" t="str">
        <f t="shared" si="81"/>
        <v/>
      </c>
    </row>
    <row r="369" spans="1:21" ht="17" x14ac:dyDescent="0.2">
      <c r="A369">
        <v>42</v>
      </c>
      <c r="B369" t="s">
        <v>7</v>
      </c>
      <c r="C369">
        <v>24.984999999999999</v>
      </c>
      <c r="D369">
        <v>2</v>
      </c>
      <c r="E369" t="s">
        <v>11</v>
      </c>
      <c r="F369" t="s">
        <v>13</v>
      </c>
      <c r="G369">
        <v>8017.0611500000005</v>
      </c>
      <c r="H369" t="str">
        <f t="shared" si="82"/>
        <v/>
      </c>
      <c r="I369">
        <f t="shared" si="83"/>
        <v>8017.0611500000005</v>
      </c>
      <c r="J369">
        <f t="shared" si="70"/>
        <v>8017.0611500000005</v>
      </c>
      <c r="K369" t="str">
        <f t="shared" si="71"/>
        <v/>
      </c>
      <c r="L369" t="str">
        <f t="shared" si="72"/>
        <v/>
      </c>
      <c r="M369">
        <f t="shared" si="73"/>
        <v>8017.0611500000005</v>
      </c>
      <c r="N369" t="str">
        <f t="shared" si="74"/>
        <v/>
      </c>
      <c r="O369" s="8">
        <f t="shared" si="75"/>
        <v>8017.0611500000005</v>
      </c>
      <c r="P369" t="str">
        <f t="shared" si="76"/>
        <v/>
      </c>
      <c r="Q369" s="8">
        <f t="shared" si="77"/>
        <v>8017.0611500000005</v>
      </c>
      <c r="R369" s="8" t="str">
        <f t="shared" si="78"/>
        <v/>
      </c>
      <c r="S369" s="8" t="str">
        <f t="shared" si="79"/>
        <v/>
      </c>
      <c r="T369" s="8" t="str">
        <f t="shared" si="80"/>
        <v/>
      </c>
      <c r="U369" s="8">
        <f t="shared" si="81"/>
        <v>8017.0611500000005</v>
      </c>
    </row>
    <row r="370" spans="1:21" ht="17" x14ac:dyDescent="0.2">
      <c r="A370">
        <v>44</v>
      </c>
      <c r="B370" t="s">
        <v>10</v>
      </c>
      <c r="C370">
        <v>32.015000000000001</v>
      </c>
      <c r="D370">
        <v>2</v>
      </c>
      <c r="E370" t="s">
        <v>11</v>
      </c>
      <c r="F370" t="s">
        <v>13</v>
      </c>
      <c r="G370">
        <v>8116.2688500000004</v>
      </c>
      <c r="H370" t="str">
        <f t="shared" si="82"/>
        <v/>
      </c>
      <c r="I370">
        <f t="shared" si="83"/>
        <v>8116.2688500000004</v>
      </c>
      <c r="J370" t="str">
        <f t="shared" si="70"/>
        <v/>
      </c>
      <c r="K370">
        <f t="shared" si="71"/>
        <v>8116.2688500000004</v>
      </c>
      <c r="L370">
        <f t="shared" si="72"/>
        <v>8116.2688500000004</v>
      </c>
      <c r="M370" t="str">
        <f t="shared" si="73"/>
        <v/>
      </c>
      <c r="N370" t="str">
        <f t="shared" si="74"/>
        <v/>
      </c>
      <c r="O370" s="8">
        <f t="shared" si="75"/>
        <v>8116.2688500000004</v>
      </c>
      <c r="P370" t="str">
        <f t="shared" si="76"/>
        <v/>
      </c>
      <c r="Q370" s="8">
        <f t="shared" si="77"/>
        <v>8116.2688500000004</v>
      </c>
      <c r="R370" s="8" t="str">
        <f t="shared" si="78"/>
        <v/>
      </c>
      <c r="S370" s="8" t="str">
        <f t="shared" si="79"/>
        <v/>
      </c>
      <c r="T370" s="8" t="str">
        <f t="shared" si="80"/>
        <v/>
      </c>
      <c r="U370" s="8">
        <f t="shared" si="81"/>
        <v>8116.2688500000004</v>
      </c>
    </row>
    <row r="371" spans="1:21" ht="17" x14ac:dyDescent="0.2">
      <c r="A371">
        <v>18</v>
      </c>
      <c r="B371" t="s">
        <v>10</v>
      </c>
      <c r="C371">
        <v>30.4</v>
      </c>
      <c r="D371">
        <v>3</v>
      </c>
      <c r="E371" t="s">
        <v>11</v>
      </c>
      <c r="F371" t="s">
        <v>14</v>
      </c>
      <c r="G371">
        <v>3481.8679999999999</v>
      </c>
      <c r="H371" t="str">
        <f t="shared" si="82"/>
        <v/>
      </c>
      <c r="I371">
        <f t="shared" si="83"/>
        <v>3481.8679999999999</v>
      </c>
      <c r="J371" t="str">
        <f t="shared" si="70"/>
        <v/>
      </c>
      <c r="K371">
        <f t="shared" si="71"/>
        <v>3481.8679999999999</v>
      </c>
      <c r="L371">
        <f t="shared" si="72"/>
        <v>3481.8679999999999</v>
      </c>
      <c r="M371" t="str">
        <f t="shared" si="73"/>
        <v/>
      </c>
      <c r="N371" t="str">
        <f t="shared" si="74"/>
        <v/>
      </c>
      <c r="O371" s="8">
        <f t="shared" si="75"/>
        <v>3481.8679999999999</v>
      </c>
      <c r="P371">
        <f t="shared" si="76"/>
        <v>3481.8679999999999</v>
      </c>
      <c r="Q371" s="8" t="str">
        <f t="shared" si="77"/>
        <v/>
      </c>
      <c r="R371" s="8" t="str">
        <f t="shared" si="78"/>
        <v/>
      </c>
      <c r="S371" s="8" t="str">
        <f t="shared" si="79"/>
        <v/>
      </c>
      <c r="T371" s="8">
        <f t="shared" si="80"/>
        <v>3481.8679999999999</v>
      </c>
      <c r="U371" s="8" t="str">
        <f t="shared" si="81"/>
        <v/>
      </c>
    </row>
    <row r="372" spans="1:21" ht="17" x14ac:dyDescent="0.2">
      <c r="A372">
        <v>61</v>
      </c>
      <c r="B372" t="s">
        <v>7</v>
      </c>
      <c r="C372">
        <v>21.09</v>
      </c>
      <c r="D372">
        <v>0</v>
      </c>
      <c r="E372" t="s">
        <v>11</v>
      </c>
      <c r="F372" t="s">
        <v>13</v>
      </c>
      <c r="G372">
        <v>13415.0381</v>
      </c>
      <c r="H372" t="str">
        <f t="shared" si="82"/>
        <v/>
      </c>
      <c r="I372">
        <f t="shared" si="83"/>
        <v>13415.0381</v>
      </c>
      <c r="J372">
        <f t="shared" si="70"/>
        <v>13415.0381</v>
      </c>
      <c r="K372" t="str">
        <f t="shared" si="71"/>
        <v/>
      </c>
      <c r="L372" t="str">
        <f t="shared" si="72"/>
        <v/>
      </c>
      <c r="M372">
        <f t="shared" si="73"/>
        <v>13415.0381</v>
      </c>
      <c r="N372" t="str">
        <f t="shared" si="74"/>
        <v/>
      </c>
      <c r="O372" s="8">
        <f t="shared" si="75"/>
        <v>13415.0381</v>
      </c>
      <c r="P372" t="str">
        <f t="shared" si="76"/>
        <v/>
      </c>
      <c r="Q372" s="8">
        <f t="shared" si="77"/>
        <v>13415.0381</v>
      </c>
      <c r="R372" s="8" t="str">
        <f t="shared" si="78"/>
        <v/>
      </c>
      <c r="S372" s="8" t="str">
        <f t="shared" si="79"/>
        <v/>
      </c>
      <c r="T372" s="8" t="str">
        <f t="shared" si="80"/>
        <v/>
      </c>
      <c r="U372" s="8">
        <f t="shared" si="81"/>
        <v>13415.0381</v>
      </c>
    </row>
    <row r="373" spans="1:21" ht="17" x14ac:dyDescent="0.2">
      <c r="A373">
        <v>57</v>
      </c>
      <c r="B373" t="s">
        <v>7</v>
      </c>
      <c r="C373">
        <v>22.23</v>
      </c>
      <c r="D373">
        <v>0</v>
      </c>
      <c r="E373" t="s">
        <v>11</v>
      </c>
      <c r="F373" t="s">
        <v>14</v>
      </c>
      <c r="G373">
        <v>12029.286700000001</v>
      </c>
      <c r="H373" t="str">
        <f t="shared" si="82"/>
        <v/>
      </c>
      <c r="I373">
        <f t="shared" si="83"/>
        <v>12029.286700000001</v>
      </c>
      <c r="J373">
        <f t="shared" si="70"/>
        <v>12029.286700000001</v>
      </c>
      <c r="K373" t="str">
        <f t="shared" si="71"/>
        <v/>
      </c>
      <c r="L373" t="str">
        <f t="shared" si="72"/>
        <v/>
      </c>
      <c r="M373">
        <f t="shared" si="73"/>
        <v>12029.286700000001</v>
      </c>
      <c r="N373" t="str">
        <f t="shared" si="74"/>
        <v/>
      </c>
      <c r="O373" s="8">
        <f t="shared" si="75"/>
        <v>12029.286700000001</v>
      </c>
      <c r="P373">
        <f t="shared" si="76"/>
        <v>12029.286700000001</v>
      </c>
      <c r="Q373" s="8" t="str">
        <f t="shared" si="77"/>
        <v/>
      </c>
      <c r="R373" s="8" t="str">
        <f t="shared" si="78"/>
        <v/>
      </c>
      <c r="S373" s="8" t="str">
        <f t="shared" si="79"/>
        <v/>
      </c>
      <c r="T373" s="8">
        <f t="shared" si="80"/>
        <v>12029.286700000001</v>
      </c>
      <c r="U373" s="8" t="str">
        <f t="shared" si="81"/>
        <v/>
      </c>
    </row>
    <row r="374" spans="1:21" ht="17" x14ac:dyDescent="0.2">
      <c r="A374">
        <v>42</v>
      </c>
      <c r="B374" t="s">
        <v>7</v>
      </c>
      <c r="C374">
        <v>33.155000000000001</v>
      </c>
      <c r="D374">
        <v>1</v>
      </c>
      <c r="E374" t="s">
        <v>11</v>
      </c>
      <c r="F374" t="s">
        <v>14</v>
      </c>
      <c r="G374">
        <v>7639.4174499999999</v>
      </c>
      <c r="H374" t="str">
        <f t="shared" si="82"/>
        <v/>
      </c>
      <c r="I374">
        <f t="shared" si="83"/>
        <v>7639.4174499999999</v>
      </c>
      <c r="J374" t="str">
        <f t="shared" si="70"/>
        <v/>
      </c>
      <c r="K374">
        <f t="shared" si="71"/>
        <v>7639.4174499999999</v>
      </c>
      <c r="L374" t="str">
        <f t="shared" si="72"/>
        <v/>
      </c>
      <c r="M374">
        <f t="shared" si="73"/>
        <v>7639.4174499999999</v>
      </c>
      <c r="N374" t="str">
        <f t="shared" si="74"/>
        <v/>
      </c>
      <c r="O374" s="8">
        <f t="shared" si="75"/>
        <v>7639.4174499999999</v>
      </c>
      <c r="P374">
        <f t="shared" si="76"/>
        <v>7639.4174499999999</v>
      </c>
      <c r="Q374" s="8" t="str">
        <f t="shared" si="77"/>
        <v/>
      </c>
      <c r="R374" s="8" t="str">
        <f t="shared" si="78"/>
        <v/>
      </c>
      <c r="S374" s="8" t="str">
        <f t="shared" si="79"/>
        <v/>
      </c>
      <c r="T374" s="8">
        <f t="shared" si="80"/>
        <v>7639.4174499999999</v>
      </c>
      <c r="U374" s="8" t="str">
        <f t="shared" si="81"/>
        <v/>
      </c>
    </row>
    <row r="375" spans="1:21" ht="17" x14ac:dyDescent="0.2">
      <c r="A375">
        <v>26</v>
      </c>
      <c r="B375" t="s">
        <v>10</v>
      </c>
      <c r="C375">
        <v>32.9</v>
      </c>
      <c r="D375">
        <v>2</v>
      </c>
      <c r="E375" t="s">
        <v>8</v>
      </c>
      <c r="F375" t="s">
        <v>9</v>
      </c>
      <c r="G375">
        <v>36085.218999999997</v>
      </c>
      <c r="H375">
        <f t="shared" si="82"/>
        <v>36085.218999999997</v>
      </c>
      <c r="I375" t="str">
        <f t="shared" si="83"/>
        <v/>
      </c>
      <c r="J375" t="str">
        <f t="shared" si="70"/>
        <v/>
      </c>
      <c r="K375">
        <f t="shared" si="71"/>
        <v>36085.218999999997</v>
      </c>
      <c r="L375">
        <f t="shared" si="72"/>
        <v>36085.218999999997</v>
      </c>
      <c r="M375" t="str">
        <f t="shared" si="73"/>
        <v/>
      </c>
      <c r="N375">
        <f t="shared" si="74"/>
        <v>36085.218999999997</v>
      </c>
      <c r="O375" s="8" t="str">
        <f t="shared" si="75"/>
        <v/>
      </c>
      <c r="P375" t="str">
        <f t="shared" si="76"/>
        <v/>
      </c>
      <c r="Q375" s="8">
        <f t="shared" si="77"/>
        <v>36085.218999999997</v>
      </c>
      <c r="R375" s="8" t="str">
        <f t="shared" si="78"/>
        <v/>
      </c>
      <c r="S375" s="8">
        <f t="shared" si="79"/>
        <v>36085.218999999997</v>
      </c>
      <c r="T375" s="8" t="str">
        <f t="shared" si="80"/>
        <v/>
      </c>
      <c r="U375" s="8" t="str">
        <f t="shared" si="81"/>
        <v/>
      </c>
    </row>
    <row r="376" spans="1:21" ht="17" x14ac:dyDescent="0.2">
      <c r="A376">
        <v>20</v>
      </c>
      <c r="B376" t="s">
        <v>10</v>
      </c>
      <c r="C376">
        <v>33.33</v>
      </c>
      <c r="D376">
        <v>0</v>
      </c>
      <c r="E376" t="s">
        <v>11</v>
      </c>
      <c r="F376" t="s">
        <v>12</v>
      </c>
      <c r="G376">
        <v>1391.5287000000001</v>
      </c>
      <c r="H376" t="str">
        <f t="shared" si="82"/>
        <v/>
      </c>
      <c r="I376">
        <f t="shared" si="83"/>
        <v>1391.5287000000001</v>
      </c>
      <c r="J376" t="str">
        <f t="shared" si="70"/>
        <v/>
      </c>
      <c r="K376">
        <f t="shared" si="71"/>
        <v>1391.5287000000001</v>
      </c>
      <c r="L376">
        <f t="shared" si="72"/>
        <v>1391.5287000000001</v>
      </c>
      <c r="M376" t="str">
        <f t="shared" si="73"/>
        <v/>
      </c>
      <c r="N376">
        <f t="shared" si="74"/>
        <v>1391.5287000000001</v>
      </c>
      <c r="O376" s="8" t="str">
        <f t="shared" si="75"/>
        <v/>
      </c>
      <c r="P376">
        <f t="shared" si="76"/>
        <v>1391.5287000000001</v>
      </c>
      <c r="Q376" s="8" t="str">
        <f t="shared" si="77"/>
        <v/>
      </c>
      <c r="R376" s="8">
        <f t="shared" si="78"/>
        <v>1391.5287000000001</v>
      </c>
      <c r="S376" s="8" t="str">
        <f t="shared" si="79"/>
        <v/>
      </c>
      <c r="T376" s="8" t="str">
        <f t="shared" si="80"/>
        <v/>
      </c>
      <c r="U376" s="8" t="str">
        <f t="shared" si="81"/>
        <v/>
      </c>
    </row>
    <row r="377" spans="1:21" ht="17" x14ac:dyDescent="0.2">
      <c r="A377">
        <v>23</v>
      </c>
      <c r="B377" t="s">
        <v>7</v>
      </c>
      <c r="C377">
        <v>28.31</v>
      </c>
      <c r="D377">
        <v>0</v>
      </c>
      <c r="E377" t="s">
        <v>8</v>
      </c>
      <c r="F377" t="s">
        <v>13</v>
      </c>
      <c r="G377">
        <v>18033.9679</v>
      </c>
      <c r="H377">
        <f t="shared" si="82"/>
        <v>18033.9679</v>
      </c>
      <c r="I377" t="str">
        <f t="shared" si="83"/>
        <v/>
      </c>
      <c r="J377" t="str">
        <f t="shared" si="70"/>
        <v/>
      </c>
      <c r="K377">
        <f t="shared" si="71"/>
        <v>18033.9679</v>
      </c>
      <c r="L377" t="str">
        <f t="shared" si="72"/>
        <v/>
      </c>
      <c r="M377">
        <f t="shared" si="73"/>
        <v>18033.9679</v>
      </c>
      <c r="N377" t="str">
        <f t="shared" si="74"/>
        <v/>
      </c>
      <c r="O377" s="8">
        <f t="shared" si="75"/>
        <v>18033.9679</v>
      </c>
      <c r="P377" t="str">
        <f t="shared" si="76"/>
        <v/>
      </c>
      <c r="Q377" s="8">
        <f t="shared" si="77"/>
        <v>18033.9679</v>
      </c>
      <c r="R377" s="8" t="str">
        <f t="shared" si="78"/>
        <v/>
      </c>
      <c r="S377" s="8" t="str">
        <f t="shared" si="79"/>
        <v/>
      </c>
      <c r="T377" s="8" t="str">
        <f t="shared" si="80"/>
        <v/>
      </c>
      <c r="U377" s="8">
        <f t="shared" si="81"/>
        <v>18033.9679</v>
      </c>
    </row>
    <row r="378" spans="1:21" ht="17" x14ac:dyDescent="0.2">
      <c r="A378">
        <v>39</v>
      </c>
      <c r="B378" t="s">
        <v>7</v>
      </c>
      <c r="C378">
        <v>24.89</v>
      </c>
      <c r="D378">
        <v>3</v>
      </c>
      <c r="E378" t="s">
        <v>8</v>
      </c>
      <c r="F378" t="s">
        <v>14</v>
      </c>
      <c r="G378">
        <v>21659.930100000001</v>
      </c>
      <c r="H378">
        <f t="shared" si="82"/>
        <v>21659.930100000001</v>
      </c>
      <c r="I378" t="str">
        <f t="shared" si="83"/>
        <v/>
      </c>
      <c r="J378">
        <f t="shared" si="70"/>
        <v>21659.930100000001</v>
      </c>
      <c r="K378" t="str">
        <f t="shared" si="71"/>
        <v/>
      </c>
      <c r="L378" t="str">
        <f t="shared" si="72"/>
        <v/>
      </c>
      <c r="M378">
        <f t="shared" si="73"/>
        <v>21659.930100000001</v>
      </c>
      <c r="N378" t="str">
        <f t="shared" si="74"/>
        <v/>
      </c>
      <c r="O378" s="8">
        <f t="shared" si="75"/>
        <v>21659.930100000001</v>
      </c>
      <c r="P378">
        <f t="shared" si="76"/>
        <v>21659.930100000001</v>
      </c>
      <c r="Q378" s="8" t="str">
        <f t="shared" si="77"/>
        <v/>
      </c>
      <c r="R378" s="8" t="str">
        <f t="shared" si="78"/>
        <v/>
      </c>
      <c r="S378" s="8" t="str">
        <f t="shared" si="79"/>
        <v/>
      </c>
      <c r="T378" s="8">
        <f t="shared" si="80"/>
        <v>21659.930100000001</v>
      </c>
      <c r="U378" s="8" t="str">
        <f t="shared" si="81"/>
        <v/>
      </c>
    </row>
    <row r="379" spans="1:21" ht="17" x14ac:dyDescent="0.2">
      <c r="A379">
        <v>24</v>
      </c>
      <c r="B379" t="s">
        <v>10</v>
      </c>
      <c r="C379">
        <v>40.15</v>
      </c>
      <c r="D379">
        <v>0</v>
      </c>
      <c r="E379" t="s">
        <v>8</v>
      </c>
      <c r="F379" t="s">
        <v>12</v>
      </c>
      <c r="G379">
        <v>38126.246500000001</v>
      </c>
      <c r="H379">
        <f t="shared" si="82"/>
        <v>38126.246500000001</v>
      </c>
      <c r="I379" t="str">
        <f t="shared" si="83"/>
        <v/>
      </c>
      <c r="J379" t="str">
        <f t="shared" si="70"/>
        <v/>
      </c>
      <c r="K379">
        <f t="shared" si="71"/>
        <v>38126.246500000001</v>
      </c>
      <c r="L379">
        <f t="shared" si="72"/>
        <v>38126.246500000001</v>
      </c>
      <c r="M379" t="str">
        <f t="shared" si="73"/>
        <v/>
      </c>
      <c r="N379">
        <f t="shared" si="74"/>
        <v>38126.246500000001</v>
      </c>
      <c r="O379" s="8" t="str">
        <f t="shared" si="75"/>
        <v/>
      </c>
      <c r="P379">
        <f t="shared" si="76"/>
        <v>38126.246500000001</v>
      </c>
      <c r="Q379" s="8" t="str">
        <f t="shared" si="77"/>
        <v/>
      </c>
      <c r="R379" s="8">
        <f t="shared" si="78"/>
        <v>38126.246500000001</v>
      </c>
      <c r="S379" s="8" t="str">
        <f t="shared" si="79"/>
        <v/>
      </c>
      <c r="T379" s="8" t="str">
        <f t="shared" si="80"/>
        <v/>
      </c>
      <c r="U379" s="8" t="str">
        <f t="shared" si="81"/>
        <v/>
      </c>
    </row>
    <row r="380" spans="1:21" ht="17" x14ac:dyDescent="0.2">
      <c r="A380">
        <v>64</v>
      </c>
      <c r="B380" t="s">
        <v>7</v>
      </c>
      <c r="C380">
        <v>30.114999999999998</v>
      </c>
      <c r="D380">
        <v>3</v>
      </c>
      <c r="E380" t="s">
        <v>11</v>
      </c>
      <c r="F380" t="s">
        <v>13</v>
      </c>
      <c r="G380">
        <v>16455.707849999999</v>
      </c>
      <c r="H380" t="str">
        <f t="shared" si="82"/>
        <v/>
      </c>
      <c r="I380">
        <f t="shared" si="83"/>
        <v>16455.707849999999</v>
      </c>
      <c r="J380" t="str">
        <f t="shared" si="70"/>
        <v/>
      </c>
      <c r="K380">
        <f t="shared" si="71"/>
        <v>16455.707849999999</v>
      </c>
      <c r="L380" t="str">
        <f t="shared" si="72"/>
        <v/>
      </c>
      <c r="M380">
        <f t="shared" si="73"/>
        <v>16455.707849999999</v>
      </c>
      <c r="N380" t="str">
        <f t="shared" si="74"/>
        <v/>
      </c>
      <c r="O380" s="8">
        <f t="shared" si="75"/>
        <v>16455.707849999999</v>
      </c>
      <c r="P380" t="str">
        <f t="shared" si="76"/>
        <v/>
      </c>
      <c r="Q380" s="8">
        <f t="shared" si="77"/>
        <v>16455.707849999999</v>
      </c>
      <c r="R380" s="8" t="str">
        <f t="shared" si="78"/>
        <v/>
      </c>
      <c r="S380" s="8" t="str">
        <f t="shared" si="79"/>
        <v/>
      </c>
      <c r="T380" s="8" t="str">
        <f t="shared" si="80"/>
        <v/>
      </c>
      <c r="U380" s="8">
        <f t="shared" si="81"/>
        <v>16455.707849999999</v>
      </c>
    </row>
    <row r="381" spans="1:21" ht="17" x14ac:dyDescent="0.2">
      <c r="A381">
        <v>62</v>
      </c>
      <c r="B381" t="s">
        <v>10</v>
      </c>
      <c r="C381">
        <v>31.46</v>
      </c>
      <c r="D381">
        <v>1</v>
      </c>
      <c r="E381" t="s">
        <v>11</v>
      </c>
      <c r="F381" t="s">
        <v>12</v>
      </c>
      <c r="G381">
        <v>27000.98473</v>
      </c>
      <c r="H381" t="str">
        <f t="shared" si="82"/>
        <v/>
      </c>
      <c r="I381">
        <f t="shared" si="83"/>
        <v>27000.98473</v>
      </c>
      <c r="J381" t="str">
        <f t="shared" si="70"/>
        <v/>
      </c>
      <c r="K381">
        <f t="shared" si="71"/>
        <v>27000.98473</v>
      </c>
      <c r="L381">
        <f t="shared" si="72"/>
        <v>27000.98473</v>
      </c>
      <c r="M381" t="str">
        <f t="shared" si="73"/>
        <v/>
      </c>
      <c r="N381">
        <f t="shared" si="74"/>
        <v>27000.98473</v>
      </c>
      <c r="O381" s="8" t="str">
        <f t="shared" si="75"/>
        <v/>
      </c>
      <c r="P381">
        <f t="shared" si="76"/>
        <v>27000.98473</v>
      </c>
      <c r="Q381" s="8" t="str">
        <f t="shared" si="77"/>
        <v/>
      </c>
      <c r="R381" s="8">
        <f t="shared" si="78"/>
        <v>27000.98473</v>
      </c>
      <c r="S381" s="8" t="str">
        <f t="shared" si="79"/>
        <v/>
      </c>
      <c r="T381" s="8" t="str">
        <f t="shared" si="80"/>
        <v/>
      </c>
      <c r="U381" s="8" t="str">
        <f t="shared" si="81"/>
        <v/>
      </c>
    </row>
    <row r="382" spans="1:21" ht="17" x14ac:dyDescent="0.2">
      <c r="A382">
        <v>27</v>
      </c>
      <c r="B382" t="s">
        <v>7</v>
      </c>
      <c r="C382">
        <v>17.954999999999998</v>
      </c>
      <c r="D382">
        <v>2</v>
      </c>
      <c r="E382" t="s">
        <v>8</v>
      </c>
      <c r="F382" t="s">
        <v>14</v>
      </c>
      <c r="G382">
        <v>15006.579449999999</v>
      </c>
      <c r="H382">
        <f t="shared" si="82"/>
        <v>15006.579449999999</v>
      </c>
      <c r="I382" t="str">
        <f t="shared" si="83"/>
        <v/>
      </c>
      <c r="J382">
        <f t="shared" si="70"/>
        <v>15006.579449999999</v>
      </c>
      <c r="K382" t="str">
        <f t="shared" si="71"/>
        <v/>
      </c>
      <c r="L382" t="str">
        <f t="shared" si="72"/>
        <v/>
      </c>
      <c r="M382">
        <f t="shared" si="73"/>
        <v>15006.579449999999</v>
      </c>
      <c r="N382" t="str">
        <f t="shared" si="74"/>
        <v/>
      </c>
      <c r="O382" s="8">
        <f t="shared" si="75"/>
        <v>15006.579449999999</v>
      </c>
      <c r="P382">
        <f t="shared" si="76"/>
        <v>15006.579449999999</v>
      </c>
      <c r="Q382" s="8" t="str">
        <f t="shared" si="77"/>
        <v/>
      </c>
      <c r="R382" s="8" t="str">
        <f t="shared" si="78"/>
        <v/>
      </c>
      <c r="S382" s="8" t="str">
        <f t="shared" si="79"/>
        <v/>
      </c>
      <c r="T382" s="8">
        <f t="shared" si="80"/>
        <v>15006.579449999999</v>
      </c>
      <c r="U382" s="8" t="str">
        <f t="shared" si="81"/>
        <v/>
      </c>
    </row>
    <row r="383" spans="1:21" ht="17" x14ac:dyDescent="0.2">
      <c r="A383">
        <v>55</v>
      </c>
      <c r="B383" t="s">
        <v>10</v>
      </c>
      <c r="C383">
        <v>30.684999999999999</v>
      </c>
      <c r="D383">
        <v>0</v>
      </c>
      <c r="E383" t="s">
        <v>8</v>
      </c>
      <c r="F383" t="s">
        <v>14</v>
      </c>
      <c r="G383">
        <v>42303.692150000003</v>
      </c>
      <c r="H383">
        <f t="shared" si="82"/>
        <v>42303.692150000003</v>
      </c>
      <c r="I383" t="str">
        <f t="shared" si="83"/>
        <v/>
      </c>
      <c r="J383" t="str">
        <f t="shared" si="70"/>
        <v/>
      </c>
      <c r="K383">
        <f t="shared" si="71"/>
        <v>42303.692150000003</v>
      </c>
      <c r="L383">
        <f t="shared" si="72"/>
        <v>42303.692150000003</v>
      </c>
      <c r="M383" t="str">
        <f t="shared" si="73"/>
        <v/>
      </c>
      <c r="N383" t="str">
        <f t="shared" si="74"/>
        <v/>
      </c>
      <c r="O383" s="8">
        <f t="shared" si="75"/>
        <v>42303.692150000003</v>
      </c>
      <c r="P383">
        <f t="shared" si="76"/>
        <v>42303.692150000003</v>
      </c>
      <c r="Q383" s="8" t="str">
        <f t="shared" si="77"/>
        <v/>
      </c>
      <c r="R383" s="8" t="str">
        <f t="shared" si="78"/>
        <v/>
      </c>
      <c r="S383" s="8" t="str">
        <f t="shared" si="79"/>
        <v/>
      </c>
      <c r="T383" s="8">
        <f t="shared" si="80"/>
        <v>42303.692150000003</v>
      </c>
      <c r="U383" s="8" t="str">
        <f t="shared" si="81"/>
        <v/>
      </c>
    </row>
    <row r="384" spans="1:21" ht="17" x14ac:dyDescent="0.2">
      <c r="A384">
        <v>55</v>
      </c>
      <c r="B384" t="s">
        <v>10</v>
      </c>
      <c r="C384">
        <v>33</v>
      </c>
      <c r="D384">
        <v>0</v>
      </c>
      <c r="E384" t="s">
        <v>11</v>
      </c>
      <c r="F384" t="s">
        <v>12</v>
      </c>
      <c r="G384">
        <v>20781.48892</v>
      </c>
      <c r="H384" t="str">
        <f t="shared" si="82"/>
        <v/>
      </c>
      <c r="I384">
        <f t="shared" si="83"/>
        <v>20781.48892</v>
      </c>
      <c r="J384" t="str">
        <f t="shared" si="70"/>
        <v/>
      </c>
      <c r="K384">
        <f t="shared" si="71"/>
        <v>20781.48892</v>
      </c>
      <c r="L384">
        <f t="shared" si="72"/>
        <v>20781.48892</v>
      </c>
      <c r="M384" t="str">
        <f t="shared" si="73"/>
        <v/>
      </c>
      <c r="N384">
        <f t="shared" si="74"/>
        <v>20781.48892</v>
      </c>
      <c r="O384" s="8" t="str">
        <f t="shared" si="75"/>
        <v/>
      </c>
      <c r="P384">
        <f t="shared" si="76"/>
        <v>20781.48892</v>
      </c>
      <c r="Q384" s="8" t="str">
        <f t="shared" si="77"/>
        <v/>
      </c>
      <c r="R384" s="8">
        <f t="shared" si="78"/>
        <v>20781.48892</v>
      </c>
      <c r="S384" s="8" t="str">
        <f t="shared" si="79"/>
        <v/>
      </c>
      <c r="T384" s="8" t="str">
        <f t="shared" si="80"/>
        <v/>
      </c>
      <c r="U384" s="8" t="str">
        <f t="shared" si="81"/>
        <v/>
      </c>
    </row>
    <row r="385" spans="1:21" ht="17" x14ac:dyDescent="0.2">
      <c r="A385">
        <v>35</v>
      </c>
      <c r="B385" t="s">
        <v>7</v>
      </c>
      <c r="C385">
        <v>43.34</v>
      </c>
      <c r="D385">
        <v>2</v>
      </c>
      <c r="E385" t="s">
        <v>11</v>
      </c>
      <c r="F385" t="s">
        <v>12</v>
      </c>
      <c r="G385">
        <v>5846.9175999999998</v>
      </c>
      <c r="H385" t="str">
        <f t="shared" si="82"/>
        <v/>
      </c>
      <c r="I385">
        <f t="shared" si="83"/>
        <v>5846.9175999999998</v>
      </c>
      <c r="J385" t="str">
        <f t="shared" si="70"/>
        <v/>
      </c>
      <c r="K385">
        <f t="shared" si="71"/>
        <v>5846.9175999999998</v>
      </c>
      <c r="L385" t="str">
        <f t="shared" si="72"/>
        <v/>
      </c>
      <c r="M385">
        <f t="shared" si="73"/>
        <v>5846.9175999999998</v>
      </c>
      <c r="N385">
        <f t="shared" si="74"/>
        <v>5846.9175999999998</v>
      </c>
      <c r="O385" s="8" t="str">
        <f t="shared" si="75"/>
        <v/>
      </c>
      <c r="P385">
        <f t="shared" si="76"/>
        <v>5846.9175999999998</v>
      </c>
      <c r="Q385" s="8" t="str">
        <f t="shared" si="77"/>
        <v/>
      </c>
      <c r="R385" s="8">
        <f t="shared" si="78"/>
        <v>5846.9175999999998</v>
      </c>
      <c r="S385" s="8" t="str">
        <f t="shared" si="79"/>
        <v/>
      </c>
      <c r="T385" s="8" t="str">
        <f t="shared" si="80"/>
        <v/>
      </c>
      <c r="U385" s="8" t="str">
        <f t="shared" si="81"/>
        <v/>
      </c>
    </row>
    <row r="386" spans="1:21" ht="17" x14ac:dyDescent="0.2">
      <c r="A386">
        <v>44</v>
      </c>
      <c r="B386" t="s">
        <v>10</v>
      </c>
      <c r="C386">
        <v>22.135000000000002</v>
      </c>
      <c r="D386">
        <v>2</v>
      </c>
      <c r="E386" t="s">
        <v>11</v>
      </c>
      <c r="F386" t="s">
        <v>14</v>
      </c>
      <c r="G386">
        <v>8302.5356499999998</v>
      </c>
      <c r="H386" t="str">
        <f t="shared" si="82"/>
        <v/>
      </c>
      <c r="I386">
        <f t="shared" si="83"/>
        <v>8302.5356499999998</v>
      </c>
      <c r="J386">
        <f t="shared" si="70"/>
        <v>8302.5356499999998</v>
      </c>
      <c r="K386" t="str">
        <f t="shared" si="71"/>
        <v/>
      </c>
      <c r="L386">
        <f t="shared" si="72"/>
        <v>8302.5356499999998</v>
      </c>
      <c r="M386" t="str">
        <f t="shared" si="73"/>
        <v/>
      </c>
      <c r="N386" t="str">
        <f t="shared" si="74"/>
        <v/>
      </c>
      <c r="O386" s="8">
        <f t="shared" si="75"/>
        <v>8302.5356499999998</v>
      </c>
      <c r="P386">
        <f t="shared" si="76"/>
        <v>8302.5356499999998</v>
      </c>
      <c r="Q386" s="8" t="str">
        <f t="shared" si="77"/>
        <v/>
      </c>
      <c r="R386" s="8" t="str">
        <f t="shared" si="78"/>
        <v/>
      </c>
      <c r="S386" s="8" t="str">
        <f t="shared" si="79"/>
        <v/>
      </c>
      <c r="T386" s="8">
        <f t="shared" si="80"/>
        <v>8302.5356499999998</v>
      </c>
      <c r="U386" s="8" t="str">
        <f t="shared" si="81"/>
        <v/>
      </c>
    </row>
    <row r="387" spans="1:21" ht="17" x14ac:dyDescent="0.2">
      <c r="A387">
        <v>19</v>
      </c>
      <c r="B387" t="s">
        <v>10</v>
      </c>
      <c r="C387">
        <v>34.4</v>
      </c>
      <c r="D387">
        <v>0</v>
      </c>
      <c r="E387" t="s">
        <v>11</v>
      </c>
      <c r="F387" t="s">
        <v>9</v>
      </c>
      <c r="G387">
        <v>1261.8589999999999</v>
      </c>
      <c r="H387" t="str">
        <f t="shared" si="82"/>
        <v/>
      </c>
      <c r="I387">
        <f t="shared" si="83"/>
        <v>1261.8589999999999</v>
      </c>
      <c r="J387" t="str">
        <f t="shared" ref="J387:J450" si="84">IF(C387&lt;=25,G387,"")</f>
        <v/>
      </c>
      <c r="K387">
        <f t="shared" ref="K387:K450" si="85">IF(C387&gt;25,G387,"")</f>
        <v>1261.8589999999999</v>
      </c>
      <c r="L387">
        <f t="shared" ref="L387:L450" si="86">IF(B387="male",G387,"")</f>
        <v>1261.8589999999999</v>
      </c>
      <c r="M387" t="str">
        <f t="shared" ref="M387:M450" si="87">IF(B387="female",G387,"")</f>
        <v/>
      </c>
      <c r="N387">
        <f t="shared" ref="N387:N450" si="88">IF(OR(F387="southwest", F387="southeast"),G387,"")</f>
        <v>1261.8589999999999</v>
      </c>
      <c r="O387" s="8" t="str">
        <f t="shared" ref="O387:O450" si="89">IF(OR(F387="northwest", F387="northeast"), G387, "")</f>
        <v/>
      </c>
      <c r="P387" t="str">
        <f t="shared" ref="P387:P450" si="90">IF(OR(F387="northeast", F387="southeast"),G387,"")</f>
        <v/>
      </c>
      <c r="Q387" s="8">
        <f t="shared" ref="Q387:Q450" si="91">IF(OR(F387="southwest", F387="northwest"),G387,"")</f>
        <v>1261.8589999999999</v>
      </c>
      <c r="R387" s="8" t="str">
        <f t="shared" ref="R387:R450" si="92">IF(F387="southeast",G387,"")</f>
        <v/>
      </c>
      <c r="S387" s="8">
        <f t="shared" ref="S387:S450" si="93">IF(F387="southwest",G387,"")</f>
        <v>1261.8589999999999</v>
      </c>
      <c r="T387" s="8" t="str">
        <f t="shared" ref="T387:T450" si="94">IF(F387="northeast", G387,"")</f>
        <v/>
      </c>
      <c r="U387" s="8" t="str">
        <f t="shared" ref="U387:U450" si="95">IF(F387="northwest",G387,"")</f>
        <v/>
      </c>
    </row>
    <row r="388" spans="1:21" ht="17" x14ac:dyDescent="0.2">
      <c r="A388">
        <v>58</v>
      </c>
      <c r="B388" t="s">
        <v>7</v>
      </c>
      <c r="C388">
        <v>39.049999999999997</v>
      </c>
      <c r="D388">
        <v>0</v>
      </c>
      <c r="E388" t="s">
        <v>11</v>
      </c>
      <c r="F388" t="s">
        <v>12</v>
      </c>
      <c r="G388">
        <v>11856.4115</v>
      </c>
      <c r="H388" t="str">
        <f t="shared" ref="H388:H451" si="96">IF(E388="yes",G388,"")</f>
        <v/>
      </c>
      <c r="I388">
        <f t="shared" ref="I388:I451" si="97">IF(E388="no",G388,"")</f>
        <v>11856.4115</v>
      </c>
      <c r="J388" t="str">
        <f t="shared" si="84"/>
        <v/>
      </c>
      <c r="K388">
        <f t="shared" si="85"/>
        <v>11856.4115</v>
      </c>
      <c r="L388" t="str">
        <f t="shared" si="86"/>
        <v/>
      </c>
      <c r="M388">
        <f t="shared" si="87"/>
        <v>11856.4115</v>
      </c>
      <c r="N388">
        <f t="shared" si="88"/>
        <v>11856.4115</v>
      </c>
      <c r="O388" s="8" t="str">
        <f t="shared" si="89"/>
        <v/>
      </c>
      <c r="P388">
        <f t="shared" si="90"/>
        <v>11856.4115</v>
      </c>
      <c r="Q388" s="8" t="str">
        <f t="shared" si="91"/>
        <v/>
      </c>
      <c r="R388" s="8">
        <f t="shared" si="92"/>
        <v>11856.4115</v>
      </c>
      <c r="S388" s="8" t="str">
        <f t="shared" si="93"/>
        <v/>
      </c>
      <c r="T388" s="8" t="str">
        <f t="shared" si="94"/>
        <v/>
      </c>
      <c r="U388" s="8" t="str">
        <f t="shared" si="95"/>
        <v/>
      </c>
    </row>
    <row r="389" spans="1:21" ht="17" x14ac:dyDescent="0.2">
      <c r="A389">
        <v>50</v>
      </c>
      <c r="B389" t="s">
        <v>10</v>
      </c>
      <c r="C389">
        <v>25.364999999999998</v>
      </c>
      <c r="D389">
        <v>2</v>
      </c>
      <c r="E389" t="s">
        <v>11</v>
      </c>
      <c r="F389" t="s">
        <v>13</v>
      </c>
      <c r="G389">
        <v>30284.642940000002</v>
      </c>
      <c r="H389" t="str">
        <f t="shared" si="96"/>
        <v/>
      </c>
      <c r="I389">
        <f t="shared" si="97"/>
        <v>30284.642940000002</v>
      </c>
      <c r="J389" t="str">
        <f t="shared" si="84"/>
        <v/>
      </c>
      <c r="K389">
        <f t="shared" si="85"/>
        <v>30284.642940000002</v>
      </c>
      <c r="L389">
        <f t="shared" si="86"/>
        <v>30284.642940000002</v>
      </c>
      <c r="M389" t="str">
        <f t="shared" si="87"/>
        <v/>
      </c>
      <c r="N389" t="str">
        <f t="shared" si="88"/>
        <v/>
      </c>
      <c r="O389" s="8">
        <f t="shared" si="89"/>
        <v>30284.642940000002</v>
      </c>
      <c r="P389" t="str">
        <f t="shared" si="90"/>
        <v/>
      </c>
      <c r="Q389" s="8">
        <f t="shared" si="91"/>
        <v>30284.642940000002</v>
      </c>
      <c r="R389" s="8" t="str">
        <f t="shared" si="92"/>
        <v/>
      </c>
      <c r="S389" s="8" t="str">
        <f t="shared" si="93"/>
        <v/>
      </c>
      <c r="T389" s="8" t="str">
        <f t="shared" si="94"/>
        <v/>
      </c>
      <c r="U389" s="8">
        <f t="shared" si="95"/>
        <v>30284.642940000002</v>
      </c>
    </row>
    <row r="390" spans="1:21" ht="17" x14ac:dyDescent="0.2">
      <c r="A390">
        <v>26</v>
      </c>
      <c r="B390" t="s">
        <v>7</v>
      </c>
      <c r="C390">
        <v>22.61</v>
      </c>
      <c r="D390">
        <v>0</v>
      </c>
      <c r="E390" t="s">
        <v>11</v>
      </c>
      <c r="F390" t="s">
        <v>13</v>
      </c>
      <c r="G390">
        <v>3176.8159000000001</v>
      </c>
      <c r="H390" t="str">
        <f t="shared" si="96"/>
        <v/>
      </c>
      <c r="I390">
        <f t="shared" si="97"/>
        <v>3176.8159000000001</v>
      </c>
      <c r="J390">
        <f t="shared" si="84"/>
        <v>3176.8159000000001</v>
      </c>
      <c r="K390" t="str">
        <f t="shared" si="85"/>
        <v/>
      </c>
      <c r="L390" t="str">
        <f t="shared" si="86"/>
        <v/>
      </c>
      <c r="M390">
        <f t="shared" si="87"/>
        <v>3176.8159000000001</v>
      </c>
      <c r="N390" t="str">
        <f t="shared" si="88"/>
        <v/>
      </c>
      <c r="O390" s="8">
        <f t="shared" si="89"/>
        <v>3176.8159000000001</v>
      </c>
      <c r="P390" t="str">
        <f t="shared" si="90"/>
        <v/>
      </c>
      <c r="Q390" s="8">
        <f t="shared" si="91"/>
        <v>3176.8159000000001</v>
      </c>
      <c r="R390" s="8" t="str">
        <f t="shared" si="92"/>
        <v/>
      </c>
      <c r="S390" s="8" t="str">
        <f t="shared" si="93"/>
        <v/>
      </c>
      <c r="T390" s="8" t="str">
        <f t="shared" si="94"/>
        <v/>
      </c>
      <c r="U390" s="8">
        <f t="shared" si="95"/>
        <v>3176.8159000000001</v>
      </c>
    </row>
    <row r="391" spans="1:21" ht="17" x14ac:dyDescent="0.2">
      <c r="A391">
        <v>24</v>
      </c>
      <c r="B391" t="s">
        <v>7</v>
      </c>
      <c r="C391">
        <v>30.21</v>
      </c>
      <c r="D391">
        <v>3</v>
      </c>
      <c r="E391" t="s">
        <v>11</v>
      </c>
      <c r="F391" t="s">
        <v>13</v>
      </c>
      <c r="G391">
        <v>4618.0798999999997</v>
      </c>
      <c r="H391" t="str">
        <f t="shared" si="96"/>
        <v/>
      </c>
      <c r="I391">
        <f t="shared" si="97"/>
        <v>4618.0798999999997</v>
      </c>
      <c r="J391" t="str">
        <f t="shared" si="84"/>
        <v/>
      </c>
      <c r="K391">
        <f t="shared" si="85"/>
        <v>4618.0798999999997</v>
      </c>
      <c r="L391" t="str">
        <f t="shared" si="86"/>
        <v/>
      </c>
      <c r="M391">
        <f t="shared" si="87"/>
        <v>4618.0798999999997</v>
      </c>
      <c r="N391" t="str">
        <f t="shared" si="88"/>
        <v/>
      </c>
      <c r="O391" s="8">
        <f t="shared" si="89"/>
        <v>4618.0798999999997</v>
      </c>
      <c r="P391" t="str">
        <f t="shared" si="90"/>
        <v/>
      </c>
      <c r="Q391" s="8">
        <f t="shared" si="91"/>
        <v>4618.0798999999997</v>
      </c>
      <c r="R391" s="8" t="str">
        <f t="shared" si="92"/>
        <v/>
      </c>
      <c r="S391" s="8" t="str">
        <f t="shared" si="93"/>
        <v/>
      </c>
      <c r="T391" s="8" t="str">
        <f t="shared" si="94"/>
        <v/>
      </c>
      <c r="U391" s="8">
        <f t="shared" si="95"/>
        <v>4618.0798999999997</v>
      </c>
    </row>
    <row r="392" spans="1:21" ht="17" x14ac:dyDescent="0.2">
      <c r="A392">
        <v>48</v>
      </c>
      <c r="B392" t="s">
        <v>10</v>
      </c>
      <c r="C392">
        <v>35.625</v>
      </c>
      <c r="D392">
        <v>4</v>
      </c>
      <c r="E392" t="s">
        <v>11</v>
      </c>
      <c r="F392" t="s">
        <v>14</v>
      </c>
      <c r="G392">
        <v>10736.87075</v>
      </c>
      <c r="H392" t="str">
        <f t="shared" si="96"/>
        <v/>
      </c>
      <c r="I392">
        <f t="shared" si="97"/>
        <v>10736.87075</v>
      </c>
      <c r="J392" t="str">
        <f t="shared" si="84"/>
        <v/>
      </c>
      <c r="K392">
        <f t="shared" si="85"/>
        <v>10736.87075</v>
      </c>
      <c r="L392">
        <f t="shared" si="86"/>
        <v>10736.87075</v>
      </c>
      <c r="M392" t="str">
        <f t="shared" si="87"/>
        <v/>
      </c>
      <c r="N392" t="str">
        <f t="shared" si="88"/>
        <v/>
      </c>
      <c r="O392" s="8">
        <f t="shared" si="89"/>
        <v>10736.87075</v>
      </c>
      <c r="P392">
        <f t="shared" si="90"/>
        <v>10736.87075</v>
      </c>
      <c r="Q392" s="8" t="str">
        <f t="shared" si="91"/>
        <v/>
      </c>
      <c r="R392" s="8" t="str">
        <f t="shared" si="92"/>
        <v/>
      </c>
      <c r="S392" s="8" t="str">
        <f t="shared" si="93"/>
        <v/>
      </c>
      <c r="T392" s="8">
        <f t="shared" si="94"/>
        <v>10736.87075</v>
      </c>
      <c r="U392" s="8" t="str">
        <f t="shared" si="95"/>
        <v/>
      </c>
    </row>
    <row r="393" spans="1:21" ht="17" x14ac:dyDescent="0.2">
      <c r="A393">
        <v>19</v>
      </c>
      <c r="B393" t="s">
        <v>7</v>
      </c>
      <c r="C393">
        <v>37.43</v>
      </c>
      <c r="D393">
        <v>0</v>
      </c>
      <c r="E393" t="s">
        <v>11</v>
      </c>
      <c r="F393" t="s">
        <v>13</v>
      </c>
      <c r="G393">
        <v>2138.0707000000002</v>
      </c>
      <c r="H393" t="str">
        <f t="shared" si="96"/>
        <v/>
      </c>
      <c r="I393">
        <f t="shared" si="97"/>
        <v>2138.0707000000002</v>
      </c>
      <c r="J393" t="str">
        <f t="shared" si="84"/>
        <v/>
      </c>
      <c r="K393">
        <f t="shared" si="85"/>
        <v>2138.0707000000002</v>
      </c>
      <c r="L393" t="str">
        <f t="shared" si="86"/>
        <v/>
      </c>
      <c r="M393">
        <f t="shared" si="87"/>
        <v>2138.0707000000002</v>
      </c>
      <c r="N393" t="str">
        <f t="shared" si="88"/>
        <v/>
      </c>
      <c r="O393" s="8">
        <f t="shared" si="89"/>
        <v>2138.0707000000002</v>
      </c>
      <c r="P393" t="str">
        <f t="shared" si="90"/>
        <v/>
      </c>
      <c r="Q393" s="8">
        <f t="shared" si="91"/>
        <v>2138.0707000000002</v>
      </c>
      <c r="R393" s="8" t="str">
        <f t="shared" si="92"/>
        <v/>
      </c>
      <c r="S393" s="8" t="str">
        <f t="shared" si="93"/>
        <v/>
      </c>
      <c r="T393" s="8" t="str">
        <f t="shared" si="94"/>
        <v/>
      </c>
      <c r="U393" s="8">
        <f t="shared" si="95"/>
        <v>2138.0707000000002</v>
      </c>
    </row>
    <row r="394" spans="1:21" ht="17" x14ac:dyDescent="0.2">
      <c r="A394">
        <v>48</v>
      </c>
      <c r="B394" t="s">
        <v>10</v>
      </c>
      <c r="C394">
        <v>31.445</v>
      </c>
      <c r="D394">
        <v>1</v>
      </c>
      <c r="E394" t="s">
        <v>11</v>
      </c>
      <c r="F394" t="s">
        <v>14</v>
      </c>
      <c r="G394">
        <v>8964.0605500000001</v>
      </c>
      <c r="H394" t="str">
        <f t="shared" si="96"/>
        <v/>
      </c>
      <c r="I394">
        <f t="shared" si="97"/>
        <v>8964.0605500000001</v>
      </c>
      <c r="J394" t="str">
        <f t="shared" si="84"/>
        <v/>
      </c>
      <c r="K394">
        <f t="shared" si="85"/>
        <v>8964.0605500000001</v>
      </c>
      <c r="L394">
        <f t="shared" si="86"/>
        <v>8964.0605500000001</v>
      </c>
      <c r="M394" t="str">
        <f t="shared" si="87"/>
        <v/>
      </c>
      <c r="N394" t="str">
        <f t="shared" si="88"/>
        <v/>
      </c>
      <c r="O394" s="8">
        <f t="shared" si="89"/>
        <v>8964.0605500000001</v>
      </c>
      <c r="P394">
        <f t="shared" si="90"/>
        <v>8964.0605500000001</v>
      </c>
      <c r="Q394" s="8" t="str">
        <f t="shared" si="91"/>
        <v/>
      </c>
      <c r="R394" s="8" t="str">
        <f t="shared" si="92"/>
        <v/>
      </c>
      <c r="S394" s="8" t="str">
        <f t="shared" si="93"/>
        <v/>
      </c>
      <c r="T394" s="8">
        <f t="shared" si="94"/>
        <v>8964.0605500000001</v>
      </c>
      <c r="U394" s="8" t="str">
        <f t="shared" si="95"/>
        <v/>
      </c>
    </row>
    <row r="395" spans="1:21" ht="17" x14ac:dyDescent="0.2">
      <c r="A395">
        <v>49</v>
      </c>
      <c r="B395" t="s">
        <v>10</v>
      </c>
      <c r="C395">
        <v>31.35</v>
      </c>
      <c r="D395">
        <v>1</v>
      </c>
      <c r="E395" t="s">
        <v>11</v>
      </c>
      <c r="F395" t="s">
        <v>14</v>
      </c>
      <c r="G395">
        <v>9290.1394999999993</v>
      </c>
      <c r="H395" t="str">
        <f t="shared" si="96"/>
        <v/>
      </c>
      <c r="I395">
        <f t="shared" si="97"/>
        <v>9290.1394999999993</v>
      </c>
      <c r="J395" t="str">
        <f t="shared" si="84"/>
        <v/>
      </c>
      <c r="K395">
        <f t="shared" si="85"/>
        <v>9290.1394999999993</v>
      </c>
      <c r="L395">
        <f t="shared" si="86"/>
        <v>9290.1394999999993</v>
      </c>
      <c r="M395" t="str">
        <f t="shared" si="87"/>
        <v/>
      </c>
      <c r="N395" t="str">
        <f t="shared" si="88"/>
        <v/>
      </c>
      <c r="O395" s="8">
        <f t="shared" si="89"/>
        <v>9290.1394999999993</v>
      </c>
      <c r="P395">
        <f t="shared" si="90"/>
        <v>9290.1394999999993</v>
      </c>
      <c r="Q395" s="8" t="str">
        <f t="shared" si="91"/>
        <v/>
      </c>
      <c r="R395" s="8" t="str">
        <f t="shared" si="92"/>
        <v/>
      </c>
      <c r="S395" s="8" t="str">
        <f t="shared" si="93"/>
        <v/>
      </c>
      <c r="T395" s="8">
        <f t="shared" si="94"/>
        <v>9290.1394999999993</v>
      </c>
      <c r="U395" s="8" t="str">
        <f t="shared" si="95"/>
        <v/>
      </c>
    </row>
    <row r="396" spans="1:21" ht="17" x14ac:dyDescent="0.2">
      <c r="A396">
        <v>46</v>
      </c>
      <c r="B396" t="s">
        <v>7</v>
      </c>
      <c r="C396">
        <v>32.299999999999997</v>
      </c>
      <c r="D396">
        <v>2</v>
      </c>
      <c r="E396" t="s">
        <v>11</v>
      </c>
      <c r="F396" t="s">
        <v>14</v>
      </c>
      <c r="G396">
        <v>9411.0049999999992</v>
      </c>
      <c r="H396" t="str">
        <f t="shared" si="96"/>
        <v/>
      </c>
      <c r="I396">
        <f t="shared" si="97"/>
        <v>9411.0049999999992</v>
      </c>
      <c r="J396" t="str">
        <f t="shared" si="84"/>
        <v/>
      </c>
      <c r="K396">
        <f t="shared" si="85"/>
        <v>9411.0049999999992</v>
      </c>
      <c r="L396" t="str">
        <f t="shared" si="86"/>
        <v/>
      </c>
      <c r="M396">
        <f t="shared" si="87"/>
        <v>9411.0049999999992</v>
      </c>
      <c r="N396" t="str">
        <f t="shared" si="88"/>
        <v/>
      </c>
      <c r="O396" s="8">
        <f t="shared" si="89"/>
        <v>9411.0049999999992</v>
      </c>
      <c r="P396">
        <f t="shared" si="90"/>
        <v>9411.0049999999992</v>
      </c>
      <c r="Q396" s="8" t="str">
        <f t="shared" si="91"/>
        <v/>
      </c>
      <c r="R396" s="8" t="str">
        <f t="shared" si="92"/>
        <v/>
      </c>
      <c r="S396" s="8" t="str">
        <f t="shared" si="93"/>
        <v/>
      </c>
      <c r="T396" s="8">
        <f t="shared" si="94"/>
        <v>9411.0049999999992</v>
      </c>
      <c r="U396" s="8" t="str">
        <f t="shared" si="95"/>
        <v/>
      </c>
    </row>
    <row r="397" spans="1:21" ht="17" x14ac:dyDescent="0.2">
      <c r="A397">
        <v>46</v>
      </c>
      <c r="B397" t="s">
        <v>10</v>
      </c>
      <c r="C397">
        <v>19.855</v>
      </c>
      <c r="D397">
        <v>0</v>
      </c>
      <c r="E397" t="s">
        <v>11</v>
      </c>
      <c r="F397" t="s">
        <v>13</v>
      </c>
      <c r="G397">
        <v>7526.7064499999997</v>
      </c>
      <c r="H397" t="str">
        <f t="shared" si="96"/>
        <v/>
      </c>
      <c r="I397">
        <f t="shared" si="97"/>
        <v>7526.7064499999997</v>
      </c>
      <c r="J397">
        <f t="shared" si="84"/>
        <v>7526.7064499999997</v>
      </c>
      <c r="K397" t="str">
        <f t="shared" si="85"/>
        <v/>
      </c>
      <c r="L397">
        <f t="shared" si="86"/>
        <v>7526.7064499999997</v>
      </c>
      <c r="M397" t="str">
        <f t="shared" si="87"/>
        <v/>
      </c>
      <c r="N397" t="str">
        <f t="shared" si="88"/>
        <v/>
      </c>
      <c r="O397" s="8">
        <f t="shared" si="89"/>
        <v>7526.7064499999997</v>
      </c>
      <c r="P397" t="str">
        <f t="shared" si="90"/>
        <v/>
      </c>
      <c r="Q397" s="8">
        <f t="shared" si="91"/>
        <v>7526.7064499999997</v>
      </c>
      <c r="R397" s="8" t="str">
        <f t="shared" si="92"/>
        <v/>
      </c>
      <c r="S397" s="8" t="str">
        <f t="shared" si="93"/>
        <v/>
      </c>
      <c r="T397" s="8" t="str">
        <f t="shared" si="94"/>
        <v/>
      </c>
      <c r="U397" s="8">
        <f t="shared" si="95"/>
        <v>7526.7064499999997</v>
      </c>
    </row>
    <row r="398" spans="1:21" ht="17" x14ac:dyDescent="0.2">
      <c r="A398">
        <v>43</v>
      </c>
      <c r="B398" t="s">
        <v>7</v>
      </c>
      <c r="C398">
        <v>34.4</v>
      </c>
      <c r="D398">
        <v>3</v>
      </c>
      <c r="E398" t="s">
        <v>11</v>
      </c>
      <c r="F398" t="s">
        <v>9</v>
      </c>
      <c r="G398">
        <v>8522.0030000000006</v>
      </c>
      <c r="H398" t="str">
        <f t="shared" si="96"/>
        <v/>
      </c>
      <c r="I398">
        <f t="shared" si="97"/>
        <v>8522.0030000000006</v>
      </c>
      <c r="J398" t="str">
        <f t="shared" si="84"/>
        <v/>
      </c>
      <c r="K398">
        <f t="shared" si="85"/>
        <v>8522.0030000000006</v>
      </c>
      <c r="L398" t="str">
        <f t="shared" si="86"/>
        <v/>
      </c>
      <c r="M398">
        <f t="shared" si="87"/>
        <v>8522.0030000000006</v>
      </c>
      <c r="N398">
        <f t="shared" si="88"/>
        <v>8522.0030000000006</v>
      </c>
      <c r="O398" s="8" t="str">
        <f t="shared" si="89"/>
        <v/>
      </c>
      <c r="P398" t="str">
        <f t="shared" si="90"/>
        <v/>
      </c>
      <c r="Q398" s="8">
        <f t="shared" si="91"/>
        <v>8522.0030000000006</v>
      </c>
      <c r="R398" s="8" t="str">
        <f t="shared" si="92"/>
        <v/>
      </c>
      <c r="S398" s="8">
        <f t="shared" si="93"/>
        <v>8522.0030000000006</v>
      </c>
      <c r="T398" s="8" t="str">
        <f t="shared" si="94"/>
        <v/>
      </c>
      <c r="U398" s="8" t="str">
        <f t="shared" si="95"/>
        <v/>
      </c>
    </row>
    <row r="399" spans="1:21" ht="17" x14ac:dyDescent="0.2">
      <c r="A399">
        <v>21</v>
      </c>
      <c r="B399" t="s">
        <v>10</v>
      </c>
      <c r="C399">
        <v>31.02</v>
      </c>
      <c r="D399">
        <v>0</v>
      </c>
      <c r="E399" t="s">
        <v>11</v>
      </c>
      <c r="F399" t="s">
        <v>12</v>
      </c>
      <c r="G399">
        <v>16586.49771</v>
      </c>
      <c r="H399" t="str">
        <f t="shared" si="96"/>
        <v/>
      </c>
      <c r="I399">
        <f t="shared" si="97"/>
        <v>16586.49771</v>
      </c>
      <c r="J399" t="str">
        <f t="shared" si="84"/>
        <v/>
      </c>
      <c r="K399">
        <f t="shared" si="85"/>
        <v>16586.49771</v>
      </c>
      <c r="L399">
        <f t="shared" si="86"/>
        <v>16586.49771</v>
      </c>
      <c r="M399" t="str">
        <f t="shared" si="87"/>
        <v/>
      </c>
      <c r="N399">
        <f t="shared" si="88"/>
        <v>16586.49771</v>
      </c>
      <c r="O399" s="8" t="str">
        <f t="shared" si="89"/>
        <v/>
      </c>
      <c r="P399">
        <f t="shared" si="90"/>
        <v>16586.49771</v>
      </c>
      <c r="Q399" s="8" t="str">
        <f t="shared" si="91"/>
        <v/>
      </c>
      <c r="R399" s="8">
        <f t="shared" si="92"/>
        <v>16586.49771</v>
      </c>
      <c r="S399" s="8" t="str">
        <f t="shared" si="93"/>
        <v/>
      </c>
      <c r="T399" s="8" t="str">
        <f t="shared" si="94"/>
        <v/>
      </c>
      <c r="U399" s="8" t="str">
        <f t="shared" si="95"/>
        <v/>
      </c>
    </row>
    <row r="400" spans="1:21" ht="17" x14ac:dyDescent="0.2">
      <c r="A400">
        <v>64</v>
      </c>
      <c r="B400" t="s">
        <v>10</v>
      </c>
      <c r="C400">
        <v>25.6</v>
      </c>
      <c r="D400">
        <v>2</v>
      </c>
      <c r="E400" t="s">
        <v>11</v>
      </c>
      <c r="F400" t="s">
        <v>9</v>
      </c>
      <c r="G400">
        <v>14988.432000000001</v>
      </c>
      <c r="H400" t="str">
        <f t="shared" si="96"/>
        <v/>
      </c>
      <c r="I400">
        <f t="shared" si="97"/>
        <v>14988.432000000001</v>
      </c>
      <c r="J400" t="str">
        <f t="shared" si="84"/>
        <v/>
      </c>
      <c r="K400">
        <f t="shared" si="85"/>
        <v>14988.432000000001</v>
      </c>
      <c r="L400">
        <f t="shared" si="86"/>
        <v>14988.432000000001</v>
      </c>
      <c r="M400" t="str">
        <f t="shared" si="87"/>
        <v/>
      </c>
      <c r="N400">
        <f t="shared" si="88"/>
        <v>14988.432000000001</v>
      </c>
      <c r="O400" s="8" t="str">
        <f t="shared" si="89"/>
        <v/>
      </c>
      <c r="P400" t="str">
        <f t="shared" si="90"/>
        <v/>
      </c>
      <c r="Q400" s="8">
        <f t="shared" si="91"/>
        <v>14988.432000000001</v>
      </c>
      <c r="R400" s="8" t="str">
        <f t="shared" si="92"/>
        <v/>
      </c>
      <c r="S400" s="8">
        <f t="shared" si="93"/>
        <v>14988.432000000001</v>
      </c>
      <c r="T400" s="8" t="str">
        <f t="shared" si="94"/>
        <v/>
      </c>
      <c r="U400" s="8" t="str">
        <f t="shared" si="95"/>
        <v/>
      </c>
    </row>
    <row r="401" spans="1:21" ht="17" x14ac:dyDescent="0.2">
      <c r="A401">
        <v>18</v>
      </c>
      <c r="B401" t="s">
        <v>7</v>
      </c>
      <c r="C401">
        <v>38.17</v>
      </c>
      <c r="D401">
        <v>0</v>
      </c>
      <c r="E401" t="s">
        <v>11</v>
      </c>
      <c r="F401" t="s">
        <v>12</v>
      </c>
      <c r="G401">
        <v>1631.6683</v>
      </c>
      <c r="H401" t="str">
        <f t="shared" si="96"/>
        <v/>
      </c>
      <c r="I401">
        <f t="shared" si="97"/>
        <v>1631.6683</v>
      </c>
      <c r="J401" t="str">
        <f t="shared" si="84"/>
        <v/>
      </c>
      <c r="K401">
        <f t="shared" si="85"/>
        <v>1631.6683</v>
      </c>
      <c r="L401" t="str">
        <f t="shared" si="86"/>
        <v/>
      </c>
      <c r="M401">
        <f t="shared" si="87"/>
        <v>1631.6683</v>
      </c>
      <c r="N401">
        <f t="shared" si="88"/>
        <v>1631.6683</v>
      </c>
      <c r="O401" s="8" t="str">
        <f t="shared" si="89"/>
        <v/>
      </c>
      <c r="P401">
        <f t="shared" si="90"/>
        <v>1631.6683</v>
      </c>
      <c r="Q401" s="8" t="str">
        <f t="shared" si="91"/>
        <v/>
      </c>
      <c r="R401" s="8">
        <f t="shared" si="92"/>
        <v>1631.6683</v>
      </c>
      <c r="S401" s="8" t="str">
        <f t="shared" si="93"/>
        <v/>
      </c>
      <c r="T401" s="8" t="str">
        <f t="shared" si="94"/>
        <v/>
      </c>
      <c r="U401" s="8" t="str">
        <f t="shared" si="95"/>
        <v/>
      </c>
    </row>
    <row r="402" spans="1:21" ht="17" x14ac:dyDescent="0.2">
      <c r="A402">
        <v>51</v>
      </c>
      <c r="B402" t="s">
        <v>7</v>
      </c>
      <c r="C402">
        <v>20.6</v>
      </c>
      <c r="D402">
        <v>0</v>
      </c>
      <c r="E402" t="s">
        <v>11</v>
      </c>
      <c r="F402" t="s">
        <v>9</v>
      </c>
      <c r="G402">
        <v>9264.7970000000005</v>
      </c>
      <c r="H402" t="str">
        <f t="shared" si="96"/>
        <v/>
      </c>
      <c r="I402">
        <f t="shared" si="97"/>
        <v>9264.7970000000005</v>
      </c>
      <c r="J402">
        <f t="shared" si="84"/>
        <v>9264.7970000000005</v>
      </c>
      <c r="K402" t="str">
        <f t="shared" si="85"/>
        <v/>
      </c>
      <c r="L402" t="str">
        <f t="shared" si="86"/>
        <v/>
      </c>
      <c r="M402">
        <f t="shared" si="87"/>
        <v>9264.7970000000005</v>
      </c>
      <c r="N402">
        <f t="shared" si="88"/>
        <v>9264.7970000000005</v>
      </c>
      <c r="O402" s="8" t="str">
        <f t="shared" si="89"/>
        <v/>
      </c>
      <c r="P402" t="str">
        <f t="shared" si="90"/>
        <v/>
      </c>
      <c r="Q402" s="8">
        <f t="shared" si="91"/>
        <v>9264.7970000000005</v>
      </c>
      <c r="R402" s="8" t="str">
        <f t="shared" si="92"/>
        <v/>
      </c>
      <c r="S402" s="8">
        <f t="shared" si="93"/>
        <v>9264.7970000000005</v>
      </c>
      <c r="T402" s="8" t="str">
        <f t="shared" si="94"/>
        <v/>
      </c>
      <c r="U402" s="8" t="str">
        <f t="shared" si="95"/>
        <v/>
      </c>
    </row>
    <row r="403" spans="1:21" ht="17" x14ac:dyDescent="0.2">
      <c r="A403">
        <v>47</v>
      </c>
      <c r="B403" t="s">
        <v>10</v>
      </c>
      <c r="C403">
        <v>47.52</v>
      </c>
      <c r="D403">
        <v>1</v>
      </c>
      <c r="E403" t="s">
        <v>11</v>
      </c>
      <c r="F403" t="s">
        <v>12</v>
      </c>
      <c r="G403">
        <v>8083.9197999999997</v>
      </c>
      <c r="H403" t="str">
        <f t="shared" si="96"/>
        <v/>
      </c>
      <c r="I403">
        <f t="shared" si="97"/>
        <v>8083.9197999999997</v>
      </c>
      <c r="J403" t="str">
        <f t="shared" si="84"/>
        <v/>
      </c>
      <c r="K403">
        <f t="shared" si="85"/>
        <v>8083.9197999999997</v>
      </c>
      <c r="L403">
        <f t="shared" si="86"/>
        <v>8083.9197999999997</v>
      </c>
      <c r="M403" t="str">
        <f t="shared" si="87"/>
        <v/>
      </c>
      <c r="N403">
        <f t="shared" si="88"/>
        <v>8083.9197999999997</v>
      </c>
      <c r="O403" s="8" t="str">
        <f t="shared" si="89"/>
        <v/>
      </c>
      <c r="P403">
        <f t="shared" si="90"/>
        <v>8083.9197999999997</v>
      </c>
      <c r="Q403" s="8" t="str">
        <f t="shared" si="91"/>
        <v/>
      </c>
      <c r="R403" s="8">
        <f t="shared" si="92"/>
        <v>8083.9197999999997</v>
      </c>
      <c r="S403" s="8" t="str">
        <f t="shared" si="93"/>
        <v/>
      </c>
      <c r="T403" s="8" t="str">
        <f t="shared" si="94"/>
        <v/>
      </c>
      <c r="U403" s="8" t="str">
        <f t="shared" si="95"/>
        <v/>
      </c>
    </row>
    <row r="404" spans="1:21" ht="17" x14ac:dyDescent="0.2">
      <c r="A404">
        <v>64</v>
      </c>
      <c r="B404" t="s">
        <v>7</v>
      </c>
      <c r="C404">
        <v>32.965000000000003</v>
      </c>
      <c r="D404">
        <v>0</v>
      </c>
      <c r="E404" t="s">
        <v>11</v>
      </c>
      <c r="F404" t="s">
        <v>13</v>
      </c>
      <c r="G404">
        <v>14692.66935</v>
      </c>
      <c r="H404" t="str">
        <f t="shared" si="96"/>
        <v/>
      </c>
      <c r="I404">
        <f t="shared" si="97"/>
        <v>14692.66935</v>
      </c>
      <c r="J404" t="str">
        <f t="shared" si="84"/>
        <v/>
      </c>
      <c r="K404">
        <f t="shared" si="85"/>
        <v>14692.66935</v>
      </c>
      <c r="L404" t="str">
        <f t="shared" si="86"/>
        <v/>
      </c>
      <c r="M404">
        <f t="shared" si="87"/>
        <v>14692.66935</v>
      </c>
      <c r="N404" t="str">
        <f t="shared" si="88"/>
        <v/>
      </c>
      <c r="O404" s="8">
        <f t="shared" si="89"/>
        <v>14692.66935</v>
      </c>
      <c r="P404" t="str">
        <f t="shared" si="90"/>
        <v/>
      </c>
      <c r="Q404" s="8">
        <f t="shared" si="91"/>
        <v>14692.66935</v>
      </c>
      <c r="R404" s="8" t="str">
        <f t="shared" si="92"/>
        <v/>
      </c>
      <c r="S404" s="8" t="str">
        <f t="shared" si="93"/>
        <v/>
      </c>
      <c r="T404" s="8" t="str">
        <f t="shared" si="94"/>
        <v/>
      </c>
      <c r="U404" s="8">
        <f t="shared" si="95"/>
        <v>14692.66935</v>
      </c>
    </row>
    <row r="405" spans="1:21" ht="17" x14ac:dyDescent="0.2">
      <c r="A405">
        <v>49</v>
      </c>
      <c r="B405" t="s">
        <v>10</v>
      </c>
      <c r="C405">
        <v>32.299999999999997</v>
      </c>
      <c r="D405">
        <v>3</v>
      </c>
      <c r="E405" t="s">
        <v>11</v>
      </c>
      <c r="F405" t="s">
        <v>13</v>
      </c>
      <c r="G405">
        <v>10269.459999999999</v>
      </c>
      <c r="H405" t="str">
        <f t="shared" si="96"/>
        <v/>
      </c>
      <c r="I405">
        <f t="shared" si="97"/>
        <v>10269.459999999999</v>
      </c>
      <c r="J405" t="str">
        <f t="shared" si="84"/>
        <v/>
      </c>
      <c r="K405">
        <f t="shared" si="85"/>
        <v>10269.459999999999</v>
      </c>
      <c r="L405">
        <f t="shared" si="86"/>
        <v>10269.459999999999</v>
      </c>
      <c r="M405" t="str">
        <f t="shared" si="87"/>
        <v/>
      </c>
      <c r="N405" t="str">
        <f t="shared" si="88"/>
        <v/>
      </c>
      <c r="O405" s="8">
        <f t="shared" si="89"/>
        <v>10269.459999999999</v>
      </c>
      <c r="P405" t="str">
        <f t="shared" si="90"/>
        <v/>
      </c>
      <c r="Q405" s="8">
        <f t="shared" si="91"/>
        <v>10269.459999999999</v>
      </c>
      <c r="R405" s="8" t="str">
        <f t="shared" si="92"/>
        <v/>
      </c>
      <c r="S405" s="8" t="str">
        <f t="shared" si="93"/>
        <v/>
      </c>
      <c r="T405" s="8" t="str">
        <f t="shared" si="94"/>
        <v/>
      </c>
      <c r="U405" s="8">
        <f t="shared" si="95"/>
        <v>10269.459999999999</v>
      </c>
    </row>
    <row r="406" spans="1:21" ht="17" x14ac:dyDescent="0.2">
      <c r="A406">
        <v>31</v>
      </c>
      <c r="B406" t="s">
        <v>10</v>
      </c>
      <c r="C406">
        <v>20.399999999999999</v>
      </c>
      <c r="D406">
        <v>0</v>
      </c>
      <c r="E406" t="s">
        <v>11</v>
      </c>
      <c r="F406" t="s">
        <v>9</v>
      </c>
      <c r="G406">
        <v>3260.1990000000001</v>
      </c>
      <c r="H406" t="str">
        <f t="shared" si="96"/>
        <v/>
      </c>
      <c r="I406">
        <f t="shared" si="97"/>
        <v>3260.1990000000001</v>
      </c>
      <c r="J406">
        <f t="shared" si="84"/>
        <v>3260.1990000000001</v>
      </c>
      <c r="K406" t="str">
        <f t="shared" si="85"/>
        <v/>
      </c>
      <c r="L406">
        <f t="shared" si="86"/>
        <v>3260.1990000000001</v>
      </c>
      <c r="M406" t="str">
        <f t="shared" si="87"/>
        <v/>
      </c>
      <c r="N406">
        <f t="shared" si="88"/>
        <v>3260.1990000000001</v>
      </c>
      <c r="O406" s="8" t="str">
        <f t="shared" si="89"/>
        <v/>
      </c>
      <c r="P406" t="str">
        <f t="shared" si="90"/>
        <v/>
      </c>
      <c r="Q406" s="8">
        <f t="shared" si="91"/>
        <v>3260.1990000000001</v>
      </c>
      <c r="R406" s="8" t="str">
        <f t="shared" si="92"/>
        <v/>
      </c>
      <c r="S406" s="8">
        <f t="shared" si="93"/>
        <v>3260.1990000000001</v>
      </c>
      <c r="T406" s="8" t="str">
        <f t="shared" si="94"/>
        <v/>
      </c>
      <c r="U406" s="8" t="str">
        <f t="shared" si="95"/>
        <v/>
      </c>
    </row>
    <row r="407" spans="1:21" ht="17" x14ac:dyDescent="0.2">
      <c r="A407">
        <v>52</v>
      </c>
      <c r="B407" t="s">
        <v>7</v>
      </c>
      <c r="C407">
        <v>38.380000000000003</v>
      </c>
      <c r="D407">
        <v>2</v>
      </c>
      <c r="E407" t="s">
        <v>11</v>
      </c>
      <c r="F407" t="s">
        <v>14</v>
      </c>
      <c r="G407">
        <v>11396.9002</v>
      </c>
      <c r="H407" t="str">
        <f t="shared" si="96"/>
        <v/>
      </c>
      <c r="I407">
        <f t="shared" si="97"/>
        <v>11396.9002</v>
      </c>
      <c r="J407" t="str">
        <f t="shared" si="84"/>
        <v/>
      </c>
      <c r="K407">
        <f t="shared" si="85"/>
        <v>11396.9002</v>
      </c>
      <c r="L407" t="str">
        <f t="shared" si="86"/>
        <v/>
      </c>
      <c r="M407">
        <f t="shared" si="87"/>
        <v>11396.9002</v>
      </c>
      <c r="N407" t="str">
        <f t="shared" si="88"/>
        <v/>
      </c>
      <c r="O407" s="8">
        <f t="shared" si="89"/>
        <v>11396.9002</v>
      </c>
      <c r="P407">
        <f t="shared" si="90"/>
        <v>11396.9002</v>
      </c>
      <c r="Q407" s="8" t="str">
        <f t="shared" si="91"/>
        <v/>
      </c>
      <c r="R407" s="8" t="str">
        <f t="shared" si="92"/>
        <v/>
      </c>
      <c r="S407" s="8" t="str">
        <f t="shared" si="93"/>
        <v/>
      </c>
      <c r="T407" s="8">
        <f t="shared" si="94"/>
        <v>11396.9002</v>
      </c>
      <c r="U407" s="8" t="str">
        <f t="shared" si="95"/>
        <v/>
      </c>
    </row>
    <row r="408" spans="1:21" ht="17" x14ac:dyDescent="0.2">
      <c r="A408">
        <v>33</v>
      </c>
      <c r="B408" t="s">
        <v>7</v>
      </c>
      <c r="C408">
        <v>24.31</v>
      </c>
      <c r="D408">
        <v>0</v>
      </c>
      <c r="E408" t="s">
        <v>11</v>
      </c>
      <c r="F408" t="s">
        <v>12</v>
      </c>
      <c r="G408">
        <v>4185.0978999999998</v>
      </c>
      <c r="H408" t="str">
        <f t="shared" si="96"/>
        <v/>
      </c>
      <c r="I408">
        <f t="shared" si="97"/>
        <v>4185.0978999999998</v>
      </c>
      <c r="J408">
        <f t="shared" si="84"/>
        <v>4185.0978999999998</v>
      </c>
      <c r="K408" t="str">
        <f t="shared" si="85"/>
        <v/>
      </c>
      <c r="L408" t="str">
        <f t="shared" si="86"/>
        <v/>
      </c>
      <c r="M408">
        <f t="shared" si="87"/>
        <v>4185.0978999999998</v>
      </c>
      <c r="N408">
        <f t="shared" si="88"/>
        <v>4185.0978999999998</v>
      </c>
      <c r="O408" s="8" t="str">
        <f t="shared" si="89"/>
        <v/>
      </c>
      <c r="P408">
        <f t="shared" si="90"/>
        <v>4185.0978999999998</v>
      </c>
      <c r="Q408" s="8" t="str">
        <f t="shared" si="91"/>
        <v/>
      </c>
      <c r="R408" s="8">
        <f t="shared" si="92"/>
        <v>4185.0978999999998</v>
      </c>
      <c r="S408" s="8" t="str">
        <f t="shared" si="93"/>
        <v/>
      </c>
      <c r="T408" s="8" t="str">
        <f t="shared" si="94"/>
        <v/>
      </c>
      <c r="U408" s="8" t="str">
        <f t="shared" si="95"/>
        <v/>
      </c>
    </row>
    <row r="409" spans="1:21" ht="17" x14ac:dyDescent="0.2">
      <c r="A409">
        <v>47</v>
      </c>
      <c r="B409" t="s">
        <v>7</v>
      </c>
      <c r="C409">
        <v>23.6</v>
      </c>
      <c r="D409">
        <v>1</v>
      </c>
      <c r="E409" t="s">
        <v>11</v>
      </c>
      <c r="F409" t="s">
        <v>9</v>
      </c>
      <c r="G409">
        <v>8539.6710000000003</v>
      </c>
      <c r="H409" t="str">
        <f t="shared" si="96"/>
        <v/>
      </c>
      <c r="I409">
        <f t="shared" si="97"/>
        <v>8539.6710000000003</v>
      </c>
      <c r="J409">
        <f t="shared" si="84"/>
        <v>8539.6710000000003</v>
      </c>
      <c r="K409" t="str">
        <f t="shared" si="85"/>
        <v/>
      </c>
      <c r="L409" t="str">
        <f t="shared" si="86"/>
        <v/>
      </c>
      <c r="M409">
        <f t="shared" si="87"/>
        <v>8539.6710000000003</v>
      </c>
      <c r="N409">
        <f t="shared" si="88"/>
        <v>8539.6710000000003</v>
      </c>
      <c r="O409" s="8" t="str">
        <f t="shared" si="89"/>
        <v/>
      </c>
      <c r="P409" t="str">
        <f t="shared" si="90"/>
        <v/>
      </c>
      <c r="Q409" s="8">
        <f t="shared" si="91"/>
        <v>8539.6710000000003</v>
      </c>
      <c r="R409" s="8" t="str">
        <f t="shared" si="92"/>
        <v/>
      </c>
      <c r="S409" s="8">
        <f t="shared" si="93"/>
        <v>8539.6710000000003</v>
      </c>
      <c r="T409" s="8" t="str">
        <f t="shared" si="94"/>
        <v/>
      </c>
      <c r="U409" s="8" t="str">
        <f t="shared" si="95"/>
        <v/>
      </c>
    </row>
    <row r="410" spans="1:21" ht="17" x14ac:dyDescent="0.2">
      <c r="A410">
        <v>38</v>
      </c>
      <c r="B410" t="s">
        <v>10</v>
      </c>
      <c r="C410">
        <v>21.12</v>
      </c>
      <c r="D410">
        <v>3</v>
      </c>
      <c r="E410" t="s">
        <v>11</v>
      </c>
      <c r="F410" t="s">
        <v>12</v>
      </c>
      <c r="G410">
        <v>6652.5288</v>
      </c>
      <c r="H410" t="str">
        <f t="shared" si="96"/>
        <v/>
      </c>
      <c r="I410">
        <f t="shared" si="97"/>
        <v>6652.5288</v>
      </c>
      <c r="J410">
        <f t="shared" si="84"/>
        <v>6652.5288</v>
      </c>
      <c r="K410" t="str">
        <f t="shared" si="85"/>
        <v/>
      </c>
      <c r="L410">
        <f t="shared" si="86"/>
        <v>6652.5288</v>
      </c>
      <c r="M410" t="str">
        <f t="shared" si="87"/>
        <v/>
      </c>
      <c r="N410">
        <f t="shared" si="88"/>
        <v>6652.5288</v>
      </c>
      <c r="O410" s="8" t="str">
        <f t="shared" si="89"/>
        <v/>
      </c>
      <c r="P410">
        <f t="shared" si="90"/>
        <v>6652.5288</v>
      </c>
      <c r="Q410" s="8" t="str">
        <f t="shared" si="91"/>
        <v/>
      </c>
      <c r="R410" s="8">
        <f t="shared" si="92"/>
        <v>6652.5288</v>
      </c>
      <c r="S410" s="8" t="str">
        <f t="shared" si="93"/>
        <v/>
      </c>
      <c r="T410" s="8" t="str">
        <f t="shared" si="94"/>
        <v/>
      </c>
      <c r="U410" s="8" t="str">
        <f t="shared" si="95"/>
        <v/>
      </c>
    </row>
    <row r="411" spans="1:21" ht="17" x14ac:dyDescent="0.2">
      <c r="A411">
        <v>32</v>
      </c>
      <c r="B411" t="s">
        <v>10</v>
      </c>
      <c r="C411">
        <v>30.03</v>
      </c>
      <c r="D411">
        <v>1</v>
      </c>
      <c r="E411" t="s">
        <v>11</v>
      </c>
      <c r="F411" t="s">
        <v>12</v>
      </c>
      <c r="G411">
        <v>4074.4537</v>
      </c>
      <c r="H411" t="str">
        <f t="shared" si="96"/>
        <v/>
      </c>
      <c r="I411">
        <f t="shared" si="97"/>
        <v>4074.4537</v>
      </c>
      <c r="J411" t="str">
        <f t="shared" si="84"/>
        <v/>
      </c>
      <c r="K411">
        <f t="shared" si="85"/>
        <v>4074.4537</v>
      </c>
      <c r="L411">
        <f t="shared" si="86"/>
        <v>4074.4537</v>
      </c>
      <c r="M411" t="str">
        <f t="shared" si="87"/>
        <v/>
      </c>
      <c r="N411">
        <f t="shared" si="88"/>
        <v>4074.4537</v>
      </c>
      <c r="O411" s="8" t="str">
        <f t="shared" si="89"/>
        <v/>
      </c>
      <c r="P411">
        <f t="shared" si="90"/>
        <v>4074.4537</v>
      </c>
      <c r="Q411" s="8" t="str">
        <f t="shared" si="91"/>
        <v/>
      </c>
      <c r="R411" s="8">
        <f t="shared" si="92"/>
        <v>4074.4537</v>
      </c>
      <c r="S411" s="8" t="str">
        <f t="shared" si="93"/>
        <v/>
      </c>
      <c r="T411" s="8" t="str">
        <f t="shared" si="94"/>
        <v/>
      </c>
      <c r="U411" s="8" t="str">
        <f t="shared" si="95"/>
        <v/>
      </c>
    </row>
    <row r="412" spans="1:21" ht="17" x14ac:dyDescent="0.2">
      <c r="A412">
        <v>19</v>
      </c>
      <c r="B412" t="s">
        <v>10</v>
      </c>
      <c r="C412">
        <v>17.48</v>
      </c>
      <c r="D412">
        <v>0</v>
      </c>
      <c r="E412" t="s">
        <v>11</v>
      </c>
      <c r="F412" t="s">
        <v>13</v>
      </c>
      <c r="G412">
        <v>1621.3402000000001</v>
      </c>
      <c r="H412" t="str">
        <f t="shared" si="96"/>
        <v/>
      </c>
      <c r="I412">
        <f t="shared" si="97"/>
        <v>1621.3402000000001</v>
      </c>
      <c r="J412">
        <f t="shared" si="84"/>
        <v>1621.3402000000001</v>
      </c>
      <c r="K412" t="str">
        <f t="shared" si="85"/>
        <v/>
      </c>
      <c r="L412">
        <f t="shared" si="86"/>
        <v>1621.3402000000001</v>
      </c>
      <c r="M412" t="str">
        <f t="shared" si="87"/>
        <v/>
      </c>
      <c r="N412" t="str">
        <f t="shared" si="88"/>
        <v/>
      </c>
      <c r="O412" s="8">
        <f t="shared" si="89"/>
        <v>1621.3402000000001</v>
      </c>
      <c r="P412" t="str">
        <f t="shared" si="90"/>
        <v/>
      </c>
      <c r="Q412" s="8">
        <f t="shared" si="91"/>
        <v>1621.3402000000001</v>
      </c>
      <c r="R412" s="8" t="str">
        <f t="shared" si="92"/>
        <v/>
      </c>
      <c r="S412" s="8" t="str">
        <f t="shared" si="93"/>
        <v/>
      </c>
      <c r="T412" s="8" t="str">
        <f t="shared" si="94"/>
        <v/>
      </c>
      <c r="U412" s="8">
        <f t="shared" si="95"/>
        <v>1621.3402000000001</v>
      </c>
    </row>
    <row r="413" spans="1:21" ht="17" x14ac:dyDescent="0.2">
      <c r="A413">
        <v>44</v>
      </c>
      <c r="B413" t="s">
        <v>7</v>
      </c>
      <c r="C413">
        <v>20.234999999999999</v>
      </c>
      <c r="D413">
        <v>1</v>
      </c>
      <c r="E413" t="s">
        <v>8</v>
      </c>
      <c r="F413" t="s">
        <v>14</v>
      </c>
      <c r="G413">
        <v>19594.809649999999</v>
      </c>
      <c r="H413">
        <f t="shared" si="96"/>
        <v>19594.809649999999</v>
      </c>
      <c r="I413" t="str">
        <f t="shared" si="97"/>
        <v/>
      </c>
      <c r="J413">
        <f t="shared" si="84"/>
        <v>19594.809649999999</v>
      </c>
      <c r="K413" t="str">
        <f t="shared" si="85"/>
        <v/>
      </c>
      <c r="L413" t="str">
        <f t="shared" si="86"/>
        <v/>
      </c>
      <c r="M413">
        <f t="shared" si="87"/>
        <v>19594.809649999999</v>
      </c>
      <c r="N413" t="str">
        <f t="shared" si="88"/>
        <v/>
      </c>
      <c r="O413" s="8">
        <f t="shared" si="89"/>
        <v>19594.809649999999</v>
      </c>
      <c r="P413">
        <f t="shared" si="90"/>
        <v>19594.809649999999</v>
      </c>
      <c r="Q413" s="8" t="str">
        <f t="shared" si="91"/>
        <v/>
      </c>
      <c r="R413" s="8" t="str">
        <f t="shared" si="92"/>
        <v/>
      </c>
      <c r="S413" s="8" t="str">
        <f t="shared" si="93"/>
        <v/>
      </c>
      <c r="T413" s="8">
        <f t="shared" si="94"/>
        <v>19594.809649999999</v>
      </c>
      <c r="U413" s="8" t="str">
        <f t="shared" si="95"/>
        <v/>
      </c>
    </row>
    <row r="414" spans="1:21" ht="17" x14ac:dyDescent="0.2">
      <c r="A414">
        <v>26</v>
      </c>
      <c r="B414" t="s">
        <v>7</v>
      </c>
      <c r="C414">
        <v>17.195</v>
      </c>
      <c r="D414">
        <v>2</v>
      </c>
      <c r="E414" t="s">
        <v>8</v>
      </c>
      <c r="F414" t="s">
        <v>14</v>
      </c>
      <c r="G414">
        <v>14455.644050000001</v>
      </c>
      <c r="H414">
        <f t="shared" si="96"/>
        <v>14455.644050000001</v>
      </c>
      <c r="I414" t="str">
        <f t="shared" si="97"/>
        <v/>
      </c>
      <c r="J414">
        <f t="shared" si="84"/>
        <v>14455.644050000001</v>
      </c>
      <c r="K414" t="str">
        <f t="shared" si="85"/>
        <v/>
      </c>
      <c r="L414" t="str">
        <f t="shared" si="86"/>
        <v/>
      </c>
      <c r="M414">
        <f t="shared" si="87"/>
        <v>14455.644050000001</v>
      </c>
      <c r="N414" t="str">
        <f t="shared" si="88"/>
        <v/>
      </c>
      <c r="O414" s="8">
        <f t="shared" si="89"/>
        <v>14455.644050000001</v>
      </c>
      <c r="P414">
        <f t="shared" si="90"/>
        <v>14455.644050000001</v>
      </c>
      <c r="Q414" s="8" t="str">
        <f t="shared" si="91"/>
        <v/>
      </c>
      <c r="R414" s="8" t="str">
        <f t="shared" si="92"/>
        <v/>
      </c>
      <c r="S414" s="8" t="str">
        <f t="shared" si="93"/>
        <v/>
      </c>
      <c r="T414" s="8">
        <f t="shared" si="94"/>
        <v>14455.644050000001</v>
      </c>
      <c r="U414" s="8" t="str">
        <f t="shared" si="95"/>
        <v/>
      </c>
    </row>
    <row r="415" spans="1:21" ht="17" x14ac:dyDescent="0.2">
      <c r="A415">
        <v>25</v>
      </c>
      <c r="B415" t="s">
        <v>10</v>
      </c>
      <c r="C415">
        <v>23.9</v>
      </c>
      <c r="D415">
        <v>5</v>
      </c>
      <c r="E415" t="s">
        <v>11</v>
      </c>
      <c r="F415" t="s">
        <v>9</v>
      </c>
      <c r="G415">
        <v>5080.0959999999995</v>
      </c>
      <c r="H415" t="str">
        <f t="shared" si="96"/>
        <v/>
      </c>
      <c r="I415">
        <f t="shared" si="97"/>
        <v>5080.0959999999995</v>
      </c>
      <c r="J415">
        <f t="shared" si="84"/>
        <v>5080.0959999999995</v>
      </c>
      <c r="K415" t="str">
        <f t="shared" si="85"/>
        <v/>
      </c>
      <c r="L415">
        <f t="shared" si="86"/>
        <v>5080.0959999999995</v>
      </c>
      <c r="M415" t="str">
        <f t="shared" si="87"/>
        <v/>
      </c>
      <c r="N415">
        <f t="shared" si="88"/>
        <v>5080.0959999999995</v>
      </c>
      <c r="O415" s="8" t="str">
        <f t="shared" si="89"/>
        <v/>
      </c>
      <c r="P415" t="str">
        <f t="shared" si="90"/>
        <v/>
      </c>
      <c r="Q415" s="8">
        <f t="shared" si="91"/>
        <v>5080.0959999999995</v>
      </c>
      <c r="R415" s="8" t="str">
        <f t="shared" si="92"/>
        <v/>
      </c>
      <c r="S415" s="8">
        <f t="shared" si="93"/>
        <v>5080.0959999999995</v>
      </c>
      <c r="T415" s="8" t="str">
        <f t="shared" si="94"/>
        <v/>
      </c>
      <c r="U415" s="8" t="str">
        <f t="shared" si="95"/>
        <v/>
      </c>
    </row>
    <row r="416" spans="1:21" ht="17" x14ac:dyDescent="0.2">
      <c r="A416">
        <v>19</v>
      </c>
      <c r="B416" t="s">
        <v>7</v>
      </c>
      <c r="C416">
        <v>35.15</v>
      </c>
      <c r="D416">
        <v>0</v>
      </c>
      <c r="E416" t="s">
        <v>11</v>
      </c>
      <c r="F416" t="s">
        <v>13</v>
      </c>
      <c r="G416">
        <v>2134.9014999999999</v>
      </c>
      <c r="H416" t="str">
        <f t="shared" si="96"/>
        <v/>
      </c>
      <c r="I416">
        <f t="shared" si="97"/>
        <v>2134.9014999999999</v>
      </c>
      <c r="J416" t="str">
        <f t="shared" si="84"/>
        <v/>
      </c>
      <c r="K416">
        <f t="shared" si="85"/>
        <v>2134.9014999999999</v>
      </c>
      <c r="L416" t="str">
        <f t="shared" si="86"/>
        <v/>
      </c>
      <c r="M416">
        <f t="shared" si="87"/>
        <v>2134.9014999999999</v>
      </c>
      <c r="N416" t="str">
        <f t="shared" si="88"/>
        <v/>
      </c>
      <c r="O416" s="8">
        <f t="shared" si="89"/>
        <v>2134.9014999999999</v>
      </c>
      <c r="P416" t="str">
        <f t="shared" si="90"/>
        <v/>
      </c>
      <c r="Q416" s="8">
        <f t="shared" si="91"/>
        <v>2134.9014999999999</v>
      </c>
      <c r="R416" s="8" t="str">
        <f t="shared" si="92"/>
        <v/>
      </c>
      <c r="S416" s="8" t="str">
        <f t="shared" si="93"/>
        <v/>
      </c>
      <c r="T416" s="8" t="str">
        <f t="shared" si="94"/>
        <v/>
      </c>
      <c r="U416" s="8">
        <f t="shared" si="95"/>
        <v>2134.9014999999999</v>
      </c>
    </row>
    <row r="417" spans="1:21" ht="17" x14ac:dyDescent="0.2">
      <c r="A417">
        <v>43</v>
      </c>
      <c r="B417" t="s">
        <v>7</v>
      </c>
      <c r="C417">
        <v>35.64</v>
      </c>
      <c r="D417">
        <v>1</v>
      </c>
      <c r="E417" t="s">
        <v>11</v>
      </c>
      <c r="F417" t="s">
        <v>12</v>
      </c>
      <c r="G417">
        <v>7345.7266</v>
      </c>
      <c r="H417" t="str">
        <f t="shared" si="96"/>
        <v/>
      </c>
      <c r="I417">
        <f t="shared" si="97"/>
        <v>7345.7266</v>
      </c>
      <c r="J417" t="str">
        <f t="shared" si="84"/>
        <v/>
      </c>
      <c r="K417">
        <f t="shared" si="85"/>
        <v>7345.7266</v>
      </c>
      <c r="L417" t="str">
        <f t="shared" si="86"/>
        <v/>
      </c>
      <c r="M417">
        <f t="shared" si="87"/>
        <v>7345.7266</v>
      </c>
      <c r="N417">
        <f t="shared" si="88"/>
        <v>7345.7266</v>
      </c>
      <c r="O417" s="8" t="str">
        <f t="shared" si="89"/>
        <v/>
      </c>
      <c r="P417">
        <f t="shared" si="90"/>
        <v>7345.7266</v>
      </c>
      <c r="Q417" s="8" t="str">
        <f t="shared" si="91"/>
        <v/>
      </c>
      <c r="R417" s="8">
        <f t="shared" si="92"/>
        <v>7345.7266</v>
      </c>
      <c r="S417" s="8" t="str">
        <f t="shared" si="93"/>
        <v/>
      </c>
      <c r="T417" s="8" t="str">
        <f t="shared" si="94"/>
        <v/>
      </c>
      <c r="U417" s="8" t="str">
        <f t="shared" si="95"/>
        <v/>
      </c>
    </row>
    <row r="418" spans="1:21" ht="17" x14ac:dyDescent="0.2">
      <c r="A418">
        <v>52</v>
      </c>
      <c r="B418" t="s">
        <v>10</v>
      </c>
      <c r="C418">
        <v>34.1</v>
      </c>
      <c r="D418">
        <v>0</v>
      </c>
      <c r="E418" t="s">
        <v>11</v>
      </c>
      <c r="F418" t="s">
        <v>12</v>
      </c>
      <c r="G418">
        <v>9140.9509999999991</v>
      </c>
      <c r="H418" t="str">
        <f t="shared" si="96"/>
        <v/>
      </c>
      <c r="I418">
        <f t="shared" si="97"/>
        <v>9140.9509999999991</v>
      </c>
      <c r="J418" t="str">
        <f t="shared" si="84"/>
        <v/>
      </c>
      <c r="K418">
        <f t="shared" si="85"/>
        <v>9140.9509999999991</v>
      </c>
      <c r="L418">
        <f t="shared" si="86"/>
        <v>9140.9509999999991</v>
      </c>
      <c r="M418" t="str">
        <f t="shared" si="87"/>
        <v/>
      </c>
      <c r="N418">
        <f t="shared" si="88"/>
        <v>9140.9509999999991</v>
      </c>
      <c r="O418" s="8" t="str">
        <f t="shared" si="89"/>
        <v/>
      </c>
      <c r="P418">
        <f t="shared" si="90"/>
        <v>9140.9509999999991</v>
      </c>
      <c r="Q418" s="8" t="str">
        <f t="shared" si="91"/>
        <v/>
      </c>
      <c r="R418" s="8">
        <f t="shared" si="92"/>
        <v>9140.9509999999991</v>
      </c>
      <c r="S418" s="8" t="str">
        <f t="shared" si="93"/>
        <v/>
      </c>
      <c r="T418" s="8" t="str">
        <f t="shared" si="94"/>
        <v/>
      </c>
      <c r="U418" s="8" t="str">
        <f t="shared" si="95"/>
        <v/>
      </c>
    </row>
    <row r="419" spans="1:21" ht="17" x14ac:dyDescent="0.2">
      <c r="A419">
        <v>36</v>
      </c>
      <c r="B419" t="s">
        <v>7</v>
      </c>
      <c r="C419">
        <v>22.6</v>
      </c>
      <c r="D419">
        <v>2</v>
      </c>
      <c r="E419" t="s">
        <v>8</v>
      </c>
      <c r="F419" t="s">
        <v>9</v>
      </c>
      <c r="G419">
        <v>18608.261999999999</v>
      </c>
      <c r="H419">
        <f t="shared" si="96"/>
        <v>18608.261999999999</v>
      </c>
      <c r="I419" t="str">
        <f t="shared" si="97"/>
        <v/>
      </c>
      <c r="J419">
        <f t="shared" si="84"/>
        <v>18608.261999999999</v>
      </c>
      <c r="K419" t="str">
        <f t="shared" si="85"/>
        <v/>
      </c>
      <c r="L419" t="str">
        <f t="shared" si="86"/>
        <v/>
      </c>
      <c r="M419">
        <f t="shared" si="87"/>
        <v>18608.261999999999</v>
      </c>
      <c r="N419">
        <f t="shared" si="88"/>
        <v>18608.261999999999</v>
      </c>
      <c r="O419" s="8" t="str">
        <f t="shared" si="89"/>
        <v/>
      </c>
      <c r="P419" t="str">
        <f t="shared" si="90"/>
        <v/>
      </c>
      <c r="Q419" s="8">
        <f t="shared" si="91"/>
        <v>18608.261999999999</v>
      </c>
      <c r="R419" s="8" t="str">
        <f t="shared" si="92"/>
        <v/>
      </c>
      <c r="S419" s="8">
        <f t="shared" si="93"/>
        <v>18608.261999999999</v>
      </c>
      <c r="T419" s="8" t="str">
        <f t="shared" si="94"/>
        <v/>
      </c>
      <c r="U419" s="8" t="str">
        <f t="shared" si="95"/>
        <v/>
      </c>
    </row>
    <row r="420" spans="1:21" ht="17" x14ac:dyDescent="0.2">
      <c r="A420">
        <v>64</v>
      </c>
      <c r="B420" t="s">
        <v>10</v>
      </c>
      <c r="C420">
        <v>39.159999999999997</v>
      </c>
      <c r="D420">
        <v>1</v>
      </c>
      <c r="E420" t="s">
        <v>11</v>
      </c>
      <c r="F420" t="s">
        <v>12</v>
      </c>
      <c r="G420">
        <v>14418.2804</v>
      </c>
      <c r="H420" t="str">
        <f t="shared" si="96"/>
        <v/>
      </c>
      <c r="I420">
        <f t="shared" si="97"/>
        <v>14418.2804</v>
      </c>
      <c r="J420" t="str">
        <f t="shared" si="84"/>
        <v/>
      </c>
      <c r="K420">
        <f t="shared" si="85"/>
        <v>14418.2804</v>
      </c>
      <c r="L420">
        <f t="shared" si="86"/>
        <v>14418.2804</v>
      </c>
      <c r="M420" t="str">
        <f t="shared" si="87"/>
        <v/>
      </c>
      <c r="N420">
        <f t="shared" si="88"/>
        <v>14418.2804</v>
      </c>
      <c r="O420" s="8" t="str">
        <f t="shared" si="89"/>
        <v/>
      </c>
      <c r="P420">
        <f t="shared" si="90"/>
        <v>14418.2804</v>
      </c>
      <c r="Q420" s="8" t="str">
        <f t="shared" si="91"/>
        <v/>
      </c>
      <c r="R420" s="8">
        <f t="shared" si="92"/>
        <v>14418.2804</v>
      </c>
      <c r="S420" s="8" t="str">
        <f t="shared" si="93"/>
        <v/>
      </c>
      <c r="T420" s="8" t="str">
        <f t="shared" si="94"/>
        <v/>
      </c>
      <c r="U420" s="8" t="str">
        <f t="shared" si="95"/>
        <v/>
      </c>
    </row>
    <row r="421" spans="1:21" ht="17" x14ac:dyDescent="0.2">
      <c r="A421">
        <v>63</v>
      </c>
      <c r="B421" t="s">
        <v>7</v>
      </c>
      <c r="C421">
        <v>26.98</v>
      </c>
      <c r="D421">
        <v>0</v>
      </c>
      <c r="E421" t="s">
        <v>8</v>
      </c>
      <c r="F421" t="s">
        <v>13</v>
      </c>
      <c r="G421">
        <v>28950.4692</v>
      </c>
      <c r="H421">
        <f t="shared" si="96"/>
        <v>28950.4692</v>
      </c>
      <c r="I421" t="str">
        <f t="shared" si="97"/>
        <v/>
      </c>
      <c r="J421" t="str">
        <f t="shared" si="84"/>
        <v/>
      </c>
      <c r="K421">
        <f t="shared" si="85"/>
        <v>28950.4692</v>
      </c>
      <c r="L421" t="str">
        <f t="shared" si="86"/>
        <v/>
      </c>
      <c r="M421">
        <f t="shared" si="87"/>
        <v>28950.4692</v>
      </c>
      <c r="N421" t="str">
        <f t="shared" si="88"/>
        <v/>
      </c>
      <c r="O421" s="8">
        <f t="shared" si="89"/>
        <v>28950.4692</v>
      </c>
      <c r="P421" t="str">
        <f t="shared" si="90"/>
        <v/>
      </c>
      <c r="Q421" s="8">
        <f t="shared" si="91"/>
        <v>28950.4692</v>
      </c>
      <c r="R421" s="8" t="str">
        <f t="shared" si="92"/>
        <v/>
      </c>
      <c r="S421" s="8" t="str">
        <f t="shared" si="93"/>
        <v/>
      </c>
      <c r="T421" s="8" t="str">
        <f t="shared" si="94"/>
        <v/>
      </c>
      <c r="U421" s="8">
        <f t="shared" si="95"/>
        <v>28950.4692</v>
      </c>
    </row>
    <row r="422" spans="1:21" ht="17" x14ac:dyDescent="0.2">
      <c r="A422">
        <v>64</v>
      </c>
      <c r="B422" t="s">
        <v>10</v>
      </c>
      <c r="C422">
        <v>33.880000000000003</v>
      </c>
      <c r="D422">
        <v>0</v>
      </c>
      <c r="E422" t="s">
        <v>8</v>
      </c>
      <c r="F422" t="s">
        <v>12</v>
      </c>
      <c r="G422">
        <v>46889.261200000001</v>
      </c>
      <c r="H422">
        <f t="shared" si="96"/>
        <v>46889.261200000001</v>
      </c>
      <c r="I422" t="str">
        <f t="shared" si="97"/>
        <v/>
      </c>
      <c r="J422" t="str">
        <f t="shared" si="84"/>
        <v/>
      </c>
      <c r="K422">
        <f t="shared" si="85"/>
        <v>46889.261200000001</v>
      </c>
      <c r="L422">
        <f t="shared" si="86"/>
        <v>46889.261200000001</v>
      </c>
      <c r="M422" t="str">
        <f t="shared" si="87"/>
        <v/>
      </c>
      <c r="N422">
        <f t="shared" si="88"/>
        <v>46889.261200000001</v>
      </c>
      <c r="O422" s="8" t="str">
        <f t="shared" si="89"/>
        <v/>
      </c>
      <c r="P422">
        <f t="shared" si="90"/>
        <v>46889.261200000001</v>
      </c>
      <c r="Q422" s="8" t="str">
        <f t="shared" si="91"/>
        <v/>
      </c>
      <c r="R422" s="8">
        <f t="shared" si="92"/>
        <v>46889.261200000001</v>
      </c>
      <c r="S422" s="8" t="str">
        <f t="shared" si="93"/>
        <v/>
      </c>
      <c r="T422" s="8" t="str">
        <f t="shared" si="94"/>
        <v/>
      </c>
      <c r="U422" s="8" t="str">
        <f t="shared" si="95"/>
        <v/>
      </c>
    </row>
    <row r="423" spans="1:21" ht="17" x14ac:dyDescent="0.2">
      <c r="A423">
        <v>61</v>
      </c>
      <c r="B423" t="s">
        <v>10</v>
      </c>
      <c r="C423">
        <v>35.86</v>
      </c>
      <c r="D423">
        <v>0</v>
      </c>
      <c r="E423" t="s">
        <v>8</v>
      </c>
      <c r="F423" t="s">
        <v>12</v>
      </c>
      <c r="G423">
        <v>46599.108399999997</v>
      </c>
      <c r="H423">
        <f t="shared" si="96"/>
        <v>46599.108399999997</v>
      </c>
      <c r="I423" t="str">
        <f t="shared" si="97"/>
        <v/>
      </c>
      <c r="J423" t="str">
        <f t="shared" si="84"/>
        <v/>
      </c>
      <c r="K423">
        <f t="shared" si="85"/>
        <v>46599.108399999997</v>
      </c>
      <c r="L423">
        <f t="shared" si="86"/>
        <v>46599.108399999997</v>
      </c>
      <c r="M423" t="str">
        <f t="shared" si="87"/>
        <v/>
      </c>
      <c r="N423">
        <f t="shared" si="88"/>
        <v>46599.108399999997</v>
      </c>
      <c r="O423" s="8" t="str">
        <f t="shared" si="89"/>
        <v/>
      </c>
      <c r="P423">
        <f t="shared" si="90"/>
        <v>46599.108399999997</v>
      </c>
      <c r="Q423" s="8" t="str">
        <f t="shared" si="91"/>
        <v/>
      </c>
      <c r="R423" s="8">
        <f t="shared" si="92"/>
        <v>46599.108399999997</v>
      </c>
      <c r="S423" s="8" t="str">
        <f t="shared" si="93"/>
        <v/>
      </c>
      <c r="T423" s="8" t="str">
        <f t="shared" si="94"/>
        <v/>
      </c>
      <c r="U423" s="8" t="str">
        <f t="shared" si="95"/>
        <v/>
      </c>
    </row>
    <row r="424" spans="1:21" ht="17" x14ac:dyDescent="0.2">
      <c r="A424">
        <v>40</v>
      </c>
      <c r="B424" t="s">
        <v>10</v>
      </c>
      <c r="C424">
        <v>32.774999999999999</v>
      </c>
      <c r="D424">
        <v>1</v>
      </c>
      <c r="E424" t="s">
        <v>8</v>
      </c>
      <c r="F424" t="s">
        <v>14</v>
      </c>
      <c r="G424">
        <v>39125.332249999999</v>
      </c>
      <c r="H424">
        <f t="shared" si="96"/>
        <v>39125.332249999999</v>
      </c>
      <c r="I424" t="str">
        <f t="shared" si="97"/>
        <v/>
      </c>
      <c r="J424" t="str">
        <f t="shared" si="84"/>
        <v/>
      </c>
      <c r="K424">
        <f t="shared" si="85"/>
        <v>39125.332249999999</v>
      </c>
      <c r="L424">
        <f t="shared" si="86"/>
        <v>39125.332249999999</v>
      </c>
      <c r="M424" t="str">
        <f t="shared" si="87"/>
        <v/>
      </c>
      <c r="N424" t="str">
        <f t="shared" si="88"/>
        <v/>
      </c>
      <c r="O424" s="8">
        <f t="shared" si="89"/>
        <v>39125.332249999999</v>
      </c>
      <c r="P424">
        <f t="shared" si="90"/>
        <v>39125.332249999999</v>
      </c>
      <c r="Q424" s="8" t="str">
        <f t="shared" si="91"/>
        <v/>
      </c>
      <c r="R424" s="8" t="str">
        <f t="shared" si="92"/>
        <v/>
      </c>
      <c r="S424" s="8" t="str">
        <f t="shared" si="93"/>
        <v/>
      </c>
      <c r="T424" s="8">
        <f t="shared" si="94"/>
        <v>39125.332249999999</v>
      </c>
      <c r="U424" s="8" t="str">
        <f t="shared" si="95"/>
        <v/>
      </c>
    </row>
    <row r="425" spans="1:21" ht="17" x14ac:dyDescent="0.2">
      <c r="A425">
        <v>25</v>
      </c>
      <c r="B425" t="s">
        <v>10</v>
      </c>
      <c r="C425">
        <v>30.59</v>
      </c>
      <c r="D425">
        <v>0</v>
      </c>
      <c r="E425" t="s">
        <v>11</v>
      </c>
      <c r="F425" t="s">
        <v>14</v>
      </c>
      <c r="G425">
        <v>2727.3951000000002</v>
      </c>
      <c r="H425" t="str">
        <f t="shared" si="96"/>
        <v/>
      </c>
      <c r="I425">
        <f t="shared" si="97"/>
        <v>2727.3951000000002</v>
      </c>
      <c r="J425" t="str">
        <f t="shared" si="84"/>
        <v/>
      </c>
      <c r="K425">
        <f t="shared" si="85"/>
        <v>2727.3951000000002</v>
      </c>
      <c r="L425">
        <f t="shared" si="86"/>
        <v>2727.3951000000002</v>
      </c>
      <c r="M425" t="str">
        <f t="shared" si="87"/>
        <v/>
      </c>
      <c r="N425" t="str">
        <f t="shared" si="88"/>
        <v/>
      </c>
      <c r="O425" s="8">
        <f t="shared" si="89"/>
        <v>2727.3951000000002</v>
      </c>
      <c r="P425">
        <f t="shared" si="90"/>
        <v>2727.3951000000002</v>
      </c>
      <c r="Q425" s="8" t="str">
        <f t="shared" si="91"/>
        <v/>
      </c>
      <c r="R425" s="8" t="str">
        <f t="shared" si="92"/>
        <v/>
      </c>
      <c r="S425" s="8" t="str">
        <f t="shared" si="93"/>
        <v/>
      </c>
      <c r="T425" s="8">
        <f t="shared" si="94"/>
        <v>2727.3951000000002</v>
      </c>
      <c r="U425" s="8" t="str">
        <f t="shared" si="95"/>
        <v/>
      </c>
    </row>
    <row r="426" spans="1:21" ht="17" x14ac:dyDescent="0.2">
      <c r="A426">
        <v>48</v>
      </c>
      <c r="B426" t="s">
        <v>10</v>
      </c>
      <c r="C426">
        <v>30.2</v>
      </c>
      <c r="D426">
        <v>2</v>
      </c>
      <c r="E426" t="s">
        <v>11</v>
      </c>
      <c r="F426" t="s">
        <v>9</v>
      </c>
      <c r="G426">
        <v>8968.33</v>
      </c>
      <c r="H426" t="str">
        <f t="shared" si="96"/>
        <v/>
      </c>
      <c r="I426">
        <f t="shared" si="97"/>
        <v>8968.33</v>
      </c>
      <c r="J426" t="str">
        <f t="shared" si="84"/>
        <v/>
      </c>
      <c r="K426">
        <f t="shared" si="85"/>
        <v>8968.33</v>
      </c>
      <c r="L426">
        <f t="shared" si="86"/>
        <v>8968.33</v>
      </c>
      <c r="M426" t="str">
        <f t="shared" si="87"/>
        <v/>
      </c>
      <c r="N426">
        <f t="shared" si="88"/>
        <v>8968.33</v>
      </c>
      <c r="O426" s="8" t="str">
        <f t="shared" si="89"/>
        <v/>
      </c>
      <c r="P426" t="str">
        <f t="shared" si="90"/>
        <v/>
      </c>
      <c r="Q426" s="8">
        <f t="shared" si="91"/>
        <v>8968.33</v>
      </c>
      <c r="R426" s="8" t="str">
        <f t="shared" si="92"/>
        <v/>
      </c>
      <c r="S426" s="8">
        <f t="shared" si="93"/>
        <v>8968.33</v>
      </c>
      <c r="T426" s="8" t="str">
        <f t="shared" si="94"/>
        <v/>
      </c>
      <c r="U426" s="8" t="str">
        <f t="shared" si="95"/>
        <v/>
      </c>
    </row>
    <row r="427" spans="1:21" ht="17" x14ac:dyDescent="0.2">
      <c r="A427">
        <v>45</v>
      </c>
      <c r="B427" t="s">
        <v>10</v>
      </c>
      <c r="C427">
        <v>24.31</v>
      </c>
      <c r="D427">
        <v>5</v>
      </c>
      <c r="E427" t="s">
        <v>11</v>
      </c>
      <c r="F427" t="s">
        <v>12</v>
      </c>
      <c r="G427">
        <v>9788.8659000000007</v>
      </c>
      <c r="H427" t="str">
        <f t="shared" si="96"/>
        <v/>
      </c>
      <c r="I427">
        <f t="shared" si="97"/>
        <v>9788.8659000000007</v>
      </c>
      <c r="J427">
        <f t="shared" si="84"/>
        <v>9788.8659000000007</v>
      </c>
      <c r="K427" t="str">
        <f t="shared" si="85"/>
        <v/>
      </c>
      <c r="L427">
        <f t="shared" si="86"/>
        <v>9788.8659000000007</v>
      </c>
      <c r="M427" t="str">
        <f t="shared" si="87"/>
        <v/>
      </c>
      <c r="N427">
        <f t="shared" si="88"/>
        <v>9788.8659000000007</v>
      </c>
      <c r="O427" s="8" t="str">
        <f t="shared" si="89"/>
        <v/>
      </c>
      <c r="P427">
        <f t="shared" si="90"/>
        <v>9788.8659000000007</v>
      </c>
      <c r="Q427" s="8" t="str">
        <f t="shared" si="91"/>
        <v/>
      </c>
      <c r="R427" s="8">
        <f t="shared" si="92"/>
        <v>9788.8659000000007</v>
      </c>
      <c r="S427" s="8" t="str">
        <f t="shared" si="93"/>
        <v/>
      </c>
      <c r="T427" s="8" t="str">
        <f t="shared" si="94"/>
        <v/>
      </c>
      <c r="U427" s="8" t="str">
        <f t="shared" si="95"/>
        <v/>
      </c>
    </row>
    <row r="428" spans="1:21" ht="17" x14ac:dyDescent="0.2">
      <c r="A428">
        <v>38</v>
      </c>
      <c r="B428" t="s">
        <v>7</v>
      </c>
      <c r="C428">
        <v>27.265000000000001</v>
      </c>
      <c r="D428">
        <v>1</v>
      </c>
      <c r="E428" t="s">
        <v>11</v>
      </c>
      <c r="F428" t="s">
        <v>14</v>
      </c>
      <c r="G428">
        <v>6555.07035</v>
      </c>
      <c r="H428" t="str">
        <f t="shared" si="96"/>
        <v/>
      </c>
      <c r="I428">
        <f t="shared" si="97"/>
        <v>6555.07035</v>
      </c>
      <c r="J428" t="str">
        <f t="shared" si="84"/>
        <v/>
      </c>
      <c r="K428">
        <f t="shared" si="85"/>
        <v>6555.07035</v>
      </c>
      <c r="L428" t="str">
        <f t="shared" si="86"/>
        <v/>
      </c>
      <c r="M428">
        <f t="shared" si="87"/>
        <v>6555.07035</v>
      </c>
      <c r="N428" t="str">
        <f t="shared" si="88"/>
        <v/>
      </c>
      <c r="O428" s="8">
        <f t="shared" si="89"/>
        <v>6555.07035</v>
      </c>
      <c r="P428">
        <f t="shared" si="90"/>
        <v>6555.07035</v>
      </c>
      <c r="Q428" s="8" t="str">
        <f t="shared" si="91"/>
        <v/>
      </c>
      <c r="R428" s="8" t="str">
        <f t="shared" si="92"/>
        <v/>
      </c>
      <c r="S428" s="8" t="str">
        <f t="shared" si="93"/>
        <v/>
      </c>
      <c r="T428" s="8">
        <f t="shared" si="94"/>
        <v>6555.07035</v>
      </c>
      <c r="U428" s="8" t="str">
        <f t="shared" si="95"/>
        <v/>
      </c>
    </row>
    <row r="429" spans="1:21" ht="17" x14ac:dyDescent="0.2">
      <c r="A429">
        <v>18</v>
      </c>
      <c r="B429" t="s">
        <v>7</v>
      </c>
      <c r="C429">
        <v>29.164999999999999</v>
      </c>
      <c r="D429">
        <v>0</v>
      </c>
      <c r="E429" t="s">
        <v>11</v>
      </c>
      <c r="F429" t="s">
        <v>14</v>
      </c>
      <c r="G429">
        <v>7323.7348190000002</v>
      </c>
      <c r="H429" t="str">
        <f t="shared" si="96"/>
        <v/>
      </c>
      <c r="I429">
        <f t="shared" si="97"/>
        <v>7323.7348190000002</v>
      </c>
      <c r="J429" t="str">
        <f t="shared" si="84"/>
        <v/>
      </c>
      <c r="K429">
        <f t="shared" si="85"/>
        <v>7323.7348190000002</v>
      </c>
      <c r="L429" t="str">
        <f t="shared" si="86"/>
        <v/>
      </c>
      <c r="M429">
        <f t="shared" si="87"/>
        <v>7323.7348190000002</v>
      </c>
      <c r="N429" t="str">
        <f t="shared" si="88"/>
        <v/>
      </c>
      <c r="O429" s="8">
        <f t="shared" si="89"/>
        <v>7323.7348190000002</v>
      </c>
      <c r="P429">
        <f t="shared" si="90"/>
        <v>7323.7348190000002</v>
      </c>
      <c r="Q429" s="8" t="str">
        <f t="shared" si="91"/>
        <v/>
      </c>
      <c r="R429" s="8" t="str">
        <f t="shared" si="92"/>
        <v/>
      </c>
      <c r="S429" s="8" t="str">
        <f t="shared" si="93"/>
        <v/>
      </c>
      <c r="T429" s="8">
        <f t="shared" si="94"/>
        <v>7323.7348190000002</v>
      </c>
      <c r="U429" s="8" t="str">
        <f t="shared" si="95"/>
        <v/>
      </c>
    </row>
    <row r="430" spans="1:21" ht="17" x14ac:dyDescent="0.2">
      <c r="A430">
        <v>21</v>
      </c>
      <c r="B430" t="s">
        <v>7</v>
      </c>
      <c r="C430">
        <v>16.815000000000001</v>
      </c>
      <c r="D430">
        <v>1</v>
      </c>
      <c r="E430" t="s">
        <v>11</v>
      </c>
      <c r="F430" t="s">
        <v>14</v>
      </c>
      <c r="G430">
        <v>3167.4558499999998</v>
      </c>
      <c r="H430" t="str">
        <f t="shared" si="96"/>
        <v/>
      </c>
      <c r="I430">
        <f t="shared" si="97"/>
        <v>3167.4558499999998</v>
      </c>
      <c r="J430">
        <f t="shared" si="84"/>
        <v>3167.4558499999998</v>
      </c>
      <c r="K430" t="str">
        <f t="shared" si="85"/>
        <v/>
      </c>
      <c r="L430" t="str">
        <f t="shared" si="86"/>
        <v/>
      </c>
      <c r="M430">
        <f t="shared" si="87"/>
        <v>3167.4558499999998</v>
      </c>
      <c r="N430" t="str">
        <f t="shared" si="88"/>
        <v/>
      </c>
      <c r="O430" s="8">
        <f t="shared" si="89"/>
        <v>3167.4558499999998</v>
      </c>
      <c r="P430">
        <f t="shared" si="90"/>
        <v>3167.4558499999998</v>
      </c>
      <c r="Q430" s="8" t="str">
        <f t="shared" si="91"/>
        <v/>
      </c>
      <c r="R430" s="8" t="str">
        <f t="shared" si="92"/>
        <v/>
      </c>
      <c r="S430" s="8" t="str">
        <f t="shared" si="93"/>
        <v/>
      </c>
      <c r="T430" s="8">
        <f t="shared" si="94"/>
        <v>3167.4558499999998</v>
      </c>
      <c r="U430" s="8" t="str">
        <f t="shared" si="95"/>
        <v/>
      </c>
    </row>
    <row r="431" spans="1:21" ht="17" x14ac:dyDescent="0.2">
      <c r="A431">
        <v>27</v>
      </c>
      <c r="B431" t="s">
        <v>7</v>
      </c>
      <c r="C431">
        <v>30.4</v>
      </c>
      <c r="D431">
        <v>3</v>
      </c>
      <c r="E431" t="s">
        <v>11</v>
      </c>
      <c r="F431" t="s">
        <v>13</v>
      </c>
      <c r="G431">
        <v>18804.752400000001</v>
      </c>
      <c r="H431" t="str">
        <f t="shared" si="96"/>
        <v/>
      </c>
      <c r="I431">
        <f t="shared" si="97"/>
        <v>18804.752400000001</v>
      </c>
      <c r="J431" t="str">
        <f t="shared" si="84"/>
        <v/>
      </c>
      <c r="K431">
        <f t="shared" si="85"/>
        <v>18804.752400000001</v>
      </c>
      <c r="L431" t="str">
        <f t="shared" si="86"/>
        <v/>
      </c>
      <c r="M431">
        <f t="shared" si="87"/>
        <v>18804.752400000001</v>
      </c>
      <c r="N431" t="str">
        <f t="shared" si="88"/>
        <v/>
      </c>
      <c r="O431" s="8">
        <f t="shared" si="89"/>
        <v>18804.752400000001</v>
      </c>
      <c r="P431" t="str">
        <f t="shared" si="90"/>
        <v/>
      </c>
      <c r="Q431" s="8">
        <f t="shared" si="91"/>
        <v>18804.752400000001</v>
      </c>
      <c r="R431" s="8" t="str">
        <f t="shared" si="92"/>
        <v/>
      </c>
      <c r="S431" s="8" t="str">
        <f t="shared" si="93"/>
        <v/>
      </c>
      <c r="T431" s="8" t="str">
        <f t="shared" si="94"/>
        <v/>
      </c>
      <c r="U431" s="8">
        <f t="shared" si="95"/>
        <v>18804.752400000001</v>
      </c>
    </row>
    <row r="432" spans="1:21" ht="17" x14ac:dyDescent="0.2">
      <c r="A432">
        <v>19</v>
      </c>
      <c r="B432" t="s">
        <v>10</v>
      </c>
      <c r="C432">
        <v>33.1</v>
      </c>
      <c r="D432">
        <v>0</v>
      </c>
      <c r="E432" t="s">
        <v>11</v>
      </c>
      <c r="F432" t="s">
        <v>9</v>
      </c>
      <c r="G432">
        <v>23082.955330000001</v>
      </c>
      <c r="H432" t="str">
        <f t="shared" si="96"/>
        <v/>
      </c>
      <c r="I432">
        <f t="shared" si="97"/>
        <v>23082.955330000001</v>
      </c>
      <c r="J432" t="str">
        <f t="shared" si="84"/>
        <v/>
      </c>
      <c r="K432">
        <f t="shared" si="85"/>
        <v>23082.955330000001</v>
      </c>
      <c r="L432">
        <f t="shared" si="86"/>
        <v>23082.955330000001</v>
      </c>
      <c r="M432" t="str">
        <f t="shared" si="87"/>
        <v/>
      </c>
      <c r="N432">
        <f t="shared" si="88"/>
        <v>23082.955330000001</v>
      </c>
      <c r="O432" s="8" t="str">
        <f t="shared" si="89"/>
        <v/>
      </c>
      <c r="P432" t="str">
        <f t="shared" si="90"/>
        <v/>
      </c>
      <c r="Q432" s="8">
        <f t="shared" si="91"/>
        <v>23082.955330000001</v>
      </c>
      <c r="R432" s="8" t="str">
        <f t="shared" si="92"/>
        <v/>
      </c>
      <c r="S432" s="8">
        <f t="shared" si="93"/>
        <v>23082.955330000001</v>
      </c>
      <c r="T432" s="8" t="str">
        <f t="shared" si="94"/>
        <v/>
      </c>
      <c r="U432" s="8" t="str">
        <f t="shared" si="95"/>
        <v/>
      </c>
    </row>
    <row r="433" spans="1:21" ht="17" x14ac:dyDescent="0.2">
      <c r="A433">
        <v>29</v>
      </c>
      <c r="B433" t="s">
        <v>7</v>
      </c>
      <c r="C433">
        <v>20.234999999999999</v>
      </c>
      <c r="D433">
        <v>2</v>
      </c>
      <c r="E433" t="s">
        <v>11</v>
      </c>
      <c r="F433" t="s">
        <v>13</v>
      </c>
      <c r="G433">
        <v>4906.4096499999996</v>
      </c>
      <c r="H433" t="str">
        <f t="shared" si="96"/>
        <v/>
      </c>
      <c r="I433">
        <f t="shared" si="97"/>
        <v>4906.4096499999996</v>
      </c>
      <c r="J433">
        <f t="shared" si="84"/>
        <v>4906.4096499999996</v>
      </c>
      <c r="K433" t="str">
        <f t="shared" si="85"/>
        <v/>
      </c>
      <c r="L433" t="str">
        <f t="shared" si="86"/>
        <v/>
      </c>
      <c r="M433">
        <f t="shared" si="87"/>
        <v>4906.4096499999996</v>
      </c>
      <c r="N433" t="str">
        <f t="shared" si="88"/>
        <v/>
      </c>
      <c r="O433" s="8">
        <f t="shared" si="89"/>
        <v>4906.4096499999996</v>
      </c>
      <c r="P433" t="str">
        <f t="shared" si="90"/>
        <v/>
      </c>
      <c r="Q433" s="8">
        <f t="shared" si="91"/>
        <v>4906.4096499999996</v>
      </c>
      <c r="R433" s="8" t="str">
        <f t="shared" si="92"/>
        <v/>
      </c>
      <c r="S433" s="8" t="str">
        <f t="shared" si="93"/>
        <v/>
      </c>
      <c r="T433" s="8" t="str">
        <f t="shared" si="94"/>
        <v/>
      </c>
      <c r="U433" s="8">
        <f t="shared" si="95"/>
        <v>4906.4096499999996</v>
      </c>
    </row>
    <row r="434" spans="1:21" ht="17" x14ac:dyDescent="0.2">
      <c r="A434">
        <v>42</v>
      </c>
      <c r="B434" t="s">
        <v>10</v>
      </c>
      <c r="C434">
        <v>26.9</v>
      </c>
      <c r="D434">
        <v>0</v>
      </c>
      <c r="E434" t="s">
        <v>11</v>
      </c>
      <c r="F434" t="s">
        <v>9</v>
      </c>
      <c r="G434">
        <v>5969.723</v>
      </c>
      <c r="H434" t="str">
        <f t="shared" si="96"/>
        <v/>
      </c>
      <c r="I434">
        <f t="shared" si="97"/>
        <v>5969.723</v>
      </c>
      <c r="J434" t="str">
        <f t="shared" si="84"/>
        <v/>
      </c>
      <c r="K434">
        <f t="shared" si="85"/>
        <v>5969.723</v>
      </c>
      <c r="L434">
        <f t="shared" si="86"/>
        <v>5969.723</v>
      </c>
      <c r="M434" t="str">
        <f t="shared" si="87"/>
        <v/>
      </c>
      <c r="N434">
        <f t="shared" si="88"/>
        <v>5969.723</v>
      </c>
      <c r="O434" s="8" t="str">
        <f t="shared" si="89"/>
        <v/>
      </c>
      <c r="P434" t="str">
        <f t="shared" si="90"/>
        <v/>
      </c>
      <c r="Q434" s="8">
        <f t="shared" si="91"/>
        <v>5969.723</v>
      </c>
      <c r="R434" s="8" t="str">
        <f t="shared" si="92"/>
        <v/>
      </c>
      <c r="S434" s="8">
        <f t="shared" si="93"/>
        <v>5969.723</v>
      </c>
      <c r="T434" s="8" t="str">
        <f t="shared" si="94"/>
        <v/>
      </c>
      <c r="U434" s="8" t="str">
        <f t="shared" si="95"/>
        <v/>
      </c>
    </row>
    <row r="435" spans="1:21" ht="17" x14ac:dyDescent="0.2">
      <c r="A435">
        <v>60</v>
      </c>
      <c r="B435" t="s">
        <v>7</v>
      </c>
      <c r="C435">
        <v>30.5</v>
      </c>
      <c r="D435">
        <v>0</v>
      </c>
      <c r="E435" t="s">
        <v>11</v>
      </c>
      <c r="F435" t="s">
        <v>9</v>
      </c>
      <c r="G435">
        <v>12638.195</v>
      </c>
      <c r="H435" t="str">
        <f t="shared" si="96"/>
        <v/>
      </c>
      <c r="I435">
        <f t="shared" si="97"/>
        <v>12638.195</v>
      </c>
      <c r="J435" t="str">
        <f t="shared" si="84"/>
        <v/>
      </c>
      <c r="K435">
        <f t="shared" si="85"/>
        <v>12638.195</v>
      </c>
      <c r="L435" t="str">
        <f t="shared" si="86"/>
        <v/>
      </c>
      <c r="M435">
        <f t="shared" si="87"/>
        <v>12638.195</v>
      </c>
      <c r="N435">
        <f t="shared" si="88"/>
        <v>12638.195</v>
      </c>
      <c r="O435" s="8" t="str">
        <f t="shared" si="89"/>
        <v/>
      </c>
      <c r="P435" t="str">
        <f t="shared" si="90"/>
        <v/>
      </c>
      <c r="Q435" s="8">
        <f t="shared" si="91"/>
        <v>12638.195</v>
      </c>
      <c r="R435" s="8" t="str">
        <f t="shared" si="92"/>
        <v/>
      </c>
      <c r="S435" s="8">
        <f t="shared" si="93"/>
        <v>12638.195</v>
      </c>
      <c r="T435" s="8" t="str">
        <f t="shared" si="94"/>
        <v/>
      </c>
      <c r="U435" s="8" t="str">
        <f t="shared" si="95"/>
        <v/>
      </c>
    </row>
    <row r="436" spans="1:21" ht="17" x14ac:dyDescent="0.2">
      <c r="A436">
        <v>31</v>
      </c>
      <c r="B436" t="s">
        <v>10</v>
      </c>
      <c r="C436">
        <v>28.594999999999999</v>
      </c>
      <c r="D436">
        <v>1</v>
      </c>
      <c r="E436" t="s">
        <v>11</v>
      </c>
      <c r="F436" t="s">
        <v>13</v>
      </c>
      <c r="G436">
        <v>4243.5900499999998</v>
      </c>
      <c r="H436" t="str">
        <f t="shared" si="96"/>
        <v/>
      </c>
      <c r="I436">
        <f t="shared" si="97"/>
        <v>4243.5900499999998</v>
      </c>
      <c r="J436" t="str">
        <f t="shared" si="84"/>
        <v/>
      </c>
      <c r="K436">
        <f t="shared" si="85"/>
        <v>4243.5900499999998</v>
      </c>
      <c r="L436">
        <f t="shared" si="86"/>
        <v>4243.5900499999998</v>
      </c>
      <c r="M436" t="str">
        <f t="shared" si="87"/>
        <v/>
      </c>
      <c r="N436" t="str">
        <f t="shared" si="88"/>
        <v/>
      </c>
      <c r="O436" s="8">
        <f t="shared" si="89"/>
        <v>4243.5900499999998</v>
      </c>
      <c r="P436" t="str">
        <f t="shared" si="90"/>
        <v/>
      </c>
      <c r="Q436" s="8">
        <f t="shared" si="91"/>
        <v>4243.5900499999998</v>
      </c>
      <c r="R436" s="8" t="str">
        <f t="shared" si="92"/>
        <v/>
      </c>
      <c r="S436" s="8" t="str">
        <f t="shared" si="93"/>
        <v/>
      </c>
      <c r="T436" s="8" t="str">
        <f t="shared" si="94"/>
        <v/>
      </c>
      <c r="U436" s="8">
        <f t="shared" si="95"/>
        <v>4243.5900499999998</v>
      </c>
    </row>
    <row r="437" spans="1:21" ht="17" x14ac:dyDescent="0.2">
      <c r="A437">
        <v>60</v>
      </c>
      <c r="B437" t="s">
        <v>10</v>
      </c>
      <c r="C437">
        <v>33.11</v>
      </c>
      <c r="D437">
        <v>3</v>
      </c>
      <c r="E437" t="s">
        <v>11</v>
      </c>
      <c r="F437" t="s">
        <v>12</v>
      </c>
      <c r="G437">
        <v>13919.822899999999</v>
      </c>
      <c r="H437" t="str">
        <f t="shared" si="96"/>
        <v/>
      </c>
      <c r="I437">
        <f t="shared" si="97"/>
        <v>13919.822899999999</v>
      </c>
      <c r="J437" t="str">
        <f t="shared" si="84"/>
        <v/>
      </c>
      <c r="K437">
        <f t="shared" si="85"/>
        <v>13919.822899999999</v>
      </c>
      <c r="L437">
        <f t="shared" si="86"/>
        <v>13919.822899999999</v>
      </c>
      <c r="M437" t="str">
        <f t="shared" si="87"/>
        <v/>
      </c>
      <c r="N437">
        <f t="shared" si="88"/>
        <v>13919.822899999999</v>
      </c>
      <c r="O437" s="8" t="str">
        <f t="shared" si="89"/>
        <v/>
      </c>
      <c r="P437">
        <f t="shared" si="90"/>
        <v>13919.822899999999</v>
      </c>
      <c r="Q437" s="8" t="str">
        <f t="shared" si="91"/>
        <v/>
      </c>
      <c r="R437" s="8">
        <f t="shared" si="92"/>
        <v>13919.822899999999</v>
      </c>
      <c r="S437" s="8" t="str">
        <f t="shared" si="93"/>
        <v/>
      </c>
      <c r="T437" s="8" t="str">
        <f t="shared" si="94"/>
        <v/>
      </c>
      <c r="U437" s="8" t="str">
        <f t="shared" si="95"/>
        <v/>
      </c>
    </row>
    <row r="438" spans="1:21" ht="17" x14ac:dyDescent="0.2">
      <c r="A438">
        <v>22</v>
      </c>
      <c r="B438" t="s">
        <v>10</v>
      </c>
      <c r="C438">
        <v>31.73</v>
      </c>
      <c r="D438">
        <v>0</v>
      </c>
      <c r="E438" t="s">
        <v>11</v>
      </c>
      <c r="F438" t="s">
        <v>14</v>
      </c>
      <c r="G438">
        <v>2254.7966999999999</v>
      </c>
      <c r="H438" t="str">
        <f t="shared" si="96"/>
        <v/>
      </c>
      <c r="I438">
        <f t="shared" si="97"/>
        <v>2254.7966999999999</v>
      </c>
      <c r="J438" t="str">
        <f t="shared" si="84"/>
        <v/>
      </c>
      <c r="K438">
        <f t="shared" si="85"/>
        <v>2254.7966999999999</v>
      </c>
      <c r="L438">
        <f t="shared" si="86"/>
        <v>2254.7966999999999</v>
      </c>
      <c r="M438" t="str">
        <f t="shared" si="87"/>
        <v/>
      </c>
      <c r="N438" t="str">
        <f t="shared" si="88"/>
        <v/>
      </c>
      <c r="O438" s="8">
        <f t="shared" si="89"/>
        <v>2254.7966999999999</v>
      </c>
      <c r="P438">
        <f t="shared" si="90"/>
        <v>2254.7966999999999</v>
      </c>
      <c r="Q438" s="8" t="str">
        <f t="shared" si="91"/>
        <v/>
      </c>
      <c r="R438" s="8" t="str">
        <f t="shared" si="92"/>
        <v/>
      </c>
      <c r="S438" s="8" t="str">
        <f t="shared" si="93"/>
        <v/>
      </c>
      <c r="T438" s="8">
        <f t="shared" si="94"/>
        <v>2254.7966999999999</v>
      </c>
      <c r="U438" s="8" t="str">
        <f t="shared" si="95"/>
        <v/>
      </c>
    </row>
    <row r="439" spans="1:21" ht="17" x14ac:dyDescent="0.2">
      <c r="A439">
        <v>35</v>
      </c>
      <c r="B439" t="s">
        <v>10</v>
      </c>
      <c r="C439">
        <v>28.9</v>
      </c>
      <c r="D439">
        <v>3</v>
      </c>
      <c r="E439" t="s">
        <v>11</v>
      </c>
      <c r="F439" t="s">
        <v>9</v>
      </c>
      <c r="G439">
        <v>5926.8459999999995</v>
      </c>
      <c r="H439" t="str">
        <f t="shared" si="96"/>
        <v/>
      </c>
      <c r="I439">
        <f t="shared" si="97"/>
        <v>5926.8459999999995</v>
      </c>
      <c r="J439" t="str">
        <f t="shared" si="84"/>
        <v/>
      </c>
      <c r="K439">
        <f t="shared" si="85"/>
        <v>5926.8459999999995</v>
      </c>
      <c r="L439">
        <f t="shared" si="86"/>
        <v>5926.8459999999995</v>
      </c>
      <c r="M439" t="str">
        <f t="shared" si="87"/>
        <v/>
      </c>
      <c r="N439">
        <f t="shared" si="88"/>
        <v>5926.8459999999995</v>
      </c>
      <c r="O439" s="8" t="str">
        <f t="shared" si="89"/>
        <v/>
      </c>
      <c r="P439" t="str">
        <f t="shared" si="90"/>
        <v/>
      </c>
      <c r="Q439" s="8">
        <f t="shared" si="91"/>
        <v>5926.8459999999995</v>
      </c>
      <c r="R439" s="8" t="str">
        <f t="shared" si="92"/>
        <v/>
      </c>
      <c r="S439" s="8">
        <f t="shared" si="93"/>
        <v>5926.8459999999995</v>
      </c>
      <c r="T439" s="8" t="str">
        <f t="shared" si="94"/>
        <v/>
      </c>
      <c r="U439" s="8" t="str">
        <f t="shared" si="95"/>
        <v/>
      </c>
    </row>
    <row r="440" spans="1:21" ht="17" x14ac:dyDescent="0.2">
      <c r="A440">
        <v>52</v>
      </c>
      <c r="B440" t="s">
        <v>7</v>
      </c>
      <c r="C440">
        <v>46.75</v>
      </c>
      <c r="D440">
        <v>5</v>
      </c>
      <c r="E440" t="s">
        <v>11</v>
      </c>
      <c r="F440" t="s">
        <v>12</v>
      </c>
      <c r="G440">
        <v>12592.5345</v>
      </c>
      <c r="H440" t="str">
        <f t="shared" si="96"/>
        <v/>
      </c>
      <c r="I440">
        <f t="shared" si="97"/>
        <v>12592.5345</v>
      </c>
      <c r="J440" t="str">
        <f t="shared" si="84"/>
        <v/>
      </c>
      <c r="K440">
        <f t="shared" si="85"/>
        <v>12592.5345</v>
      </c>
      <c r="L440" t="str">
        <f t="shared" si="86"/>
        <v/>
      </c>
      <c r="M440">
        <f t="shared" si="87"/>
        <v>12592.5345</v>
      </c>
      <c r="N440">
        <f t="shared" si="88"/>
        <v>12592.5345</v>
      </c>
      <c r="O440" s="8" t="str">
        <f t="shared" si="89"/>
        <v/>
      </c>
      <c r="P440">
        <f t="shared" si="90"/>
        <v>12592.5345</v>
      </c>
      <c r="Q440" s="8" t="str">
        <f t="shared" si="91"/>
        <v/>
      </c>
      <c r="R440" s="8">
        <f t="shared" si="92"/>
        <v>12592.5345</v>
      </c>
      <c r="S440" s="8" t="str">
        <f t="shared" si="93"/>
        <v/>
      </c>
      <c r="T440" s="8" t="str">
        <f t="shared" si="94"/>
        <v/>
      </c>
      <c r="U440" s="8" t="str">
        <f t="shared" si="95"/>
        <v/>
      </c>
    </row>
    <row r="441" spans="1:21" ht="17" x14ac:dyDescent="0.2">
      <c r="A441">
        <v>26</v>
      </c>
      <c r="B441" t="s">
        <v>10</v>
      </c>
      <c r="C441">
        <v>29.45</v>
      </c>
      <c r="D441">
        <v>0</v>
      </c>
      <c r="E441" t="s">
        <v>11</v>
      </c>
      <c r="F441" t="s">
        <v>14</v>
      </c>
      <c r="G441">
        <v>2897.3235</v>
      </c>
      <c r="H441" t="str">
        <f t="shared" si="96"/>
        <v/>
      </c>
      <c r="I441">
        <f t="shared" si="97"/>
        <v>2897.3235</v>
      </c>
      <c r="J441" t="str">
        <f t="shared" si="84"/>
        <v/>
      </c>
      <c r="K441">
        <f t="shared" si="85"/>
        <v>2897.3235</v>
      </c>
      <c r="L441">
        <f t="shared" si="86"/>
        <v>2897.3235</v>
      </c>
      <c r="M441" t="str">
        <f t="shared" si="87"/>
        <v/>
      </c>
      <c r="N441" t="str">
        <f t="shared" si="88"/>
        <v/>
      </c>
      <c r="O441" s="8">
        <f t="shared" si="89"/>
        <v>2897.3235</v>
      </c>
      <c r="P441">
        <f t="shared" si="90"/>
        <v>2897.3235</v>
      </c>
      <c r="Q441" s="8" t="str">
        <f t="shared" si="91"/>
        <v/>
      </c>
      <c r="R441" s="8" t="str">
        <f t="shared" si="92"/>
        <v/>
      </c>
      <c r="S441" s="8" t="str">
        <f t="shared" si="93"/>
        <v/>
      </c>
      <c r="T441" s="8">
        <f t="shared" si="94"/>
        <v>2897.3235</v>
      </c>
      <c r="U441" s="8" t="str">
        <f t="shared" si="95"/>
        <v/>
      </c>
    </row>
    <row r="442" spans="1:21" ht="17" x14ac:dyDescent="0.2">
      <c r="A442">
        <v>31</v>
      </c>
      <c r="B442" t="s">
        <v>7</v>
      </c>
      <c r="C442">
        <v>32.68</v>
      </c>
      <c r="D442">
        <v>1</v>
      </c>
      <c r="E442" t="s">
        <v>11</v>
      </c>
      <c r="F442" t="s">
        <v>13</v>
      </c>
      <c r="G442">
        <v>4738.2682000000004</v>
      </c>
      <c r="H442" t="str">
        <f t="shared" si="96"/>
        <v/>
      </c>
      <c r="I442">
        <f t="shared" si="97"/>
        <v>4738.2682000000004</v>
      </c>
      <c r="J442" t="str">
        <f t="shared" si="84"/>
        <v/>
      </c>
      <c r="K442">
        <f t="shared" si="85"/>
        <v>4738.2682000000004</v>
      </c>
      <c r="L442" t="str">
        <f t="shared" si="86"/>
        <v/>
      </c>
      <c r="M442">
        <f t="shared" si="87"/>
        <v>4738.2682000000004</v>
      </c>
      <c r="N442" t="str">
        <f t="shared" si="88"/>
        <v/>
      </c>
      <c r="O442" s="8">
        <f t="shared" si="89"/>
        <v>4738.2682000000004</v>
      </c>
      <c r="P442" t="str">
        <f t="shared" si="90"/>
        <v/>
      </c>
      <c r="Q442" s="8">
        <f t="shared" si="91"/>
        <v>4738.2682000000004</v>
      </c>
      <c r="R442" s="8" t="str">
        <f t="shared" si="92"/>
        <v/>
      </c>
      <c r="S442" s="8" t="str">
        <f t="shared" si="93"/>
        <v/>
      </c>
      <c r="T442" s="8" t="str">
        <f t="shared" si="94"/>
        <v/>
      </c>
      <c r="U442" s="8">
        <f t="shared" si="95"/>
        <v>4738.2682000000004</v>
      </c>
    </row>
    <row r="443" spans="1:21" ht="17" x14ac:dyDescent="0.2">
      <c r="A443">
        <v>33</v>
      </c>
      <c r="B443" t="s">
        <v>7</v>
      </c>
      <c r="C443">
        <v>33.5</v>
      </c>
      <c r="D443">
        <v>0</v>
      </c>
      <c r="E443" t="s">
        <v>8</v>
      </c>
      <c r="F443" t="s">
        <v>9</v>
      </c>
      <c r="G443">
        <v>37079.372000000003</v>
      </c>
      <c r="H443">
        <f t="shared" si="96"/>
        <v>37079.372000000003</v>
      </c>
      <c r="I443" t="str">
        <f t="shared" si="97"/>
        <v/>
      </c>
      <c r="J443" t="str">
        <f t="shared" si="84"/>
        <v/>
      </c>
      <c r="K443">
        <f t="shared" si="85"/>
        <v>37079.372000000003</v>
      </c>
      <c r="L443" t="str">
        <f t="shared" si="86"/>
        <v/>
      </c>
      <c r="M443">
        <f t="shared" si="87"/>
        <v>37079.372000000003</v>
      </c>
      <c r="N443">
        <f t="shared" si="88"/>
        <v>37079.372000000003</v>
      </c>
      <c r="O443" s="8" t="str">
        <f t="shared" si="89"/>
        <v/>
      </c>
      <c r="P443" t="str">
        <f t="shared" si="90"/>
        <v/>
      </c>
      <c r="Q443" s="8">
        <f t="shared" si="91"/>
        <v>37079.372000000003</v>
      </c>
      <c r="R443" s="8" t="str">
        <f t="shared" si="92"/>
        <v/>
      </c>
      <c r="S443" s="8">
        <f t="shared" si="93"/>
        <v>37079.372000000003</v>
      </c>
      <c r="T443" s="8" t="str">
        <f t="shared" si="94"/>
        <v/>
      </c>
      <c r="U443" s="8" t="str">
        <f t="shared" si="95"/>
        <v/>
      </c>
    </row>
    <row r="444" spans="1:21" ht="17" x14ac:dyDescent="0.2">
      <c r="A444">
        <v>18</v>
      </c>
      <c r="B444" t="s">
        <v>10</v>
      </c>
      <c r="C444">
        <v>43.01</v>
      </c>
      <c r="D444">
        <v>0</v>
      </c>
      <c r="E444" t="s">
        <v>11</v>
      </c>
      <c r="F444" t="s">
        <v>12</v>
      </c>
      <c r="G444">
        <v>1149.3959</v>
      </c>
      <c r="H444" t="str">
        <f t="shared" si="96"/>
        <v/>
      </c>
      <c r="I444">
        <f t="shared" si="97"/>
        <v>1149.3959</v>
      </c>
      <c r="J444" t="str">
        <f t="shared" si="84"/>
        <v/>
      </c>
      <c r="K444">
        <f t="shared" si="85"/>
        <v>1149.3959</v>
      </c>
      <c r="L444">
        <f t="shared" si="86"/>
        <v>1149.3959</v>
      </c>
      <c r="M444" t="str">
        <f t="shared" si="87"/>
        <v/>
      </c>
      <c r="N444">
        <f t="shared" si="88"/>
        <v>1149.3959</v>
      </c>
      <c r="O444" s="8" t="str">
        <f t="shared" si="89"/>
        <v/>
      </c>
      <c r="P444">
        <f t="shared" si="90"/>
        <v>1149.3959</v>
      </c>
      <c r="Q444" s="8" t="str">
        <f t="shared" si="91"/>
        <v/>
      </c>
      <c r="R444" s="8">
        <f t="shared" si="92"/>
        <v>1149.3959</v>
      </c>
      <c r="S444" s="8" t="str">
        <f t="shared" si="93"/>
        <v/>
      </c>
      <c r="T444" s="8" t="str">
        <f t="shared" si="94"/>
        <v/>
      </c>
      <c r="U444" s="8" t="str">
        <f t="shared" si="95"/>
        <v/>
      </c>
    </row>
    <row r="445" spans="1:21" ht="17" x14ac:dyDescent="0.2">
      <c r="A445">
        <v>59</v>
      </c>
      <c r="B445" t="s">
        <v>7</v>
      </c>
      <c r="C445">
        <v>36.520000000000003</v>
      </c>
      <c r="D445">
        <v>1</v>
      </c>
      <c r="E445" t="s">
        <v>11</v>
      </c>
      <c r="F445" t="s">
        <v>12</v>
      </c>
      <c r="G445">
        <v>28287.897659999999</v>
      </c>
      <c r="H445" t="str">
        <f t="shared" si="96"/>
        <v/>
      </c>
      <c r="I445">
        <f t="shared" si="97"/>
        <v>28287.897659999999</v>
      </c>
      <c r="J445" t="str">
        <f t="shared" si="84"/>
        <v/>
      </c>
      <c r="K445">
        <f t="shared" si="85"/>
        <v>28287.897659999999</v>
      </c>
      <c r="L445" t="str">
        <f t="shared" si="86"/>
        <v/>
      </c>
      <c r="M445">
        <f t="shared" si="87"/>
        <v>28287.897659999999</v>
      </c>
      <c r="N445">
        <f t="shared" si="88"/>
        <v>28287.897659999999</v>
      </c>
      <c r="O445" s="8" t="str">
        <f t="shared" si="89"/>
        <v/>
      </c>
      <c r="P445">
        <f t="shared" si="90"/>
        <v>28287.897659999999</v>
      </c>
      <c r="Q445" s="8" t="str">
        <f t="shared" si="91"/>
        <v/>
      </c>
      <c r="R445" s="8">
        <f t="shared" si="92"/>
        <v>28287.897659999999</v>
      </c>
      <c r="S445" s="8" t="str">
        <f t="shared" si="93"/>
        <v/>
      </c>
      <c r="T445" s="8" t="str">
        <f t="shared" si="94"/>
        <v/>
      </c>
      <c r="U445" s="8" t="str">
        <f t="shared" si="95"/>
        <v/>
      </c>
    </row>
    <row r="446" spans="1:21" ht="17" x14ac:dyDescent="0.2">
      <c r="A446">
        <v>56</v>
      </c>
      <c r="B446" t="s">
        <v>10</v>
      </c>
      <c r="C446">
        <v>26.695</v>
      </c>
      <c r="D446">
        <v>1</v>
      </c>
      <c r="E446" t="s">
        <v>8</v>
      </c>
      <c r="F446" t="s">
        <v>13</v>
      </c>
      <c r="G446">
        <v>26109.32905</v>
      </c>
      <c r="H446">
        <f t="shared" si="96"/>
        <v>26109.32905</v>
      </c>
      <c r="I446" t="str">
        <f t="shared" si="97"/>
        <v/>
      </c>
      <c r="J446" t="str">
        <f t="shared" si="84"/>
        <v/>
      </c>
      <c r="K446">
        <f t="shared" si="85"/>
        <v>26109.32905</v>
      </c>
      <c r="L446">
        <f t="shared" si="86"/>
        <v>26109.32905</v>
      </c>
      <c r="M446" t="str">
        <f t="shared" si="87"/>
        <v/>
      </c>
      <c r="N446" t="str">
        <f t="shared" si="88"/>
        <v/>
      </c>
      <c r="O446" s="8">
        <f t="shared" si="89"/>
        <v>26109.32905</v>
      </c>
      <c r="P446" t="str">
        <f t="shared" si="90"/>
        <v/>
      </c>
      <c r="Q446" s="8">
        <f t="shared" si="91"/>
        <v>26109.32905</v>
      </c>
      <c r="R446" s="8" t="str">
        <f t="shared" si="92"/>
        <v/>
      </c>
      <c r="S446" s="8" t="str">
        <f t="shared" si="93"/>
        <v/>
      </c>
      <c r="T446" s="8" t="str">
        <f t="shared" si="94"/>
        <v/>
      </c>
      <c r="U446" s="8">
        <f t="shared" si="95"/>
        <v>26109.32905</v>
      </c>
    </row>
    <row r="447" spans="1:21" ht="17" x14ac:dyDescent="0.2">
      <c r="A447">
        <v>45</v>
      </c>
      <c r="B447" t="s">
        <v>7</v>
      </c>
      <c r="C447">
        <v>33.1</v>
      </c>
      <c r="D447">
        <v>0</v>
      </c>
      <c r="E447" t="s">
        <v>11</v>
      </c>
      <c r="F447" t="s">
        <v>9</v>
      </c>
      <c r="G447">
        <v>7345.0839999999998</v>
      </c>
      <c r="H447" t="str">
        <f t="shared" si="96"/>
        <v/>
      </c>
      <c r="I447">
        <f t="shared" si="97"/>
        <v>7345.0839999999998</v>
      </c>
      <c r="J447" t="str">
        <f t="shared" si="84"/>
        <v/>
      </c>
      <c r="K447">
        <f t="shared" si="85"/>
        <v>7345.0839999999998</v>
      </c>
      <c r="L447" t="str">
        <f t="shared" si="86"/>
        <v/>
      </c>
      <c r="M447">
        <f t="shared" si="87"/>
        <v>7345.0839999999998</v>
      </c>
      <c r="N447">
        <f t="shared" si="88"/>
        <v>7345.0839999999998</v>
      </c>
      <c r="O447" s="8" t="str">
        <f t="shared" si="89"/>
        <v/>
      </c>
      <c r="P447" t="str">
        <f t="shared" si="90"/>
        <v/>
      </c>
      <c r="Q447" s="8">
        <f t="shared" si="91"/>
        <v>7345.0839999999998</v>
      </c>
      <c r="R447" s="8" t="str">
        <f t="shared" si="92"/>
        <v/>
      </c>
      <c r="S447" s="8">
        <f t="shared" si="93"/>
        <v>7345.0839999999998</v>
      </c>
      <c r="T447" s="8" t="str">
        <f t="shared" si="94"/>
        <v/>
      </c>
      <c r="U447" s="8" t="str">
        <f t="shared" si="95"/>
        <v/>
      </c>
    </row>
    <row r="448" spans="1:21" ht="17" x14ac:dyDescent="0.2">
      <c r="A448">
        <v>60</v>
      </c>
      <c r="B448" t="s">
        <v>10</v>
      </c>
      <c r="C448">
        <v>29.64</v>
      </c>
      <c r="D448">
        <v>0</v>
      </c>
      <c r="E448" t="s">
        <v>11</v>
      </c>
      <c r="F448" t="s">
        <v>14</v>
      </c>
      <c r="G448">
        <v>12730.999599999999</v>
      </c>
      <c r="H448" t="str">
        <f t="shared" si="96"/>
        <v/>
      </c>
      <c r="I448">
        <f t="shared" si="97"/>
        <v>12730.999599999999</v>
      </c>
      <c r="J448" t="str">
        <f t="shared" si="84"/>
        <v/>
      </c>
      <c r="K448">
        <f t="shared" si="85"/>
        <v>12730.999599999999</v>
      </c>
      <c r="L448">
        <f t="shared" si="86"/>
        <v>12730.999599999999</v>
      </c>
      <c r="M448" t="str">
        <f t="shared" si="87"/>
        <v/>
      </c>
      <c r="N448" t="str">
        <f t="shared" si="88"/>
        <v/>
      </c>
      <c r="O448" s="8">
        <f t="shared" si="89"/>
        <v>12730.999599999999</v>
      </c>
      <c r="P448">
        <f t="shared" si="90"/>
        <v>12730.999599999999</v>
      </c>
      <c r="Q448" s="8" t="str">
        <f t="shared" si="91"/>
        <v/>
      </c>
      <c r="R448" s="8" t="str">
        <f t="shared" si="92"/>
        <v/>
      </c>
      <c r="S448" s="8" t="str">
        <f t="shared" si="93"/>
        <v/>
      </c>
      <c r="T448" s="8">
        <f t="shared" si="94"/>
        <v>12730.999599999999</v>
      </c>
      <c r="U448" s="8" t="str">
        <f t="shared" si="95"/>
        <v/>
      </c>
    </row>
    <row r="449" spans="1:21" ht="17" x14ac:dyDescent="0.2">
      <c r="A449">
        <v>56</v>
      </c>
      <c r="B449" t="s">
        <v>7</v>
      </c>
      <c r="C449">
        <v>25.65</v>
      </c>
      <c r="D449">
        <v>0</v>
      </c>
      <c r="E449" t="s">
        <v>11</v>
      </c>
      <c r="F449" t="s">
        <v>13</v>
      </c>
      <c r="G449">
        <v>11454.021500000001</v>
      </c>
      <c r="H449" t="str">
        <f t="shared" si="96"/>
        <v/>
      </c>
      <c r="I449">
        <f t="shared" si="97"/>
        <v>11454.021500000001</v>
      </c>
      <c r="J449" t="str">
        <f t="shared" si="84"/>
        <v/>
      </c>
      <c r="K449">
        <f t="shared" si="85"/>
        <v>11454.021500000001</v>
      </c>
      <c r="L449" t="str">
        <f t="shared" si="86"/>
        <v/>
      </c>
      <c r="M449">
        <f t="shared" si="87"/>
        <v>11454.021500000001</v>
      </c>
      <c r="N449" t="str">
        <f t="shared" si="88"/>
        <v/>
      </c>
      <c r="O449" s="8">
        <f t="shared" si="89"/>
        <v>11454.021500000001</v>
      </c>
      <c r="P449" t="str">
        <f t="shared" si="90"/>
        <v/>
      </c>
      <c r="Q449" s="8">
        <f t="shared" si="91"/>
        <v>11454.021500000001</v>
      </c>
      <c r="R449" s="8" t="str">
        <f t="shared" si="92"/>
        <v/>
      </c>
      <c r="S449" s="8" t="str">
        <f t="shared" si="93"/>
        <v/>
      </c>
      <c r="T449" s="8" t="str">
        <f t="shared" si="94"/>
        <v/>
      </c>
      <c r="U449" s="8">
        <f t="shared" si="95"/>
        <v>11454.021500000001</v>
      </c>
    </row>
    <row r="450" spans="1:21" ht="17" x14ac:dyDescent="0.2">
      <c r="A450">
        <v>40</v>
      </c>
      <c r="B450" t="s">
        <v>7</v>
      </c>
      <c r="C450">
        <v>29.6</v>
      </c>
      <c r="D450">
        <v>0</v>
      </c>
      <c r="E450" t="s">
        <v>11</v>
      </c>
      <c r="F450" t="s">
        <v>9</v>
      </c>
      <c r="G450">
        <v>5910.9440000000004</v>
      </c>
      <c r="H450" t="str">
        <f t="shared" si="96"/>
        <v/>
      </c>
      <c r="I450">
        <f t="shared" si="97"/>
        <v>5910.9440000000004</v>
      </c>
      <c r="J450" t="str">
        <f t="shared" si="84"/>
        <v/>
      </c>
      <c r="K450">
        <f t="shared" si="85"/>
        <v>5910.9440000000004</v>
      </c>
      <c r="L450" t="str">
        <f t="shared" si="86"/>
        <v/>
      </c>
      <c r="M450">
        <f t="shared" si="87"/>
        <v>5910.9440000000004</v>
      </c>
      <c r="N450">
        <f t="shared" si="88"/>
        <v>5910.9440000000004</v>
      </c>
      <c r="O450" s="8" t="str">
        <f t="shared" si="89"/>
        <v/>
      </c>
      <c r="P450" t="str">
        <f t="shared" si="90"/>
        <v/>
      </c>
      <c r="Q450" s="8">
        <f t="shared" si="91"/>
        <v>5910.9440000000004</v>
      </c>
      <c r="R450" s="8" t="str">
        <f t="shared" si="92"/>
        <v/>
      </c>
      <c r="S450" s="8">
        <f t="shared" si="93"/>
        <v>5910.9440000000004</v>
      </c>
      <c r="T450" s="8" t="str">
        <f t="shared" si="94"/>
        <v/>
      </c>
      <c r="U450" s="8" t="str">
        <f t="shared" si="95"/>
        <v/>
      </c>
    </row>
    <row r="451" spans="1:21" ht="17" x14ac:dyDescent="0.2">
      <c r="A451">
        <v>35</v>
      </c>
      <c r="B451" t="s">
        <v>10</v>
      </c>
      <c r="C451">
        <v>38.6</v>
      </c>
      <c r="D451">
        <v>1</v>
      </c>
      <c r="E451" t="s">
        <v>11</v>
      </c>
      <c r="F451" t="s">
        <v>9</v>
      </c>
      <c r="G451">
        <v>4762.3289999999997</v>
      </c>
      <c r="H451" t="str">
        <f t="shared" si="96"/>
        <v/>
      </c>
      <c r="I451">
        <f t="shared" si="97"/>
        <v>4762.3289999999997</v>
      </c>
      <c r="J451" t="str">
        <f t="shared" ref="J451:J514" si="98">IF(C451&lt;=25,G451,"")</f>
        <v/>
      </c>
      <c r="K451">
        <f t="shared" ref="K451:K514" si="99">IF(C451&gt;25,G451,"")</f>
        <v>4762.3289999999997</v>
      </c>
      <c r="L451">
        <f t="shared" ref="L451:L514" si="100">IF(B451="male",G451,"")</f>
        <v>4762.3289999999997</v>
      </c>
      <c r="M451" t="str">
        <f t="shared" ref="M451:M514" si="101">IF(B451="female",G451,"")</f>
        <v/>
      </c>
      <c r="N451">
        <f t="shared" ref="N451:N514" si="102">IF(OR(F451="southwest", F451="southeast"),G451,"")</f>
        <v>4762.3289999999997</v>
      </c>
      <c r="O451" s="8" t="str">
        <f t="shared" ref="O451:O514" si="103">IF(OR(F451="northwest", F451="northeast"), G451, "")</f>
        <v/>
      </c>
      <c r="P451" t="str">
        <f t="shared" ref="P451:P514" si="104">IF(OR(F451="northeast", F451="southeast"),G451,"")</f>
        <v/>
      </c>
      <c r="Q451" s="8">
        <f t="shared" ref="Q451:Q514" si="105">IF(OR(F451="southwest", F451="northwest"),G451,"")</f>
        <v>4762.3289999999997</v>
      </c>
      <c r="R451" s="8" t="str">
        <f t="shared" ref="R451:R514" si="106">IF(F451="southeast",G451,"")</f>
        <v/>
      </c>
      <c r="S451" s="8">
        <f t="shared" ref="S451:S514" si="107">IF(F451="southwest",G451,"")</f>
        <v>4762.3289999999997</v>
      </c>
      <c r="T451" s="8" t="str">
        <f t="shared" ref="T451:T514" si="108">IF(F451="northeast", G451,"")</f>
        <v/>
      </c>
      <c r="U451" s="8" t="str">
        <f t="shared" ref="U451:U514" si="109">IF(F451="northwest",G451,"")</f>
        <v/>
      </c>
    </row>
    <row r="452" spans="1:21" ht="17" x14ac:dyDescent="0.2">
      <c r="A452">
        <v>39</v>
      </c>
      <c r="B452" t="s">
        <v>10</v>
      </c>
      <c r="C452">
        <v>29.6</v>
      </c>
      <c r="D452">
        <v>4</v>
      </c>
      <c r="E452" t="s">
        <v>11</v>
      </c>
      <c r="F452" t="s">
        <v>9</v>
      </c>
      <c r="G452">
        <v>7512.2669999999998</v>
      </c>
      <c r="H452" t="str">
        <f t="shared" ref="H452:H515" si="110">IF(E452="yes",G452,"")</f>
        <v/>
      </c>
      <c r="I452">
        <f t="shared" ref="I452:I515" si="111">IF(E452="no",G452,"")</f>
        <v>7512.2669999999998</v>
      </c>
      <c r="J452" t="str">
        <f t="shared" si="98"/>
        <v/>
      </c>
      <c r="K452">
        <f t="shared" si="99"/>
        <v>7512.2669999999998</v>
      </c>
      <c r="L452">
        <f t="shared" si="100"/>
        <v>7512.2669999999998</v>
      </c>
      <c r="M452" t="str">
        <f t="shared" si="101"/>
        <v/>
      </c>
      <c r="N452">
        <f t="shared" si="102"/>
        <v>7512.2669999999998</v>
      </c>
      <c r="O452" s="8" t="str">
        <f t="shared" si="103"/>
        <v/>
      </c>
      <c r="P452" t="str">
        <f t="shared" si="104"/>
        <v/>
      </c>
      <c r="Q452" s="8">
        <f t="shared" si="105"/>
        <v>7512.2669999999998</v>
      </c>
      <c r="R452" s="8" t="str">
        <f t="shared" si="106"/>
        <v/>
      </c>
      <c r="S452" s="8">
        <f t="shared" si="107"/>
        <v>7512.2669999999998</v>
      </c>
      <c r="T452" s="8" t="str">
        <f t="shared" si="108"/>
        <v/>
      </c>
      <c r="U452" s="8" t="str">
        <f t="shared" si="109"/>
        <v/>
      </c>
    </row>
    <row r="453" spans="1:21" ht="17" x14ac:dyDescent="0.2">
      <c r="A453">
        <v>30</v>
      </c>
      <c r="B453" t="s">
        <v>10</v>
      </c>
      <c r="C453">
        <v>24.13</v>
      </c>
      <c r="D453">
        <v>1</v>
      </c>
      <c r="E453" t="s">
        <v>11</v>
      </c>
      <c r="F453" t="s">
        <v>13</v>
      </c>
      <c r="G453">
        <v>4032.2406999999998</v>
      </c>
      <c r="H453" t="str">
        <f t="shared" si="110"/>
        <v/>
      </c>
      <c r="I453">
        <f t="shared" si="111"/>
        <v>4032.2406999999998</v>
      </c>
      <c r="J453">
        <f t="shared" si="98"/>
        <v>4032.2406999999998</v>
      </c>
      <c r="K453" t="str">
        <f t="shared" si="99"/>
        <v/>
      </c>
      <c r="L453">
        <f t="shared" si="100"/>
        <v>4032.2406999999998</v>
      </c>
      <c r="M453" t="str">
        <f t="shared" si="101"/>
        <v/>
      </c>
      <c r="N453" t="str">
        <f t="shared" si="102"/>
        <v/>
      </c>
      <c r="O453" s="8">
        <f t="shared" si="103"/>
        <v>4032.2406999999998</v>
      </c>
      <c r="P453" t="str">
        <f t="shared" si="104"/>
        <v/>
      </c>
      <c r="Q453" s="8">
        <f t="shared" si="105"/>
        <v>4032.2406999999998</v>
      </c>
      <c r="R453" s="8" t="str">
        <f t="shared" si="106"/>
        <v/>
      </c>
      <c r="S453" s="8" t="str">
        <f t="shared" si="107"/>
        <v/>
      </c>
      <c r="T453" s="8" t="str">
        <f t="shared" si="108"/>
        <v/>
      </c>
      <c r="U453" s="8">
        <f t="shared" si="109"/>
        <v>4032.2406999999998</v>
      </c>
    </row>
    <row r="454" spans="1:21" ht="17" x14ac:dyDescent="0.2">
      <c r="A454">
        <v>24</v>
      </c>
      <c r="B454" t="s">
        <v>10</v>
      </c>
      <c r="C454">
        <v>23.4</v>
      </c>
      <c r="D454">
        <v>0</v>
      </c>
      <c r="E454" t="s">
        <v>11</v>
      </c>
      <c r="F454" t="s">
        <v>9</v>
      </c>
      <c r="G454">
        <v>1969.614</v>
      </c>
      <c r="H454" t="str">
        <f t="shared" si="110"/>
        <v/>
      </c>
      <c r="I454">
        <f t="shared" si="111"/>
        <v>1969.614</v>
      </c>
      <c r="J454">
        <f t="shared" si="98"/>
        <v>1969.614</v>
      </c>
      <c r="K454" t="str">
        <f t="shared" si="99"/>
        <v/>
      </c>
      <c r="L454">
        <f t="shared" si="100"/>
        <v>1969.614</v>
      </c>
      <c r="M454" t="str">
        <f t="shared" si="101"/>
        <v/>
      </c>
      <c r="N454">
        <f t="shared" si="102"/>
        <v>1969.614</v>
      </c>
      <c r="O454" s="8" t="str">
        <f t="shared" si="103"/>
        <v/>
      </c>
      <c r="P454" t="str">
        <f t="shared" si="104"/>
        <v/>
      </c>
      <c r="Q454" s="8">
        <f t="shared" si="105"/>
        <v>1969.614</v>
      </c>
      <c r="R454" s="8" t="str">
        <f t="shared" si="106"/>
        <v/>
      </c>
      <c r="S454" s="8">
        <f t="shared" si="107"/>
        <v>1969.614</v>
      </c>
      <c r="T454" s="8" t="str">
        <f t="shared" si="108"/>
        <v/>
      </c>
      <c r="U454" s="8" t="str">
        <f t="shared" si="109"/>
        <v/>
      </c>
    </row>
    <row r="455" spans="1:21" ht="17" x14ac:dyDescent="0.2">
      <c r="A455">
        <v>20</v>
      </c>
      <c r="B455" t="s">
        <v>10</v>
      </c>
      <c r="C455">
        <v>29.734999999999999</v>
      </c>
      <c r="D455">
        <v>0</v>
      </c>
      <c r="E455" t="s">
        <v>11</v>
      </c>
      <c r="F455" t="s">
        <v>13</v>
      </c>
      <c r="G455">
        <v>1769.5316499999999</v>
      </c>
      <c r="H455" t="str">
        <f t="shared" si="110"/>
        <v/>
      </c>
      <c r="I455">
        <f t="shared" si="111"/>
        <v>1769.5316499999999</v>
      </c>
      <c r="J455" t="str">
        <f t="shared" si="98"/>
        <v/>
      </c>
      <c r="K455">
        <f t="shared" si="99"/>
        <v>1769.5316499999999</v>
      </c>
      <c r="L455">
        <f t="shared" si="100"/>
        <v>1769.5316499999999</v>
      </c>
      <c r="M455" t="str">
        <f t="shared" si="101"/>
        <v/>
      </c>
      <c r="N455" t="str">
        <f t="shared" si="102"/>
        <v/>
      </c>
      <c r="O455" s="8">
        <f t="shared" si="103"/>
        <v>1769.5316499999999</v>
      </c>
      <c r="P455" t="str">
        <f t="shared" si="104"/>
        <v/>
      </c>
      <c r="Q455" s="8">
        <f t="shared" si="105"/>
        <v>1769.5316499999999</v>
      </c>
      <c r="R455" s="8" t="str">
        <f t="shared" si="106"/>
        <v/>
      </c>
      <c r="S455" s="8" t="str">
        <f t="shared" si="107"/>
        <v/>
      </c>
      <c r="T455" s="8" t="str">
        <f t="shared" si="108"/>
        <v/>
      </c>
      <c r="U455" s="8">
        <f t="shared" si="109"/>
        <v>1769.5316499999999</v>
      </c>
    </row>
    <row r="456" spans="1:21" ht="17" x14ac:dyDescent="0.2">
      <c r="A456">
        <v>32</v>
      </c>
      <c r="B456" t="s">
        <v>10</v>
      </c>
      <c r="C456">
        <v>46.53</v>
      </c>
      <c r="D456">
        <v>2</v>
      </c>
      <c r="E456" t="s">
        <v>11</v>
      </c>
      <c r="F456" t="s">
        <v>12</v>
      </c>
      <c r="G456">
        <v>4686.3887000000004</v>
      </c>
      <c r="H456" t="str">
        <f t="shared" si="110"/>
        <v/>
      </c>
      <c r="I456">
        <f t="shared" si="111"/>
        <v>4686.3887000000004</v>
      </c>
      <c r="J456" t="str">
        <f t="shared" si="98"/>
        <v/>
      </c>
      <c r="K456">
        <f t="shared" si="99"/>
        <v>4686.3887000000004</v>
      </c>
      <c r="L456">
        <f t="shared" si="100"/>
        <v>4686.3887000000004</v>
      </c>
      <c r="M456" t="str">
        <f t="shared" si="101"/>
        <v/>
      </c>
      <c r="N456">
        <f t="shared" si="102"/>
        <v>4686.3887000000004</v>
      </c>
      <c r="O456" s="8" t="str">
        <f t="shared" si="103"/>
        <v/>
      </c>
      <c r="P456">
        <f t="shared" si="104"/>
        <v>4686.3887000000004</v>
      </c>
      <c r="Q456" s="8" t="str">
        <f t="shared" si="105"/>
        <v/>
      </c>
      <c r="R456" s="8">
        <f t="shared" si="106"/>
        <v>4686.3887000000004</v>
      </c>
      <c r="S456" s="8" t="str">
        <f t="shared" si="107"/>
        <v/>
      </c>
      <c r="T456" s="8" t="str">
        <f t="shared" si="108"/>
        <v/>
      </c>
      <c r="U456" s="8" t="str">
        <f t="shared" si="109"/>
        <v/>
      </c>
    </row>
    <row r="457" spans="1:21" ht="17" x14ac:dyDescent="0.2">
      <c r="A457">
        <v>59</v>
      </c>
      <c r="B457" t="s">
        <v>10</v>
      </c>
      <c r="C457">
        <v>37.4</v>
      </c>
      <c r="D457">
        <v>0</v>
      </c>
      <c r="E457" t="s">
        <v>11</v>
      </c>
      <c r="F457" t="s">
        <v>9</v>
      </c>
      <c r="G457">
        <v>21797.000400000001</v>
      </c>
      <c r="H457" t="str">
        <f t="shared" si="110"/>
        <v/>
      </c>
      <c r="I457">
        <f t="shared" si="111"/>
        <v>21797.000400000001</v>
      </c>
      <c r="J457" t="str">
        <f t="shared" si="98"/>
        <v/>
      </c>
      <c r="K457">
        <f t="shared" si="99"/>
        <v>21797.000400000001</v>
      </c>
      <c r="L457">
        <f t="shared" si="100"/>
        <v>21797.000400000001</v>
      </c>
      <c r="M457" t="str">
        <f t="shared" si="101"/>
        <v/>
      </c>
      <c r="N457">
        <f t="shared" si="102"/>
        <v>21797.000400000001</v>
      </c>
      <c r="O457" s="8" t="str">
        <f t="shared" si="103"/>
        <v/>
      </c>
      <c r="P457" t="str">
        <f t="shared" si="104"/>
        <v/>
      </c>
      <c r="Q457" s="8">
        <f t="shared" si="105"/>
        <v>21797.000400000001</v>
      </c>
      <c r="R457" s="8" t="str">
        <f t="shared" si="106"/>
        <v/>
      </c>
      <c r="S457" s="8">
        <f t="shared" si="107"/>
        <v>21797.000400000001</v>
      </c>
      <c r="T457" s="8" t="str">
        <f t="shared" si="108"/>
        <v/>
      </c>
      <c r="U457" s="8" t="str">
        <f t="shared" si="109"/>
        <v/>
      </c>
    </row>
    <row r="458" spans="1:21" ht="17" x14ac:dyDescent="0.2">
      <c r="A458">
        <v>55</v>
      </c>
      <c r="B458" t="s">
        <v>7</v>
      </c>
      <c r="C458">
        <v>30.14</v>
      </c>
      <c r="D458">
        <v>2</v>
      </c>
      <c r="E458" t="s">
        <v>11</v>
      </c>
      <c r="F458" t="s">
        <v>12</v>
      </c>
      <c r="G458">
        <v>11881.9696</v>
      </c>
      <c r="H458" t="str">
        <f t="shared" si="110"/>
        <v/>
      </c>
      <c r="I458">
        <f t="shared" si="111"/>
        <v>11881.9696</v>
      </c>
      <c r="J458" t="str">
        <f t="shared" si="98"/>
        <v/>
      </c>
      <c r="K458">
        <f t="shared" si="99"/>
        <v>11881.9696</v>
      </c>
      <c r="L458" t="str">
        <f t="shared" si="100"/>
        <v/>
      </c>
      <c r="M458">
        <f t="shared" si="101"/>
        <v>11881.9696</v>
      </c>
      <c r="N458">
        <f t="shared" si="102"/>
        <v>11881.9696</v>
      </c>
      <c r="O458" s="8" t="str">
        <f t="shared" si="103"/>
        <v/>
      </c>
      <c r="P458">
        <f t="shared" si="104"/>
        <v>11881.9696</v>
      </c>
      <c r="Q458" s="8" t="str">
        <f t="shared" si="105"/>
        <v/>
      </c>
      <c r="R458" s="8">
        <f t="shared" si="106"/>
        <v>11881.9696</v>
      </c>
      <c r="S458" s="8" t="str">
        <f t="shared" si="107"/>
        <v/>
      </c>
      <c r="T458" s="8" t="str">
        <f t="shared" si="108"/>
        <v/>
      </c>
      <c r="U458" s="8" t="str">
        <f t="shared" si="109"/>
        <v/>
      </c>
    </row>
    <row r="459" spans="1:21" ht="17" x14ac:dyDescent="0.2">
      <c r="A459">
        <v>57</v>
      </c>
      <c r="B459" t="s">
        <v>7</v>
      </c>
      <c r="C459">
        <v>30.495000000000001</v>
      </c>
      <c r="D459">
        <v>0</v>
      </c>
      <c r="E459" t="s">
        <v>11</v>
      </c>
      <c r="F459" t="s">
        <v>13</v>
      </c>
      <c r="G459">
        <v>11840.77505</v>
      </c>
      <c r="H459" t="str">
        <f t="shared" si="110"/>
        <v/>
      </c>
      <c r="I459">
        <f t="shared" si="111"/>
        <v>11840.77505</v>
      </c>
      <c r="J459" t="str">
        <f t="shared" si="98"/>
        <v/>
      </c>
      <c r="K459">
        <f t="shared" si="99"/>
        <v>11840.77505</v>
      </c>
      <c r="L459" t="str">
        <f t="shared" si="100"/>
        <v/>
      </c>
      <c r="M459">
        <f t="shared" si="101"/>
        <v>11840.77505</v>
      </c>
      <c r="N459" t="str">
        <f t="shared" si="102"/>
        <v/>
      </c>
      <c r="O459" s="8">
        <f t="shared" si="103"/>
        <v>11840.77505</v>
      </c>
      <c r="P459" t="str">
        <f t="shared" si="104"/>
        <v/>
      </c>
      <c r="Q459" s="8">
        <f t="shared" si="105"/>
        <v>11840.77505</v>
      </c>
      <c r="R459" s="8" t="str">
        <f t="shared" si="106"/>
        <v/>
      </c>
      <c r="S459" s="8" t="str">
        <f t="shared" si="107"/>
        <v/>
      </c>
      <c r="T459" s="8" t="str">
        <f t="shared" si="108"/>
        <v/>
      </c>
      <c r="U459" s="8">
        <f t="shared" si="109"/>
        <v>11840.77505</v>
      </c>
    </row>
    <row r="460" spans="1:21" ht="17" x14ac:dyDescent="0.2">
      <c r="A460">
        <v>56</v>
      </c>
      <c r="B460" t="s">
        <v>10</v>
      </c>
      <c r="C460">
        <v>39.6</v>
      </c>
      <c r="D460">
        <v>0</v>
      </c>
      <c r="E460" t="s">
        <v>11</v>
      </c>
      <c r="F460" t="s">
        <v>9</v>
      </c>
      <c r="G460">
        <v>10601.412</v>
      </c>
      <c r="H460" t="str">
        <f t="shared" si="110"/>
        <v/>
      </c>
      <c r="I460">
        <f t="shared" si="111"/>
        <v>10601.412</v>
      </c>
      <c r="J460" t="str">
        <f t="shared" si="98"/>
        <v/>
      </c>
      <c r="K460">
        <f t="shared" si="99"/>
        <v>10601.412</v>
      </c>
      <c r="L460">
        <f t="shared" si="100"/>
        <v>10601.412</v>
      </c>
      <c r="M460" t="str">
        <f t="shared" si="101"/>
        <v/>
      </c>
      <c r="N460">
        <f t="shared" si="102"/>
        <v>10601.412</v>
      </c>
      <c r="O460" s="8" t="str">
        <f t="shared" si="103"/>
        <v/>
      </c>
      <c r="P460" t="str">
        <f t="shared" si="104"/>
        <v/>
      </c>
      <c r="Q460" s="8">
        <f t="shared" si="105"/>
        <v>10601.412</v>
      </c>
      <c r="R460" s="8" t="str">
        <f t="shared" si="106"/>
        <v/>
      </c>
      <c r="S460" s="8">
        <f t="shared" si="107"/>
        <v>10601.412</v>
      </c>
      <c r="T460" s="8" t="str">
        <f t="shared" si="108"/>
        <v/>
      </c>
      <c r="U460" s="8" t="str">
        <f t="shared" si="109"/>
        <v/>
      </c>
    </row>
    <row r="461" spans="1:21" ht="17" x14ac:dyDescent="0.2">
      <c r="A461">
        <v>40</v>
      </c>
      <c r="B461" t="s">
        <v>7</v>
      </c>
      <c r="C461">
        <v>33</v>
      </c>
      <c r="D461">
        <v>3</v>
      </c>
      <c r="E461" t="s">
        <v>11</v>
      </c>
      <c r="F461" t="s">
        <v>12</v>
      </c>
      <c r="G461">
        <v>7682.67</v>
      </c>
      <c r="H461" t="str">
        <f t="shared" si="110"/>
        <v/>
      </c>
      <c r="I461">
        <f t="shared" si="111"/>
        <v>7682.67</v>
      </c>
      <c r="J461" t="str">
        <f t="shared" si="98"/>
        <v/>
      </c>
      <c r="K461">
        <f t="shared" si="99"/>
        <v>7682.67</v>
      </c>
      <c r="L461" t="str">
        <f t="shared" si="100"/>
        <v/>
      </c>
      <c r="M461">
        <f t="shared" si="101"/>
        <v>7682.67</v>
      </c>
      <c r="N461">
        <f t="shared" si="102"/>
        <v>7682.67</v>
      </c>
      <c r="O461" s="8" t="str">
        <f t="shared" si="103"/>
        <v/>
      </c>
      <c r="P461">
        <f t="shared" si="104"/>
        <v>7682.67</v>
      </c>
      <c r="Q461" s="8" t="str">
        <f t="shared" si="105"/>
        <v/>
      </c>
      <c r="R461" s="8">
        <f t="shared" si="106"/>
        <v>7682.67</v>
      </c>
      <c r="S461" s="8" t="str">
        <f t="shared" si="107"/>
        <v/>
      </c>
      <c r="T461" s="8" t="str">
        <f t="shared" si="108"/>
        <v/>
      </c>
      <c r="U461" s="8" t="str">
        <f t="shared" si="109"/>
        <v/>
      </c>
    </row>
    <row r="462" spans="1:21" ht="17" x14ac:dyDescent="0.2">
      <c r="A462">
        <v>49</v>
      </c>
      <c r="B462" t="s">
        <v>7</v>
      </c>
      <c r="C462">
        <v>36.630000000000003</v>
      </c>
      <c r="D462">
        <v>3</v>
      </c>
      <c r="E462" t="s">
        <v>11</v>
      </c>
      <c r="F462" t="s">
        <v>12</v>
      </c>
      <c r="G462">
        <v>10381.4787</v>
      </c>
      <c r="H462" t="str">
        <f t="shared" si="110"/>
        <v/>
      </c>
      <c r="I462">
        <f t="shared" si="111"/>
        <v>10381.4787</v>
      </c>
      <c r="J462" t="str">
        <f t="shared" si="98"/>
        <v/>
      </c>
      <c r="K462">
        <f t="shared" si="99"/>
        <v>10381.4787</v>
      </c>
      <c r="L462" t="str">
        <f t="shared" si="100"/>
        <v/>
      </c>
      <c r="M462">
        <f t="shared" si="101"/>
        <v>10381.4787</v>
      </c>
      <c r="N462">
        <f t="shared" si="102"/>
        <v>10381.4787</v>
      </c>
      <c r="O462" s="8" t="str">
        <f t="shared" si="103"/>
        <v/>
      </c>
      <c r="P462">
        <f t="shared" si="104"/>
        <v>10381.4787</v>
      </c>
      <c r="Q462" s="8" t="str">
        <f t="shared" si="105"/>
        <v/>
      </c>
      <c r="R462" s="8">
        <f t="shared" si="106"/>
        <v>10381.4787</v>
      </c>
      <c r="S462" s="8" t="str">
        <f t="shared" si="107"/>
        <v/>
      </c>
      <c r="T462" s="8" t="str">
        <f t="shared" si="108"/>
        <v/>
      </c>
      <c r="U462" s="8" t="str">
        <f t="shared" si="109"/>
        <v/>
      </c>
    </row>
    <row r="463" spans="1:21" ht="17" x14ac:dyDescent="0.2">
      <c r="A463">
        <v>42</v>
      </c>
      <c r="B463" t="s">
        <v>10</v>
      </c>
      <c r="C463">
        <v>30</v>
      </c>
      <c r="D463">
        <v>0</v>
      </c>
      <c r="E463" t="s">
        <v>8</v>
      </c>
      <c r="F463" t="s">
        <v>9</v>
      </c>
      <c r="G463">
        <v>22144.031999999999</v>
      </c>
      <c r="H463">
        <f t="shared" si="110"/>
        <v>22144.031999999999</v>
      </c>
      <c r="I463" t="str">
        <f t="shared" si="111"/>
        <v/>
      </c>
      <c r="J463" t="str">
        <f t="shared" si="98"/>
        <v/>
      </c>
      <c r="K463">
        <f t="shared" si="99"/>
        <v>22144.031999999999</v>
      </c>
      <c r="L463">
        <f t="shared" si="100"/>
        <v>22144.031999999999</v>
      </c>
      <c r="M463" t="str">
        <f t="shared" si="101"/>
        <v/>
      </c>
      <c r="N463">
        <f t="shared" si="102"/>
        <v>22144.031999999999</v>
      </c>
      <c r="O463" s="8" t="str">
        <f t="shared" si="103"/>
        <v/>
      </c>
      <c r="P463" t="str">
        <f t="shared" si="104"/>
        <v/>
      </c>
      <c r="Q463" s="8">
        <f t="shared" si="105"/>
        <v>22144.031999999999</v>
      </c>
      <c r="R463" s="8" t="str">
        <f t="shared" si="106"/>
        <v/>
      </c>
      <c r="S463" s="8">
        <f t="shared" si="107"/>
        <v>22144.031999999999</v>
      </c>
      <c r="T463" s="8" t="str">
        <f t="shared" si="108"/>
        <v/>
      </c>
      <c r="U463" s="8" t="str">
        <f t="shared" si="109"/>
        <v/>
      </c>
    </row>
    <row r="464" spans="1:21" ht="17" x14ac:dyDescent="0.2">
      <c r="A464">
        <v>62</v>
      </c>
      <c r="B464" t="s">
        <v>7</v>
      </c>
      <c r="C464">
        <v>38.094999999999999</v>
      </c>
      <c r="D464">
        <v>2</v>
      </c>
      <c r="E464" t="s">
        <v>11</v>
      </c>
      <c r="F464" t="s">
        <v>14</v>
      </c>
      <c r="G464">
        <v>15230.324049999999</v>
      </c>
      <c r="H464" t="str">
        <f t="shared" si="110"/>
        <v/>
      </c>
      <c r="I464">
        <f t="shared" si="111"/>
        <v>15230.324049999999</v>
      </c>
      <c r="J464" t="str">
        <f t="shared" si="98"/>
        <v/>
      </c>
      <c r="K464">
        <f t="shared" si="99"/>
        <v>15230.324049999999</v>
      </c>
      <c r="L464" t="str">
        <f t="shared" si="100"/>
        <v/>
      </c>
      <c r="M464">
        <f t="shared" si="101"/>
        <v>15230.324049999999</v>
      </c>
      <c r="N464" t="str">
        <f t="shared" si="102"/>
        <v/>
      </c>
      <c r="O464" s="8">
        <f t="shared" si="103"/>
        <v>15230.324049999999</v>
      </c>
      <c r="P464">
        <f t="shared" si="104"/>
        <v>15230.324049999999</v>
      </c>
      <c r="Q464" s="8" t="str">
        <f t="shared" si="105"/>
        <v/>
      </c>
      <c r="R464" s="8" t="str">
        <f t="shared" si="106"/>
        <v/>
      </c>
      <c r="S464" s="8" t="str">
        <f t="shared" si="107"/>
        <v/>
      </c>
      <c r="T464" s="8">
        <f t="shared" si="108"/>
        <v>15230.324049999999</v>
      </c>
      <c r="U464" s="8" t="str">
        <f t="shared" si="109"/>
        <v/>
      </c>
    </row>
    <row r="465" spans="1:21" ht="17" x14ac:dyDescent="0.2">
      <c r="A465">
        <v>56</v>
      </c>
      <c r="B465" t="s">
        <v>10</v>
      </c>
      <c r="C465">
        <v>25.934999999999999</v>
      </c>
      <c r="D465">
        <v>0</v>
      </c>
      <c r="E465" t="s">
        <v>11</v>
      </c>
      <c r="F465" t="s">
        <v>14</v>
      </c>
      <c r="G465">
        <v>11165.417649999999</v>
      </c>
      <c r="H465" t="str">
        <f t="shared" si="110"/>
        <v/>
      </c>
      <c r="I465">
        <f t="shared" si="111"/>
        <v>11165.417649999999</v>
      </c>
      <c r="J465" t="str">
        <f t="shared" si="98"/>
        <v/>
      </c>
      <c r="K465">
        <f t="shared" si="99"/>
        <v>11165.417649999999</v>
      </c>
      <c r="L465">
        <f t="shared" si="100"/>
        <v>11165.417649999999</v>
      </c>
      <c r="M465" t="str">
        <f t="shared" si="101"/>
        <v/>
      </c>
      <c r="N465" t="str">
        <f t="shared" si="102"/>
        <v/>
      </c>
      <c r="O465" s="8">
        <f t="shared" si="103"/>
        <v>11165.417649999999</v>
      </c>
      <c r="P465">
        <f t="shared" si="104"/>
        <v>11165.417649999999</v>
      </c>
      <c r="Q465" s="8" t="str">
        <f t="shared" si="105"/>
        <v/>
      </c>
      <c r="R465" s="8" t="str">
        <f t="shared" si="106"/>
        <v/>
      </c>
      <c r="S465" s="8" t="str">
        <f t="shared" si="107"/>
        <v/>
      </c>
      <c r="T465" s="8">
        <f t="shared" si="108"/>
        <v>11165.417649999999</v>
      </c>
      <c r="U465" s="8" t="str">
        <f t="shared" si="109"/>
        <v/>
      </c>
    </row>
    <row r="466" spans="1:21" ht="17" x14ac:dyDescent="0.2">
      <c r="A466">
        <v>19</v>
      </c>
      <c r="B466" t="s">
        <v>10</v>
      </c>
      <c r="C466">
        <v>25.175000000000001</v>
      </c>
      <c r="D466">
        <v>0</v>
      </c>
      <c r="E466" t="s">
        <v>11</v>
      </c>
      <c r="F466" t="s">
        <v>13</v>
      </c>
      <c r="G466">
        <v>1632.0362500000001</v>
      </c>
      <c r="H466" t="str">
        <f t="shared" si="110"/>
        <v/>
      </c>
      <c r="I466">
        <f t="shared" si="111"/>
        <v>1632.0362500000001</v>
      </c>
      <c r="J466" t="str">
        <f t="shared" si="98"/>
        <v/>
      </c>
      <c r="K466">
        <f t="shared" si="99"/>
        <v>1632.0362500000001</v>
      </c>
      <c r="L466">
        <f t="shared" si="100"/>
        <v>1632.0362500000001</v>
      </c>
      <c r="M466" t="str">
        <f t="shared" si="101"/>
        <v/>
      </c>
      <c r="N466" t="str">
        <f t="shared" si="102"/>
        <v/>
      </c>
      <c r="O466" s="8">
        <f t="shared" si="103"/>
        <v>1632.0362500000001</v>
      </c>
      <c r="P466" t="str">
        <f t="shared" si="104"/>
        <v/>
      </c>
      <c r="Q466" s="8">
        <f t="shared" si="105"/>
        <v>1632.0362500000001</v>
      </c>
      <c r="R466" s="8" t="str">
        <f t="shared" si="106"/>
        <v/>
      </c>
      <c r="S466" s="8" t="str">
        <f t="shared" si="107"/>
        <v/>
      </c>
      <c r="T466" s="8" t="str">
        <f t="shared" si="108"/>
        <v/>
      </c>
      <c r="U466" s="8">
        <f t="shared" si="109"/>
        <v>1632.0362500000001</v>
      </c>
    </row>
    <row r="467" spans="1:21" ht="17" x14ac:dyDescent="0.2">
      <c r="A467">
        <v>30</v>
      </c>
      <c r="B467" t="s">
        <v>7</v>
      </c>
      <c r="C467">
        <v>28.38</v>
      </c>
      <c r="D467">
        <v>1</v>
      </c>
      <c r="E467" t="s">
        <v>8</v>
      </c>
      <c r="F467" t="s">
        <v>12</v>
      </c>
      <c r="G467">
        <v>19521.968199999999</v>
      </c>
      <c r="H467">
        <f t="shared" si="110"/>
        <v>19521.968199999999</v>
      </c>
      <c r="I467" t="str">
        <f t="shared" si="111"/>
        <v/>
      </c>
      <c r="J467" t="str">
        <f t="shared" si="98"/>
        <v/>
      </c>
      <c r="K467">
        <f t="shared" si="99"/>
        <v>19521.968199999999</v>
      </c>
      <c r="L467" t="str">
        <f t="shared" si="100"/>
        <v/>
      </c>
      <c r="M467">
        <f t="shared" si="101"/>
        <v>19521.968199999999</v>
      </c>
      <c r="N467">
        <f t="shared" si="102"/>
        <v>19521.968199999999</v>
      </c>
      <c r="O467" s="8" t="str">
        <f t="shared" si="103"/>
        <v/>
      </c>
      <c r="P467">
        <f t="shared" si="104"/>
        <v>19521.968199999999</v>
      </c>
      <c r="Q467" s="8" t="str">
        <f t="shared" si="105"/>
        <v/>
      </c>
      <c r="R467" s="8">
        <f t="shared" si="106"/>
        <v>19521.968199999999</v>
      </c>
      <c r="S467" s="8" t="str">
        <f t="shared" si="107"/>
        <v/>
      </c>
      <c r="T467" s="8" t="str">
        <f t="shared" si="108"/>
        <v/>
      </c>
      <c r="U467" s="8" t="str">
        <f t="shared" si="109"/>
        <v/>
      </c>
    </row>
    <row r="468" spans="1:21" ht="17" x14ac:dyDescent="0.2">
      <c r="A468">
        <v>60</v>
      </c>
      <c r="B468" t="s">
        <v>7</v>
      </c>
      <c r="C468">
        <v>28.7</v>
      </c>
      <c r="D468">
        <v>1</v>
      </c>
      <c r="E468" t="s">
        <v>11</v>
      </c>
      <c r="F468" t="s">
        <v>9</v>
      </c>
      <c r="G468">
        <v>13224.692999999999</v>
      </c>
      <c r="H468" t="str">
        <f t="shared" si="110"/>
        <v/>
      </c>
      <c r="I468">
        <f t="shared" si="111"/>
        <v>13224.692999999999</v>
      </c>
      <c r="J468" t="str">
        <f t="shared" si="98"/>
        <v/>
      </c>
      <c r="K468">
        <f t="shared" si="99"/>
        <v>13224.692999999999</v>
      </c>
      <c r="L468" t="str">
        <f t="shared" si="100"/>
        <v/>
      </c>
      <c r="M468">
        <f t="shared" si="101"/>
        <v>13224.692999999999</v>
      </c>
      <c r="N468">
        <f t="shared" si="102"/>
        <v>13224.692999999999</v>
      </c>
      <c r="O468" s="8" t="str">
        <f t="shared" si="103"/>
        <v/>
      </c>
      <c r="P468" t="str">
        <f t="shared" si="104"/>
        <v/>
      </c>
      <c r="Q468" s="8">
        <f t="shared" si="105"/>
        <v>13224.692999999999</v>
      </c>
      <c r="R468" s="8" t="str">
        <f t="shared" si="106"/>
        <v/>
      </c>
      <c r="S468" s="8">
        <f t="shared" si="107"/>
        <v>13224.692999999999</v>
      </c>
      <c r="T468" s="8" t="str">
        <f t="shared" si="108"/>
        <v/>
      </c>
      <c r="U468" s="8" t="str">
        <f t="shared" si="109"/>
        <v/>
      </c>
    </row>
    <row r="469" spans="1:21" ht="17" x14ac:dyDescent="0.2">
      <c r="A469">
        <v>56</v>
      </c>
      <c r="B469" t="s">
        <v>7</v>
      </c>
      <c r="C469">
        <v>33.82</v>
      </c>
      <c r="D469">
        <v>2</v>
      </c>
      <c r="E469" t="s">
        <v>11</v>
      </c>
      <c r="F469" t="s">
        <v>13</v>
      </c>
      <c r="G469">
        <v>12643.3778</v>
      </c>
      <c r="H469" t="str">
        <f t="shared" si="110"/>
        <v/>
      </c>
      <c r="I469">
        <f t="shared" si="111"/>
        <v>12643.3778</v>
      </c>
      <c r="J469" t="str">
        <f t="shared" si="98"/>
        <v/>
      </c>
      <c r="K469">
        <f t="shared" si="99"/>
        <v>12643.3778</v>
      </c>
      <c r="L469" t="str">
        <f t="shared" si="100"/>
        <v/>
      </c>
      <c r="M469">
        <f t="shared" si="101"/>
        <v>12643.3778</v>
      </c>
      <c r="N469" t="str">
        <f t="shared" si="102"/>
        <v/>
      </c>
      <c r="O469" s="8">
        <f t="shared" si="103"/>
        <v>12643.3778</v>
      </c>
      <c r="P469" t="str">
        <f t="shared" si="104"/>
        <v/>
      </c>
      <c r="Q469" s="8">
        <f t="shared" si="105"/>
        <v>12643.3778</v>
      </c>
      <c r="R469" s="8" t="str">
        <f t="shared" si="106"/>
        <v/>
      </c>
      <c r="S469" s="8" t="str">
        <f t="shared" si="107"/>
        <v/>
      </c>
      <c r="T469" s="8" t="str">
        <f t="shared" si="108"/>
        <v/>
      </c>
      <c r="U469" s="8">
        <f t="shared" si="109"/>
        <v>12643.3778</v>
      </c>
    </row>
    <row r="470" spans="1:21" ht="17" x14ac:dyDescent="0.2">
      <c r="A470">
        <v>28</v>
      </c>
      <c r="B470" t="s">
        <v>7</v>
      </c>
      <c r="C470">
        <v>24.32</v>
      </c>
      <c r="D470">
        <v>1</v>
      </c>
      <c r="E470" t="s">
        <v>11</v>
      </c>
      <c r="F470" t="s">
        <v>14</v>
      </c>
      <c r="G470">
        <v>23288.928400000001</v>
      </c>
      <c r="H470" t="str">
        <f t="shared" si="110"/>
        <v/>
      </c>
      <c r="I470">
        <f t="shared" si="111"/>
        <v>23288.928400000001</v>
      </c>
      <c r="J470">
        <f t="shared" si="98"/>
        <v>23288.928400000001</v>
      </c>
      <c r="K470" t="str">
        <f t="shared" si="99"/>
        <v/>
      </c>
      <c r="L470" t="str">
        <f t="shared" si="100"/>
        <v/>
      </c>
      <c r="M470">
        <f t="shared" si="101"/>
        <v>23288.928400000001</v>
      </c>
      <c r="N470" t="str">
        <f t="shared" si="102"/>
        <v/>
      </c>
      <c r="O470" s="8">
        <f t="shared" si="103"/>
        <v>23288.928400000001</v>
      </c>
      <c r="P470">
        <f t="shared" si="104"/>
        <v>23288.928400000001</v>
      </c>
      <c r="Q470" s="8" t="str">
        <f t="shared" si="105"/>
        <v/>
      </c>
      <c r="R470" s="8" t="str">
        <f t="shared" si="106"/>
        <v/>
      </c>
      <c r="S470" s="8" t="str">
        <f t="shared" si="107"/>
        <v/>
      </c>
      <c r="T470" s="8">
        <f t="shared" si="108"/>
        <v>23288.928400000001</v>
      </c>
      <c r="U470" s="8" t="str">
        <f t="shared" si="109"/>
        <v/>
      </c>
    </row>
    <row r="471" spans="1:21" ht="17" x14ac:dyDescent="0.2">
      <c r="A471">
        <v>18</v>
      </c>
      <c r="B471" t="s">
        <v>7</v>
      </c>
      <c r="C471">
        <v>24.09</v>
      </c>
      <c r="D471">
        <v>1</v>
      </c>
      <c r="E471" t="s">
        <v>11</v>
      </c>
      <c r="F471" t="s">
        <v>12</v>
      </c>
      <c r="G471">
        <v>2201.0971</v>
      </c>
      <c r="H471" t="str">
        <f t="shared" si="110"/>
        <v/>
      </c>
      <c r="I471">
        <f t="shared" si="111"/>
        <v>2201.0971</v>
      </c>
      <c r="J471">
        <f t="shared" si="98"/>
        <v>2201.0971</v>
      </c>
      <c r="K471" t="str">
        <f t="shared" si="99"/>
        <v/>
      </c>
      <c r="L471" t="str">
        <f t="shared" si="100"/>
        <v/>
      </c>
      <c r="M471">
        <f t="shared" si="101"/>
        <v>2201.0971</v>
      </c>
      <c r="N471">
        <f t="shared" si="102"/>
        <v>2201.0971</v>
      </c>
      <c r="O471" s="8" t="str">
        <f t="shared" si="103"/>
        <v/>
      </c>
      <c r="P471">
        <f t="shared" si="104"/>
        <v>2201.0971</v>
      </c>
      <c r="Q471" s="8" t="str">
        <f t="shared" si="105"/>
        <v/>
      </c>
      <c r="R471" s="8">
        <f t="shared" si="106"/>
        <v>2201.0971</v>
      </c>
      <c r="S471" s="8" t="str">
        <f t="shared" si="107"/>
        <v/>
      </c>
      <c r="T471" s="8" t="str">
        <f t="shared" si="108"/>
        <v/>
      </c>
      <c r="U471" s="8" t="str">
        <f t="shared" si="109"/>
        <v/>
      </c>
    </row>
    <row r="472" spans="1:21" ht="17" x14ac:dyDescent="0.2">
      <c r="A472">
        <v>27</v>
      </c>
      <c r="B472" t="s">
        <v>10</v>
      </c>
      <c r="C472">
        <v>32.67</v>
      </c>
      <c r="D472">
        <v>0</v>
      </c>
      <c r="E472" t="s">
        <v>11</v>
      </c>
      <c r="F472" t="s">
        <v>12</v>
      </c>
      <c r="G472">
        <v>2497.0383000000002</v>
      </c>
      <c r="H472" t="str">
        <f t="shared" si="110"/>
        <v/>
      </c>
      <c r="I472">
        <f t="shared" si="111"/>
        <v>2497.0383000000002</v>
      </c>
      <c r="J472" t="str">
        <f t="shared" si="98"/>
        <v/>
      </c>
      <c r="K472">
        <f t="shared" si="99"/>
        <v>2497.0383000000002</v>
      </c>
      <c r="L472">
        <f t="shared" si="100"/>
        <v>2497.0383000000002</v>
      </c>
      <c r="M472" t="str">
        <f t="shared" si="101"/>
        <v/>
      </c>
      <c r="N472">
        <f t="shared" si="102"/>
        <v>2497.0383000000002</v>
      </c>
      <c r="O472" s="8" t="str">
        <f t="shared" si="103"/>
        <v/>
      </c>
      <c r="P472">
        <f t="shared" si="104"/>
        <v>2497.0383000000002</v>
      </c>
      <c r="Q472" s="8" t="str">
        <f t="shared" si="105"/>
        <v/>
      </c>
      <c r="R472" s="8">
        <f t="shared" si="106"/>
        <v>2497.0383000000002</v>
      </c>
      <c r="S472" s="8" t="str">
        <f t="shared" si="107"/>
        <v/>
      </c>
      <c r="T472" s="8" t="str">
        <f t="shared" si="108"/>
        <v/>
      </c>
      <c r="U472" s="8" t="str">
        <f t="shared" si="109"/>
        <v/>
      </c>
    </row>
    <row r="473" spans="1:21" ht="17" x14ac:dyDescent="0.2">
      <c r="A473">
        <v>18</v>
      </c>
      <c r="B473" t="s">
        <v>7</v>
      </c>
      <c r="C473">
        <v>30.114999999999998</v>
      </c>
      <c r="D473">
        <v>0</v>
      </c>
      <c r="E473" t="s">
        <v>11</v>
      </c>
      <c r="F473" t="s">
        <v>14</v>
      </c>
      <c r="G473">
        <v>2203.4718499999999</v>
      </c>
      <c r="H473" t="str">
        <f t="shared" si="110"/>
        <v/>
      </c>
      <c r="I473">
        <f t="shared" si="111"/>
        <v>2203.4718499999999</v>
      </c>
      <c r="J473" t="str">
        <f t="shared" si="98"/>
        <v/>
      </c>
      <c r="K473">
        <f t="shared" si="99"/>
        <v>2203.4718499999999</v>
      </c>
      <c r="L473" t="str">
        <f t="shared" si="100"/>
        <v/>
      </c>
      <c r="M473">
        <f t="shared" si="101"/>
        <v>2203.4718499999999</v>
      </c>
      <c r="N473" t="str">
        <f t="shared" si="102"/>
        <v/>
      </c>
      <c r="O473" s="8">
        <f t="shared" si="103"/>
        <v>2203.4718499999999</v>
      </c>
      <c r="P473">
        <f t="shared" si="104"/>
        <v>2203.4718499999999</v>
      </c>
      <c r="Q473" s="8" t="str">
        <f t="shared" si="105"/>
        <v/>
      </c>
      <c r="R473" s="8" t="str">
        <f t="shared" si="106"/>
        <v/>
      </c>
      <c r="S473" s="8" t="str">
        <f t="shared" si="107"/>
        <v/>
      </c>
      <c r="T473" s="8">
        <f t="shared" si="108"/>
        <v>2203.4718499999999</v>
      </c>
      <c r="U473" s="8" t="str">
        <f t="shared" si="109"/>
        <v/>
      </c>
    </row>
    <row r="474" spans="1:21" ht="17" x14ac:dyDescent="0.2">
      <c r="A474">
        <v>19</v>
      </c>
      <c r="B474" t="s">
        <v>7</v>
      </c>
      <c r="C474">
        <v>29.8</v>
      </c>
      <c r="D474">
        <v>0</v>
      </c>
      <c r="E474" t="s">
        <v>11</v>
      </c>
      <c r="F474" t="s">
        <v>9</v>
      </c>
      <c r="G474">
        <v>1744.4649999999999</v>
      </c>
      <c r="H474" t="str">
        <f t="shared" si="110"/>
        <v/>
      </c>
      <c r="I474">
        <f t="shared" si="111"/>
        <v>1744.4649999999999</v>
      </c>
      <c r="J474" t="str">
        <f t="shared" si="98"/>
        <v/>
      </c>
      <c r="K474">
        <f t="shared" si="99"/>
        <v>1744.4649999999999</v>
      </c>
      <c r="L474" t="str">
        <f t="shared" si="100"/>
        <v/>
      </c>
      <c r="M474">
        <f t="shared" si="101"/>
        <v>1744.4649999999999</v>
      </c>
      <c r="N474">
        <f t="shared" si="102"/>
        <v>1744.4649999999999</v>
      </c>
      <c r="O474" s="8" t="str">
        <f t="shared" si="103"/>
        <v/>
      </c>
      <c r="P474" t="str">
        <f t="shared" si="104"/>
        <v/>
      </c>
      <c r="Q474" s="8">
        <f t="shared" si="105"/>
        <v>1744.4649999999999</v>
      </c>
      <c r="R474" s="8" t="str">
        <f t="shared" si="106"/>
        <v/>
      </c>
      <c r="S474" s="8">
        <f t="shared" si="107"/>
        <v>1744.4649999999999</v>
      </c>
      <c r="T474" s="8" t="str">
        <f t="shared" si="108"/>
        <v/>
      </c>
      <c r="U474" s="8" t="str">
        <f t="shared" si="109"/>
        <v/>
      </c>
    </row>
    <row r="475" spans="1:21" ht="17" x14ac:dyDescent="0.2">
      <c r="A475">
        <v>47</v>
      </c>
      <c r="B475" t="s">
        <v>7</v>
      </c>
      <c r="C475">
        <v>33.344999999999999</v>
      </c>
      <c r="D475">
        <v>0</v>
      </c>
      <c r="E475" t="s">
        <v>11</v>
      </c>
      <c r="F475" t="s">
        <v>14</v>
      </c>
      <c r="G475">
        <v>20878.78443</v>
      </c>
      <c r="H475" t="str">
        <f t="shared" si="110"/>
        <v/>
      </c>
      <c r="I475">
        <f t="shared" si="111"/>
        <v>20878.78443</v>
      </c>
      <c r="J475" t="str">
        <f t="shared" si="98"/>
        <v/>
      </c>
      <c r="K475">
        <f t="shared" si="99"/>
        <v>20878.78443</v>
      </c>
      <c r="L475" t="str">
        <f t="shared" si="100"/>
        <v/>
      </c>
      <c r="M475">
        <f t="shared" si="101"/>
        <v>20878.78443</v>
      </c>
      <c r="N475" t="str">
        <f t="shared" si="102"/>
        <v/>
      </c>
      <c r="O475" s="8">
        <f t="shared" si="103"/>
        <v>20878.78443</v>
      </c>
      <c r="P475">
        <f t="shared" si="104"/>
        <v>20878.78443</v>
      </c>
      <c r="Q475" s="8" t="str">
        <f t="shared" si="105"/>
        <v/>
      </c>
      <c r="R475" s="8" t="str">
        <f t="shared" si="106"/>
        <v/>
      </c>
      <c r="S475" s="8" t="str">
        <f t="shared" si="107"/>
        <v/>
      </c>
      <c r="T475" s="8">
        <f t="shared" si="108"/>
        <v>20878.78443</v>
      </c>
      <c r="U475" s="8" t="str">
        <f t="shared" si="109"/>
        <v/>
      </c>
    </row>
    <row r="476" spans="1:21" ht="17" x14ac:dyDescent="0.2">
      <c r="A476">
        <v>54</v>
      </c>
      <c r="B476" t="s">
        <v>10</v>
      </c>
      <c r="C476">
        <v>25.1</v>
      </c>
      <c r="D476">
        <v>3</v>
      </c>
      <c r="E476" t="s">
        <v>8</v>
      </c>
      <c r="F476" t="s">
        <v>9</v>
      </c>
      <c r="G476">
        <v>25382.296999999999</v>
      </c>
      <c r="H476">
        <f t="shared" si="110"/>
        <v>25382.296999999999</v>
      </c>
      <c r="I476" t="str">
        <f t="shared" si="111"/>
        <v/>
      </c>
      <c r="J476" t="str">
        <f t="shared" si="98"/>
        <v/>
      </c>
      <c r="K476">
        <f t="shared" si="99"/>
        <v>25382.296999999999</v>
      </c>
      <c r="L476">
        <f t="shared" si="100"/>
        <v>25382.296999999999</v>
      </c>
      <c r="M476" t="str">
        <f t="shared" si="101"/>
        <v/>
      </c>
      <c r="N476">
        <f t="shared" si="102"/>
        <v>25382.296999999999</v>
      </c>
      <c r="O476" s="8" t="str">
        <f t="shared" si="103"/>
        <v/>
      </c>
      <c r="P476" t="str">
        <f t="shared" si="104"/>
        <v/>
      </c>
      <c r="Q476" s="8">
        <f t="shared" si="105"/>
        <v>25382.296999999999</v>
      </c>
      <c r="R476" s="8" t="str">
        <f t="shared" si="106"/>
        <v/>
      </c>
      <c r="S476" s="8">
        <f t="shared" si="107"/>
        <v>25382.296999999999</v>
      </c>
      <c r="T476" s="8" t="str">
        <f t="shared" si="108"/>
        <v/>
      </c>
      <c r="U476" s="8" t="str">
        <f t="shared" si="109"/>
        <v/>
      </c>
    </row>
    <row r="477" spans="1:21" ht="17" x14ac:dyDescent="0.2">
      <c r="A477">
        <v>61</v>
      </c>
      <c r="B477" t="s">
        <v>10</v>
      </c>
      <c r="C477">
        <v>28.31</v>
      </c>
      <c r="D477">
        <v>1</v>
      </c>
      <c r="E477" t="s">
        <v>8</v>
      </c>
      <c r="F477" t="s">
        <v>13</v>
      </c>
      <c r="G477">
        <v>28868.6639</v>
      </c>
      <c r="H477">
        <f t="shared" si="110"/>
        <v>28868.6639</v>
      </c>
      <c r="I477" t="str">
        <f t="shared" si="111"/>
        <v/>
      </c>
      <c r="J477" t="str">
        <f t="shared" si="98"/>
        <v/>
      </c>
      <c r="K477">
        <f t="shared" si="99"/>
        <v>28868.6639</v>
      </c>
      <c r="L477">
        <f t="shared" si="100"/>
        <v>28868.6639</v>
      </c>
      <c r="M477" t="str">
        <f t="shared" si="101"/>
        <v/>
      </c>
      <c r="N477" t="str">
        <f t="shared" si="102"/>
        <v/>
      </c>
      <c r="O477" s="8">
        <f t="shared" si="103"/>
        <v>28868.6639</v>
      </c>
      <c r="P477" t="str">
        <f t="shared" si="104"/>
        <v/>
      </c>
      <c r="Q477" s="8">
        <f t="shared" si="105"/>
        <v>28868.6639</v>
      </c>
      <c r="R477" s="8" t="str">
        <f t="shared" si="106"/>
        <v/>
      </c>
      <c r="S477" s="8" t="str">
        <f t="shared" si="107"/>
        <v/>
      </c>
      <c r="T477" s="8" t="str">
        <f t="shared" si="108"/>
        <v/>
      </c>
      <c r="U477" s="8">
        <f t="shared" si="109"/>
        <v>28868.6639</v>
      </c>
    </row>
    <row r="478" spans="1:21" ht="17" x14ac:dyDescent="0.2">
      <c r="A478">
        <v>24</v>
      </c>
      <c r="B478" t="s">
        <v>10</v>
      </c>
      <c r="C478">
        <v>28.5</v>
      </c>
      <c r="D478">
        <v>0</v>
      </c>
      <c r="E478" t="s">
        <v>8</v>
      </c>
      <c r="F478" t="s">
        <v>14</v>
      </c>
      <c r="G478">
        <v>35147.528480000001</v>
      </c>
      <c r="H478">
        <f t="shared" si="110"/>
        <v>35147.528480000001</v>
      </c>
      <c r="I478" t="str">
        <f t="shared" si="111"/>
        <v/>
      </c>
      <c r="J478" t="str">
        <f t="shared" si="98"/>
        <v/>
      </c>
      <c r="K478">
        <f t="shared" si="99"/>
        <v>35147.528480000001</v>
      </c>
      <c r="L478">
        <f t="shared" si="100"/>
        <v>35147.528480000001</v>
      </c>
      <c r="M478" t="str">
        <f t="shared" si="101"/>
        <v/>
      </c>
      <c r="N478" t="str">
        <f t="shared" si="102"/>
        <v/>
      </c>
      <c r="O478" s="8">
        <f t="shared" si="103"/>
        <v>35147.528480000001</v>
      </c>
      <c r="P478">
        <f t="shared" si="104"/>
        <v>35147.528480000001</v>
      </c>
      <c r="Q478" s="8" t="str">
        <f t="shared" si="105"/>
        <v/>
      </c>
      <c r="R478" s="8" t="str">
        <f t="shared" si="106"/>
        <v/>
      </c>
      <c r="S478" s="8" t="str">
        <f t="shared" si="107"/>
        <v/>
      </c>
      <c r="T478" s="8">
        <f t="shared" si="108"/>
        <v>35147.528480000001</v>
      </c>
      <c r="U478" s="8" t="str">
        <f t="shared" si="109"/>
        <v/>
      </c>
    </row>
    <row r="479" spans="1:21" ht="17" x14ac:dyDescent="0.2">
      <c r="A479">
        <v>25</v>
      </c>
      <c r="B479" t="s">
        <v>10</v>
      </c>
      <c r="C479">
        <v>35.625</v>
      </c>
      <c r="D479">
        <v>0</v>
      </c>
      <c r="E479" t="s">
        <v>11</v>
      </c>
      <c r="F479" t="s">
        <v>13</v>
      </c>
      <c r="G479">
        <v>2534.3937500000002</v>
      </c>
      <c r="H479" t="str">
        <f t="shared" si="110"/>
        <v/>
      </c>
      <c r="I479">
        <f t="shared" si="111"/>
        <v>2534.3937500000002</v>
      </c>
      <c r="J479" t="str">
        <f t="shared" si="98"/>
        <v/>
      </c>
      <c r="K479">
        <f t="shared" si="99"/>
        <v>2534.3937500000002</v>
      </c>
      <c r="L479">
        <f t="shared" si="100"/>
        <v>2534.3937500000002</v>
      </c>
      <c r="M479" t="str">
        <f t="shared" si="101"/>
        <v/>
      </c>
      <c r="N479" t="str">
        <f t="shared" si="102"/>
        <v/>
      </c>
      <c r="O479" s="8">
        <f t="shared" si="103"/>
        <v>2534.3937500000002</v>
      </c>
      <c r="P479" t="str">
        <f t="shared" si="104"/>
        <v/>
      </c>
      <c r="Q479" s="8">
        <f t="shared" si="105"/>
        <v>2534.3937500000002</v>
      </c>
      <c r="R479" s="8" t="str">
        <f t="shared" si="106"/>
        <v/>
      </c>
      <c r="S479" s="8" t="str">
        <f t="shared" si="107"/>
        <v/>
      </c>
      <c r="T479" s="8" t="str">
        <f t="shared" si="108"/>
        <v/>
      </c>
      <c r="U479" s="8">
        <f t="shared" si="109"/>
        <v>2534.3937500000002</v>
      </c>
    </row>
    <row r="480" spans="1:21" ht="17" x14ac:dyDescent="0.2">
      <c r="A480">
        <v>21</v>
      </c>
      <c r="B480" t="s">
        <v>10</v>
      </c>
      <c r="C480">
        <v>36.85</v>
      </c>
      <c r="D480">
        <v>0</v>
      </c>
      <c r="E480" t="s">
        <v>11</v>
      </c>
      <c r="F480" t="s">
        <v>12</v>
      </c>
      <c r="G480">
        <v>1534.3045</v>
      </c>
      <c r="H480" t="str">
        <f t="shared" si="110"/>
        <v/>
      </c>
      <c r="I480">
        <f t="shared" si="111"/>
        <v>1534.3045</v>
      </c>
      <c r="J480" t="str">
        <f t="shared" si="98"/>
        <v/>
      </c>
      <c r="K480">
        <f t="shared" si="99"/>
        <v>1534.3045</v>
      </c>
      <c r="L480">
        <f t="shared" si="100"/>
        <v>1534.3045</v>
      </c>
      <c r="M480" t="str">
        <f t="shared" si="101"/>
        <v/>
      </c>
      <c r="N480">
        <f t="shared" si="102"/>
        <v>1534.3045</v>
      </c>
      <c r="O480" s="8" t="str">
        <f t="shared" si="103"/>
        <v/>
      </c>
      <c r="P480">
        <f t="shared" si="104"/>
        <v>1534.3045</v>
      </c>
      <c r="Q480" s="8" t="str">
        <f t="shared" si="105"/>
        <v/>
      </c>
      <c r="R480" s="8">
        <f t="shared" si="106"/>
        <v>1534.3045</v>
      </c>
      <c r="S480" s="8" t="str">
        <f t="shared" si="107"/>
        <v/>
      </c>
      <c r="T480" s="8" t="str">
        <f t="shared" si="108"/>
        <v/>
      </c>
      <c r="U480" s="8" t="str">
        <f t="shared" si="109"/>
        <v/>
      </c>
    </row>
    <row r="481" spans="1:21" ht="17" x14ac:dyDescent="0.2">
      <c r="A481">
        <v>23</v>
      </c>
      <c r="B481" t="s">
        <v>10</v>
      </c>
      <c r="C481">
        <v>32.56</v>
      </c>
      <c r="D481">
        <v>0</v>
      </c>
      <c r="E481" t="s">
        <v>11</v>
      </c>
      <c r="F481" t="s">
        <v>12</v>
      </c>
      <c r="G481">
        <v>1824.2854</v>
      </c>
      <c r="H481" t="str">
        <f t="shared" si="110"/>
        <v/>
      </c>
      <c r="I481">
        <f t="shared" si="111"/>
        <v>1824.2854</v>
      </c>
      <c r="J481" t="str">
        <f t="shared" si="98"/>
        <v/>
      </c>
      <c r="K481">
        <f t="shared" si="99"/>
        <v>1824.2854</v>
      </c>
      <c r="L481">
        <f t="shared" si="100"/>
        <v>1824.2854</v>
      </c>
      <c r="M481" t="str">
        <f t="shared" si="101"/>
        <v/>
      </c>
      <c r="N481">
        <f t="shared" si="102"/>
        <v>1824.2854</v>
      </c>
      <c r="O481" s="8" t="str">
        <f t="shared" si="103"/>
        <v/>
      </c>
      <c r="P481">
        <f t="shared" si="104"/>
        <v>1824.2854</v>
      </c>
      <c r="Q481" s="8" t="str">
        <f t="shared" si="105"/>
        <v/>
      </c>
      <c r="R481" s="8">
        <f t="shared" si="106"/>
        <v>1824.2854</v>
      </c>
      <c r="S481" s="8" t="str">
        <f t="shared" si="107"/>
        <v/>
      </c>
      <c r="T481" s="8" t="str">
        <f t="shared" si="108"/>
        <v/>
      </c>
      <c r="U481" s="8" t="str">
        <f t="shared" si="109"/>
        <v/>
      </c>
    </row>
    <row r="482" spans="1:21" ht="17" x14ac:dyDescent="0.2">
      <c r="A482">
        <v>63</v>
      </c>
      <c r="B482" t="s">
        <v>10</v>
      </c>
      <c r="C482">
        <v>41.325000000000003</v>
      </c>
      <c r="D482">
        <v>3</v>
      </c>
      <c r="E482" t="s">
        <v>11</v>
      </c>
      <c r="F482" t="s">
        <v>13</v>
      </c>
      <c r="G482">
        <v>15555.188749999999</v>
      </c>
      <c r="H482" t="str">
        <f t="shared" si="110"/>
        <v/>
      </c>
      <c r="I482">
        <f t="shared" si="111"/>
        <v>15555.188749999999</v>
      </c>
      <c r="J482" t="str">
        <f t="shared" si="98"/>
        <v/>
      </c>
      <c r="K482">
        <f t="shared" si="99"/>
        <v>15555.188749999999</v>
      </c>
      <c r="L482">
        <f t="shared" si="100"/>
        <v>15555.188749999999</v>
      </c>
      <c r="M482" t="str">
        <f t="shared" si="101"/>
        <v/>
      </c>
      <c r="N482" t="str">
        <f t="shared" si="102"/>
        <v/>
      </c>
      <c r="O482" s="8">
        <f t="shared" si="103"/>
        <v>15555.188749999999</v>
      </c>
      <c r="P482" t="str">
        <f t="shared" si="104"/>
        <v/>
      </c>
      <c r="Q482" s="8">
        <f t="shared" si="105"/>
        <v>15555.188749999999</v>
      </c>
      <c r="R482" s="8" t="str">
        <f t="shared" si="106"/>
        <v/>
      </c>
      <c r="S482" s="8" t="str">
        <f t="shared" si="107"/>
        <v/>
      </c>
      <c r="T482" s="8" t="str">
        <f t="shared" si="108"/>
        <v/>
      </c>
      <c r="U482" s="8">
        <f t="shared" si="109"/>
        <v>15555.188749999999</v>
      </c>
    </row>
    <row r="483" spans="1:21" ht="17" x14ac:dyDescent="0.2">
      <c r="A483">
        <v>49</v>
      </c>
      <c r="B483" t="s">
        <v>10</v>
      </c>
      <c r="C483">
        <v>37.51</v>
      </c>
      <c r="D483">
        <v>2</v>
      </c>
      <c r="E483" t="s">
        <v>11</v>
      </c>
      <c r="F483" t="s">
        <v>12</v>
      </c>
      <c r="G483">
        <v>9304.7019</v>
      </c>
      <c r="H483" t="str">
        <f t="shared" si="110"/>
        <v/>
      </c>
      <c r="I483">
        <f t="shared" si="111"/>
        <v>9304.7019</v>
      </c>
      <c r="J483" t="str">
        <f t="shared" si="98"/>
        <v/>
      </c>
      <c r="K483">
        <f t="shared" si="99"/>
        <v>9304.7019</v>
      </c>
      <c r="L483">
        <f t="shared" si="100"/>
        <v>9304.7019</v>
      </c>
      <c r="M483" t="str">
        <f t="shared" si="101"/>
        <v/>
      </c>
      <c r="N483">
        <f t="shared" si="102"/>
        <v>9304.7019</v>
      </c>
      <c r="O483" s="8" t="str">
        <f t="shared" si="103"/>
        <v/>
      </c>
      <c r="P483">
        <f t="shared" si="104"/>
        <v>9304.7019</v>
      </c>
      <c r="Q483" s="8" t="str">
        <f t="shared" si="105"/>
        <v/>
      </c>
      <c r="R483" s="8">
        <f t="shared" si="106"/>
        <v>9304.7019</v>
      </c>
      <c r="S483" s="8" t="str">
        <f t="shared" si="107"/>
        <v/>
      </c>
      <c r="T483" s="8" t="str">
        <f t="shared" si="108"/>
        <v/>
      </c>
      <c r="U483" s="8" t="str">
        <f t="shared" si="109"/>
        <v/>
      </c>
    </row>
    <row r="484" spans="1:21" ht="17" x14ac:dyDescent="0.2">
      <c r="A484">
        <v>18</v>
      </c>
      <c r="B484" t="s">
        <v>7</v>
      </c>
      <c r="C484">
        <v>31.35</v>
      </c>
      <c r="D484">
        <v>0</v>
      </c>
      <c r="E484" t="s">
        <v>11</v>
      </c>
      <c r="F484" t="s">
        <v>12</v>
      </c>
      <c r="G484">
        <v>1622.1885</v>
      </c>
      <c r="H484" t="str">
        <f t="shared" si="110"/>
        <v/>
      </c>
      <c r="I484">
        <f t="shared" si="111"/>
        <v>1622.1885</v>
      </c>
      <c r="J484" t="str">
        <f t="shared" si="98"/>
        <v/>
      </c>
      <c r="K484">
        <f t="shared" si="99"/>
        <v>1622.1885</v>
      </c>
      <c r="L484" t="str">
        <f t="shared" si="100"/>
        <v/>
      </c>
      <c r="M484">
        <f t="shared" si="101"/>
        <v>1622.1885</v>
      </c>
      <c r="N484">
        <f t="shared" si="102"/>
        <v>1622.1885</v>
      </c>
      <c r="O484" s="8" t="str">
        <f t="shared" si="103"/>
        <v/>
      </c>
      <c r="P484">
        <f t="shared" si="104"/>
        <v>1622.1885</v>
      </c>
      <c r="Q484" s="8" t="str">
        <f t="shared" si="105"/>
        <v/>
      </c>
      <c r="R484" s="8">
        <f t="shared" si="106"/>
        <v>1622.1885</v>
      </c>
      <c r="S484" s="8" t="str">
        <f t="shared" si="107"/>
        <v/>
      </c>
      <c r="T484" s="8" t="str">
        <f t="shared" si="108"/>
        <v/>
      </c>
      <c r="U484" s="8" t="str">
        <f t="shared" si="109"/>
        <v/>
      </c>
    </row>
    <row r="485" spans="1:21" ht="17" x14ac:dyDescent="0.2">
      <c r="A485">
        <v>51</v>
      </c>
      <c r="B485" t="s">
        <v>7</v>
      </c>
      <c r="C485">
        <v>39.5</v>
      </c>
      <c r="D485">
        <v>1</v>
      </c>
      <c r="E485" t="s">
        <v>11</v>
      </c>
      <c r="F485" t="s">
        <v>9</v>
      </c>
      <c r="G485">
        <v>9880.0679999999993</v>
      </c>
      <c r="H485" t="str">
        <f t="shared" si="110"/>
        <v/>
      </c>
      <c r="I485">
        <f t="shared" si="111"/>
        <v>9880.0679999999993</v>
      </c>
      <c r="J485" t="str">
        <f t="shared" si="98"/>
        <v/>
      </c>
      <c r="K485">
        <f t="shared" si="99"/>
        <v>9880.0679999999993</v>
      </c>
      <c r="L485" t="str">
        <f t="shared" si="100"/>
        <v/>
      </c>
      <c r="M485">
        <f t="shared" si="101"/>
        <v>9880.0679999999993</v>
      </c>
      <c r="N485">
        <f t="shared" si="102"/>
        <v>9880.0679999999993</v>
      </c>
      <c r="O485" s="8" t="str">
        <f t="shared" si="103"/>
        <v/>
      </c>
      <c r="P485" t="str">
        <f t="shared" si="104"/>
        <v/>
      </c>
      <c r="Q485" s="8">
        <f t="shared" si="105"/>
        <v>9880.0679999999993</v>
      </c>
      <c r="R485" s="8" t="str">
        <f t="shared" si="106"/>
        <v/>
      </c>
      <c r="S485" s="8">
        <f t="shared" si="107"/>
        <v>9880.0679999999993</v>
      </c>
      <c r="T485" s="8" t="str">
        <f t="shared" si="108"/>
        <v/>
      </c>
      <c r="U485" s="8" t="str">
        <f t="shared" si="109"/>
        <v/>
      </c>
    </row>
    <row r="486" spans="1:21" ht="17" x14ac:dyDescent="0.2">
      <c r="A486">
        <v>48</v>
      </c>
      <c r="B486" t="s">
        <v>10</v>
      </c>
      <c r="C486">
        <v>34.299999999999997</v>
      </c>
      <c r="D486">
        <v>3</v>
      </c>
      <c r="E486" t="s">
        <v>11</v>
      </c>
      <c r="F486" t="s">
        <v>9</v>
      </c>
      <c r="G486">
        <v>9563.0290000000005</v>
      </c>
      <c r="H486" t="str">
        <f t="shared" si="110"/>
        <v/>
      </c>
      <c r="I486">
        <f t="shared" si="111"/>
        <v>9563.0290000000005</v>
      </c>
      <c r="J486" t="str">
        <f t="shared" si="98"/>
        <v/>
      </c>
      <c r="K486">
        <f t="shared" si="99"/>
        <v>9563.0290000000005</v>
      </c>
      <c r="L486">
        <f t="shared" si="100"/>
        <v>9563.0290000000005</v>
      </c>
      <c r="M486" t="str">
        <f t="shared" si="101"/>
        <v/>
      </c>
      <c r="N486">
        <f t="shared" si="102"/>
        <v>9563.0290000000005</v>
      </c>
      <c r="O486" s="8" t="str">
        <f t="shared" si="103"/>
        <v/>
      </c>
      <c r="P486" t="str">
        <f t="shared" si="104"/>
        <v/>
      </c>
      <c r="Q486" s="8">
        <f t="shared" si="105"/>
        <v>9563.0290000000005</v>
      </c>
      <c r="R486" s="8" t="str">
        <f t="shared" si="106"/>
        <v/>
      </c>
      <c r="S486" s="8">
        <f t="shared" si="107"/>
        <v>9563.0290000000005</v>
      </c>
      <c r="T486" s="8" t="str">
        <f t="shared" si="108"/>
        <v/>
      </c>
      <c r="U486" s="8" t="str">
        <f t="shared" si="109"/>
        <v/>
      </c>
    </row>
    <row r="487" spans="1:21" ht="17" x14ac:dyDescent="0.2">
      <c r="A487">
        <v>31</v>
      </c>
      <c r="B487" t="s">
        <v>7</v>
      </c>
      <c r="C487">
        <v>31.065000000000001</v>
      </c>
      <c r="D487">
        <v>0</v>
      </c>
      <c r="E487" t="s">
        <v>11</v>
      </c>
      <c r="F487" t="s">
        <v>14</v>
      </c>
      <c r="G487">
        <v>4347.0233500000004</v>
      </c>
      <c r="H487" t="str">
        <f t="shared" si="110"/>
        <v/>
      </c>
      <c r="I487">
        <f t="shared" si="111"/>
        <v>4347.0233500000004</v>
      </c>
      <c r="J487" t="str">
        <f t="shared" si="98"/>
        <v/>
      </c>
      <c r="K487">
        <f t="shared" si="99"/>
        <v>4347.0233500000004</v>
      </c>
      <c r="L487" t="str">
        <f t="shared" si="100"/>
        <v/>
      </c>
      <c r="M487">
        <f t="shared" si="101"/>
        <v>4347.0233500000004</v>
      </c>
      <c r="N487" t="str">
        <f t="shared" si="102"/>
        <v/>
      </c>
      <c r="O487" s="8">
        <f t="shared" si="103"/>
        <v>4347.0233500000004</v>
      </c>
      <c r="P487">
        <f t="shared" si="104"/>
        <v>4347.0233500000004</v>
      </c>
      <c r="Q487" s="8" t="str">
        <f t="shared" si="105"/>
        <v/>
      </c>
      <c r="R487" s="8" t="str">
        <f t="shared" si="106"/>
        <v/>
      </c>
      <c r="S487" s="8" t="str">
        <f t="shared" si="107"/>
        <v/>
      </c>
      <c r="T487" s="8">
        <f t="shared" si="108"/>
        <v>4347.0233500000004</v>
      </c>
      <c r="U487" s="8" t="str">
        <f t="shared" si="109"/>
        <v/>
      </c>
    </row>
    <row r="488" spans="1:21" ht="17" x14ac:dyDescent="0.2">
      <c r="A488">
        <v>54</v>
      </c>
      <c r="B488" t="s">
        <v>7</v>
      </c>
      <c r="C488">
        <v>21.47</v>
      </c>
      <c r="D488">
        <v>3</v>
      </c>
      <c r="E488" t="s">
        <v>11</v>
      </c>
      <c r="F488" t="s">
        <v>13</v>
      </c>
      <c r="G488">
        <v>12475.3513</v>
      </c>
      <c r="H488" t="str">
        <f t="shared" si="110"/>
        <v/>
      </c>
      <c r="I488">
        <f t="shared" si="111"/>
        <v>12475.3513</v>
      </c>
      <c r="J488">
        <f t="shared" si="98"/>
        <v>12475.3513</v>
      </c>
      <c r="K488" t="str">
        <f t="shared" si="99"/>
        <v/>
      </c>
      <c r="L488" t="str">
        <f t="shared" si="100"/>
        <v/>
      </c>
      <c r="M488">
        <f t="shared" si="101"/>
        <v>12475.3513</v>
      </c>
      <c r="N488" t="str">
        <f t="shared" si="102"/>
        <v/>
      </c>
      <c r="O488" s="8">
        <f t="shared" si="103"/>
        <v>12475.3513</v>
      </c>
      <c r="P488" t="str">
        <f t="shared" si="104"/>
        <v/>
      </c>
      <c r="Q488" s="8">
        <f t="shared" si="105"/>
        <v>12475.3513</v>
      </c>
      <c r="R488" s="8" t="str">
        <f t="shared" si="106"/>
        <v/>
      </c>
      <c r="S488" s="8" t="str">
        <f t="shared" si="107"/>
        <v/>
      </c>
      <c r="T488" s="8" t="str">
        <f t="shared" si="108"/>
        <v/>
      </c>
      <c r="U488" s="8">
        <f t="shared" si="109"/>
        <v>12475.3513</v>
      </c>
    </row>
    <row r="489" spans="1:21" ht="17" x14ac:dyDescent="0.2">
      <c r="A489">
        <v>19</v>
      </c>
      <c r="B489" t="s">
        <v>10</v>
      </c>
      <c r="C489">
        <v>28.7</v>
      </c>
      <c r="D489">
        <v>0</v>
      </c>
      <c r="E489" t="s">
        <v>11</v>
      </c>
      <c r="F489" t="s">
        <v>9</v>
      </c>
      <c r="G489">
        <v>1253.9359999999999</v>
      </c>
      <c r="H489" t="str">
        <f t="shared" si="110"/>
        <v/>
      </c>
      <c r="I489">
        <f t="shared" si="111"/>
        <v>1253.9359999999999</v>
      </c>
      <c r="J489" t="str">
        <f t="shared" si="98"/>
        <v/>
      </c>
      <c r="K489">
        <f t="shared" si="99"/>
        <v>1253.9359999999999</v>
      </c>
      <c r="L489">
        <f t="shared" si="100"/>
        <v>1253.9359999999999</v>
      </c>
      <c r="M489" t="str">
        <f t="shared" si="101"/>
        <v/>
      </c>
      <c r="N489">
        <f t="shared" si="102"/>
        <v>1253.9359999999999</v>
      </c>
      <c r="O489" s="8" t="str">
        <f t="shared" si="103"/>
        <v/>
      </c>
      <c r="P489" t="str">
        <f t="shared" si="104"/>
        <v/>
      </c>
      <c r="Q489" s="8">
        <f t="shared" si="105"/>
        <v>1253.9359999999999</v>
      </c>
      <c r="R489" s="8" t="str">
        <f t="shared" si="106"/>
        <v/>
      </c>
      <c r="S489" s="8">
        <f t="shared" si="107"/>
        <v>1253.9359999999999</v>
      </c>
      <c r="T489" s="8" t="str">
        <f t="shared" si="108"/>
        <v/>
      </c>
      <c r="U489" s="8" t="str">
        <f t="shared" si="109"/>
        <v/>
      </c>
    </row>
    <row r="490" spans="1:21" ht="17" x14ac:dyDescent="0.2">
      <c r="A490">
        <v>44</v>
      </c>
      <c r="B490" t="s">
        <v>7</v>
      </c>
      <c r="C490">
        <v>38.06</v>
      </c>
      <c r="D490">
        <v>0</v>
      </c>
      <c r="E490" t="s">
        <v>8</v>
      </c>
      <c r="F490" t="s">
        <v>12</v>
      </c>
      <c r="G490">
        <v>48885.135609999998</v>
      </c>
      <c r="H490">
        <f t="shared" si="110"/>
        <v>48885.135609999998</v>
      </c>
      <c r="I490" t="str">
        <f t="shared" si="111"/>
        <v/>
      </c>
      <c r="J490" t="str">
        <f t="shared" si="98"/>
        <v/>
      </c>
      <c r="K490">
        <f t="shared" si="99"/>
        <v>48885.135609999998</v>
      </c>
      <c r="L490" t="str">
        <f t="shared" si="100"/>
        <v/>
      </c>
      <c r="M490">
        <f t="shared" si="101"/>
        <v>48885.135609999998</v>
      </c>
      <c r="N490">
        <f t="shared" si="102"/>
        <v>48885.135609999998</v>
      </c>
      <c r="O490" s="8" t="str">
        <f t="shared" si="103"/>
        <v/>
      </c>
      <c r="P490">
        <f t="shared" si="104"/>
        <v>48885.135609999998</v>
      </c>
      <c r="Q490" s="8" t="str">
        <f t="shared" si="105"/>
        <v/>
      </c>
      <c r="R490" s="8">
        <f t="shared" si="106"/>
        <v>48885.135609999998</v>
      </c>
      <c r="S490" s="8" t="str">
        <f t="shared" si="107"/>
        <v/>
      </c>
      <c r="T490" s="8" t="str">
        <f t="shared" si="108"/>
        <v/>
      </c>
      <c r="U490" s="8" t="str">
        <f t="shared" si="109"/>
        <v/>
      </c>
    </row>
    <row r="491" spans="1:21" ht="17" x14ac:dyDescent="0.2">
      <c r="A491">
        <v>53</v>
      </c>
      <c r="B491" t="s">
        <v>10</v>
      </c>
      <c r="C491">
        <v>31.16</v>
      </c>
      <c r="D491">
        <v>1</v>
      </c>
      <c r="E491" t="s">
        <v>11</v>
      </c>
      <c r="F491" t="s">
        <v>13</v>
      </c>
      <c r="G491">
        <v>10461.9794</v>
      </c>
      <c r="H491" t="str">
        <f t="shared" si="110"/>
        <v/>
      </c>
      <c r="I491">
        <f t="shared" si="111"/>
        <v>10461.9794</v>
      </c>
      <c r="J491" t="str">
        <f t="shared" si="98"/>
        <v/>
      </c>
      <c r="K491">
        <f t="shared" si="99"/>
        <v>10461.9794</v>
      </c>
      <c r="L491">
        <f t="shared" si="100"/>
        <v>10461.9794</v>
      </c>
      <c r="M491" t="str">
        <f t="shared" si="101"/>
        <v/>
      </c>
      <c r="N491" t="str">
        <f t="shared" si="102"/>
        <v/>
      </c>
      <c r="O491" s="8">
        <f t="shared" si="103"/>
        <v>10461.9794</v>
      </c>
      <c r="P491" t="str">
        <f t="shared" si="104"/>
        <v/>
      </c>
      <c r="Q491" s="8">
        <f t="shared" si="105"/>
        <v>10461.9794</v>
      </c>
      <c r="R491" s="8" t="str">
        <f t="shared" si="106"/>
        <v/>
      </c>
      <c r="S491" s="8" t="str">
        <f t="shared" si="107"/>
        <v/>
      </c>
      <c r="T491" s="8" t="str">
        <f t="shared" si="108"/>
        <v/>
      </c>
      <c r="U491" s="8">
        <f t="shared" si="109"/>
        <v>10461.9794</v>
      </c>
    </row>
    <row r="492" spans="1:21" ht="17" x14ac:dyDescent="0.2">
      <c r="A492">
        <v>19</v>
      </c>
      <c r="B492" t="s">
        <v>7</v>
      </c>
      <c r="C492">
        <v>32.9</v>
      </c>
      <c r="D492">
        <v>0</v>
      </c>
      <c r="E492" t="s">
        <v>11</v>
      </c>
      <c r="F492" t="s">
        <v>9</v>
      </c>
      <c r="G492">
        <v>1748.7739999999999</v>
      </c>
      <c r="H492" t="str">
        <f t="shared" si="110"/>
        <v/>
      </c>
      <c r="I492">
        <f t="shared" si="111"/>
        <v>1748.7739999999999</v>
      </c>
      <c r="J492" t="str">
        <f t="shared" si="98"/>
        <v/>
      </c>
      <c r="K492">
        <f t="shared" si="99"/>
        <v>1748.7739999999999</v>
      </c>
      <c r="L492" t="str">
        <f t="shared" si="100"/>
        <v/>
      </c>
      <c r="M492">
        <f t="shared" si="101"/>
        <v>1748.7739999999999</v>
      </c>
      <c r="N492">
        <f t="shared" si="102"/>
        <v>1748.7739999999999</v>
      </c>
      <c r="O492" s="8" t="str">
        <f t="shared" si="103"/>
        <v/>
      </c>
      <c r="P492" t="str">
        <f t="shared" si="104"/>
        <v/>
      </c>
      <c r="Q492" s="8">
        <f t="shared" si="105"/>
        <v>1748.7739999999999</v>
      </c>
      <c r="R492" s="8" t="str">
        <f t="shared" si="106"/>
        <v/>
      </c>
      <c r="S492" s="8">
        <f t="shared" si="107"/>
        <v>1748.7739999999999</v>
      </c>
      <c r="T492" s="8" t="str">
        <f t="shared" si="108"/>
        <v/>
      </c>
      <c r="U492" s="8" t="str">
        <f t="shared" si="109"/>
        <v/>
      </c>
    </row>
    <row r="493" spans="1:21" ht="17" x14ac:dyDescent="0.2">
      <c r="A493">
        <v>61</v>
      </c>
      <c r="B493" t="s">
        <v>7</v>
      </c>
      <c r="C493">
        <v>25.08</v>
      </c>
      <c r="D493">
        <v>0</v>
      </c>
      <c r="E493" t="s">
        <v>11</v>
      </c>
      <c r="F493" t="s">
        <v>12</v>
      </c>
      <c r="G493">
        <v>24513.091260000001</v>
      </c>
      <c r="H493" t="str">
        <f t="shared" si="110"/>
        <v/>
      </c>
      <c r="I493">
        <f t="shared" si="111"/>
        <v>24513.091260000001</v>
      </c>
      <c r="J493" t="str">
        <f t="shared" si="98"/>
        <v/>
      </c>
      <c r="K493">
        <f t="shared" si="99"/>
        <v>24513.091260000001</v>
      </c>
      <c r="L493" t="str">
        <f t="shared" si="100"/>
        <v/>
      </c>
      <c r="M493">
        <f t="shared" si="101"/>
        <v>24513.091260000001</v>
      </c>
      <c r="N493">
        <f t="shared" si="102"/>
        <v>24513.091260000001</v>
      </c>
      <c r="O493" s="8" t="str">
        <f t="shared" si="103"/>
        <v/>
      </c>
      <c r="P493">
        <f t="shared" si="104"/>
        <v>24513.091260000001</v>
      </c>
      <c r="Q493" s="8" t="str">
        <f t="shared" si="105"/>
        <v/>
      </c>
      <c r="R493" s="8">
        <f t="shared" si="106"/>
        <v>24513.091260000001</v>
      </c>
      <c r="S493" s="8" t="str">
        <f t="shared" si="107"/>
        <v/>
      </c>
      <c r="T493" s="8" t="str">
        <f t="shared" si="108"/>
        <v/>
      </c>
      <c r="U493" s="8" t="str">
        <f t="shared" si="109"/>
        <v/>
      </c>
    </row>
    <row r="494" spans="1:21" ht="17" x14ac:dyDescent="0.2">
      <c r="A494">
        <v>18</v>
      </c>
      <c r="B494" t="s">
        <v>7</v>
      </c>
      <c r="C494">
        <v>25.08</v>
      </c>
      <c r="D494">
        <v>0</v>
      </c>
      <c r="E494" t="s">
        <v>11</v>
      </c>
      <c r="F494" t="s">
        <v>14</v>
      </c>
      <c r="G494">
        <v>2196.4731999999999</v>
      </c>
      <c r="H494" t="str">
        <f t="shared" si="110"/>
        <v/>
      </c>
      <c r="I494">
        <f t="shared" si="111"/>
        <v>2196.4731999999999</v>
      </c>
      <c r="J494" t="str">
        <f t="shared" si="98"/>
        <v/>
      </c>
      <c r="K494">
        <f t="shared" si="99"/>
        <v>2196.4731999999999</v>
      </c>
      <c r="L494" t="str">
        <f t="shared" si="100"/>
        <v/>
      </c>
      <c r="M494">
        <f t="shared" si="101"/>
        <v>2196.4731999999999</v>
      </c>
      <c r="N494" t="str">
        <f t="shared" si="102"/>
        <v/>
      </c>
      <c r="O494" s="8">
        <f t="shared" si="103"/>
        <v>2196.4731999999999</v>
      </c>
      <c r="P494">
        <f t="shared" si="104"/>
        <v>2196.4731999999999</v>
      </c>
      <c r="Q494" s="8" t="str">
        <f t="shared" si="105"/>
        <v/>
      </c>
      <c r="R494" s="8" t="str">
        <f t="shared" si="106"/>
        <v/>
      </c>
      <c r="S494" s="8" t="str">
        <f t="shared" si="107"/>
        <v/>
      </c>
      <c r="T494" s="8">
        <f t="shared" si="108"/>
        <v>2196.4731999999999</v>
      </c>
      <c r="U494" s="8" t="str">
        <f t="shared" si="109"/>
        <v/>
      </c>
    </row>
    <row r="495" spans="1:21" ht="17" x14ac:dyDescent="0.2">
      <c r="A495">
        <v>61</v>
      </c>
      <c r="B495" t="s">
        <v>10</v>
      </c>
      <c r="C495">
        <v>43.4</v>
      </c>
      <c r="D495">
        <v>0</v>
      </c>
      <c r="E495" t="s">
        <v>11</v>
      </c>
      <c r="F495" t="s">
        <v>9</v>
      </c>
      <c r="G495">
        <v>12574.049000000001</v>
      </c>
      <c r="H495" t="str">
        <f t="shared" si="110"/>
        <v/>
      </c>
      <c r="I495">
        <f t="shared" si="111"/>
        <v>12574.049000000001</v>
      </c>
      <c r="J495" t="str">
        <f t="shared" si="98"/>
        <v/>
      </c>
      <c r="K495">
        <f t="shared" si="99"/>
        <v>12574.049000000001</v>
      </c>
      <c r="L495">
        <f t="shared" si="100"/>
        <v>12574.049000000001</v>
      </c>
      <c r="M495" t="str">
        <f t="shared" si="101"/>
        <v/>
      </c>
      <c r="N495">
        <f t="shared" si="102"/>
        <v>12574.049000000001</v>
      </c>
      <c r="O495" s="8" t="str">
        <f t="shared" si="103"/>
        <v/>
      </c>
      <c r="P495" t="str">
        <f t="shared" si="104"/>
        <v/>
      </c>
      <c r="Q495" s="8">
        <f t="shared" si="105"/>
        <v>12574.049000000001</v>
      </c>
      <c r="R495" s="8" t="str">
        <f t="shared" si="106"/>
        <v/>
      </c>
      <c r="S495" s="8">
        <f t="shared" si="107"/>
        <v>12574.049000000001</v>
      </c>
      <c r="T495" s="8" t="str">
        <f t="shared" si="108"/>
        <v/>
      </c>
      <c r="U495" s="8" t="str">
        <f t="shared" si="109"/>
        <v/>
      </c>
    </row>
    <row r="496" spans="1:21" ht="17" x14ac:dyDescent="0.2">
      <c r="A496">
        <v>21</v>
      </c>
      <c r="B496" t="s">
        <v>10</v>
      </c>
      <c r="C496">
        <v>25.7</v>
      </c>
      <c r="D496">
        <v>4</v>
      </c>
      <c r="E496" t="s">
        <v>8</v>
      </c>
      <c r="F496" t="s">
        <v>9</v>
      </c>
      <c r="G496">
        <v>17942.106</v>
      </c>
      <c r="H496">
        <f t="shared" si="110"/>
        <v>17942.106</v>
      </c>
      <c r="I496" t="str">
        <f t="shared" si="111"/>
        <v/>
      </c>
      <c r="J496" t="str">
        <f t="shared" si="98"/>
        <v/>
      </c>
      <c r="K496">
        <f t="shared" si="99"/>
        <v>17942.106</v>
      </c>
      <c r="L496">
        <f t="shared" si="100"/>
        <v>17942.106</v>
      </c>
      <c r="M496" t="str">
        <f t="shared" si="101"/>
        <v/>
      </c>
      <c r="N496">
        <f t="shared" si="102"/>
        <v>17942.106</v>
      </c>
      <c r="O496" s="8" t="str">
        <f t="shared" si="103"/>
        <v/>
      </c>
      <c r="P496" t="str">
        <f t="shared" si="104"/>
        <v/>
      </c>
      <c r="Q496" s="8">
        <f t="shared" si="105"/>
        <v>17942.106</v>
      </c>
      <c r="R496" s="8" t="str">
        <f t="shared" si="106"/>
        <v/>
      </c>
      <c r="S496" s="8">
        <f t="shared" si="107"/>
        <v>17942.106</v>
      </c>
      <c r="T496" s="8" t="str">
        <f t="shared" si="108"/>
        <v/>
      </c>
      <c r="U496" s="8" t="str">
        <f t="shared" si="109"/>
        <v/>
      </c>
    </row>
    <row r="497" spans="1:21" ht="17" x14ac:dyDescent="0.2">
      <c r="A497">
        <v>20</v>
      </c>
      <c r="B497" t="s">
        <v>10</v>
      </c>
      <c r="C497">
        <v>27.93</v>
      </c>
      <c r="D497">
        <v>0</v>
      </c>
      <c r="E497" t="s">
        <v>11</v>
      </c>
      <c r="F497" t="s">
        <v>14</v>
      </c>
      <c r="G497">
        <v>1967.0227</v>
      </c>
      <c r="H497" t="str">
        <f t="shared" si="110"/>
        <v/>
      </c>
      <c r="I497">
        <f t="shared" si="111"/>
        <v>1967.0227</v>
      </c>
      <c r="J497" t="str">
        <f t="shared" si="98"/>
        <v/>
      </c>
      <c r="K497">
        <f t="shared" si="99"/>
        <v>1967.0227</v>
      </c>
      <c r="L497">
        <f t="shared" si="100"/>
        <v>1967.0227</v>
      </c>
      <c r="M497" t="str">
        <f t="shared" si="101"/>
        <v/>
      </c>
      <c r="N497" t="str">
        <f t="shared" si="102"/>
        <v/>
      </c>
      <c r="O497" s="8">
        <f t="shared" si="103"/>
        <v>1967.0227</v>
      </c>
      <c r="P497">
        <f t="shared" si="104"/>
        <v>1967.0227</v>
      </c>
      <c r="Q497" s="8" t="str">
        <f t="shared" si="105"/>
        <v/>
      </c>
      <c r="R497" s="8" t="str">
        <f t="shared" si="106"/>
        <v/>
      </c>
      <c r="S497" s="8" t="str">
        <f t="shared" si="107"/>
        <v/>
      </c>
      <c r="T497" s="8">
        <f t="shared" si="108"/>
        <v>1967.0227</v>
      </c>
      <c r="U497" s="8" t="str">
        <f t="shared" si="109"/>
        <v/>
      </c>
    </row>
    <row r="498" spans="1:21" ht="17" x14ac:dyDescent="0.2">
      <c r="A498">
        <v>31</v>
      </c>
      <c r="B498" t="s">
        <v>7</v>
      </c>
      <c r="C498">
        <v>23.6</v>
      </c>
      <c r="D498">
        <v>2</v>
      </c>
      <c r="E498" t="s">
        <v>11</v>
      </c>
      <c r="F498" t="s">
        <v>9</v>
      </c>
      <c r="G498">
        <v>4931.6469999999999</v>
      </c>
      <c r="H498" t="str">
        <f t="shared" si="110"/>
        <v/>
      </c>
      <c r="I498">
        <f t="shared" si="111"/>
        <v>4931.6469999999999</v>
      </c>
      <c r="J498">
        <f t="shared" si="98"/>
        <v>4931.6469999999999</v>
      </c>
      <c r="K498" t="str">
        <f t="shared" si="99"/>
        <v/>
      </c>
      <c r="L498" t="str">
        <f t="shared" si="100"/>
        <v/>
      </c>
      <c r="M498">
        <f t="shared" si="101"/>
        <v>4931.6469999999999</v>
      </c>
      <c r="N498">
        <f t="shared" si="102"/>
        <v>4931.6469999999999</v>
      </c>
      <c r="O498" s="8" t="str">
        <f t="shared" si="103"/>
        <v/>
      </c>
      <c r="P498" t="str">
        <f t="shared" si="104"/>
        <v/>
      </c>
      <c r="Q498" s="8">
        <f t="shared" si="105"/>
        <v>4931.6469999999999</v>
      </c>
      <c r="R498" s="8" t="str">
        <f t="shared" si="106"/>
        <v/>
      </c>
      <c r="S498" s="8">
        <f t="shared" si="107"/>
        <v>4931.6469999999999</v>
      </c>
      <c r="T498" s="8" t="str">
        <f t="shared" si="108"/>
        <v/>
      </c>
      <c r="U498" s="8" t="str">
        <f t="shared" si="109"/>
        <v/>
      </c>
    </row>
    <row r="499" spans="1:21" ht="17" x14ac:dyDescent="0.2">
      <c r="A499">
        <v>45</v>
      </c>
      <c r="B499" t="s">
        <v>10</v>
      </c>
      <c r="C499">
        <v>28.7</v>
      </c>
      <c r="D499">
        <v>2</v>
      </c>
      <c r="E499" t="s">
        <v>11</v>
      </c>
      <c r="F499" t="s">
        <v>9</v>
      </c>
      <c r="G499">
        <v>8027.9679999999998</v>
      </c>
      <c r="H499" t="str">
        <f t="shared" si="110"/>
        <v/>
      </c>
      <c r="I499">
        <f t="shared" si="111"/>
        <v>8027.9679999999998</v>
      </c>
      <c r="J499" t="str">
        <f t="shared" si="98"/>
        <v/>
      </c>
      <c r="K499">
        <f t="shared" si="99"/>
        <v>8027.9679999999998</v>
      </c>
      <c r="L499">
        <f t="shared" si="100"/>
        <v>8027.9679999999998</v>
      </c>
      <c r="M499" t="str">
        <f t="shared" si="101"/>
        <v/>
      </c>
      <c r="N499">
        <f t="shared" si="102"/>
        <v>8027.9679999999998</v>
      </c>
      <c r="O499" s="8" t="str">
        <f t="shared" si="103"/>
        <v/>
      </c>
      <c r="P499" t="str">
        <f t="shared" si="104"/>
        <v/>
      </c>
      <c r="Q499" s="8">
        <f t="shared" si="105"/>
        <v>8027.9679999999998</v>
      </c>
      <c r="R499" s="8" t="str">
        <f t="shared" si="106"/>
        <v/>
      </c>
      <c r="S499" s="8">
        <f t="shared" si="107"/>
        <v>8027.9679999999998</v>
      </c>
      <c r="T499" s="8" t="str">
        <f t="shared" si="108"/>
        <v/>
      </c>
      <c r="U499" s="8" t="str">
        <f t="shared" si="109"/>
        <v/>
      </c>
    </row>
    <row r="500" spans="1:21" ht="17" x14ac:dyDescent="0.2">
      <c r="A500">
        <v>44</v>
      </c>
      <c r="B500" t="s">
        <v>7</v>
      </c>
      <c r="C500">
        <v>23.98</v>
      </c>
      <c r="D500">
        <v>2</v>
      </c>
      <c r="E500" t="s">
        <v>11</v>
      </c>
      <c r="F500" t="s">
        <v>12</v>
      </c>
      <c r="G500">
        <v>8211.1002000000008</v>
      </c>
      <c r="H500" t="str">
        <f t="shared" si="110"/>
        <v/>
      </c>
      <c r="I500">
        <f t="shared" si="111"/>
        <v>8211.1002000000008</v>
      </c>
      <c r="J500">
        <f t="shared" si="98"/>
        <v>8211.1002000000008</v>
      </c>
      <c r="K500" t="str">
        <f t="shared" si="99"/>
        <v/>
      </c>
      <c r="L500" t="str">
        <f t="shared" si="100"/>
        <v/>
      </c>
      <c r="M500">
        <f t="shared" si="101"/>
        <v>8211.1002000000008</v>
      </c>
      <c r="N500">
        <f t="shared" si="102"/>
        <v>8211.1002000000008</v>
      </c>
      <c r="O500" s="8" t="str">
        <f t="shared" si="103"/>
        <v/>
      </c>
      <c r="P500">
        <f t="shared" si="104"/>
        <v>8211.1002000000008</v>
      </c>
      <c r="Q500" s="8" t="str">
        <f t="shared" si="105"/>
        <v/>
      </c>
      <c r="R500" s="8">
        <f t="shared" si="106"/>
        <v>8211.1002000000008</v>
      </c>
      <c r="S500" s="8" t="str">
        <f t="shared" si="107"/>
        <v/>
      </c>
      <c r="T500" s="8" t="str">
        <f t="shared" si="108"/>
        <v/>
      </c>
      <c r="U500" s="8" t="str">
        <f t="shared" si="109"/>
        <v/>
      </c>
    </row>
    <row r="501" spans="1:21" ht="17" x14ac:dyDescent="0.2">
      <c r="A501">
        <v>62</v>
      </c>
      <c r="B501" t="s">
        <v>7</v>
      </c>
      <c r="C501">
        <v>39.200000000000003</v>
      </c>
      <c r="D501">
        <v>0</v>
      </c>
      <c r="E501" t="s">
        <v>11</v>
      </c>
      <c r="F501" t="s">
        <v>9</v>
      </c>
      <c r="G501">
        <v>13470.86</v>
      </c>
      <c r="H501" t="str">
        <f t="shared" si="110"/>
        <v/>
      </c>
      <c r="I501">
        <f t="shared" si="111"/>
        <v>13470.86</v>
      </c>
      <c r="J501" t="str">
        <f t="shared" si="98"/>
        <v/>
      </c>
      <c r="K501">
        <f t="shared" si="99"/>
        <v>13470.86</v>
      </c>
      <c r="L501" t="str">
        <f t="shared" si="100"/>
        <v/>
      </c>
      <c r="M501">
        <f t="shared" si="101"/>
        <v>13470.86</v>
      </c>
      <c r="N501">
        <f t="shared" si="102"/>
        <v>13470.86</v>
      </c>
      <c r="O501" s="8" t="str">
        <f t="shared" si="103"/>
        <v/>
      </c>
      <c r="P501" t="str">
        <f t="shared" si="104"/>
        <v/>
      </c>
      <c r="Q501" s="8">
        <f t="shared" si="105"/>
        <v>13470.86</v>
      </c>
      <c r="R501" s="8" t="str">
        <f t="shared" si="106"/>
        <v/>
      </c>
      <c r="S501" s="8">
        <f t="shared" si="107"/>
        <v>13470.86</v>
      </c>
      <c r="T501" s="8" t="str">
        <f t="shared" si="108"/>
        <v/>
      </c>
      <c r="U501" s="8" t="str">
        <f t="shared" si="109"/>
        <v/>
      </c>
    </row>
    <row r="502" spans="1:21" ht="17" x14ac:dyDescent="0.2">
      <c r="A502">
        <v>29</v>
      </c>
      <c r="B502" t="s">
        <v>10</v>
      </c>
      <c r="C502">
        <v>34.4</v>
      </c>
      <c r="D502">
        <v>0</v>
      </c>
      <c r="E502" t="s">
        <v>8</v>
      </c>
      <c r="F502" t="s">
        <v>9</v>
      </c>
      <c r="G502">
        <v>36197.699000000001</v>
      </c>
      <c r="H502">
        <f t="shared" si="110"/>
        <v>36197.699000000001</v>
      </c>
      <c r="I502" t="str">
        <f t="shared" si="111"/>
        <v/>
      </c>
      <c r="J502" t="str">
        <f t="shared" si="98"/>
        <v/>
      </c>
      <c r="K502">
        <f t="shared" si="99"/>
        <v>36197.699000000001</v>
      </c>
      <c r="L502">
        <f t="shared" si="100"/>
        <v>36197.699000000001</v>
      </c>
      <c r="M502" t="str">
        <f t="shared" si="101"/>
        <v/>
      </c>
      <c r="N502">
        <f t="shared" si="102"/>
        <v>36197.699000000001</v>
      </c>
      <c r="O502" s="8" t="str">
        <f t="shared" si="103"/>
        <v/>
      </c>
      <c r="P502" t="str">
        <f t="shared" si="104"/>
        <v/>
      </c>
      <c r="Q502" s="8">
        <f t="shared" si="105"/>
        <v>36197.699000000001</v>
      </c>
      <c r="R502" s="8" t="str">
        <f t="shared" si="106"/>
        <v/>
      </c>
      <c r="S502" s="8">
        <f t="shared" si="107"/>
        <v>36197.699000000001</v>
      </c>
      <c r="T502" s="8" t="str">
        <f t="shared" si="108"/>
        <v/>
      </c>
      <c r="U502" s="8" t="str">
        <f t="shared" si="109"/>
        <v/>
      </c>
    </row>
    <row r="503" spans="1:21" ht="17" x14ac:dyDescent="0.2">
      <c r="A503">
        <v>43</v>
      </c>
      <c r="B503" t="s">
        <v>10</v>
      </c>
      <c r="C503">
        <v>26.03</v>
      </c>
      <c r="D503">
        <v>0</v>
      </c>
      <c r="E503" t="s">
        <v>11</v>
      </c>
      <c r="F503" t="s">
        <v>14</v>
      </c>
      <c r="G503">
        <v>6837.3687</v>
      </c>
      <c r="H503" t="str">
        <f t="shared" si="110"/>
        <v/>
      </c>
      <c r="I503">
        <f t="shared" si="111"/>
        <v>6837.3687</v>
      </c>
      <c r="J503" t="str">
        <f t="shared" si="98"/>
        <v/>
      </c>
      <c r="K503">
        <f t="shared" si="99"/>
        <v>6837.3687</v>
      </c>
      <c r="L503">
        <f t="shared" si="100"/>
        <v>6837.3687</v>
      </c>
      <c r="M503" t="str">
        <f t="shared" si="101"/>
        <v/>
      </c>
      <c r="N503" t="str">
        <f t="shared" si="102"/>
        <v/>
      </c>
      <c r="O503" s="8">
        <f t="shared" si="103"/>
        <v>6837.3687</v>
      </c>
      <c r="P503">
        <f t="shared" si="104"/>
        <v>6837.3687</v>
      </c>
      <c r="Q503" s="8" t="str">
        <f t="shared" si="105"/>
        <v/>
      </c>
      <c r="R503" s="8" t="str">
        <f t="shared" si="106"/>
        <v/>
      </c>
      <c r="S503" s="8" t="str">
        <f t="shared" si="107"/>
        <v/>
      </c>
      <c r="T503" s="8">
        <f t="shared" si="108"/>
        <v>6837.3687</v>
      </c>
      <c r="U503" s="8" t="str">
        <f t="shared" si="109"/>
        <v/>
      </c>
    </row>
    <row r="504" spans="1:21" ht="17" x14ac:dyDescent="0.2">
      <c r="A504">
        <v>51</v>
      </c>
      <c r="B504" t="s">
        <v>10</v>
      </c>
      <c r="C504">
        <v>23.21</v>
      </c>
      <c r="D504">
        <v>1</v>
      </c>
      <c r="E504" t="s">
        <v>8</v>
      </c>
      <c r="F504" t="s">
        <v>12</v>
      </c>
      <c r="G504">
        <v>22218.1149</v>
      </c>
      <c r="H504">
        <f t="shared" si="110"/>
        <v>22218.1149</v>
      </c>
      <c r="I504" t="str">
        <f t="shared" si="111"/>
        <v/>
      </c>
      <c r="J504">
        <f t="shared" si="98"/>
        <v>22218.1149</v>
      </c>
      <c r="K504" t="str">
        <f t="shared" si="99"/>
        <v/>
      </c>
      <c r="L504">
        <f t="shared" si="100"/>
        <v>22218.1149</v>
      </c>
      <c r="M504" t="str">
        <f t="shared" si="101"/>
        <v/>
      </c>
      <c r="N504">
        <f t="shared" si="102"/>
        <v>22218.1149</v>
      </c>
      <c r="O504" s="8" t="str">
        <f t="shared" si="103"/>
        <v/>
      </c>
      <c r="P504">
        <f t="shared" si="104"/>
        <v>22218.1149</v>
      </c>
      <c r="Q504" s="8" t="str">
        <f t="shared" si="105"/>
        <v/>
      </c>
      <c r="R504" s="8">
        <f t="shared" si="106"/>
        <v>22218.1149</v>
      </c>
      <c r="S504" s="8" t="str">
        <f t="shared" si="107"/>
        <v/>
      </c>
      <c r="T504" s="8" t="str">
        <f t="shared" si="108"/>
        <v/>
      </c>
      <c r="U504" s="8" t="str">
        <f t="shared" si="109"/>
        <v/>
      </c>
    </row>
    <row r="505" spans="1:21" ht="17" x14ac:dyDescent="0.2">
      <c r="A505">
        <v>19</v>
      </c>
      <c r="B505" t="s">
        <v>10</v>
      </c>
      <c r="C505">
        <v>30.25</v>
      </c>
      <c r="D505">
        <v>0</v>
      </c>
      <c r="E505" t="s">
        <v>8</v>
      </c>
      <c r="F505" t="s">
        <v>12</v>
      </c>
      <c r="G505">
        <v>32548.340499999998</v>
      </c>
      <c r="H505">
        <f t="shared" si="110"/>
        <v>32548.340499999998</v>
      </c>
      <c r="I505" t="str">
        <f t="shared" si="111"/>
        <v/>
      </c>
      <c r="J505" t="str">
        <f t="shared" si="98"/>
        <v/>
      </c>
      <c r="K505">
        <f t="shared" si="99"/>
        <v>32548.340499999998</v>
      </c>
      <c r="L505">
        <f t="shared" si="100"/>
        <v>32548.340499999998</v>
      </c>
      <c r="M505" t="str">
        <f t="shared" si="101"/>
        <v/>
      </c>
      <c r="N505">
        <f t="shared" si="102"/>
        <v>32548.340499999998</v>
      </c>
      <c r="O505" s="8" t="str">
        <f t="shared" si="103"/>
        <v/>
      </c>
      <c r="P505">
        <f t="shared" si="104"/>
        <v>32548.340499999998</v>
      </c>
      <c r="Q505" s="8" t="str">
        <f t="shared" si="105"/>
        <v/>
      </c>
      <c r="R505" s="8">
        <f t="shared" si="106"/>
        <v>32548.340499999998</v>
      </c>
      <c r="S505" s="8" t="str">
        <f t="shared" si="107"/>
        <v/>
      </c>
      <c r="T505" s="8" t="str">
        <f t="shared" si="108"/>
        <v/>
      </c>
      <c r="U505" s="8" t="str">
        <f t="shared" si="109"/>
        <v/>
      </c>
    </row>
    <row r="506" spans="1:21" ht="17" x14ac:dyDescent="0.2">
      <c r="A506">
        <v>38</v>
      </c>
      <c r="B506" t="s">
        <v>7</v>
      </c>
      <c r="C506">
        <v>28.93</v>
      </c>
      <c r="D506">
        <v>1</v>
      </c>
      <c r="E506" t="s">
        <v>11</v>
      </c>
      <c r="F506" t="s">
        <v>12</v>
      </c>
      <c r="G506">
        <v>5974.3846999999996</v>
      </c>
      <c r="H506" t="str">
        <f t="shared" si="110"/>
        <v/>
      </c>
      <c r="I506">
        <f t="shared" si="111"/>
        <v>5974.3846999999996</v>
      </c>
      <c r="J506" t="str">
        <f t="shared" si="98"/>
        <v/>
      </c>
      <c r="K506">
        <f t="shared" si="99"/>
        <v>5974.3846999999996</v>
      </c>
      <c r="L506" t="str">
        <f t="shared" si="100"/>
        <v/>
      </c>
      <c r="M506">
        <f t="shared" si="101"/>
        <v>5974.3846999999996</v>
      </c>
      <c r="N506">
        <f t="shared" si="102"/>
        <v>5974.3846999999996</v>
      </c>
      <c r="O506" s="8" t="str">
        <f t="shared" si="103"/>
        <v/>
      </c>
      <c r="P506">
        <f t="shared" si="104"/>
        <v>5974.3846999999996</v>
      </c>
      <c r="Q506" s="8" t="str">
        <f t="shared" si="105"/>
        <v/>
      </c>
      <c r="R506" s="8">
        <f t="shared" si="106"/>
        <v>5974.3846999999996</v>
      </c>
      <c r="S506" s="8" t="str">
        <f t="shared" si="107"/>
        <v/>
      </c>
      <c r="T506" s="8" t="str">
        <f t="shared" si="108"/>
        <v/>
      </c>
      <c r="U506" s="8" t="str">
        <f t="shared" si="109"/>
        <v/>
      </c>
    </row>
    <row r="507" spans="1:21" ht="17" x14ac:dyDescent="0.2">
      <c r="A507">
        <v>37</v>
      </c>
      <c r="B507" t="s">
        <v>10</v>
      </c>
      <c r="C507">
        <v>30.875</v>
      </c>
      <c r="D507">
        <v>3</v>
      </c>
      <c r="E507" t="s">
        <v>11</v>
      </c>
      <c r="F507" t="s">
        <v>13</v>
      </c>
      <c r="G507">
        <v>6796.8632500000003</v>
      </c>
      <c r="H507" t="str">
        <f t="shared" si="110"/>
        <v/>
      </c>
      <c r="I507">
        <f t="shared" si="111"/>
        <v>6796.8632500000003</v>
      </c>
      <c r="J507" t="str">
        <f t="shared" si="98"/>
        <v/>
      </c>
      <c r="K507">
        <f t="shared" si="99"/>
        <v>6796.8632500000003</v>
      </c>
      <c r="L507">
        <f t="shared" si="100"/>
        <v>6796.8632500000003</v>
      </c>
      <c r="M507" t="str">
        <f t="shared" si="101"/>
        <v/>
      </c>
      <c r="N507" t="str">
        <f t="shared" si="102"/>
        <v/>
      </c>
      <c r="O507" s="8">
        <f t="shared" si="103"/>
        <v>6796.8632500000003</v>
      </c>
      <c r="P507" t="str">
        <f t="shared" si="104"/>
        <v/>
      </c>
      <c r="Q507" s="8">
        <f t="shared" si="105"/>
        <v>6796.8632500000003</v>
      </c>
      <c r="R507" s="8" t="str">
        <f t="shared" si="106"/>
        <v/>
      </c>
      <c r="S507" s="8" t="str">
        <f t="shared" si="107"/>
        <v/>
      </c>
      <c r="T507" s="8" t="str">
        <f t="shared" si="108"/>
        <v/>
      </c>
      <c r="U507" s="8">
        <f t="shared" si="109"/>
        <v>6796.8632500000003</v>
      </c>
    </row>
    <row r="508" spans="1:21" ht="17" x14ac:dyDescent="0.2">
      <c r="A508">
        <v>22</v>
      </c>
      <c r="B508" t="s">
        <v>10</v>
      </c>
      <c r="C508">
        <v>31.35</v>
      </c>
      <c r="D508">
        <v>1</v>
      </c>
      <c r="E508" t="s">
        <v>11</v>
      </c>
      <c r="F508" t="s">
        <v>13</v>
      </c>
      <c r="G508">
        <v>2643.2685000000001</v>
      </c>
      <c r="H508" t="str">
        <f t="shared" si="110"/>
        <v/>
      </c>
      <c r="I508">
        <f t="shared" si="111"/>
        <v>2643.2685000000001</v>
      </c>
      <c r="J508" t="str">
        <f t="shared" si="98"/>
        <v/>
      </c>
      <c r="K508">
        <f t="shared" si="99"/>
        <v>2643.2685000000001</v>
      </c>
      <c r="L508">
        <f t="shared" si="100"/>
        <v>2643.2685000000001</v>
      </c>
      <c r="M508" t="str">
        <f t="shared" si="101"/>
        <v/>
      </c>
      <c r="N508" t="str">
        <f t="shared" si="102"/>
        <v/>
      </c>
      <c r="O508" s="8">
        <f t="shared" si="103"/>
        <v>2643.2685000000001</v>
      </c>
      <c r="P508" t="str">
        <f t="shared" si="104"/>
        <v/>
      </c>
      <c r="Q508" s="8">
        <f t="shared" si="105"/>
        <v>2643.2685000000001</v>
      </c>
      <c r="R508" s="8" t="str">
        <f t="shared" si="106"/>
        <v/>
      </c>
      <c r="S508" s="8" t="str">
        <f t="shared" si="107"/>
        <v/>
      </c>
      <c r="T508" s="8" t="str">
        <f t="shared" si="108"/>
        <v/>
      </c>
      <c r="U508" s="8">
        <f t="shared" si="109"/>
        <v>2643.2685000000001</v>
      </c>
    </row>
    <row r="509" spans="1:21" ht="17" x14ac:dyDescent="0.2">
      <c r="A509">
        <v>21</v>
      </c>
      <c r="B509" t="s">
        <v>10</v>
      </c>
      <c r="C509">
        <v>23.75</v>
      </c>
      <c r="D509">
        <v>2</v>
      </c>
      <c r="E509" t="s">
        <v>11</v>
      </c>
      <c r="F509" t="s">
        <v>13</v>
      </c>
      <c r="G509">
        <v>3077.0954999999999</v>
      </c>
      <c r="H509" t="str">
        <f t="shared" si="110"/>
        <v/>
      </c>
      <c r="I509">
        <f t="shared" si="111"/>
        <v>3077.0954999999999</v>
      </c>
      <c r="J509">
        <f t="shared" si="98"/>
        <v>3077.0954999999999</v>
      </c>
      <c r="K509" t="str">
        <f t="shared" si="99"/>
        <v/>
      </c>
      <c r="L509">
        <f t="shared" si="100"/>
        <v>3077.0954999999999</v>
      </c>
      <c r="M509" t="str">
        <f t="shared" si="101"/>
        <v/>
      </c>
      <c r="N509" t="str">
        <f t="shared" si="102"/>
        <v/>
      </c>
      <c r="O509" s="8">
        <f t="shared" si="103"/>
        <v>3077.0954999999999</v>
      </c>
      <c r="P509" t="str">
        <f t="shared" si="104"/>
        <v/>
      </c>
      <c r="Q509" s="8">
        <f t="shared" si="105"/>
        <v>3077.0954999999999</v>
      </c>
      <c r="R509" s="8" t="str">
        <f t="shared" si="106"/>
        <v/>
      </c>
      <c r="S509" s="8" t="str">
        <f t="shared" si="107"/>
        <v/>
      </c>
      <c r="T509" s="8" t="str">
        <f t="shared" si="108"/>
        <v/>
      </c>
      <c r="U509" s="8">
        <f t="shared" si="109"/>
        <v>3077.0954999999999</v>
      </c>
    </row>
    <row r="510" spans="1:21" ht="17" x14ac:dyDescent="0.2">
      <c r="A510">
        <v>24</v>
      </c>
      <c r="B510" t="s">
        <v>7</v>
      </c>
      <c r="C510">
        <v>25.27</v>
      </c>
      <c r="D510">
        <v>0</v>
      </c>
      <c r="E510" t="s">
        <v>11</v>
      </c>
      <c r="F510" t="s">
        <v>14</v>
      </c>
      <c r="G510">
        <v>3044.2132999999999</v>
      </c>
      <c r="H510" t="str">
        <f t="shared" si="110"/>
        <v/>
      </c>
      <c r="I510">
        <f t="shared" si="111"/>
        <v>3044.2132999999999</v>
      </c>
      <c r="J510" t="str">
        <f t="shared" si="98"/>
        <v/>
      </c>
      <c r="K510">
        <f t="shared" si="99"/>
        <v>3044.2132999999999</v>
      </c>
      <c r="L510" t="str">
        <f t="shared" si="100"/>
        <v/>
      </c>
      <c r="M510">
        <f t="shared" si="101"/>
        <v>3044.2132999999999</v>
      </c>
      <c r="N510" t="str">
        <f t="shared" si="102"/>
        <v/>
      </c>
      <c r="O510" s="8">
        <f t="shared" si="103"/>
        <v>3044.2132999999999</v>
      </c>
      <c r="P510">
        <f t="shared" si="104"/>
        <v>3044.2132999999999</v>
      </c>
      <c r="Q510" s="8" t="str">
        <f t="shared" si="105"/>
        <v/>
      </c>
      <c r="R510" s="8" t="str">
        <f t="shared" si="106"/>
        <v/>
      </c>
      <c r="S510" s="8" t="str">
        <f t="shared" si="107"/>
        <v/>
      </c>
      <c r="T510" s="8">
        <f t="shared" si="108"/>
        <v>3044.2132999999999</v>
      </c>
      <c r="U510" s="8" t="str">
        <f t="shared" si="109"/>
        <v/>
      </c>
    </row>
    <row r="511" spans="1:21" ht="17" x14ac:dyDescent="0.2">
      <c r="A511">
        <v>57</v>
      </c>
      <c r="B511" t="s">
        <v>7</v>
      </c>
      <c r="C511">
        <v>28.7</v>
      </c>
      <c r="D511">
        <v>0</v>
      </c>
      <c r="E511" t="s">
        <v>11</v>
      </c>
      <c r="F511" t="s">
        <v>9</v>
      </c>
      <c r="G511">
        <v>11455.28</v>
      </c>
      <c r="H511" t="str">
        <f t="shared" si="110"/>
        <v/>
      </c>
      <c r="I511">
        <f t="shared" si="111"/>
        <v>11455.28</v>
      </c>
      <c r="J511" t="str">
        <f t="shared" si="98"/>
        <v/>
      </c>
      <c r="K511">
        <f t="shared" si="99"/>
        <v>11455.28</v>
      </c>
      <c r="L511" t="str">
        <f t="shared" si="100"/>
        <v/>
      </c>
      <c r="M511">
        <f t="shared" si="101"/>
        <v>11455.28</v>
      </c>
      <c r="N511">
        <f t="shared" si="102"/>
        <v>11455.28</v>
      </c>
      <c r="O511" s="8" t="str">
        <f t="shared" si="103"/>
        <v/>
      </c>
      <c r="P511" t="str">
        <f t="shared" si="104"/>
        <v/>
      </c>
      <c r="Q511" s="8">
        <f t="shared" si="105"/>
        <v>11455.28</v>
      </c>
      <c r="R511" s="8" t="str">
        <f t="shared" si="106"/>
        <v/>
      </c>
      <c r="S511" s="8">
        <f t="shared" si="107"/>
        <v>11455.28</v>
      </c>
      <c r="T511" s="8" t="str">
        <f t="shared" si="108"/>
        <v/>
      </c>
      <c r="U511" s="8" t="str">
        <f t="shared" si="109"/>
        <v/>
      </c>
    </row>
    <row r="512" spans="1:21" ht="17" x14ac:dyDescent="0.2">
      <c r="A512">
        <v>56</v>
      </c>
      <c r="B512" t="s">
        <v>10</v>
      </c>
      <c r="C512">
        <v>32.11</v>
      </c>
      <c r="D512">
        <v>1</v>
      </c>
      <c r="E512" t="s">
        <v>11</v>
      </c>
      <c r="F512" t="s">
        <v>14</v>
      </c>
      <c r="G512">
        <v>11763.000899999999</v>
      </c>
      <c r="H512" t="str">
        <f t="shared" si="110"/>
        <v/>
      </c>
      <c r="I512">
        <f t="shared" si="111"/>
        <v>11763.000899999999</v>
      </c>
      <c r="J512" t="str">
        <f t="shared" si="98"/>
        <v/>
      </c>
      <c r="K512">
        <f t="shared" si="99"/>
        <v>11763.000899999999</v>
      </c>
      <c r="L512">
        <f t="shared" si="100"/>
        <v>11763.000899999999</v>
      </c>
      <c r="M512" t="str">
        <f t="shared" si="101"/>
        <v/>
      </c>
      <c r="N512" t="str">
        <f t="shared" si="102"/>
        <v/>
      </c>
      <c r="O512" s="8">
        <f t="shared" si="103"/>
        <v>11763.000899999999</v>
      </c>
      <c r="P512">
        <f t="shared" si="104"/>
        <v>11763.000899999999</v>
      </c>
      <c r="Q512" s="8" t="str">
        <f t="shared" si="105"/>
        <v/>
      </c>
      <c r="R512" s="8" t="str">
        <f t="shared" si="106"/>
        <v/>
      </c>
      <c r="S512" s="8" t="str">
        <f t="shared" si="107"/>
        <v/>
      </c>
      <c r="T512" s="8">
        <f t="shared" si="108"/>
        <v>11763.000899999999</v>
      </c>
      <c r="U512" s="8" t="str">
        <f t="shared" si="109"/>
        <v/>
      </c>
    </row>
    <row r="513" spans="1:21" ht="17" x14ac:dyDescent="0.2">
      <c r="A513">
        <v>27</v>
      </c>
      <c r="B513" t="s">
        <v>10</v>
      </c>
      <c r="C513">
        <v>33.659999999999997</v>
      </c>
      <c r="D513">
        <v>0</v>
      </c>
      <c r="E513" t="s">
        <v>11</v>
      </c>
      <c r="F513" t="s">
        <v>12</v>
      </c>
      <c r="G513">
        <v>2498.4144000000001</v>
      </c>
      <c r="H513" t="str">
        <f t="shared" si="110"/>
        <v/>
      </c>
      <c r="I513">
        <f t="shared" si="111"/>
        <v>2498.4144000000001</v>
      </c>
      <c r="J513" t="str">
        <f t="shared" si="98"/>
        <v/>
      </c>
      <c r="K513">
        <f t="shared" si="99"/>
        <v>2498.4144000000001</v>
      </c>
      <c r="L513">
        <f t="shared" si="100"/>
        <v>2498.4144000000001</v>
      </c>
      <c r="M513" t="str">
        <f t="shared" si="101"/>
        <v/>
      </c>
      <c r="N513">
        <f t="shared" si="102"/>
        <v>2498.4144000000001</v>
      </c>
      <c r="O513" s="8" t="str">
        <f t="shared" si="103"/>
        <v/>
      </c>
      <c r="P513">
        <f t="shared" si="104"/>
        <v>2498.4144000000001</v>
      </c>
      <c r="Q513" s="8" t="str">
        <f t="shared" si="105"/>
        <v/>
      </c>
      <c r="R513" s="8">
        <f t="shared" si="106"/>
        <v>2498.4144000000001</v>
      </c>
      <c r="S513" s="8" t="str">
        <f t="shared" si="107"/>
        <v/>
      </c>
      <c r="T513" s="8" t="str">
        <f t="shared" si="108"/>
        <v/>
      </c>
      <c r="U513" s="8" t="str">
        <f t="shared" si="109"/>
        <v/>
      </c>
    </row>
    <row r="514" spans="1:21" ht="17" x14ac:dyDescent="0.2">
      <c r="A514">
        <v>51</v>
      </c>
      <c r="B514" t="s">
        <v>10</v>
      </c>
      <c r="C514">
        <v>22.42</v>
      </c>
      <c r="D514">
        <v>0</v>
      </c>
      <c r="E514" t="s">
        <v>11</v>
      </c>
      <c r="F514" t="s">
        <v>14</v>
      </c>
      <c r="G514">
        <v>9361.3268000000007</v>
      </c>
      <c r="H514" t="str">
        <f t="shared" si="110"/>
        <v/>
      </c>
      <c r="I514">
        <f t="shared" si="111"/>
        <v>9361.3268000000007</v>
      </c>
      <c r="J514">
        <f t="shared" si="98"/>
        <v>9361.3268000000007</v>
      </c>
      <c r="K514" t="str">
        <f t="shared" si="99"/>
        <v/>
      </c>
      <c r="L514">
        <f t="shared" si="100"/>
        <v>9361.3268000000007</v>
      </c>
      <c r="M514" t="str">
        <f t="shared" si="101"/>
        <v/>
      </c>
      <c r="N514" t="str">
        <f t="shared" si="102"/>
        <v/>
      </c>
      <c r="O514" s="8">
        <f t="shared" si="103"/>
        <v>9361.3268000000007</v>
      </c>
      <c r="P514">
        <f t="shared" si="104"/>
        <v>9361.3268000000007</v>
      </c>
      <c r="Q514" s="8" t="str">
        <f t="shared" si="105"/>
        <v/>
      </c>
      <c r="R514" s="8" t="str">
        <f t="shared" si="106"/>
        <v/>
      </c>
      <c r="S514" s="8" t="str">
        <f t="shared" si="107"/>
        <v/>
      </c>
      <c r="T514" s="8">
        <f t="shared" si="108"/>
        <v>9361.3268000000007</v>
      </c>
      <c r="U514" s="8" t="str">
        <f t="shared" si="109"/>
        <v/>
      </c>
    </row>
    <row r="515" spans="1:21" ht="17" x14ac:dyDescent="0.2">
      <c r="A515">
        <v>19</v>
      </c>
      <c r="B515" t="s">
        <v>10</v>
      </c>
      <c r="C515">
        <v>30.4</v>
      </c>
      <c r="D515">
        <v>0</v>
      </c>
      <c r="E515" t="s">
        <v>11</v>
      </c>
      <c r="F515" t="s">
        <v>9</v>
      </c>
      <c r="G515">
        <v>1256.299</v>
      </c>
      <c r="H515" t="str">
        <f t="shared" si="110"/>
        <v/>
      </c>
      <c r="I515">
        <f t="shared" si="111"/>
        <v>1256.299</v>
      </c>
      <c r="J515" t="str">
        <f t="shared" ref="J515:J578" si="112">IF(C515&lt;=25,G515,"")</f>
        <v/>
      </c>
      <c r="K515">
        <f t="shared" ref="K515:K578" si="113">IF(C515&gt;25,G515,"")</f>
        <v>1256.299</v>
      </c>
      <c r="L515">
        <f t="shared" ref="L515:L578" si="114">IF(B515="male",G515,"")</f>
        <v>1256.299</v>
      </c>
      <c r="M515" t="str">
        <f t="shared" ref="M515:M578" si="115">IF(B515="female",G515,"")</f>
        <v/>
      </c>
      <c r="N515">
        <f t="shared" ref="N515:N578" si="116">IF(OR(F515="southwest", F515="southeast"),G515,"")</f>
        <v>1256.299</v>
      </c>
      <c r="O515" s="8" t="str">
        <f t="shared" ref="O515:O578" si="117">IF(OR(F515="northwest", F515="northeast"), G515, "")</f>
        <v/>
      </c>
      <c r="P515" t="str">
        <f t="shared" ref="P515:P578" si="118">IF(OR(F515="northeast", F515="southeast"),G515,"")</f>
        <v/>
      </c>
      <c r="Q515" s="8">
        <f t="shared" ref="Q515:Q578" si="119">IF(OR(F515="southwest", F515="northwest"),G515,"")</f>
        <v>1256.299</v>
      </c>
      <c r="R515" s="8" t="str">
        <f t="shared" ref="R515:R578" si="120">IF(F515="southeast",G515,"")</f>
        <v/>
      </c>
      <c r="S515" s="8">
        <f t="shared" ref="S515:S578" si="121">IF(F515="southwest",G515,"")</f>
        <v>1256.299</v>
      </c>
      <c r="T515" s="8" t="str">
        <f t="shared" ref="T515:T578" si="122">IF(F515="northeast", G515,"")</f>
        <v/>
      </c>
      <c r="U515" s="8" t="str">
        <f t="shared" ref="U515:U578" si="123">IF(F515="northwest",G515,"")</f>
        <v/>
      </c>
    </row>
    <row r="516" spans="1:21" ht="17" x14ac:dyDescent="0.2">
      <c r="A516">
        <v>39</v>
      </c>
      <c r="B516" t="s">
        <v>10</v>
      </c>
      <c r="C516">
        <v>28.3</v>
      </c>
      <c r="D516">
        <v>1</v>
      </c>
      <c r="E516" t="s">
        <v>8</v>
      </c>
      <c r="F516" t="s">
        <v>9</v>
      </c>
      <c r="G516">
        <v>21082.16</v>
      </c>
      <c r="H516">
        <f t="shared" ref="H516:H579" si="124">IF(E516="yes",G516,"")</f>
        <v>21082.16</v>
      </c>
      <c r="I516" t="str">
        <f t="shared" ref="I516:I579" si="125">IF(E516="no",G516,"")</f>
        <v/>
      </c>
      <c r="J516" t="str">
        <f t="shared" si="112"/>
        <v/>
      </c>
      <c r="K516">
        <f t="shared" si="113"/>
        <v>21082.16</v>
      </c>
      <c r="L516">
        <f t="shared" si="114"/>
        <v>21082.16</v>
      </c>
      <c r="M516" t="str">
        <f t="shared" si="115"/>
        <v/>
      </c>
      <c r="N516">
        <f t="shared" si="116"/>
        <v>21082.16</v>
      </c>
      <c r="O516" s="8" t="str">
        <f t="shared" si="117"/>
        <v/>
      </c>
      <c r="P516" t="str">
        <f t="shared" si="118"/>
        <v/>
      </c>
      <c r="Q516" s="8">
        <f t="shared" si="119"/>
        <v>21082.16</v>
      </c>
      <c r="R516" s="8" t="str">
        <f t="shared" si="120"/>
        <v/>
      </c>
      <c r="S516" s="8">
        <f t="shared" si="121"/>
        <v>21082.16</v>
      </c>
      <c r="T516" s="8" t="str">
        <f t="shared" si="122"/>
        <v/>
      </c>
      <c r="U516" s="8" t="str">
        <f t="shared" si="123"/>
        <v/>
      </c>
    </row>
    <row r="517" spans="1:21" ht="17" x14ac:dyDescent="0.2">
      <c r="A517">
        <v>58</v>
      </c>
      <c r="B517" t="s">
        <v>10</v>
      </c>
      <c r="C517">
        <v>35.700000000000003</v>
      </c>
      <c r="D517">
        <v>0</v>
      </c>
      <c r="E517" t="s">
        <v>11</v>
      </c>
      <c r="F517" t="s">
        <v>9</v>
      </c>
      <c r="G517">
        <v>11362.754999999999</v>
      </c>
      <c r="H517" t="str">
        <f t="shared" si="124"/>
        <v/>
      </c>
      <c r="I517">
        <f t="shared" si="125"/>
        <v>11362.754999999999</v>
      </c>
      <c r="J517" t="str">
        <f t="shared" si="112"/>
        <v/>
      </c>
      <c r="K517">
        <f t="shared" si="113"/>
        <v>11362.754999999999</v>
      </c>
      <c r="L517">
        <f t="shared" si="114"/>
        <v>11362.754999999999</v>
      </c>
      <c r="M517" t="str">
        <f t="shared" si="115"/>
        <v/>
      </c>
      <c r="N517">
        <f t="shared" si="116"/>
        <v>11362.754999999999</v>
      </c>
      <c r="O517" s="8" t="str">
        <f t="shared" si="117"/>
        <v/>
      </c>
      <c r="P517" t="str">
        <f t="shared" si="118"/>
        <v/>
      </c>
      <c r="Q517" s="8">
        <f t="shared" si="119"/>
        <v>11362.754999999999</v>
      </c>
      <c r="R517" s="8" t="str">
        <f t="shared" si="120"/>
        <v/>
      </c>
      <c r="S517" s="8">
        <f t="shared" si="121"/>
        <v>11362.754999999999</v>
      </c>
      <c r="T517" s="8" t="str">
        <f t="shared" si="122"/>
        <v/>
      </c>
      <c r="U517" s="8" t="str">
        <f t="shared" si="123"/>
        <v/>
      </c>
    </row>
    <row r="518" spans="1:21" ht="17" x14ac:dyDescent="0.2">
      <c r="A518">
        <v>20</v>
      </c>
      <c r="B518" t="s">
        <v>10</v>
      </c>
      <c r="C518">
        <v>35.31</v>
      </c>
      <c r="D518">
        <v>1</v>
      </c>
      <c r="E518" t="s">
        <v>11</v>
      </c>
      <c r="F518" t="s">
        <v>12</v>
      </c>
      <c r="G518">
        <v>27724.28875</v>
      </c>
      <c r="H518" t="str">
        <f t="shared" si="124"/>
        <v/>
      </c>
      <c r="I518">
        <f t="shared" si="125"/>
        <v>27724.28875</v>
      </c>
      <c r="J518" t="str">
        <f t="shared" si="112"/>
        <v/>
      </c>
      <c r="K518">
        <f t="shared" si="113"/>
        <v>27724.28875</v>
      </c>
      <c r="L518">
        <f t="shared" si="114"/>
        <v>27724.28875</v>
      </c>
      <c r="M518" t="str">
        <f t="shared" si="115"/>
        <v/>
      </c>
      <c r="N518">
        <f t="shared" si="116"/>
        <v>27724.28875</v>
      </c>
      <c r="O518" s="8" t="str">
        <f t="shared" si="117"/>
        <v/>
      </c>
      <c r="P518">
        <f t="shared" si="118"/>
        <v>27724.28875</v>
      </c>
      <c r="Q518" s="8" t="str">
        <f t="shared" si="119"/>
        <v/>
      </c>
      <c r="R518" s="8">
        <f t="shared" si="120"/>
        <v>27724.28875</v>
      </c>
      <c r="S518" s="8" t="str">
        <f t="shared" si="121"/>
        <v/>
      </c>
      <c r="T518" s="8" t="str">
        <f t="shared" si="122"/>
        <v/>
      </c>
      <c r="U518" s="8" t="str">
        <f t="shared" si="123"/>
        <v/>
      </c>
    </row>
    <row r="519" spans="1:21" ht="17" x14ac:dyDescent="0.2">
      <c r="A519">
        <v>45</v>
      </c>
      <c r="B519" t="s">
        <v>10</v>
      </c>
      <c r="C519">
        <v>30.495000000000001</v>
      </c>
      <c r="D519">
        <v>2</v>
      </c>
      <c r="E519" t="s">
        <v>11</v>
      </c>
      <c r="F519" t="s">
        <v>13</v>
      </c>
      <c r="G519">
        <v>8413.4630500000003</v>
      </c>
      <c r="H519" t="str">
        <f t="shared" si="124"/>
        <v/>
      </c>
      <c r="I519">
        <f t="shared" si="125"/>
        <v>8413.4630500000003</v>
      </c>
      <c r="J519" t="str">
        <f t="shared" si="112"/>
        <v/>
      </c>
      <c r="K519">
        <f t="shared" si="113"/>
        <v>8413.4630500000003</v>
      </c>
      <c r="L519">
        <f t="shared" si="114"/>
        <v>8413.4630500000003</v>
      </c>
      <c r="M519" t="str">
        <f t="shared" si="115"/>
        <v/>
      </c>
      <c r="N519" t="str">
        <f t="shared" si="116"/>
        <v/>
      </c>
      <c r="O519" s="8">
        <f t="shared" si="117"/>
        <v>8413.4630500000003</v>
      </c>
      <c r="P519" t="str">
        <f t="shared" si="118"/>
        <v/>
      </c>
      <c r="Q519" s="8">
        <f t="shared" si="119"/>
        <v>8413.4630500000003</v>
      </c>
      <c r="R519" s="8" t="str">
        <f t="shared" si="120"/>
        <v/>
      </c>
      <c r="S519" s="8" t="str">
        <f t="shared" si="121"/>
        <v/>
      </c>
      <c r="T519" s="8" t="str">
        <f t="shared" si="122"/>
        <v/>
      </c>
      <c r="U519" s="8">
        <f t="shared" si="123"/>
        <v>8413.4630500000003</v>
      </c>
    </row>
    <row r="520" spans="1:21" ht="17" x14ac:dyDescent="0.2">
      <c r="A520">
        <v>35</v>
      </c>
      <c r="B520" t="s">
        <v>7</v>
      </c>
      <c r="C520">
        <v>31</v>
      </c>
      <c r="D520">
        <v>1</v>
      </c>
      <c r="E520" t="s">
        <v>11</v>
      </c>
      <c r="F520" t="s">
        <v>9</v>
      </c>
      <c r="G520">
        <v>5240.7650000000003</v>
      </c>
      <c r="H520" t="str">
        <f t="shared" si="124"/>
        <v/>
      </c>
      <c r="I520">
        <f t="shared" si="125"/>
        <v>5240.7650000000003</v>
      </c>
      <c r="J520" t="str">
        <f t="shared" si="112"/>
        <v/>
      </c>
      <c r="K520">
        <f t="shared" si="113"/>
        <v>5240.7650000000003</v>
      </c>
      <c r="L520" t="str">
        <f t="shared" si="114"/>
        <v/>
      </c>
      <c r="M520">
        <f t="shared" si="115"/>
        <v>5240.7650000000003</v>
      </c>
      <c r="N520">
        <f t="shared" si="116"/>
        <v>5240.7650000000003</v>
      </c>
      <c r="O520" s="8" t="str">
        <f t="shared" si="117"/>
        <v/>
      </c>
      <c r="P520" t="str">
        <f t="shared" si="118"/>
        <v/>
      </c>
      <c r="Q520" s="8">
        <f t="shared" si="119"/>
        <v>5240.7650000000003</v>
      </c>
      <c r="R520" s="8" t="str">
        <f t="shared" si="120"/>
        <v/>
      </c>
      <c r="S520" s="8">
        <f t="shared" si="121"/>
        <v>5240.7650000000003</v>
      </c>
      <c r="T520" s="8" t="str">
        <f t="shared" si="122"/>
        <v/>
      </c>
      <c r="U520" s="8" t="str">
        <f t="shared" si="123"/>
        <v/>
      </c>
    </row>
    <row r="521" spans="1:21" ht="17" x14ac:dyDescent="0.2">
      <c r="A521">
        <v>31</v>
      </c>
      <c r="B521" t="s">
        <v>10</v>
      </c>
      <c r="C521">
        <v>30.875</v>
      </c>
      <c r="D521">
        <v>0</v>
      </c>
      <c r="E521" t="s">
        <v>11</v>
      </c>
      <c r="F521" t="s">
        <v>14</v>
      </c>
      <c r="G521">
        <v>3857.7592500000001</v>
      </c>
      <c r="H521" t="str">
        <f t="shared" si="124"/>
        <v/>
      </c>
      <c r="I521">
        <f t="shared" si="125"/>
        <v>3857.7592500000001</v>
      </c>
      <c r="J521" t="str">
        <f t="shared" si="112"/>
        <v/>
      </c>
      <c r="K521">
        <f t="shared" si="113"/>
        <v>3857.7592500000001</v>
      </c>
      <c r="L521">
        <f t="shared" si="114"/>
        <v>3857.7592500000001</v>
      </c>
      <c r="M521" t="str">
        <f t="shared" si="115"/>
        <v/>
      </c>
      <c r="N521" t="str">
        <f t="shared" si="116"/>
        <v/>
      </c>
      <c r="O521" s="8">
        <f t="shared" si="117"/>
        <v>3857.7592500000001</v>
      </c>
      <c r="P521">
        <f t="shared" si="118"/>
        <v>3857.7592500000001</v>
      </c>
      <c r="Q521" s="8" t="str">
        <f t="shared" si="119"/>
        <v/>
      </c>
      <c r="R521" s="8" t="str">
        <f t="shared" si="120"/>
        <v/>
      </c>
      <c r="S521" s="8" t="str">
        <f t="shared" si="121"/>
        <v/>
      </c>
      <c r="T521" s="8">
        <f t="shared" si="122"/>
        <v>3857.7592500000001</v>
      </c>
      <c r="U521" s="8" t="str">
        <f t="shared" si="123"/>
        <v/>
      </c>
    </row>
    <row r="522" spans="1:21" ht="17" x14ac:dyDescent="0.2">
      <c r="A522">
        <v>50</v>
      </c>
      <c r="B522" t="s">
        <v>7</v>
      </c>
      <c r="C522">
        <v>27.36</v>
      </c>
      <c r="D522">
        <v>0</v>
      </c>
      <c r="E522" t="s">
        <v>11</v>
      </c>
      <c r="F522" t="s">
        <v>14</v>
      </c>
      <c r="G522">
        <v>25656.575260000001</v>
      </c>
      <c r="H522" t="str">
        <f t="shared" si="124"/>
        <v/>
      </c>
      <c r="I522">
        <f t="shared" si="125"/>
        <v>25656.575260000001</v>
      </c>
      <c r="J522" t="str">
        <f t="shared" si="112"/>
        <v/>
      </c>
      <c r="K522">
        <f t="shared" si="113"/>
        <v>25656.575260000001</v>
      </c>
      <c r="L522" t="str">
        <f t="shared" si="114"/>
        <v/>
      </c>
      <c r="M522">
        <f t="shared" si="115"/>
        <v>25656.575260000001</v>
      </c>
      <c r="N522" t="str">
        <f t="shared" si="116"/>
        <v/>
      </c>
      <c r="O522" s="8">
        <f t="shared" si="117"/>
        <v>25656.575260000001</v>
      </c>
      <c r="P522">
        <f t="shared" si="118"/>
        <v>25656.575260000001</v>
      </c>
      <c r="Q522" s="8" t="str">
        <f t="shared" si="119"/>
        <v/>
      </c>
      <c r="R522" s="8" t="str">
        <f t="shared" si="120"/>
        <v/>
      </c>
      <c r="S522" s="8" t="str">
        <f t="shared" si="121"/>
        <v/>
      </c>
      <c r="T522" s="8">
        <f t="shared" si="122"/>
        <v>25656.575260000001</v>
      </c>
      <c r="U522" s="8" t="str">
        <f t="shared" si="123"/>
        <v/>
      </c>
    </row>
    <row r="523" spans="1:21" ht="17" x14ac:dyDescent="0.2">
      <c r="A523">
        <v>32</v>
      </c>
      <c r="B523" t="s">
        <v>7</v>
      </c>
      <c r="C523">
        <v>44.22</v>
      </c>
      <c r="D523">
        <v>0</v>
      </c>
      <c r="E523" t="s">
        <v>11</v>
      </c>
      <c r="F523" t="s">
        <v>12</v>
      </c>
      <c r="G523">
        <v>3994.1777999999999</v>
      </c>
      <c r="H523" t="str">
        <f t="shared" si="124"/>
        <v/>
      </c>
      <c r="I523">
        <f t="shared" si="125"/>
        <v>3994.1777999999999</v>
      </c>
      <c r="J523" t="str">
        <f t="shared" si="112"/>
        <v/>
      </c>
      <c r="K523">
        <f t="shared" si="113"/>
        <v>3994.1777999999999</v>
      </c>
      <c r="L523" t="str">
        <f t="shared" si="114"/>
        <v/>
      </c>
      <c r="M523">
        <f t="shared" si="115"/>
        <v>3994.1777999999999</v>
      </c>
      <c r="N523">
        <f t="shared" si="116"/>
        <v>3994.1777999999999</v>
      </c>
      <c r="O523" s="8" t="str">
        <f t="shared" si="117"/>
        <v/>
      </c>
      <c r="P523">
        <f t="shared" si="118"/>
        <v>3994.1777999999999</v>
      </c>
      <c r="Q523" s="8" t="str">
        <f t="shared" si="119"/>
        <v/>
      </c>
      <c r="R523" s="8">
        <f t="shared" si="120"/>
        <v>3994.1777999999999</v>
      </c>
      <c r="S523" s="8" t="str">
        <f t="shared" si="121"/>
        <v/>
      </c>
      <c r="T523" s="8" t="str">
        <f t="shared" si="122"/>
        <v/>
      </c>
      <c r="U523" s="8" t="str">
        <f t="shared" si="123"/>
        <v/>
      </c>
    </row>
    <row r="524" spans="1:21" ht="17" x14ac:dyDescent="0.2">
      <c r="A524">
        <v>51</v>
      </c>
      <c r="B524" t="s">
        <v>7</v>
      </c>
      <c r="C524">
        <v>33.914999999999999</v>
      </c>
      <c r="D524">
        <v>0</v>
      </c>
      <c r="E524" t="s">
        <v>11</v>
      </c>
      <c r="F524" t="s">
        <v>14</v>
      </c>
      <c r="G524">
        <v>9866.3048500000004</v>
      </c>
      <c r="H524" t="str">
        <f t="shared" si="124"/>
        <v/>
      </c>
      <c r="I524">
        <f t="shared" si="125"/>
        <v>9866.3048500000004</v>
      </c>
      <c r="J524" t="str">
        <f t="shared" si="112"/>
        <v/>
      </c>
      <c r="K524">
        <f t="shared" si="113"/>
        <v>9866.3048500000004</v>
      </c>
      <c r="L524" t="str">
        <f t="shared" si="114"/>
        <v/>
      </c>
      <c r="M524">
        <f t="shared" si="115"/>
        <v>9866.3048500000004</v>
      </c>
      <c r="N524" t="str">
        <f t="shared" si="116"/>
        <v/>
      </c>
      <c r="O524" s="8">
        <f t="shared" si="117"/>
        <v>9866.3048500000004</v>
      </c>
      <c r="P524">
        <f t="shared" si="118"/>
        <v>9866.3048500000004</v>
      </c>
      <c r="Q524" s="8" t="str">
        <f t="shared" si="119"/>
        <v/>
      </c>
      <c r="R524" s="8" t="str">
        <f t="shared" si="120"/>
        <v/>
      </c>
      <c r="S524" s="8" t="str">
        <f t="shared" si="121"/>
        <v/>
      </c>
      <c r="T524" s="8">
        <f t="shared" si="122"/>
        <v>9866.3048500000004</v>
      </c>
      <c r="U524" s="8" t="str">
        <f t="shared" si="123"/>
        <v/>
      </c>
    </row>
    <row r="525" spans="1:21" ht="17" x14ac:dyDescent="0.2">
      <c r="A525">
        <v>38</v>
      </c>
      <c r="B525" t="s">
        <v>7</v>
      </c>
      <c r="C525">
        <v>37.729999999999997</v>
      </c>
      <c r="D525">
        <v>0</v>
      </c>
      <c r="E525" t="s">
        <v>11</v>
      </c>
      <c r="F525" t="s">
        <v>12</v>
      </c>
      <c r="G525">
        <v>5397.6166999999996</v>
      </c>
      <c r="H525" t="str">
        <f t="shared" si="124"/>
        <v/>
      </c>
      <c r="I525">
        <f t="shared" si="125"/>
        <v>5397.6166999999996</v>
      </c>
      <c r="J525" t="str">
        <f t="shared" si="112"/>
        <v/>
      </c>
      <c r="K525">
        <f t="shared" si="113"/>
        <v>5397.6166999999996</v>
      </c>
      <c r="L525" t="str">
        <f t="shared" si="114"/>
        <v/>
      </c>
      <c r="M525">
        <f t="shared" si="115"/>
        <v>5397.6166999999996</v>
      </c>
      <c r="N525">
        <f t="shared" si="116"/>
        <v>5397.6166999999996</v>
      </c>
      <c r="O525" s="8" t="str">
        <f t="shared" si="117"/>
        <v/>
      </c>
      <c r="P525">
        <f t="shared" si="118"/>
        <v>5397.6166999999996</v>
      </c>
      <c r="Q525" s="8" t="str">
        <f t="shared" si="119"/>
        <v/>
      </c>
      <c r="R525" s="8">
        <f t="shared" si="120"/>
        <v>5397.6166999999996</v>
      </c>
      <c r="S525" s="8" t="str">
        <f t="shared" si="121"/>
        <v/>
      </c>
      <c r="T525" s="8" t="str">
        <f t="shared" si="122"/>
        <v/>
      </c>
      <c r="U525" s="8" t="str">
        <f t="shared" si="123"/>
        <v/>
      </c>
    </row>
    <row r="526" spans="1:21" ht="17" x14ac:dyDescent="0.2">
      <c r="A526">
        <v>42</v>
      </c>
      <c r="B526" t="s">
        <v>10</v>
      </c>
      <c r="C526">
        <v>26.07</v>
      </c>
      <c r="D526">
        <v>1</v>
      </c>
      <c r="E526" t="s">
        <v>8</v>
      </c>
      <c r="F526" t="s">
        <v>12</v>
      </c>
      <c r="G526">
        <v>38245.593269999998</v>
      </c>
      <c r="H526">
        <f t="shared" si="124"/>
        <v>38245.593269999998</v>
      </c>
      <c r="I526" t="str">
        <f t="shared" si="125"/>
        <v/>
      </c>
      <c r="J526" t="str">
        <f t="shared" si="112"/>
        <v/>
      </c>
      <c r="K526">
        <f t="shared" si="113"/>
        <v>38245.593269999998</v>
      </c>
      <c r="L526">
        <f t="shared" si="114"/>
        <v>38245.593269999998</v>
      </c>
      <c r="M526" t="str">
        <f t="shared" si="115"/>
        <v/>
      </c>
      <c r="N526">
        <f t="shared" si="116"/>
        <v>38245.593269999998</v>
      </c>
      <c r="O526" s="8" t="str">
        <f t="shared" si="117"/>
        <v/>
      </c>
      <c r="P526">
        <f t="shared" si="118"/>
        <v>38245.593269999998</v>
      </c>
      <c r="Q526" s="8" t="str">
        <f t="shared" si="119"/>
        <v/>
      </c>
      <c r="R526" s="8">
        <f t="shared" si="120"/>
        <v>38245.593269999998</v>
      </c>
      <c r="S526" s="8" t="str">
        <f t="shared" si="121"/>
        <v/>
      </c>
      <c r="T526" s="8" t="str">
        <f t="shared" si="122"/>
        <v/>
      </c>
      <c r="U526" s="8" t="str">
        <f t="shared" si="123"/>
        <v/>
      </c>
    </row>
    <row r="527" spans="1:21" ht="17" x14ac:dyDescent="0.2">
      <c r="A527">
        <v>18</v>
      </c>
      <c r="B527" t="s">
        <v>7</v>
      </c>
      <c r="C527">
        <v>33.880000000000003</v>
      </c>
      <c r="D527">
        <v>0</v>
      </c>
      <c r="E527" t="s">
        <v>11</v>
      </c>
      <c r="F527" t="s">
        <v>12</v>
      </c>
      <c r="G527">
        <v>11482.63485</v>
      </c>
      <c r="H527" t="str">
        <f t="shared" si="124"/>
        <v/>
      </c>
      <c r="I527">
        <f t="shared" si="125"/>
        <v>11482.63485</v>
      </c>
      <c r="J527" t="str">
        <f t="shared" si="112"/>
        <v/>
      </c>
      <c r="K527">
        <f t="shared" si="113"/>
        <v>11482.63485</v>
      </c>
      <c r="L527" t="str">
        <f t="shared" si="114"/>
        <v/>
      </c>
      <c r="M527">
        <f t="shared" si="115"/>
        <v>11482.63485</v>
      </c>
      <c r="N527">
        <f t="shared" si="116"/>
        <v>11482.63485</v>
      </c>
      <c r="O527" s="8" t="str">
        <f t="shared" si="117"/>
        <v/>
      </c>
      <c r="P527">
        <f t="shared" si="118"/>
        <v>11482.63485</v>
      </c>
      <c r="Q527" s="8" t="str">
        <f t="shared" si="119"/>
        <v/>
      </c>
      <c r="R527" s="8">
        <f t="shared" si="120"/>
        <v>11482.63485</v>
      </c>
      <c r="S527" s="8" t="str">
        <f t="shared" si="121"/>
        <v/>
      </c>
      <c r="T527" s="8" t="str">
        <f t="shared" si="122"/>
        <v/>
      </c>
      <c r="U527" s="8" t="str">
        <f t="shared" si="123"/>
        <v/>
      </c>
    </row>
    <row r="528" spans="1:21" ht="17" x14ac:dyDescent="0.2">
      <c r="A528">
        <v>19</v>
      </c>
      <c r="B528" t="s">
        <v>7</v>
      </c>
      <c r="C528">
        <v>30.59</v>
      </c>
      <c r="D528">
        <v>2</v>
      </c>
      <c r="E528" t="s">
        <v>11</v>
      </c>
      <c r="F528" t="s">
        <v>13</v>
      </c>
      <c r="G528">
        <v>24059.680189999999</v>
      </c>
      <c r="H528" t="str">
        <f t="shared" si="124"/>
        <v/>
      </c>
      <c r="I528">
        <f t="shared" si="125"/>
        <v>24059.680189999999</v>
      </c>
      <c r="J528" t="str">
        <f t="shared" si="112"/>
        <v/>
      </c>
      <c r="K528">
        <f t="shared" si="113"/>
        <v>24059.680189999999</v>
      </c>
      <c r="L528" t="str">
        <f t="shared" si="114"/>
        <v/>
      </c>
      <c r="M528">
        <f t="shared" si="115"/>
        <v>24059.680189999999</v>
      </c>
      <c r="N528" t="str">
        <f t="shared" si="116"/>
        <v/>
      </c>
      <c r="O528" s="8">
        <f t="shared" si="117"/>
        <v>24059.680189999999</v>
      </c>
      <c r="P528" t="str">
        <f t="shared" si="118"/>
        <v/>
      </c>
      <c r="Q528" s="8">
        <f t="shared" si="119"/>
        <v>24059.680189999999</v>
      </c>
      <c r="R528" s="8" t="str">
        <f t="shared" si="120"/>
        <v/>
      </c>
      <c r="S528" s="8" t="str">
        <f t="shared" si="121"/>
        <v/>
      </c>
      <c r="T528" s="8" t="str">
        <f t="shared" si="122"/>
        <v/>
      </c>
      <c r="U528" s="8">
        <f t="shared" si="123"/>
        <v>24059.680189999999</v>
      </c>
    </row>
    <row r="529" spans="1:21" ht="17" x14ac:dyDescent="0.2">
      <c r="A529">
        <v>51</v>
      </c>
      <c r="B529" t="s">
        <v>7</v>
      </c>
      <c r="C529">
        <v>25.8</v>
      </c>
      <c r="D529">
        <v>1</v>
      </c>
      <c r="E529" t="s">
        <v>11</v>
      </c>
      <c r="F529" t="s">
        <v>9</v>
      </c>
      <c r="G529">
        <v>9861.0249999999996</v>
      </c>
      <c r="H529" t="str">
        <f t="shared" si="124"/>
        <v/>
      </c>
      <c r="I529">
        <f t="shared" si="125"/>
        <v>9861.0249999999996</v>
      </c>
      <c r="J529" t="str">
        <f t="shared" si="112"/>
        <v/>
      </c>
      <c r="K529">
        <f t="shared" si="113"/>
        <v>9861.0249999999996</v>
      </c>
      <c r="L529" t="str">
        <f t="shared" si="114"/>
        <v/>
      </c>
      <c r="M529">
        <f t="shared" si="115"/>
        <v>9861.0249999999996</v>
      </c>
      <c r="N529">
        <f t="shared" si="116"/>
        <v>9861.0249999999996</v>
      </c>
      <c r="O529" s="8" t="str">
        <f t="shared" si="117"/>
        <v/>
      </c>
      <c r="P529" t="str">
        <f t="shared" si="118"/>
        <v/>
      </c>
      <c r="Q529" s="8">
        <f t="shared" si="119"/>
        <v>9861.0249999999996</v>
      </c>
      <c r="R529" s="8" t="str">
        <f t="shared" si="120"/>
        <v/>
      </c>
      <c r="S529" s="8">
        <f t="shared" si="121"/>
        <v>9861.0249999999996</v>
      </c>
      <c r="T529" s="8" t="str">
        <f t="shared" si="122"/>
        <v/>
      </c>
      <c r="U529" s="8" t="str">
        <f t="shared" si="123"/>
        <v/>
      </c>
    </row>
    <row r="530" spans="1:21" ht="17" x14ac:dyDescent="0.2">
      <c r="A530">
        <v>46</v>
      </c>
      <c r="B530" t="s">
        <v>10</v>
      </c>
      <c r="C530">
        <v>39.424999999999997</v>
      </c>
      <c r="D530">
        <v>1</v>
      </c>
      <c r="E530" t="s">
        <v>11</v>
      </c>
      <c r="F530" t="s">
        <v>14</v>
      </c>
      <c r="G530">
        <v>8342.9087500000005</v>
      </c>
      <c r="H530" t="str">
        <f t="shared" si="124"/>
        <v/>
      </c>
      <c r="I530">
        <f t="shared" si="125"/>
        <v>8342.9087500000005</v>
      </c>
      <c r="J530" t="str">
        <f t="shared" si="112"/>
        <v/>
      </c>
      <c r="K530">
        <f t="shared" si="113"/>
        <v>8342.9087500000005</v>
      </c>
      <c r="L530">
        <f t="shared" si="114"/>
        <v>8342.9087500000005</v>
      </c>
      <c r="M530" t="str">
        <f t="shared" si="115"/>
        <v/>
      </c>
      <c r="N530" t="str">
        <f t="shared" si="116"/>
        <v/>
      </c>
      <c r="O530" s="8">
        <f t="shared" si="117"/>
        <v>8342.9087500000005</v>
      </c>
      <c r="P530">
        <f t="shared" si="118"/>
        <v>8342.9087500000005</v>
      </c>
      <c r="Q530" s="8" t="str">
        <f t="shared" si="119"/>
        <v/>
      </c>
      <c r="R530" s="8" t="str">
        <f t="shared" si="120"/>
        <v/>
      </c>
      <c r="S530" s="8" t="str">
        <f t="shared" si="121"/>
        <v/>
      </c>
      <c r="T530" s="8">
        <f t="shared" si="122"/>
        <v>8342.9087500000005</v>
      </c>
      <c r="U530" s="8" t="str">
        <f t="shared" si="123"/>
        <v/>
      </c>
    </row>
    <row r="531" spans="1:21" ht="17" x14ac:dyDescent="0.2">
      <c r="A531">
        <v>18</v>
      </c>
      <c r="B531" t="s">
        <v>10</v>
      </c>
      <c r="C531">
        <v>25.46</v>
      </c>
      <c r="D531">
        <v>0</v>
      </c>
      <c r="E531" t="s">
        <v>11</v>
      </c>
      <c r="F531" t="s">
        <v>14</v>
      </c>
      <c r="G531">
        <v>1708.0014000000001</v>
      </c>
      <c r="H531" t="str">
        <f t="shared" si="124"/>
        <v/>
      </c>
      <c r="I531">
        <f t="shared" si="125"/>
        <v>1708.0014000000001</v>
      </c>
      <c r="J531" t="str">
        <f t="shared" si="112"/>
        <v/>
      </c>
      <c r="K531">
        <f t="shared" si="113"/>
        <v>1708.0014000000001</v>
      </c>
      <c r="L531">
        <f t="shared" si="114"/>
        <v>1708.0014000000001</v>
      </c>
      <c r="M531" t="str">
        <f t="shared" si="115"/>
        <v/>
      </c>
      <c r="N531" t="str">
        <f t="shared" si="116"/>
        <v/>
      </c>
      <c r="O531" s="8">
        <f t="shared" si="117"/>
        <v>1708.0014000000001</v>
      </c>
      <c r="P531">
        <f t="shared" si="118"/>
        <v>1708.0014000000001</v>
      </c>
      <c r="Q531" s="8" t="str">
        <f t="shared" si="119"/>
        <v/>
      </c>
      <c r="R531" s="8" t="str">
        <f t="shared" si="120"/>
        <v/>
      </c>
      <c r="S531" s="8" t="str">
        <f t="shared" si="121"/>
        <v/>
      </c>
      <c r="T531" s="8">
        <f t="shared" si="122"/>
        <v>1708.0014000000001</v>
      </c>
      <c r="U531" s="8" t="str">
        <f t="shared" si="123"/>
        <v/>
      </c>
    </row>
    <row r="532" spans="1:21" ht="17" x14ac:dyDescent="0.2">
      <c r="A532">
        <v>57</v>
      </c>
      <c r="B532" t="s">
        <v>10</v>
      </c>
      <c r="C532">
        <v>42.13</v>
      </c>
      <c r="D532">
        <v>1</v>
      </c>
      <c r="E532" t="s">
        <v>8</v>
      </c>
      <c r="F532" t="s">
        <v>12</v>
      </c>
      <c r="G532">
        <v>48675.517699999997</v>
      </c>
      <c r="H532">
        <f t="shared" si="124"/>
        <v>48675.517699999997</v>
      </c>
      <c r="I532" t="str">
        <f t="shared" si="125"/>
        <v/>
      </c>
      <c r="J532" t="str">
        <f t="shared" si="112"/>
        <v/>
      </c>
      <c r="K532">
        <f t="shared" si="113"/>
        <v>48675.517699999997</v>
      </c>
      <c r="L532">
        <f t="shared" si="114"/>
        <v>48675.517699999997</v>
      </c>
      <c r="M532" t="str">
        <f t="shared" si="115"/>
        <v/>
      </c>
      <c r="N532">
        <f t="shared" si="116"/>
        <v>48675.517699999997</v>
      </c>
      <c r="O532" s="8" t="str">
        <f t="shared" si="117"/>
        <v/>
      </c>
      <c r="P532">
        <f t="shared" si="118"/>
        <v>48675.517699999997</v>
      </c>
      <c r="Q532" s="8" t="str">
        <f t="shared" si="119"/>
        <v/>
      </c>
      <c r="R532" s="8">
        <f t="shared" si="120"/>
        <v>48675.517699999997</v>
      </c>
      <c r="S532" s="8" t="str">
        <f t="shared" si="121"/>
        <v/>
      </c>
      <c r="T532" s="8" t="str">
        <f t="shared" si="122"/>
        <v/>
      </c>
      <c r="U532" s="8" t="str">
        <f t="shared" si="123"/>
        <v/>
      </c>
    </row>
    <row r="533" spans="1:21" ht="17" x14ac:dyDescent="0.2">
      <c r="A533">
        <v>62</v>
      </c>
      <c r="B533" t="s">
        <v>7</v>
      </c>
      <c r="C533">
        <v>31.73</v>
      </c>
      <c r="D533">
        <v>0</v>
      </c>
      <c r="E533" t="s">
        <v>11</v>
      </c>
      <c r="F533" t="s">
        <v>14</v>
      </c>
      <c r="G533">
        <v>14043.476699999999</v>
      </c>
      <c r="H533" t="str">
        <f t="shared" si="124"/>
        <v/>
      </c>
      <c r="I533">
        <f t="shared" si="125"/>
        <v>14043.476699999999</v>
      </c>
      <c r="J533" t="str">
        <f t="shared" si="112"/>
        <v/>
      </c>
      <c r="K533">
        <f t="shared" si="113"/>
        <v>14043.476699999999</v>
      </c>
      <c r="L533" t="str">
        <f t="shared" si="114"/>
        <v/>
      </c>
      <c r="M533">
        <f t="shared" si="115"/>
        <v>14043.476699999999</v>
      </c>
      <c r="N533" t="str">
        <f t="shared" si="116"/>
        <v/>
      </c>
      <c r="O533" s="8">
        <f t="shared" si="117"/>
        <v>14043.476699999999</v>
      </c>
      <c r="P533">
        <f t="shared" si="118"/>
        <v>14043.476699999999</v>
      </c>
      <c r="Q533" s="8" t="str">
        <f t="shared" si="119"/>
        <v/>
      </c>
      <c r="R533" s="8" t="str">
        <f t="shared" si="120"/>
        <v/>
      </c>
      <c r="S533" s="8" t="str">
        <f t="shared" si="121"/>
        <v/>
      </c>
      <c r="T533" s="8">
        <f t="shared" si="122"/>
        <v>14043.476699999999</v>
      </c>
      <c r="U533" s="8" t="str">
        <f t="shared" si="123"/>
        <v/>
      </c>
    </row>
    <row r="534" spans="1:21" ht="17" x14ac:dyDescent="0.2">
      <c r="A534">
        <v>59</v>
      </c>
      <c r="B534" t="s">
        <v>10</v>
      </c>
      <c r="C534">
        <v>29.7</v>
      </c>
      <c r="D534">
        <v>2</v>
      </c>
      <c r="E534" t="s">
        <v>11</v>
      </c>
      <c r="F534" t="s">
        <v>12</v>
      </c>
      <c r="G534">
        <v>12925.886</v>
      </c>
      <c r="H534" t="str">
        <f t="shared" si="124"/>
        <v/>
      </c>
      <c r="I534">
        <f t="shared" si="125"/>
        <v>12925.886</v>
      </c>
      <c r="J534" t="str">
        <f t="shared" si="112"/>
        <v/>
      </c>
      <c r="K534">
        <f t="shared" si="113"/>
        <v>12925.886</v>
      </c>
      <c r="L534">
        <f t="shared" si="114"/>
        <v>12925.886</v>
      </c>
      <c r="M534" t="str">
        <f t="shared" si="115"/>
        <v/>
      </c>
      <c r="N534">
        <f t="shared" si="116"/>
        <v>12925.886</v>
      </c>
      <c r="O534" s="8" t="str">
        <f t="shared" si="117"/>
        <v/>
      </c>
      <c r="P534">
        <f t="shared" si="118"/>
        <v>12925.886</v>
      </c>
      <c r="Q534" s="8" t="str">
        <f t="shared" si="119"/>
        <v/>
      </c>
      <c r="R534" s="8">
        <f t="shared" si="120"/>
        <v>12925.886</v>
      </c>
      <c r="S534" s="8" t="str">
        <f t="shared" si="121"/>
        <v/>
      </c>
      <c r="T534" s="8" t="str">
        <f t="shared" si="122"/>
        <v/>
      </c>
      <c r="U534" s="8" t="str">
        <f t="shared" si="123"/>
        <v/>
      </c>
    </row>
    <row r="535" spans="1:21" ht="17" x14ac:dyDescent="0.2">
      <c r="A535">
        <v>37</v>
      </c>
      <c r="B535" t="s">
        <v>10</v>
      </c>
      <c r="C535">
        <v>36.19</v>
      </c>
      <c r="D535">
        <v>0</v>
      </c>
      <c r="E535" t="s">
        <v>11</v>
      </c>
      <c r="F535" t="s">
        <v>12</v>
      </c>
      <c r="G535">
        <v>19214.705529999999</v>
      </c>
      <c r="H535" t="str">
        <f t="shared" si="124"/>
        <v/>
      </c>
      <c r="I535">
        <f t="shared" si="125"/>
        <v>19214.705529999999</v>
      </c>
      <c r="J535" t="str">
        <f t="shared" si="112"/>
        <v/>
      </c>
      <c r="K535">
        <f t="shared" si="113"/>
        <v>19214.705529999999</v>
      </c>
      <c r="L535">
        <f t="shared" si="114"/>
        <v>19214.705529999999</v>
      </c>
      <c r="M535" t="str">
        <f t="shared" si="115"/>
        <v/>
      </c>
      <c r="N535">
        <f t="shared" si="116"/>
        <v>19214.705529999999</v>
      </c>
      <c r="O535" s="8" t="str">
        <f t="shared" si="117"/>
        <v/>
      </c>
      <c r="P535">
        <f t="shared" si="118"/>
        <v>19214.705529999999</v>
      </c>
      <c r="Q535" s="8" t="str">
        <f t="shared" si="119"/>
        <v/>
      </c>
      <c r="R535" s="8">
        <f t="shared" si="120"/>
        <v>19214.705529999999</v>
      </c>
      <c r="S535" s="8" t="str">
        <f t="shared" si="121"/>
        <v/>
      </c>
      <c r="T535" s="8" t="str">
        <f t="shared" si="122"/>
        <v/>
      </c>
      <c r="U535" s="8" t="str">
        <f t="shared" si="123"/>
        <v/>
      </c>
    </row>
    <row r="536" spans="1:21" ht="17" x14ac:dyDescent="0.2">
      <c r="A536">
        <v>64</v>
      </c>
      <c r="B536" t="s">
        <v>10</v>
      </c>
      <c r="C536">
        <v>40.479999999999997</v>
      </c>
      <c r="D536">
        <v>0</v>
      </c>
      <c r="E536" t="s">
        <v>11</v>
      </c>
      <c r="F536" t="s">
        <v>12</v>
      </c>
      <c r="G536">
        <v>13831.1152</v>
      </c>
      <c r="H536" t="str">
        <f t="shared" si="124"/>
        <v/>
      </c>
      <c r="I536">
        <f t="shared" si="125"/>
        <v>13831.1152</v>
      </c>
      <c r="J536" t="str">
        <f t="shared" si="112"/>
        <v/>
      </c>
      <c r="K536">
        <f t="shared" si="113"/>
        <v>13831.1152</v>
      </c>
      <c r="L536">
        <f t="shared" si="114"/>
        <v>13831.1152</v>
      </c>
      <c r="M536" t="str">
        <f t="shared" si="115"/>
        <v/>
      </c>
      <c r="N536">
        <f t="shared" si="116"/>
        <v>13831.1152</v>
      </c>
      <c r="O536" s="8" t="str">
        <f t="shared" si="117"/>
        <v/>
      </c>
      <c r="P536">
        <f t="shared" si="118"/>
        <v>13831.1152</v>
      </c>
      <c r="Q536" s="8" t="str">
        <f t="shared" si="119"/>
        <v/>
      </c>
      <c r="R536" s="8">
        <f t="shared" si="120"/>
        <v>13831.1152</v>
      </c>
      <c r="S536" s="8" t="str">
        <f t="shared" si="121"/>
        <v/>
      </c>
      <c r="T536" s="8" t="str">
        <f t="shared" si="122"/>
        <v/>
      </c>
      <c r="U536" s="8" t="str">
        <f t="shared" si="123"/>
        <v/>
      </c>
    </row>
    <row r="537" spans="1:21" ht="17" x14ac:dyDescent="0.2">
      <c r="A537">
        <v>38</v>
      </c>
      <c r="B537" t="s">
        <v>10</v>
      </c>
      <c r="C537">
        <v>28.024999999999999</v>
      </c>
      <c r="D537">
        <v>1</v>
      </c>
      <c r="E537" t="s">
        <v>11</v>
      </c>
      <c r="F537" t="s">
        <v>14</v>
      </c>
      <c r="G537">
        <v>6067.1267500000004</v>
      </c>
      <c r="H537" t="str">
        <f t="shared" si="124"/>
        <v/>
      </c>
      <c r="I537">
        <f t="shared" si="125"/>
        <v>6067.1267500000004</v>
      </c>
      <c r="J537" t="str">
        <f t="shared" si="112"/>
        <v/>
      </c>
      <c r="K537">
        <f t="shared" si="113"/>
        <v>6067.1267500000004</v>
      </c>
      <c r="L537">
        <f t="shared" si="114"/>
        <v>6067.1267500000004</v>
      </c>
      <c r="M537" t="str">
        <f t="shared" si="115"/>
        <v/>
      </c>
      <c r="N537" t="str">
        <f t="shared" si="116"/>
        <v/>
      </c>
      <c r="O537" s="8">
        <f t="shared" si="117"/>
        <v>6067.1267500000004</v>
      </c>
      <c r="P537">
        <f t="shared" si="118"/>
        <v>6067.1267500000004</v>
      </c>
      <c r="Q537" s="8" t="str">
        <f t="shared" si="119"/>
        <v/>
      </c>
      <c r="R537" s="8" t="str">
        <f t="shared" si="120"/>
        <v/>
      </c>
      <c r="S537" s="8" t="str">
        <f t="shared" si="121"/>
        <v/>
      </c>
      <c r="T537" s="8">
        <f t="shared" si="122"/>
        <v>6067.1267500000004</v>
      </c>
      <c r="U537" s="8" t="str">
        <f t="shared" si="123"/>
        <v/>
      </c>
    </row>
    <row r="538" spans="1:21" ht="17" x14ac:dyDescent="0.2">
      <c r="A538">
        <v>33</v>
      </c>
      <c r="B538" t="s">
        <v>7</v>
      </c>
      <c r="C538">
        <v>38.9</v>
      </c>
      <c r="D538">
        <v>3</v>
      </c>
      <c r="E538" t="s">
        <v>11</v>
      </c>
      <c r="F538" t="s">
        <v>9</v>
      </c>
      <c r="G538">
        <v>5972.3779999999997</v>
      </c>
      <c r="H538" t="str">
        <f t="shared" si="124"/>
        <v/>
      </c>
      <c r="I538">
        <f t="shared" si="125"/>
        <v>5972.3779999999997</v>
      </c>
      <c r="J538" t="str">
        <f t="shared" si="112"/>
        <v/>
      </c>
      <c r="K538">
        <f t="shared" si="113"/>
        <v>5972.3779999999997</v>
      </c>
      <c r="L538" t="str">
        <f t="shared" si="114"/>
        <v/>
      </c>
      <c r="M538">
        <f t="shared" si="115"/>
        <v>5972.3779999999997</v>
      </c>
      <c r="N538">
        <f t="shared" si="116"/>
        <v>5972.3779999999997</v>
      </c>
      <c r="O538" s="8" t="str">
        <f t="shared" si="117"/>
        <v/>
      </c>
      <c r="P538" t="str">
        <f t="shared" si="118"/>
        <v/>
      </c>
      <c r="Q538" s="8">
        <f t="shared" si="119"/>
        <v>5972.3779999999997</v>
      </c>
      <c r="R538" s="8" t="str">
        <f t="shared" si="120"/>
        <v/>
      </c>
      <c r="S538" s="8">
        <f t="shared" si="121"/>
        <v>5972.3779999999997</v>
      </c>
      <c r="T538" s="8" t="str">
        <f t="shared" si="122"/>
        <v/>
      </c>
      <c r="U538" s="8" t="str">
        <f t="shared" si="123"/>
        <v/>
      </c>
    </row>
    <row r="539" spans="1:21" ht="17" x14ac:dyDescent="0.2">
      <c r="A539">
        <v>46</v>
      </c>
      <c r="B539" t="s">
        <v>7</v>
      </c>
      <c r="C539">
        <v>30.2</v>
      </c>
      <c r="D539">
        <v>2</v>
      </c>
      <c r="E539" t="s">
        <v>11</v>
      </c>
      <c r="F539" t="s">
        <v>9</v>
      </c>
      <c r="G539">
        <v>8825.0859999999993</v>
      </c>
      <c r="H539" t="str">
        <f t="shared" si="124"/>
        <v/>
      </c>
      <c r="I539">
        <f t="shared" si="125"/>
        <v>8825.0859999999993</v>
      </c>
      <c r="J539" t="str">
        <f t="shared" si="112"/>
        <v/>
      </c>
      <c r="K539">
        <f t="shared" si="113"/>
        <v>8825.0859999999993</v>
      </c>
      <c r="L539" t="str">
        <f t="shared" si="114"/>
        <v/>
      </c>
      <c r="M539">
        <f t="shared" si="115"/>
        <v>8825.0859999999993</v>
      </c>
      <c r="N539">
        <f t="shared" si="116"/>
        <v>8825.0859999999993</v>
      </c>
      <c r="O539" s="8" t="str">
        <f t="shared" si="117"/>
        <v/>
      </c>
      <c r="P539" t="str">
        <f t="shared" si="118"/>
        <v/>
      </c>
      <c r="Q539" s="8">
        <f t="shared" si="119"/>
        <v>8825.0859999999993</v>
      </c>
      <c r="R539" s="8" t="str">
        <f t="shared" si="120"/>
        <v/>
      </c>
      <c r="S539" s="8">
        <f t="shared" si="121"/>
        <v>8825.0859999999993</v>
      </c>
      <c r="T539" s="8" t="str">
        <f t="shared" si="122"/>
        <v/>
      </c>
      <c r="U539" s="8" t="str">
        <f t="shared" si="123"/>
        <v/>
      </c>
    </row>
    <row r="540" spans="1:21" ht="17" x14ac:dyDescent="0.2">
      <c r="A540">
        <v>46</v>
      </c>
      <c r="B540" t="s">
        <v>7</v>
      </c>
      <c r="C540">
        <v>28.05</v>
      </c>
      <c r="D540">
        <v>1</v>
      </c>
      <c r="E540" t="s">
        <v>11</v>
      </c>
      <c r="F540" t="s">
        <v>12</v>
      </c>
      <c r="G540">
        <v>8233.0974999999999</v>
      </c>
      <c r="H540" t="str">
        <f t="shared" si="124"/>
        <v/>
      </c>
      <c r="I540">
        <f t="shared" si="125"/>
        <v>8233.0974999999999</v>
      </c>
      <c r="J540" t="str">
        <f t="shared" si="112"/>
        <v/>
      </c>
      <c r="K540">
        <f t="shared" si="113"/>
        <v>8233.0974999999999</v>
      </c>
      <c r="L540" t="str">
        <f t="shared" si="114"/>
        <v/>
      </c>
      <c r="M540">
        <f t="shared" si="115"/>
        <v>8233.0974999999999</v>
      </c>
      <c r="N540">
        <f t="shared" si="116"/>
        <v>8233.0974999999999</v>
      </c>
      <c r="O540" s="8" t="str">
        <f t="shared" si="117"/>
        <v/>
      </c>
      <c r="P540">
        <f t="shared" si="118"/>
        <v>8233.0974999999999</v>
      </c>
      <c r="Q540" s="8" t="str">
        <f t="shared" si="119"/>
        <v/>
      </c>
      <c r="R540" s="8">
        <f t="shared" si="120"/>
        <v>8233.0974999999999</v>
      </c>
      <c r="S540" s="8" t="str">
        <f t="shared" si="121"/>
        <v/>
      </c>
      <c r="T540" s="8" t="str">
        <f t="shared" si="122"/>
        <v/>
      </c>
      <c r="U540" s="8" t="str">
        <f t="shared" si="123"/>
        <v/>
      </c>
    </row>
    <row r="541" spans="1:21" ht="17" x14ac:dyDescent="0.2">
      <c r="A541">
        <v>53</v>
      </c>
      <c r="B541" t="s">
        <v>10</v>
      </c>
      <c r="C541">
        <v>31.35</v>
      </c>
      <c r="D541">
        <v>0</v>
      </c>
      <c r="E541" t="s">
        <v>11</v>
      </c>
      <c r="F541" t="s">
        <v>12</v>
      </c>
      <c r="G541">
        <v>27346.04207</v>
      </c>
      <c r="H541" t="str">
        <f t="shared" si="124"/>
        <v/>
      </c>
      <c r="I541">
        <f t="shared" si="125"/>
        <v>27346.04207</v>
      </c>
      <c r="J541" t="str">
        <f t="shared" si="112"/>
        <v/>
      </c>
      <c r="K541">
        <f t="shared" si="113"/>
        <v>27346.04207</v>
      </c>
      <c r="L541">
        <f t="shared" si="114"/>
        <v>27346.04207</v>
      </c>
      <c r="M541" t="str">
        <f t="shared" si="115"/>
        <v/>
      </c>
      <c r="N541">
        <f t="shared" si="116"/>
        <v>27346.04207</v>
      </c>
      <c r="O541" s="8" t="str">
        <f t="shared" si="117"/>
        <v/>
      </c>
      <c r="P541">
        <f t="shared" si="118"/>
        <v>27346.04207</v>
      </c>
      <c r="Q541" s="8" t="str">
        <f t="shared" si="119"/>
        <v/>
      </c>
      <c r="R541" s="8">
        <f t="shared" si="120"/>
        <v>27346.04207</v>
      </c>
      <c r="S541" s="8" t="str">
        <f t="shared" si="121"/>
        <v/>
      </c>
      <c r="T541" s="8" t="str">
        <f t="shared" si="122"/>
        <v/>
      </c>
      <c r="U541" s="8" t="str">
        <f t="shared" si="123"/>
        <v/>
      </c>
    </row>
    <row r="542" spans="1:21" ht="17" x14ac:dyDescent="0.2">
      <c r="A542">
        <v>34</v>
      </c>
      <c r="B542" t="s">
        <v>7</v>
      </c>
      <c r="C542">
        <v>38</v>
      </c>
      <c r="D542">
        <v>3</v>
      </c>
      <c r="E542" t="s">
        <v>11</v>
      </c>
      <c r="F542" t="s">
        <v>9</v>
      </c>
      <c r="G542">
        <v>6196.4480000000003</v>
      </c>
      <c r="H542" t="str">
        <f t="shared" si="124"/>
        <v/>
      </c>
      <c r="I542">
        <f t="shared" si="125"/>
        <v>6196.4480000000003</v>
      </c>
      <c r="J542" t="str">
        <f t="shared" si="112"/>
        <v/>
      </c>
      <c r="K542">
        <f t="shared" si="113"/>
        <v>6196.4480000000003</v>
      </c>
      <c r="L542" t="str">
        <f t="shared" si="114"/>
        <v/>
      </c>
      <c r="M542">
        <f t="shared" si="115"/>
        <v>6196.4480000000003</v>
      </c>
      <c r="N542">
        <f t="shared" si="116"/>
        <v>6196.4480000000003</v>
      </c>
      <c r="O542" s="8" t="str">
        <f t="shared" si="117"/>
        <v/>
      </c>
      <c r="P542" t="str">
        <f t="shared" si="118"/>
        <v/>
      </c>
      <c r="Q542" s="8">
        <f t="shared" si="119"/>
        <v>6196.4480000000003</v>
      </c>
      <c r="R542" s="8" t="str">
        <f t="shared" si="120"/>
        <v/>
      </c>
      <c r="S542" s="8">
        <f t="shared" si="121"/>
        <v>6196.4480000000003</v>
      </c>
      <c r="T542" s="8" t="str">
        <f t="shared" si="122"/>
        <v/>
      </c>
      <c r="U542" s="8" t="str">
        <f t="shared" si="123"/>
        <v/>
      </c>
    </row>
    <row r="543" spans="1:21" ht="17" x14ac:dyDescent="0.2">
      <c r="A543">
        <v>20</v>
      </c>
      <c r="B543" t="s">
        <v>7</v>
      </c>
      <c r="C543">
        <v>31.79</v>
      </c>
      <c r="D543">
        <v>2</v>
      </c>
      <c r="E543" t="s">
        <v>11</v>
      </c>
      <c r="F543" t="s">
        <v>12</v>
      </c>
      <c r="G543">
        <v>3056.3881000000001</v>
      </c>
      <c r="H543" t="str">
        <f t="shared" si="124"/>
        <v/>
      </c>
      <c r="I543">
        <f t="shared" si="125"/>
        <v>3056.3881000000001</v>
      </c>
      <c r="J543" t="str">
        <f t="shared" si="112"/>
        <v/>
      </c>
      <c r="K543">
        <f t="shared" si="113"/>
        <v>3056.3881000000001</v>
      </c>
      <c r="L543" t="str">
        <f t="shared" si="114"/>
        <v/>
      </c>
      <c r="M543">
        <f t="shared" si="115"/>
        <v>3056.3881000000001</v>
      </c>
      <c r="N543">
        <f t="shared" si="116"/>
        <v>3056.3881000000001</v>
      </c>
      <c r="O543" s="8" t="str">
        <f t="shared" si="117"/>
        <v/>
      </c>
      <c r="P543">
        <f t="shared" si="118"/>
        <v>3056.3881000000001</v>
      </c>
      <c r="Q543" s="8" t="str">
        <f t="shared" si="119"/>
        <v/>
      </c>
      <c r="R543" s="8">
        <f t="shared" si="120"/>
        <v>3056.3881000000001</v>
      </c>
      <c r="S543" s="8" t="str">
        <f t="shared" si="121"/>
        <v/>
      </c>
      <c r="T543" s="8" t="str">
        <f t="shared" si="122"/>
        <v/>
      </c>
      <c r="U543" s="8" t="str">
        <f t="shared" si="123"/>
        <v/>
      </c>
    </row>
    <row r="544" spans="1:21" ht="17" x14ac:dyDescent="0.2">
      <c r="A544">
        <v>63</v>
      </c>
      <c r="B544" t="s">
        <v>7</v>
      </c>
      <c r="C544">
        <v>36.299999999999997</v>
      </c>
      <c r="D544">
        <v>0</v>
      </c>
      <c r="E544" t="s">
        <v>11</v>
      </c>
      <c r="F544" t="s">
        <v>12</v>
      </c>
      <c r="G544">
        <v>13887.204</v>
      </c>
      <c r="H544" t="str">
        <f t="shared" si="124"/>
        <v/>
      </c>
      <c r="I544">
        <f t="shared" si="125"/>
        <v>13887.204</v>
      </c>
      <c r="J544" t="str">
        <f t="shared" si="112"/>
        <v/>
      </c>
      <c r="K544">
        <f t="shared" si="113"/>
        <v>13887.204</v>
      </c>
      <c r="L544" t="str">
        <f t="shared" si="114"/>
        <v/>
      </c>
      <c r="M544">
        <f t="shared" si="115"/>
        <v>13887.204</v>
      </c>
      <c r="N544">
        <f t="shared" si="116"/>
        <v>13887.204</v>
      </c>
      <c r="O544" s="8" t="str">
        <f t="shared" si="117"/>
        <v/>
      </c>
      <c r="P544">
        <f t="shared" si="118"/>
        <v>13887.204</v>
      </c>
      <c r="Q544" s="8" t="str">
        <f t="shared" si="119"/>
        <v/>
      </c>
      <c r="R544" s="8">
        <f t="shared" si="120"/>
        <v>13887.204</v>
      </c>
      <c r="S544" s="8" t="str">
        <f t="shared" si="121"/>
        <v/>
      </c>
      <c r="T544" s="8" t="str">
        <f t="shared" si="122"/>
        <v/>
      </c>
      <c r="U544" s="8" t="str">
        <f t="shared" si="123"/>
        <v/>
      </c>
    </row>
    <row r="545" spans="1:21" ht="17" x14ac:dyDescent="0.2">
      <c r="A545">
        <v>54</v>
      </c>
      <c r="B545" t="s">
        <v>7</v>
      </c>
      <c r="C545">
        <v>47.41</v>
      </c>
      <c r="D545">
        <v>0</v>
      </c>
      <c r="E545" t="s">
        <v>8</v>
      </c>
      <c r="F545" t="s">
        <v>12</v>
      </c>
      <c r="G545">
        <v>63770.428010000003</v>
      </c>
      <c r="H545">
        <f t="shared" si="124"/>
        <v>63770.428010000003</v>
      </c>
      <c r="I545" t="str">
        <f t="shared" si="125"/>
        <v/>
      </c>
      <c r="J545" t="str">
        <f t="shared" si="112"/>
        <v/>
      </c>
      <c r="K545">
        <f t="shared" si="113"/>
        <v>63770.428010000003</v>
      </c>
      <c r="L545" t="str">
        <f t="shared" si="114"/>
        <v/>
      </c>
      <c r="M545">
        <f t="shared" si="115"/>
        <v>63770.428010000003</v>
      </c>
      <c r="N545">
        <f t="shared" si="116"/>
        <v>63770.428010000003</v>
      </c>
      <c r="O545" s="8" t="str">
        <f t="shared" si="117"/>
        <v/>
      </c>
      <c r="P545">
        <f t="shared" si="118"/>
        <v>63770.428010000003</v>
      </c>
      <c r="Q545" s="8" t="str">
        <f t="shared" si="119"/>
        <v/>
      </c>
      <c r="R545" s="8">
        <f t="shared" si="120"/>
        <v>63770.428010000003</v>
      </c>
      <c r="S545" s="8" t="str">
        <f t="shared" si="121"/>
        <v/>
      </c>
      <c r="T545" s="8" t="str">
        <f t="shared" si="122"/>
        <v/>
      </c>
      <c r="U545" s="8" t="str">
        <f t="shared" si="123"/>
        <v/>
      </c>
    </row>
    <row r="546" spans="1:21" ht="17" x14ac:dyDescent="0.2">
      <c r="A546">
        <v>54</v>
      </c>
      <c r="B546" t="s">
        <v>10</v>
      </c>
      <c r="C546">
        <v>30.21</v>
      </c>
      <c r="D546">
        <v>0</v>
      </c>
      <c r="E546" t="s">
        <v>11</v>
      </c>
      <c r="F546" t="s">
        <v>13</v>
      </c>
      <c r="G546">
        <v>10231.499900000001</v>
      </c>
      <c r="H546" t="str">
        <f t="shared" si="124"/>
        <v/>
      </c>
      <c r="I546">
        <f t="shared" si="125"/>
        <v>10231.499900000001</v>
      </c>
      <c r="J546" t="str">
        <f t="shared" si="112"/>
        <v/>
      </c>
      <c r="K546">
        <f t="shared" si="113"/>
        <v>10231.499900000001</v>
      </c>
      <c r="L546">
        <f t="shared" si="114"/>
        <v>10231.499900000001</v>
      </c>
      <c r="M546" t="str">
        <f t="shared" si="115"/>
        <v/>
      </c>
      <c r="N546" t="str">
        <f t="shared" si="116"/>
        <v/>
      </c>
      <c r="O546" s="8">
        <f t="shared" si="117"/>
        <v>10231.499900000001</v>
      </c>
      <c r="P546" t="str">
        <f t="shared" si="118"/>
        <v/>
      </c>
      <c r="Q546" s="8">
        <f t="shared" si="119"/>
        <v>10231.499900000001</v>
      </c>
      <c r="R546" s="8" t="str">
        <f t="shared" si="120"/>
        <v/>
      </c>
      <c r="S546" s="8" t="str">
        <f t="shared" si="121"/>
        <v/>
      </c>
      <c r="T546" s="8" t="str">
        <f t="shared" si="122"/>
        <v/>
      </c>
      <c r="U546" s="8">
        <f t="shared" si="123"/>
        <v>10231.499900000001</v>
      </c>
    </row>
    <row r="547" spans="1:21" ht="17" x14ac:dyDescent="0.2">
      <c r="A547">
        <v>49</v>
      </c>
      <c r="B547" t="s">
        <v>10</v>
      </c>
      <c r="C547">
        <v>25.84</v>
      </c>
      <c r="D547">
        <v>2</v>
      </c>
      <c r="E547" t="s">
        <v>8</v>
      </c>
      <c r="F547" t="s">
        <v>13</v>
      </c>
      <c r="G547">
        <v>23807.240600000001</v>
      </c>
      <c r="H547">
        <f t="shared" si="124"/>
        <v>23807.240600000001</v>
      </c>
      <c r="I547" t="str">
        <f t="shared" si="125"/>
        <v/>
      </c>
      <c r="J547" t="str">
        <f t="shared" si="112"/>
        <v/>
      </c>
      <c r="K547">
        <f t="shared" si="113"/>
        <v>23807.240600000001</v>
      </c>
      <c r="L547">
        <f t="shared" si="114"/>
        <v>23807.240600000001</v>
      </c>
      <c r="M547" t="str">
        <f t="shared" si="115"/>
        <v/>
      </c>
      <c r="N547" t="str">
        <f t="shared" si="116"/>
        <v/>
      </c>
      <c r="O547" s="8">
        <f t="shared" si="117"/>
        <v>23807.240600000001</v>
      </c>
      <c r="P547" t="str">
        <f t="shared" si="118"/>
        <v/>
      </c>
      <c r="Q547" s="8">
        <f t="shared" si="119"/>
        <v>23807.240600000001</v>
      </c>
      <c r="R547" s="8" t="str">
        <f t="shared" si="120"/>
        <v/>
      </c>
      <c r="S547" s="8" t="str">
        <f t="shared" si="121"/>
        <v/>
      </c>
      <c r="T547" s="8" t="str">
        <f t="shared" si="122"/>
        <v/>
      </c>
      <c r="U547" s="8">
        <f t="shared" si="123"/>
        <v>23807.240600000001</v>
      </c>
    </row>
    <row r="548" spans="1:21" ht="17" x14ac:dyDescent="0.2">
      <c r="A548">
        <v>28</v>
      </c>
      <c r="B548" t="s">
        <v>10</v>
      </c>
      <c r="C548">
        <v>35.435000000000002</v>
      </c>
      <c r="D548">
        <v>0</v>
      </c>
      <c r="E548" t="s">
        <v>11</v>
      </c>
      <c r="F548" t="s">
        <v>14</v>
      </c>
      <c r="G548">
        <v>3268.84665</v>
      </c>
      <c r="H548" t="str">
        <f t="shared" si="124"/>
        <v/>
      </c>
      <c r="I548">
        <f t="shared" si="125"/>
        <v>3268.84665</v>
      </c>
      <c r="J548" t="str">
        <f t="shared" si="112"/>
        <v/>
      </c>
      <c r="K548">
        <f t="shared" si="113"/>
        <v>3268.84665</v>
      </c>
      <c r="L548">
        <f t="shared" si="114"/>
        <v>3268.84665</v>
      </c>
      <c r="M548" t="str">
        <f t="shared" si="115"/>
        <v/>
      </c>
      <c r="N548" t="str">
        <f t="shared" si="116"/>
        <v/>
      </c>
      <c r="O548" s="8">
        <f t="shared" si="117"/>
        <v>3268.84665</v>
      </c>
      <c r="P548">
        <f t="shared" si="118"/>
        <v>3268.84665</v>
      </c>
      <c r="Q548" s="8" t="str">
        <f t="shared" si="119"/>
        <v/>
      </c>
      <c r="R548" s="8" t="str">
        <f t="shared" si="120"/>
        <v/>
      </c>
      <c r="S548" s="8" t="str">
        <f t="shared" si="121"/>
        <v/>
      </c>
      <c r="T548" s="8">
        <f t="shared" si="122"/>
        <v>3268.84665</v>
      </c>
      <c r="U548" s="8" t="str">
        <f t="shared" si="123"/>
        <v/>
      </c>
    </row>
    <row r="549" spans="1:21" ht="17" x14ac:dyDescent="0.2">
      <c r="A549">
        <v>54</v>
      </c>
      <c r="B549" t="s">
        <v>7</v>
      </c>
      <c r="C549">
        <v>46.7</v>
      </c>
      <c r="D549">
        <v>2</v>
      </c>
      <c r="E549" t="s">
        <v>11</v>
      </c>
      <c r="F549" t="s">
        <v>9</v>
      </c>
      <c r="G549">
        <v>11538.421</v>
      </c>
      <c r="H549" t="str">
        <f t="shared" si="124"/>
        <v/>
      </c>
      <c r="I549">
        <f t="shared" si="125"/>
        <v>11538.421</v>
      </c>
      <c r="J549" t="str">
        <f t="shared" si="112"/>
        <v/>
      </c>
      <c r="K549">
        <f t="shared" si="113"/>
        <v>11538.421</v>
      </c>
      <c r="L549" t="str">
        <f t="shared" si="114"/>
        <v/>
      </c>
      <c r="M549">
        <f t="shared" si="115"/>
        <v>11538.421</v>
      </c>
      <c r="N549">
        <f t="shared" si="116"/>
        <v>11538.421</v>
      </c>
      <c r="O549" s="8" t="str">
        <f t="shared" si="117"/>
        <v/>
      </c>
      <c r="P549" t="str">
        <f t="shared" si="118"/>
        <v/>
      </c>
      <c r="Q549" s="8">
        <f t="shared" si="119"/>
        <v>11538.421</v>
      </c>
      <c r="R549" s="8" t="str">
        <f t="shared" si="120"/>
        <v/>
      </c>
      <c r="S549" s="8">
        <f t="shared" si="121"/>
        <v>11538.421</v>
      </c>
      <c r="T549" s="8" t="str">
        <f t="shared" si="122"/>
        <v/>
      </c>
      <c r="U549" s="8" t="str">
        <f t="shared" si="123"/>
        <v/>
      </c>
    </row>
    <row r="550" spans="1:21" ht="17" x14ac:dyDescent="0.2">
      <c r="A550">
        <v>25</v>
      </c>
      <c r="B550" t="s">
        <v>7</v>
      </c>
      <c r="C550">
        <v>28.594999999999999</v>
      </c>
      <c r="D550">
        <v>0</v>
      </c>
      <c r="E550" t="s">
        <v>11</v>
      </c>
      <c r="F550" t="s">
        <v>14</v>
      </c>
      <c r="G550">
        <v>3213.6220499999999</v>
      </c>
      <c r="H550" t="str">
        <f t="shared" si="124"/>
        <v/>
      </c>
      <c r="I550">
        <f t="shared" si="125"/>
        <v>3213.6220499999999</v>
      </c>
      <c r="J550" t="str">
        <f t="shared" si="112"/>
        <v/>
      </c>
      <c r="K550">
        <f t="shared" si="113"/>
        <v>3213.6220499999999</v>
      </c>
      <c r="L550" t="str">
        <f t="shared" si="114"/>
        <v/>
      </c>
      <c r="M550">
        <f t="shared" si="115"/>
        <v>3213.6220499999999</v>
      </c>
      <c r="N550" t="str">
        <f t="shared" si="116"/>
        <v/>
      </c>
      <c r="O550" s="8">
        <f t="shared" si="117"/>
        <v>3213.6220499999999</v>
      </c>
      <c r="P550">
        <f t="shared" si="118"/>
        <v>3213.6220499999999</v>
      </c>
      <c r="Q550" s="8" t="str">
        <f t="shared" si="119"/>
        <v/>
      </c>
      <c r="R550" s="8" t="str">
        <f t="shared" si="120"/>
        <v/>
      </c>
      <c r="S550" s="8" t="str">
        <f t="shared" si="121"/>
        <v/>
      </c>
      <c r="T550" s="8">
        <f t="shared" si="122"/>
        <v>3213.6220499999999</v>
      </c>
      <c r="U550" s="8" t="str">
        <f t="shared" si="123"/>
        <v/>
      </c>
    </row>
    <row r="551" spans="1:21" ht="17" x14ac:dyDescent="0.2">
      <c r="A551">
        <v>43</v>
      </c>
      <c r="B551" t="s">
        <v>7</v>
      </c>
      <c r="C551">
        <v>46.2</v>
      </c>
      <c r="D551">
        <v>0</v>
      </c>
      <c r="E551" t="s">
        <v>8</v>
      </c>
      <c r="F551" t="s">
        <v>12</v>
      </c>
      <c r="G551">
        <v>45863.205000000002</v>
      </c>
      <c r="H551">
        <f t="shared" si="124"/>
        <v>45863.205000000002</v>
      </c>
      <c r="I551" t="str">
        <f t="shared" si="125"/>
        <v/>
      </c>
      <c r="J551" t="str">
        <f t="shared" si="112"/>
        <v/>
      </c>
      <c r="K551">
        <f t="shared" si="113"/>
        <v>45863.205000000002</v>
      </c>
      <c r="L551" t="str">
        <f t="shared" si="114"/>
        <v/>
      </c>
      <c r="M551">
        <f t="shared" si="115"/>
        <v>45863.205000000002</v>
      </c>
      <c r="N551">
        <f t="shared" si="116"/>
        <v>45863.205000000002</v>
      </c>
      <c r="O551" s="8" t="str">
        <f t="shared" si="117"/>
        <v/>
      </c>
      <c r="P551">
        <f t="shared" si="118"/>
        <v>45863.205000000002</v>
      </c>
      <c r="Q551" s="8" t="str">
        <f t="shared" si="119"/>
        <v/>
      </c>
      <c r="R551" s="8">
        <f t="shared" si="120"/>
        <v>45863.205000000002</v>
      </c>
      <c r="S551" s="8" t="str">
        <f t="shared" si="121"/>
        <v/>
      </c>
      <c r="T551" s="8" t="str">
        <f t="shared" si="122"/>
        <v/>
      </c>
      <c r="U551" s="8" t="str">
        <f t="shared" si="123"/>
        <v/>
      </c>
    </row>
    <row r="552" spans="1:21" ht="17" x14ac:dyDescent="0.2">
      <c r="A552">
        <v>63</v>
      </c>
      <c r="B552" t="s">
        <v>10</v>
      </c>
      <c r="C552">
        <v>30.8</v>
      </c>
      <c r="D552">
        <v>0</v>
      </c>
      <c r="E552" t="s">
        <v>11</v>
      </c>
      <c r="F552" t="s">
        <v>9</v>
      </c>
      <c r="G552">
        <v>13390.558999999999</v>
      </c>
      <c r="H552" t="str">
        <f t="shared" si="124"/>
        <v/>
      </c>
      <c r="I552">
        <f t="shared" si="125"/>
        <v>13390.558999999999</v>
      </c>
      <c r="J552" t="str">
        <f t="shared" si="112"/>
        <v/>
      </c>
      <c r="K552">
        <f t="shared" si="113"/>
        <v>13390.558999999999</v>
      </c>
      <c r="L552">
        <f t="shared" si="114"/>
        <v>13390.558999999999</v>
      </c>
      <c r="M552" t="str">
        <f t="shared" si="115"/>
        <v/>
      </c>
      <c r="N552">
        <f t="shared" si="116"/>
        <v>13390.558999999999</v>
      </c>
      <c r="O552" s="8" t="str">
        <f t="shared" si="117"/>
        <v/>
      </c>
      <c r="P552" t="str">
        <f t="shared" si="118"/>
        <v/>
      </c>
      <c r="Q552" s="8">
        <f t="shared" si="119"/>
        <v>13390.558999999999</v>
      </c>
      <c r="R552" s="8" t="str">
        <f t="shared" si="120"/>
        <v/>
      </c>
      <c r="S552" s="8">
        <f t="shared" si="121"/>
        <v>13390.558999999999</v>
      </c>
      <c r="T552" s="8" t="str">
        <f t="shared" si="122"/>
        <v/>
      </c>
      <c r="U552" s="8" t="str">
        <f t="shared" si="123"/>
        <v/>
      </c>
    </row>
    <row r="553" spans="1:21" ht="17" x14ac:dyDescent="0.2">
      <c r="A553">
        <v>32</v>
      </c>
      <c r="B553" t="s">
        <v>7</v>
      </c>
      <c r="C553">
        <v>28.93</v>
      </c>
      <c r="D553">
        <v>0</v>
      </c>
      <c r="E553" t="s">
        <v>11</v>
      </c>
      <c r="F553" t="s">
        <v>12</v>
      </c>
      <c r="G553">
        <v>3972.9247</v>
      </c>
      <c r="H553" t="str">
        <f t="shared" si="124"/>
        <v/>
      </c>
      <c r="I553">
        <f t="shared" si="125"/>
        <v>3972.9247</v>
      </c>
      <c r="J553" t="str">
        <f t="shared" si="112"/>
        <v/>
      </c>
      <c r="K553">
        <f t="shared" si="113"/>
        <v>3972.9247</v>
      </c>
      <c r="L553" t="str">
        <f t="shared" si="114"/>
        <v/>
      </c>
      <c r="M553">
        <f t="shared" si="115"/>
        <v>3972.9247</v>
      </c>
      <c r="N553">
        <f t="shared" si="116"/>
        <v>3972.9247</v>
      </c>
      <c r="O553" s="8" t="str">
        <f t="shared" si="117"/>
        <v/>
      </c>
      <c r="P553">
        <f t="shared" si="118"/>
        <v>3972.9247</v>
      </c>
      <c r="Q553" s="8" t="str">
        <f t="shared" si="119"/>
        <v/>
      </c>
      <c r="R553" s="8">
        <f t="shared" si="120"/>
        <v>3972.9247</v>
      </c>
      <c r="S553" s="8" t="str">
        <f t="shared" si="121"/>
        <v/>
      </c>
      <c r="T553" s="8" t="str">
        <f t="shared" si="122"/>
        <v/>
      </c>
      <c r="U553" s="8" t="str">
        <f t="shared" si="123"/>
        <v/>
      </c>
    </row>
    <row r="554" spans="1:21" ht="17" x14ac:dyDescent="0.2">
      <c r="A554">
        <v>62</v>
      </c>
      <c r="B554" t="s">
        <v>10</v>
      </c>
      <c r="C554">
        <v>21.4</v>
      </c>
      <c r="D554">
        <v>0</v>
      </c>
      <c r="E554" t="s">
        <v>11</v>
      </c>
      <c r="F554" t="s">
        <v>9</v>
      </c>
      <c r="G554">
        <v>12957.118</v>
      </c>
      <c r="H554" t="str">
        <f t="shared" si="124"/>
        <v/>
      </c>
      <c r="I554">
        <f t="shared" si="125"/>
        <v>12957.118</v>
      </c>
      <c r="J554">
        <f t="shared" si="112"/>
        <v>12957.118</v>
      </c>
      <c r="K554" t="str">
        <f t="shared" si="113"/>
        <v/>
      </c>
      <c r="L554">
        <f t="shared" si="114"/>
        <v>12957.118</v>
      </c>
      <c r="M554" t="str">
        <f t="shared" si="115"/>
        <v/>
      </c>
      <c r="N554">
        <f t="shared" si="116"/>
        <v>12957.118</v>
      </c>
      <c r="O554" s="8" t="str">
        <f t="shared" si="117"/>
        <v/>
      </c>
      <c r="P554" t="str">
        <f t="shared" si="118"/>
        <v/>
      </c>
      <c r="Q554" s="8">
        <f t="shared" si="119"/>
        <v>12957.118</v>
      </c>
      <c r="R554" s="8" t="str">
        <f t="shared" si="120"/>
        <v/>
      </c>
      <c r="S554" s="8">
        <f t="shared" si="121"/>
        <v>12957.118</v>
      </c>
      <c r="T554" s="8" t="str">
        <f t="shared" si="122"/>
        <v/>
      </c>
      <c r="U554" s="8" t="str">
        <f t="shared" si="123"/>
        <v/>
      </c>
    </row>
    <row r="555" spans="1:21" ht="17" x14ac:dyDescent="0.2">
      <c r="A555">
        <v>52</v>
      </c>
      <c r="B555" t="s">
        <v>7</v>
      </c>
      <c r="C555">
        <v>31.73</v>
      </c>
      <c r="D555">
        <v>2</v>
      </c>
      <c r="E555" t="s">
        <v>11</v>
      </c>
      <c r="F555" t="s">
        <v>13</v>
      </c>
      <c r="G555">
        <v>11187.6567</v>
      </c>
      <c r="H555" t="str">
        <f t="shared" si="124"/>
        <v/>
      </c>
      <c r="I555">
        <f t="shared" si="125"/>
        <v>11187.6567</v>
      </c>
      <c r="J555" t="str">
        <f t="shared" si="112"/>
        <v/>
      </c>
      <c r="K555">
        <f t="shared" si="113"/>
        <v>11187.6567</v>
      </c>
      <c r="L555" t="str">
        <f t="shared" si="114"/>
        <v/>
      </c>
      <c r="M555">
        <f t="shared" si="115"/>
        <v>11187.6567</v>
      </c>
      <c r="N555" t="str">
        <f t="shared" si="116"/>
        <v/>
      </c>
      <c r="O555" s="8">
        <f t="shared" si="117"/>
        <v>11187.6567</v>
      </c>
      <c r="P555" t="str">
        <f t="shared" si="118"/>
        <v/>
      </c>
      <c r="Q555" s="8">
        <f t="shared" si="119"/>
        <v>11187.6567</v>
      </c>
      <c r="R555" s="8" t="str">
        <f t="shared" si="120"/>
        <v/>
      </c>
      <c r="S555" s="8" t="str">
        <f t="shared" si="121"/>
        <v/>
      </c>
      <c r="T555" s="8" t="str">
        <f t="shared" si="122"/>
        <v/>
      </c>
      <c r="U555" s="8">
        <f t="shared" si="123"/>
        <v>11187.6567</v>
      </c>
    </row>
    <row r="556" spans="1:21" ht="17" x14ac:dyDescent="0.2">
      <c r="A556">
        <v>25</v>
      </c>
      <c r="B556" t="s">
        <v>7</v>
      </c>
      <c r="C556">
        <v>41.325000000000003</v>
      </c>
      <c r="D556">
        <v>0</v>
      </c>
      <c r="E556" t="s">
        <v>11</v>
      </c>
      <c r="F556" t="s">
        <v>14</v>
      </c>
      <c r="G556">
        <v>17878.900679999999</v>
      </c>
      <c r="H556" t="str">
        <f t="shared" si="124"/>
        <v/>
      </c>
      <c r="I556">
        <f t="shared" si="125"/>
        <v>17878.900679999999</v>
      </c>
      <c r="J556" t="str">
        <f t="shared" si="112"/>
        <v/>
      </c>
      <c r="K556">
        <f t="shared" si="113"/>
        <v>17878.900679999999</v>
      </c>
      <c r="L556" t="str">
        <f t="shared" si="114"/>
        <v/>
      </c>
      <c r="M556">
        <f t="shared" si="115"/>
        <v>17878.900679999999</v>
      </c>
      <c r="N556" t="str">
        <f t="shared" si="116"/>
        <v/>
      </c>
      <c r="O556" s="8">
        <f t="shared" si="117"/>
        <v>17878.900679999999</v>
      </c>
      <c r="P556">
        <f t="shared" si="118"/>
        <v>17878.900679999999</v>
      </c>
      <c r="Q556" s="8" t="str">
        <f t="shared" si="119"/>
        <v/>
      </c>
      <c r="R556" s="8" t="str">
        <f t="shared" si="120"/>
        <v/>
      </c>
      <c r="S556" s="8" t="str">
        <f t="shared" si="121"/>
        <v/>
      </c>
      <c r="T556" s="8">
        <f t="shared" si="122"/>
        <v>17878.900679999999</v>
      </c>
      <c r="U556" s="8" t="str">
        <f t="shared" si="123"/>
        <v/>
      </c>
    </row>
    <row r="557" spans="1:21" ht="17" x14ac:dyDescent="0.2">
      <c r="A557">
        <v>28</v>
      </c>
      <c r="B557" t="s">
        <v>10</v>
      </c>
      <c r="C557">
        <v>23.8</v>
      </c>
      <c r="D557">
        <v>2</v>
      </c>
      <c r="E557" t="s">
        <v>11</v>
      </c>
      <c r="F557" t="s">
        <v>9</v>
      </c>
      <c r="G557">
        <v>3847.674</v>
      </c>
      <c r="H557" t="str">
        <f t="shared" si="124"/>
        <v/>
      </c>
      <c r="I557">
        <f t="shared" si="125"/>
        <v>3847.674</v>
      </c>
      <c r="J557">
        <f t="shared" si="112"/>
        <v>3847.674</v>
      </c>
      <c r="K557" t="str">
        <f t="shared" si="113"/>
        <v/>
      </c>
      <c r="L557">
        <f t="shared" si="114"/>
        <v>3847.674</v>
      </c>
      <c r="M557" t="str">
        <f t="shared" si="115"/>
        <v/>
      </c>
      <c r="N557">
        <f t="shared" si="116"/>
        <v>3847.674</v>
      </c>
      <c r="O557" s="8" t="str">
        <f t="shared" si="117"/>
        <v/>
      </c>
      <c r="P557" t="str">
        <f t="shared" si="118"/>
        <v/>
      </c>
      <c r="Q557" s="8">
        <f t="shared" si="119"/>
        <v>3847.674</v>
      </c>
      <c r="R557" s="8" t="str">
        <f t="shared" si="120"/>
        <v/>
      </c>
      <c r="S557" s="8">
        <f t="shared" si="121"/>
        <v>3847.674</v>
      </c>
      <c r="T557" s="8" t="str">
        <f t="shared" si="122"/>
        <v/>
      </c>
      <c r="U557" s="8" t="str">
        <f t="shared" si="123"/>
        <v/>
      </c>
    </row>
    <row r="558" spans="1:21" ht="17" x14ac:dyDescent="0.2">
      <c r="A558">
        <v>46</v>
      </c>
      <c r="B558" t="s">
        <v>10</v>
      </c>
      <c r="C558">
        <v>33.44</v>
      </c>
      <c r="D558">
        <v>1</v>
      </c>
      <c r="E558" t="s">
        <v>11</v>
      </c>
      <c r="F558" t="s">
        <v>14</v>
      </c>
      <c r="G558">
        <v>8334.5895999999993</v>
      </c>
      <c r="H558" t="str">
        <f t="shared" si="124"/>
        <v/>
      </c>
      <c r="I558">
        <f t="shared" si="125"/>
        <v>8334.5895999999993</v>
      </c>
      <c r="J558" t="str">
        <f t="shared" si="112"/>
        <v/>
      </c>
      <c r="K558">
        <f t="shared" si="113"/>
        <v>8334.5895999999993</v>
      </c>
      <c r="L558">
        <f t="shared" si="114"/>
        <v>8334.5895999999993</v>
      </c>
      <c r="M558" t="str">
        <f t="shared" si="115"/>
        <v/>
      </c>
      <c r="N558" t="str">
        <f t="shared" si="116"/>
        <v/>
      </c>
      <c r="O558" s="8">
        <f t="shared" si="117"/>
        <v>8334.5895999999993</v>
      </c>
      <c r="P558">
        <f t="shared" si="118"/>
        <v>8334.5895999999993</v>
      </c>
      <c r="Q558" s="8" t="str">
        <f t="shared" si="119"/>
        <v/>
      </c>
      <c r="R558" s="8" t="str">
        <f t="shared" si="120"/>
        <v/>
      </c>
      <c r="S558" s="8" t="str">
        <f t="shared" si="121"/>
        <v/>
      </c>
      <c r="T558" s="8">
        <f t="shared" si="122"/>
        <v>8334.5895999999993</v>
      </c>
      <c r="U558" s="8" t="str">
        <f t="shared" si="123"/>
        <v/>
      </c>
    </row>
    <row r="559" spans="1:21" ht="17" x14ac:dyDescent="0.2">
      <c r="A559">
        <v>34</v>
      </c>
      <c r="B559" t="s">
        <v>10</v>
      </c>
      <c r="C559">
        <v>34.21</v>
      </c>
      <c r="D559">
        <v>0</v>
      </c>
      <c r="E559" t="s">
        <v>11</v>
      </c>
      <c r="F559" t="s">
        <v>12</v>
      </c>
      <c r="G559">
        <v>3935.1799000000001</v>
      </c>
      <c r="H559" t="str">
        <f t="shared" si="124"/>
        <v/>
      </c>
      <c r="I559">
        <f t="shared" si="125"/>
        <v>3935.1799000000001</v>
      </c>
      <c r="J559" t="str">
        <f t="shared" si="112"/>
        <v/>
      </c>
      <c r="K559">
        <f t="shared" si="113"/>
        <v>3935.1799000000001</v>
      </c>
      <c r="L559">
        <f t="shared" si="114"/>
        <v>3935.1799000000001</v>
      </c>
      <c r="M559" t="str">
        <f t="shared" si="115"/>
        <v/>
      </c>
      <c r="N559">
        <f t="shared" si="116"/>
        <v>3935.1799000000001</v>
      </c>
      <c r="O559" s="8" t="str">
        <f t="shared" si="117"/>
        <v/>
      </c>
      <c r="P559">
        <f t="shared" si="118"/>
        <v>3935.1799000000001</v>
      </c>
      <c r="Q559" s="8" t="str">
        <f t="shared" si="119"/>
        <v/>
      </c>
      <c r="R559" s="8">
        <f t="shared" si="120"/>
        <v>3935.1799000000001</v>
      </c>
      <c r="S559" s="8" t="str">
        <f t="shared" si="121"/>
        <v/>
      </c>
      <c r="T559" s="8" t="str">
        <f t="shared" si="122"/>
        <v/>
      </c>
      <c r="U559" s="8" t="str">
        <f t="shared" si="123"/>
        <v/>
      </c>
    </row>
    <row r="560" spans="1:21" ht="17" x14ac:dyDescent="0.2">
      <c r="A560">
        <v>35</v>
      </c>
      <c r="B560" t="s">
        <v>7</v>
      </c>
      <c r="C560">
        <v>34.104999999999997</v>
      </c>
      <c r="D560">
        <v>3</v>
      </c>
      <c r="E560" t="s">
        <v>8</v>
      </c>
      <c r="F560" t="s">
        <v>13</v>
      </c>
      <c r="G560">
        <v>39983.425949999997</v>
      </c>
      <c r="H560">
        <f t="shared" si="124"/>
        <v>39983.425949999997</v>
      </c>
      <c r="I560" t="str">
        <f t="shared" si="125"/>
        <v/>
      </c>
      <c r="J560" t="str">
        <f t="shared" si="112"/>
        <v/>
      </c>
      <c r="K560">
        <f t="shared" si="113"/>
        <v>39983.425949999997</v>
      </c>
      <c r="L560" t="str">
        <f t="shared" si="114"/>
        <v/>
      </c>
      <c r="M560">
        <f t="shared" si="115"/>
        <v>39983.425949999997</v>
      </c>
      <c r="N560" t="str">
        <f t="shared" si="116"/>
        <v/>
      </c>
      <c r="O560" s="8">
        <f t="shared" si="117"/>
        <v>39983.425949999997</v>
      </c>
      <c r="P560" t="str">
        <f t="shared" si="118"/>
        <v/>
      </c>
      <c r="Q560" s="8">
        <f t="shared" si="119"/>
        <v>39983.425949999997</v>
      </c>
      <c r="R560" s="8" t="str">
        <f t="shared" si="120"/>
        <v/>
      </c>
      <c r="S560" s="8" t="str">
        <f t="shared" si="121"/>
        <v/>
      </c>
      <c r="T560" s="8" t="str">
        <f t="shared" si="122"/>
        <v/>
      </c>
      <c r="U560" s="8">
        <f t="shared" si="123"/>
        <v>39983.425949999997</v>
      </c>
    </row>
    <row r="561" spans="1:21" ht="17" x14ac:dyDescent="0.2">
      <c r="A561">
        <v>19</v>
      </c>
      <c r="B561" t="s">
        <v>10</v>
      </c>
      <c r="C561">
        <v>35.53</v>
      </c>
      <c r="D561">
        <v>0</v>
      </c>
      <c r="E561" t="s">
        <v>11</v>
      </c>
      <c r="F561" t="s">
        <v>13</v>
      </c>
      <c r="G561">
        <v>1646.4296999999999</v>
      </c>
      <c r="H561" t="str">
        <f t="shared" si="124"/>
        <v/>
      </c>
      <c r="I561">
        <f t="shared" si="125"/>
        <v>1646.4296999999999</v>
      </c>
      <c r="J561" t="str">
        <f t="shared" si="112"/>
        <v/>
      </c>
      <c r="K561">
        <f t="shared" si="113"/>
        <v>1646.4296999999999</v>
      </c>
      <c r="L561">
        <f t="shared" si="114"/>
        <v>1646.4296999999999</v>
      </c>
      <c r="M561" t="str">
        <f t="shared" si="115"/>
        <v/>
      </c>
      <c r="N561" t="str">
        <f t="shared" si="116"/>
        <v/>
      </c>
      <c r="O561" s="8">
        <f t="shared" si="117"/>
        <v>1646.4296999999999</v>
      </c>
      <c r="P561" t="str">
        <f t="shared" si="118"/>
        <v/>
      </c>
      <c r="Q561" s="8">
        <f t="shared" si="119"/>
        <v>1646.4296999999999</v>
      </c>
      <c r="R561" s="8" t="str">
        <f t="shared" si="120"/>
        <v/>
      </c>
      <c r="S561" s="8" t="str">
        <f t="shared" si="121"/>
        <v/>
      </c>
      <c r="T561" s="8" t="str">
        <f t="shared" si="122"/>
        <v/>
      </c>
      <c r="U561" s="8">
        <f t="shared" si="123"/>
        <v>1646.4296999999999</v>
      </c>
    </row>
    <row r="562" spans="1:21" ht="17" x14ac:dyDescent="0.2">
      <c r="A562">
        <v>46</v>
      </c>
      <c r="B562" t="s">
        <v>7</v>
      </c>
      <c r="C562">
        <v>19.95</v>
      </c>
      <c r="D562">
        <v>2</v>
      </c>
      <c r="E562" t="s">
        <v>11</v>
      </c>
      <c r="F562" t="s">
        <v>13</v>
      </c>
      <c r="G562">
        <v>9193.8384999999998</v>
      </c>
      <c r="H562" t="str">
        <f t="shared" si="124"/>
        <v/>
      </c>
      <c r="I562">
        <f t="shared" si="125"/>
        <v>9193.8384999999998</v>
      </c>
      <c r="J562">
        <f t="shared" si="112"/>
        <v>9193.8384999999998</v>
      </c>
      <c r="K562" t="str">
        <f t="shared" si="113"/>
        <v/>
      </c>
      <c r="L562" t="str">
        <f t="shared" si="114"/>
        <v/>
      </c>
      <c r="M562">
        <f t="shared" si="115"/>
        <v>9193.8384999999998</v>
      </c>
      <c r="N562" t="str">
        <f t="shared" si="116"/>
        <v/>
      </c>
      <c r="O562" s="8">
        <f t="shared" si="117"/>
        <v>9193.8384999999998</v>
      </c>
      <c r="P562" t="str">
        <f t="shared" si="118"/>
        <v/>
      </c>
      <c r="Q562" s="8">
        <f t="shared" si="119"/>
        <v>9193.8384999999998</v>
      </c>
      <c r="R562" s="8" t="str">
        <f t="shared" si="120"/>
        <v/>
      </c>
      <c r="S562" s="8" t="str">
        <f t="shared" si="121"/>
        <v/>
      </c>
      <c r="T562" s="8" t="str">
        <f t="shared" si="122"/>
        <v/>
      </c>
      <c r="U562" s="8">
        <f t="shared" si="123"/>
        <v>9193.8384999999998</v>
      </c>
    </row>
    <row r="563" spans="1:21" ht="17" x14ac:dyDescent="0.2">
      <c r="A563">
        <v>54</v>
      </c>
      <c r="B563" t="s">
        <v>7</v>
      </c>
      <c r="C563">
        <v>32.68</v>
      </c>
      <c r="D563">
        <v>0</v>
      </c>
      <c r="E563" t="s">
        <v>11</v>
      </c>
      <c r="F563" t="s">
        <v>14</v>
      </c>
      <c r="G563">
        <v>10923.933199999999</v>
      </c>
      <c r="H563" t="str">
        <f t="shared" si="124"/>
        <v/>
      </c>
      <c r="I563">
        <f t="shared" si="125"/>
        <v>10923.933199999999</v>
      </c>
      <c r="J563" t="str">
        <f t="shared" si="112"/>
        <v/>
      </c>
      <c r="K563">
        <f t="shared" si="113"/>
        <v>10923.933199999999</v>
      </c>
      <c r="L563" t="str">
        <f t="shared" si="114"/>
        <v/>
      </c>
      <c r="M563">
        <f t="shared" si="115"/>
        <v>10923.933199999999</v>
      </c>
      <c r="N563" t="str">
        <f t="shared" si="116"/>
        <v/>
      </c>
      <c r="O563" s="8">
        <f t="shared" si="117"/>
        <v>10923.933199999999</v>
      </c>
      <c r="P563">
        <f t="shared" si="118"/>
        <v>10923.933199999999</v>
      </c>
      <c r="Q563" s="8" t="str">
        <f t="shared" si="119"/>
        <v/>
      </c>
      <c r="R563" s="8" t="str">
        <f t="shared" si="120"/>
        <v/>
      </c>
      <c r="S563" s="8" t="str">
        <f t="shared" si="121"/>
        <v/>
      </c>
      <c r="T563" s="8">
        <f t="shared" si="122"/>
        <v>10923.933199999999</v>
      </c>
      <c r="U563" s="8" t="str">
        <f t="shared" si="123"/>
        <v/>
      </c>
    </row>
    <row r="564" spans="1:21" ht="17" x14ac:dyDescent="0.2">
      <c r="A564">
        <v>27</v>
      </c>
      <c r="B564" t="s">
        <v>10</v>
      </c>
      <c r="C564">
        <v>30.5</v>
      </c>
      <c r="D564">
        <v>0</v>
      </c>
      <c r="E564" t="s">
        <v>11</v>
      </c>
      <c r="F564" t="s">
        <v>9</v>
      </c>
      <c r="G564">
        <v>2494.0219999999999</v>
      </c>
      <c r="H564" t="str">
        <f t="shared" si="124"/>
        <v/>
      </c>
      <c r="I564">
        <f t="shared" si="125"/>
        <v>2494.0219999999999</v>
      </c>
      <c r="J564" t="str">
        <f t="shared" si="112"/>
        <v/>
      </c>
      <c r="K564">
        <f t="shared" si="113"/>
        <v>2494.0219999999999</v>
      </c>
      <c r="L564">
        <f t="shared" si="114"/>
        <v>2494.0219999999999</v>
      </c>
      <c r="M564" t="str">
        <f t="shared" si="115"/>
        <v/>
      </c>
      <c r="N564">
        <f t="shared" si="116"/>
        <v>2494.0219999999999</v>
      </c>
      <c r="O564" s="8" t="str">
        <f t="shared" si="117"/>
        <v/>
      </c>
      <c r="P564" t="str">
        <f t="shared" si="118"/>
        <v/>
      </c>
      <c r="Q564" s="8">
        <f t="shared" si="119"/>
        <v>2494.0219999999999</v>
      </c>
      <c r="R564" s="8" t="str">
        <f t="shared" si="120"/>
        <v/>
      </c>
      <c r="S564" s="8">
        <f t="shared" si="121"/>
        <v>2494.0219999999999</v>
      </c>
      <c r="T564" s="8" t="str">
        <f t="shared" si="122"/>
        <v/>
      </c>
      <c r="U564" s="8" t="str">
        <f t="shared" si="123"/>
        <v/>
      </c>
    </row>
    <row r="565" spans="1:21" ht="17" x14ac:dyDescent="0.2">
      <c r="A565">
        <v>50</v>
      </c>
      <c r="B565" t="s">
        <v>10</v>
      </c>
      <c r="C565">
        <v>44.77</v>
      </c>
      <c r="D565">
        <v>1</v>
      </c>
      <c r="E565" t="s">
        <v>11</v>
      </c>
      <c r="F565" t="s">
        <v>12</v>
      </c>
      <c r="G565">
        <v>9058.7302999999993</v>
      </c>
      <c r="H565" t="str">
        <f t="shared" si="124"/>
        <v/>
      </c>
      <c r="I565">
        <f t="shared" si="125"/>
        <v>9058.7302999999993</v>
      </c>
      <c r="J565" t="str">
        <f t="shared" si="112"/>
        <v/>
      </c>
      <c r="K565">
        <f t="shared" si="113"/>
        <v>9058.7302999999993</v>
      </c>
      <c r="L565">
        <f t="shared" si="114"/>
        <v>9058.7302999999993</v>
      </c>
      <c r="M565" t="str">
        <f t="shared" si="115"/>
        <v/>
      </c>
      <c r="N565">
        <f t="shared" si="116"/>
        <v>9058.7302999999993</v>
      </c>
      <c r="O565" s="8" t="str">
        <f t="shared" si="117"/>
        <v/>
      </c>
      <c r="P565">
        <f t="shared" si="118"/>
        <v>9058.7302999999993</v>
      </c>
      <c r="Q565" s="8" t="str">
        <f t="shared" si="119"/>
        <v/>
      </c>
      <c r="R565" s="8">
        <f t="shared" si="120"/>
        <v>9058.7302999999993</v>
      </c>
      <c r="S565" s="8" t="str">
        <f t="shared" si="121"/>
        <v/>
      </c>
      <c r="T565" s="8" t="str">
        <f t="shared" si="122"/>
        <v/>
      </c>
      <c r="U565" s="8" t="str">
        <f t="shared" si="123"/>
        <v/>
      </c>
    </row>
    <row r="566" spans="1:21" ht="17" x14ac:dyDescent="0.2">
      <c r="A566">
        <v>18</v>
      </c>
      <c r="B566" t="s">
        <v>7</v>
      </c>
      <c r="C566">
        <v>32.119999999999997</v>
      </c>
      <c r="D566">
        <v>2</v>
      </c>
      <c r="E566" t="s">
        <v>11</v>
      </c>
      <c r="F566" t="s">
        <v>12</v>
      </c>
      <c r="G566">
        <v>2801.2588000000001</v>
      </c>
      <c r="H566" t="str">
        <f t="shared" si="124"/>
        <v/>
      </c>
      <c r="I566">
        <f t="shared" si="125"/>
        <v>2801.2588000000001</v>
      </c>
      <c r="J566" t="str">
        <f t="shared" si="112"/>
        <v/>
      </c>
      <c r="K566">
        <f t="shared" si="113"/>
        <v>2801.2588000000001</v>
      </c>
      <c r="L566" t="str">
        <f t="shared" si="114"/>
        <v/>
      </c>
      <c r="M566">
        <f t="shared" si="115"/>
        <v>2801.2588000000001</v>
      </c>
      <c r="N566">
        <f t="shared" si="116"/>
        <v>2801.2588000000001</v>
      </c>
      <c r="O566" s="8" t="str">
        <f t="shared" si="117"/>
        <v/>
      </c>
      <c r="P566">
        <f t="shared" si="118"/>
        <v>2801.2588000000001</v>
      </c>
      <c r="Q566" s="8" t="str">
        <f t="shared" si="119"/>
        <v/>
      </c>
      <c r="R566" s="8">
        <f t="shared" si="120"/>
        <v>2801.2588000000001</v>
      </c>
      <c r="S566" s="8" t="str">
        <f t="shared" si="121"/>
        <v/>
      </c>
      <c r="T566" s="8" t="str">
        <f t="shared" si="122"/>
        <v/>
      </c>
      <c r="U566" s="8" t="str">
        <f t="shared" si="123"/>
        <v/>
      </c>
    </row>
    <row r="567" spans="1:21" ht="17" x14ac:dyDescent="0.2">
      <c r="A567">
        <v>19</v>
      </c>
      <c r="B567" t="s">
        <v>7</v>
      </c>
      <c r="C567">
        <v>30.495000000000001</v>
      </c>
      <c r="D567">
        <v>0</v>
      </c>
      <c r="E567" t="s">
        <v>11</v>
      </c>
      <c r="F567" t="s">
        <v>13</v>
      </c>
      <c r="G567">
        <v>2128.4310500000001</v>
      </c>
      <c r="H567" t="str">
        <f t="shared" si="124"/>
        <v/>
      </c>
      <c r="I567">
        <f t="shared" si="125"/>
        <v>2128.4310500000001</v>
      </c>
      <c r="J567" t="str">
        <f t="shared" si="112"/>
        <v/>
      </c>
      <c r="K567">
        <f t="shared" si="113"/>
        <v>2128.4310500000001</v>
      </c>
      <c r="L567" t="str">
        <f t="shared" si="114"/>
        <v/>
      </c>
      <c r="M567">
        <f t="shared" si="115"/>
        <v>2128.4310500000001</v>
      </c>
      <c r="N567" t="str">
        <f t="shared" si="116"/>
        <v/>
      </c>
      <c r="O567" s="8">
        <f t="shared" si="117"/>
        <v>2128.4310500000001</v>
      </c>
      <c r="P567" t="str">
        <f t="shared" si="118"/>
        <v/>
      </c>
      <c r="Q567" s="8">
        <f t="shared" si="119"/>
        <v>2128.4310500000001</v>
      </c>
      <c r="R567" s="8" t="str">
        <f t="shared" si="120"/>
        <v/>
      </c>
      <c r="S567" s="8" t="str">
        <f t="shared" si="121"/>
        <v/>
      </c>
      <c r="T567" s="8" t="str">
        <f t="shared" si="122"/>
        <v/>
      </c>
      <c r="U567" s="8">
        <f t="shared" si="123"/>
        <v>2128.4310500000001</v>
      </c>
    </row>
    <row r="568" spans="1:21" ht="17" x14ac:dyDescent="0.2">
      <c r="A568">
        <v>38</v>
      </c>
      <c r="B568" t="s">
        <v>7</v>
      </c>
      <c r="C568">
        <v>40.564999999999998</v>
      </c>
      <c r="D568">
        <v>1</v>
      </c>
      <c r="E568" t="s">
        <v>11</v>
      </c>
      <c r="F568" t="s">
        <v>13</v>
      </c>
      <c r="G568">
        <v>6373.55735</v>
      </c>
      <c r="H568" t="str">
        <f t="shared" si="124"/>
        <v/>
      </c>
      <c r="I568">
        <f t="shared" si="125"/>
        <v>6373.55735</v>
      </c>
      <c r="J568" t="str">
        <f t="shared" si="112"/>
        <v/>
      </c>
      <c r="K568">
        <f t="shared" si="113"/>
        <v>6373.55735</v>
      </c>
      <c r="L568" t="str">
        <f t="shared" si="114"/>
        <v/>
      </c>
      <c r="M568">
        <f t="shared" si="115"/>
        <v>6373.55735</v>
      </c>
      <c r="N568" t="str">
        <f t="shared" si="116"/>
        <v/>
      </c>
      <c r="O568" s="8">
        <f t="shared" si="117"/>
        <v>6373.55735</v>
      </c>
      <c r="P568" t="str">
        <f t="shared" si="118"/>
        <v/>
      </c>
      <c r="Q568" s="8">
        <f t="shared" si="119"/>
        <v>6373.55735</v>
      </c>
      <c r="R568" s="8" t="str">
        <f t="shared" si="120"/>
        <v/>
      </c>
      <c r="S568" s="8" t="str">
        <f t="shared" si="121"/>
        <v/>
      </c>
      <c r="T568" s="8" t="str">
        <f t="shared" si="122"/>
        <v/>
      </c>
      <c r="U568" s="8">
        <f t="shared" si="123"/>
        <v>6373.55735</v>
      </c>
    </row>
    <row r="569" spans="1:21" ht="17" x14ac:dyDescent="0.2">
      <c r="A569">
        <v>41</v>
      </c>
      <c r="B569" t="s">
        <v>10</v>
      </c>
      <c r="C569">
        <v>30.59</v>
      </c>
      <c r="D569">
        <v>2</v>
      </c>
      <c r="E569" t="s">
        <v>11</v>
      </c>
      <c r="F569" t="s">
        <v>13</v>
      </c>
      <c r="G569">
        <v>7256.7231000000002</v>
      </c>
      <c r="H569" t="str">
        <f t="shared" si="124"/>
        <v/>
      </c>
      <c r="I569">
        <f t="shared" si="125"/>
        <v>7256.7231000000002</v>
      </c>
      <c r="J569" t="str">
        <f t="shared" si="112"/>
        <v/>
      </c>
      <c r="K569">
        <f t="shared" si="113"/>
        <v>7256.7231000000002</v>
      </c>
      <c r="L569">
        <f t="shared" si="114"/>
        <v>7256.7231000000002</v>
      </c>
      <c r="M569" t="str">
        <f t="shared" si="115"/>
        <v/>
      </c>
      <c r="N569" t="str">
        <f t="shared" si="116"/>
        <v/>
      </c>
      <c r="O569" s="8">
        <f t="shared" si="117"/>
        <v>7256.7231000000002</v>
      </c>
      <c r="P569" t="str">
        <f t="shared" si="118"/>
        <v/>
      </c>
      <c r="Q569" s="8">
        <f t="shared" si="119"/>
        <v>7256.7231000000002</v>
      </c>
      <c r="R569" s="8" t="str">
        <f t="shared" si="120"/>
        <v/>
      </c>
      <c r="S569" s="8" t="str">
        <f t="shared" si="121"/>
        <v/>
      </c>
      <c r="T569" s="8" t="str">
        <f t="shared" si="122"/>
        <v/>
      </c>
      <c r="U569" s="8">
        <f t="shared" si="123"/>
        <v>7256.7231000000002</v>
      </c>
    </row>
    <row r="570" spans="1:21" ht="17" x14ac:dyDescent="0.2">
      <c r="A570">
        <v>49</v>
      </c>
      <c r="B570" t="s">
        <v>7</v>
      </c>
      <c r="C570">
        <v>31.9</v>
      </c>
      <c r="D570">
        <v>5</v>
      </c>
      <c r="E570" t="s">
        <v>11</v>
      </c>
      <c r="F570" t="s">
        <v>9</v>
      </c>
      <c r="G570">
        <v>11552.904</v>
      </c>
      <c r="H570" t="str">
        <f t="shared" si="124"/>
        <v/>
      </c>
      <c r="I570">
        <f t="shared" si="125"/>
        <v>11552.904</v>
      </c>
      <c r="J570" t="str">
        <f t="shared" si="112"/>
        <v/>
      </c>
      <c r="K570">
        <f t="shared" si="113"/>
        <v>11552.904</v>
      </c>
      <c r="L570" t="str">
        <f t="shared" si="114"/>
        <v/>
      </c>
      <c r="M570">
        <f t="shared" si="115"/>
        <v>11552.904</v>
      </c>
      <c r="N570">
        <f t="shared" si="116"/>
        <v>11552.904</v>
      </c>
      <c r="O570" s="8" t="str">
        <f t="shared" si="117"/>
        <v/>
      </c>
      <c r="P570" t="str">
        <f t="shared" si="118"/>
        <v/>
      </c>
      <c r="Q570" s="8">
        <f t="shared" si="119"/>
        <v>11552.904</v>
      </c>
      <c r="R570" s="8" t="str">
        <f t="shared" si="120"/>
        <v/>
      </c>
      <c r="S570" s="8">
        <f t="shared" si="121"/>
        <v>11552.904</v>
      </c>
      <c r="T570" s="8" t="str">
        <f t="shared" si="122"/>
        <v/>
      </c>
      <c r="U570" s="8" t="str">
        <f t="shared" si="123"/>
        <v/>
      </c>
    </row>
    <row r="571" spans="1:21" ht="17" x14ac:dyDescent="0.2">
      <c r="A571">
        <v>48</v>
      </c>
      <c r="B571" t="s">
        <v>10</v>
      </c>
      <c r="C571">
        <v>40.564999999999998</v>
      </c>
      <c r="D571">
        <v>2</v>
      </c>
      <c r="E571" t="s">
        <v>8</v>
      </c>
      <c r="F571" t="s">
        <v>13</v>
      </c>
      <c r="G571">
        <v>45702.022349999999</v>
      </c>
      <c r="H571">
        <f t="shared" si="124"/>
        <v>45702.022349999999</v>
      </c>
      <c r="I571" t="str">
        <f t="shared" si="125"/>
        <v/>
      </c>
      <c r="J571" t="str">
        <f t="shared" si="112"/>
        <v/>
      </c>
      <c r="K571">
        <f t="shared" si="113"/>
        <v>45702.022349999999</v>
      </c>
      <c r="L571">
        <f t="shared" si="114"/>
        <v>45702.022349999999</v>
      </c>
      <c r="M571" t="str">
        <f t="shared" si="115"/>
        <v/>
      </c>
      <c r="N571" t="str">
        <f t="shared" si="116"/>
        <v/>
      </c>
      <c r="O571" s="8">
        <f t="shared" si="117"/>
        <v>45702.022349999999</v>
      </c>
      <c r="P571" t="str">
        <f t="shared" si="118"/>
        <v/>
      </c>
      <c r="Q571" s="8">
        <f t="shared" si="119"/>
        <v>45702.022349999999</v>
      </c>
      <c r="R571" s="8" t="str">
        <f t="shared" si="120"/>
        <v/>
      </c>
      <c r="S571" s="8" t="str">
        <f t="shared" si="121"/>
        <v/>
      </c>
      <c r="T571" s="8" t="str">
        <f t="shared" si="122"/>
        <v/>
      </c>
      <c r="U571" s="8">
        <f t="shared" si="123"/>
        <v>45702.022349999999</v>
      </c>
    </row>
    <row r="572" spans="1:21" ht="17" x14ac:dyDescent="0.2">
      <c r="A572">
        <v>31</v>
      </c>
      <c r="B572" t="s">
        <v>7</v>
      </c>
      <c r="C572">
        <v>29.1</v>
      </c>
      <c r="D572">
        <v>0</v>
      </c>
      <c r="E572" t="s">
        <v>11</v>
      </c>
      <c r="F572" t="s">
        <v>9</v>
      </c>
      <c r="G572">
        <v>3761.2919999999999</v>
      </c>
      <c r="H572" t="str">
        <f t="shared" si="124"/>
        <v/>
      </c>
      <c r="I572">
        <f t="shared" si="125"/>
        <v>3761.2919999999999</v>
      </c>
      <c r="J572" t="str">
        <f t="shared" si="112"/>
        <v/>
      </c>
      <c r="K572">
        <f t="shared" si="113"/>
        <v>3761.2919999999999</v>
      </c>
      <c r="L572" t="str">
        <f t="shared" si="114"/>
        <v/>
      </c>
      <c r="M572">
        <f t="shared" si="115"/>
        <v>3761.2919999999999</v>
      </c>
      <c r="N572">
        <f t="shared" si="116"/>
        <v>3761.2919999999999</v>
      </c>
      <c r="O572" s="8" t="str">
        <f t="shared" si="117"/>
        <v/>
      </c>
      <c r="P572" t="str">
        <f t="shared" si="118"/>
        <v/>
      </c>
      <c r="Q572" s="8">
        <f t="shared" si="119"/>
        <v>3761.2919999999999</v>
      </c>
      <c r="R572" s="8" t="str">
        <f t="shared" si="120"/>
        <v/>
      </c>
      <c r="S572" s="8">
        <f t="shared" si="121"/>
        <v>3761.2919999999999</v>
      </c>
      <c r="T572" s="8" t="str">
        <f t="shared" si="122"/>
        <v/>
      </c>
      <c r="U572" s="8" t="str">
        <f t="shared" si="123"/>
        <v/>
      </c>
    </row>
    <row r="573" spans="1:21" ht="17" x14ac:dyDescent="0.2">
      <c r="A573">
        <v>18</v>
      </c>
      <c r="B573" t="s">
        <v>7</v>
      </c>
      <c r="C573">
        <v>37.29</v>
      </c>
      <c r="D573">
        <v>1</v>
      </c>
      <c r="E573" t="s">
        <v>11</v>
      </c>
      <c r="F573" t="s">
        <v>12</v>
      </c>
      <c r="G573">
        <v>2219.4450999999999</v>
      </c>
      <c r="H573" t="str">
        <f t="shared" si="124"/>
        <v/>
      </c>
      <c r="I573">
        <f t="shared" si="125"/>
        <v>2219.4450999999999</v>
      </c>
      <c r="J573" t="str">
        <f t="shared" si="112"/>
        <v/>
      </c>
      <c r="K573">
        <f t="shared" si="113"/>
        <v>2219.4450999999999</v>
      </c>
      <c r="L573" t="str">
        <f t="shared" si="114"/>
        <v/>
      </c>
      <c r="M573">
        <f t="shared" si="115"/>
        <v>2219.4450999999999</v>
      </c>
      <c r="N573">
        <f t="shared" si="116"/>
        <v>2219.4450999999999</v>
      </c>
      <c r="O573" s="8" t="str">
        <f t="shared" si="117"/>
        <v/>
      </c>
      <c r="P573">
        <f t="shared" si="118"/>
        <v>2219.4450999999999</v>
      </c>
      <c r="Q573" s="8" t="str">
        <f t="shared" si="119"/>
        <v/>
      </c>
      <c r="R573" s="8">
        <f t="shared" si="120"/>
        <v>2219.4450999999999</v>
      </c>
      <c r="S573" s="8" t="str">
        <f t="shared" si="121"/>
        <v/>
      </c>
      <c r="T573" s="8" t="str">
        <f t="shared" si="122"/>
        <v/>
      </c>
      <c r="U573" s="8" t="str">
        <f t="shared" si="123"/>
        <v/>
      </c>
    </row>
    <row r="574" spans="1:21" ht="17" x14ac:dyDescent="0.2">
      <c r="A574">
        <v>30</v>
      </c>
      <c r="B574" t="s">
        <v>7</v>
      </c>
      <c r="C574">
        <v>43.12</v>
      </c>
      <c r="D574">
        <v>2</v>
      </c>
      <c r="E574" t="s">
        <v>11</v>
      </c>
      <c r="F574" t="s">
        <v>12</v>
      </c>
      <c r="G574">
        <v>4753.6368000000002</v>
      </c>
      <c r="H574" t="str">
        <f t="shared" si="124"/>
        <v/>
      </c>
      <c r="I574">
        <f t="shared" si="125"/>
        <v>4753.6368000000002</v>
      </c>
      <c r="J574" t="str">
        <f t="shared" si="112"/>
        <v/>
      </c>
      <c r="K574">
        <f t="shared" si="113"/>
        <v>4753.6368000000002</v>
      </c>
      <c r="L574" t="str">
        <f t="shared" si="114"/>
        <v/>
      </c>
      <c r="M574">
        <f t="shared" si="115"/>
        <v>4753.6368000000002</v>
      </c>
      <c r="N574">
        <f t="shared" si="116"/>
        <v>4753.6368000000002</v>
      </c>
      <c r="O574" s="8" t="str">
        <f t="shared" si="117"/>
        <v/>
      </c>
      <c r="P574">
        <f t="shared" si="118"/>
        <v>4753.6368000000002</v>
      </c>
      <c r="Q574" s="8" t="str">
        <f t="shared" si="119"/>
        <v/>
      </c>
      <c r="R574" s="8">
        <f t="shared" si="120"/>
        <v>4753.6368000000002</v>
      </c>
      <c r="S574" s="8" t="str">
        <f t="shared" si="121"/>
        <v/>
      </c>
      <c r="T574" s="8" t="str">
        <f t="shared" si="122"/>
        <v/>
      </c>
      <c r="U574" s="8" t="str">
        <f t="shared" si="123"/>
        <v/>
      </c>
    </row>
    <row r="575" spans="1:21" ht="17" x14ac:dyDescent="0.2">
      <c r="A575">
        <v>62</v>
      </c>
      <c r="B575" t="s">
        <v>7</v>
      </c>
      <c r="C575">
        <v>36.86</v>
      </c>
      <c r="D575">
        <v>1</v>
      </c>
      <c r="E575" t="s">
        <v>11</v>
      </c>
      <c r="F575" t="s">
        <v>14</v>
      </c>
      <c r="G575">
        <v>31620.001059999999</v>
      </c>
      <c r="H575" t="str">
        <f t="shared" si="124"/>
        <v/>
      </c>
      <c r="I575">
        <f t="shared" si="125"/>
        <v>31620.001059999999</v>
      </c>
      <c r="J575" t="str">
        <f t="shared" si="112"/>
        <v/>
      </c>
      <c r="K575">
        <f t="shared" si="113"/>
        <v>31620.001059999999</v>
      </c>
      <c r="L575" t="str">
        <f t="shared" si="114"/>
        <v/>
      </c>
      <c r="M575">
        <f t="shared" si="115"/>
        <v>31620.001059999999</v>
      </c>
      <c r="N575" t="str">
        <f t="shared" si="116"/>
        <v/>
      </c>
      <c r="O575" s="8">
        <f t="shared" si="117"/>
        <v>31620.001059999999</v>
      </c>
      <c r="P575">
        <f t="shared" si="118"/>
        <v>31620.001059999999</v>
      </c>
      <c r="Q575" s="8" t="str">
        <f t="shared" si="119"/>
        <v/>
      </c>
      <c r="R575" s="8" t="str">
        <f t="shared" si="120"/>
        <v/>
      </c>
      <c r="S575" s="8" t="str">
        <f t="shared" si="121"/>
        <v/>
      </c>
      <c r="T575" s="8">
        <f t="shared" si="122"/>
        <v>31620.001059999999</v>
      </c>
      <c r="U575" s="8" t="str">
        <f t="shared" si="123"/>
        <v/>
      </c>
    </row>
    <row r="576" spans="1:21" ht="17" x14ac:dyDescent="0.2">
      <c r="A576">
        <v>57</v>
      </c>
      <c r="B576" t="s">
        <v>7</v>
      </c>
      <c r="C576">
        <v>34.295000000000002</v>
      </c>
      <c r="D576">
        <v>2</v>
      </c>
      <c r="E576" t="s">
        <v>11</v>
      </c>
      <c r="F576" t="s">
        <v>14</v>
      </c>
      <c r="G576">
        <v>13224.057049999999</v>
      </c>
      <c r="H576" t="str">
        <f t="shared" si="124"/>
        <v/>
      </c>
      <c r="I576">
        <f t="shared" si="125"/>
        <v>13224.057049999999</v>
      </c>
      <c r="J576" t="str">
        <f t="shared" si="112"/>
        <v/>
      </c>
      <c r="K576">
        <f t="shared" si="113"/>
        <v>13224.057049999999</v>
      </c>
      <c r="L576" t="str">
        <f t="shared" si="114"/>
        <v/>
      </c>
      <c r="M576">
        <f t="shared" si="115"/>
        <v>13224.057049999999</v>
      </c>
      <c r="N576" t="str">
        <f t="shared" si="116"/>
        <v/>
      </c>
      <c r="O576" s="8">
        <f t="shared" si="117"/>
        <v>13224.057049999999</v>
      </c>
      <c r="P576">
        <f t="shared" si="118"/>
        <v>13224.057049999999</v>
      </c>
      <c r="Q576" s="8" t="str">
        <f t="shared" si="119"/>
        <v/>
      </c>
      <c r="R576" s="8" t="str">
        <f t="shared" si="120"/>
        <v/>
      </c>
      <c r="S576" s="8" t="str">
        <f t="shared" si="121"/>
        <v/>
      </c>
      <c r="T576" s="8">
        <f t="shared" si="122"/>
        <v>13224.057049999999</v>
      </c>
      <c r="U576" s="8" t="str">
        <f t="shared" si="123"/>
        <v/>
      </c>
    </row>
    <row r="577" spans="1:21" ht="17" x14ac:dyDescent="0.2">
      <c r="A577">
        <v>58</v>
      </c>
      <c r="B577" t="s">
        <v>7</v>
      </c>
      <c r="C577">
        <v>27.17</v>
      </c>
      <c r="D577">
        <v>0</v>
      </c>
      <c r="E577" t="s">
        <v>11</v>
      </c>
      <c r="F577" t="s">
        <v>13</v>
      </c>
      <c r="G577">
        <v>12222.898300000001</v>
      </c>
      <c r="H577" t="str">
        <f t="shared" si="124"/>
        <v/>
      </c>
      <c r="I577">
        <f t="shared" si="125"/>
        <v>12222.898300000001</v>
      </c>
      <c r="J577" t="str">
        <f t="shared" si="112"/>
        <v/>
      </c>
      <c r="K577">
        <f t="shared" si="113"/>
        <v>12222.898300000001</v>
      </c>
      <c r="L577" t="str">
        <f t="shared" si="114"/>
        <v/>
      </c>
      <c r="M577">
        <f t="shared" si="115"/>
        <v>12222.898300000001</v>
      </c>
      <c r="N577" t="str">
        <f t="shared" si="116"/>
        <v/>
      </c>
      <c r="O577" s="8">
        <f t="shared" si="117"/>
        <v>12222.898300000001</v>
      </c>
      <c r="P577" t="str">
        <f t="shared" si="118"/>
        <v/>
      </c>
      <c r="Q577" s="8">
        <f t="shared" si="119"/>
        <v>12222.898300000001</v>
      </c>
      <c r="R577" s="8" t="str">
        <f t="shared" si="120"/>
        <v/>
      </c>
      <c r="S577" s="8" t="str">
        <f t="shared" si="121"/>
        <v/>
      </c>
      <c r="T577" s="8" t="str">
        <f t="shared" si="122"/>
        <v/>
      </c>
      <c r="U577" s="8">
        <f t="shared" si="123"/>
        <v>12222.898300000001</v>
      </c>
    </row>
    <row r="578" spans="1:21" ht="17" x14ac:dyDescent="0.2">
      <c r="A578">
        <v>22</v>
      </c>
      <c r="B578" t="s">
        <v>10</v>
      </c>
      <c r="C578">
        <v>26.84</v>
      </c>
      <c r="D578">
        <v>0</v>
      </c>
      <c r="E578" t="s">
        <v>11</v>
      </c>
      <c r="F578" t="s">
        <v>12</v>
      </c>
      <c r="G578">
        <v>1664.9996000000001</v>
      </c>
      <c r="H578" t="str">
        <f t="shared" si="124"/>
        <v/>
      </c>
      <c r="I578">
        <f t="shared" si="125"/>
        <v>1664.9996000000001</v>
      </c>
      <c r="J578" t="str">
        <f t="shared" si="112"/>
        <v/>
      </c>
      <c r="K578">
        <f t="shared" si="113"/>
        <v>1664.9996000000001</v>
      </c>
      <c r="L578">
        <f t="shared" si="114"/>
        <v>1664.9996000000001</v>
      </c>
      <c r="M578" t="str">
        <f t="shared" si="115"/>
        <v/>
      </c>
      <c r="N578">
        <f t="shared" si="116"/>
        <v>1664.9996000000001</v>
      </c>
      <c r="O578" s="8" t="str">
        <f t="shared" si="117"/>
        <v/>
      </c>
      <c r="P578">
        <f t="shared" si="118"/>
        <v>1664.9996000000001</v>
      </c>
      <c r="Q578" s="8" t="str">
        <f t="shared" si="119"/>
        <v/>
      </c>
      <c r="R578" s="8">
        <f t="shared" si="120"/>
        <v>1664.9996000000001</v>
      </c>
      <c r="S578" s="8" t="str">
        <f t="shared" si="121"/>
        <v/>
      </c>
      <c r="T578" s="8" t="str">
        <f t="shared" si="122"/>
        <v/>
      </c>
      <c r="U578" s="8" t="str">
        <f t="shared" si="123"/>
        <v/>
      </c>
    </row>
    <row r="579" spans="1:21" ht="17" x14ac:dyDescent="0.2">
      <c r="A579">
        <v>31</v>
      </c>
      <c r="B579" t="s">
        <v>7</v>
      </c>
      <c r="C579">
        <v>38.094999999999999</v>
      </c>
      <c r="D579">
        <v>1</v>
      </c>
      <c r="E579" t="s">
        <v>8</v>
      </c>
      <c r="F579" t="s">
        <v>14</v>
      </c>
      <c r="G579">
        <v>58571.074480000003</v>
      </c>
      <c r="H579">
        <f t="shared" si="124"/>
        <v>58571.074480000003</v>
      </c>
      <c r="I579" t="str">
        <f t="shared" si="125"/>
        <v/>
      </c>
      <c r="J579" t="str">
        <f t="shared" ref="J579:J642" si="126">IF(C579&lt;=25,G579,"")</f>
        <v/>
      </c>
      <c r="K579">
        <f t="shared" ref="K579:K642" si="127">IF(C579&gt;25,G579,"")</f>
        <v>58571.074480000003</v>
      </c>
      <c r="L579" t="str">
        <f t="shared" ref="L579:L642" si="128">IF(B579="male",G579,"")</f>
        <v/>
      </c>
      <c r="M579">
        <f t="shared" ref="M579:M642" si="129">IF(B579="female",G579,"")</f>
        <v>58571.074480000003</v>
      </c>
      <c r="N579" t="str">
        <f t="shared" ref="N579:N642" si="130">IF(OR(F579="southwest", F579="southeast"),G579,"")</f>
        <v/>
      </c>
      <c r="O579" s="8">
        <f t="shared" ref="O579:O642" si="131">IF(OR(F579="northwest", F579="northeast"), G579, "")</f>
        <v>58571.074480000003</v>
      </c>
      <c r="P579">
        <f t="shared" ref="P579:P642" si="132">IF(OR(F579="northeast", F579="southeast"),G579,"")</f>
        <v>58571.074480000003</v>
      </c>
      <c r="Q579" s="8" t="str">
        <f t="shared" ref="Q579:Q642" si="133">IF(OR(F579="southwest", F579="northwest"),G579,"")</f>
        <v/>
      </c>
      <c r="R579" s="8" t="str">
        <f t="shared" ref="R579:R642" si="134">IF(F579="southeast",G579,"")</f>
        <v/>
      </c>
      <c r="S579" s="8" t="str">
        <f t="shared" ref="S579:S642" si="135">IF(F579="southwest",G579,"")</f>
        <v/>
      </c>
      <c r="T579" s="8">
        <f t="shared" ref="T579:T642" si="136">IF(F579="northeast", G579,"")</f>
        <v>58571.074480000003</v>
      </c>
      <c r="U579" s="8" t="str">
        <f t="shared" ref="U579:U642" si="137">IF(F579="northwest",G579,"")</f>
        <v/>
      </c>
    </row>
    <row r="580" spans="1:21" ht="17" x14ac:dyDescent="0.2">
      <c r="A580">
        <v>52</v>
      </c>
      <c r="B580" t="s">
        <v>10</v>
      </c>
      <c r="C580">
        <v>30.2</v>
      </c>
      <c r="D580">
        <v>1</v>
      </c>
      <c r="E580" t="s">
        <v>11</v>
      </c>
      <c r="F580" t="s">
        <v>9</v>
      </c>
      <c r="G580">
        <v>9724.5300000000007</v>
      </c>
      <c r="H580" t="str">
        <f t="shared" ref="H580:H643" si="138">IF(E580="yes",G580,"")</f>
        <v/>
      </c>
      <c r="I580">
        <f t="shared" ref="I580:I643" si="139">IF(E580="no",G580,"")</f>
        <v>9724.5300000000007</v>
      </c>
      <c r="J580" t="str">
        <f t="shared" si="126"/>
        <v/>
      </c>
      <c r="K580">
        <f t="shared" si="127"/>
        <v>9724.5300000000007</v>
      </c>
      <c r="L580">
        <f t="shared" si="128"/>
        <v>9724.5300000000007</v>
      </c>
      <c r="M580" t="str">
        <f t="shared" si="129"/>
        <v/>
      </c>
      <c r="N580">
        <f t="shared" si="130"/>
        <v>9724.5300000000007</v>
      </c>
      <c r="O580" s="8" t="str">
        <f t="shared" si="131"/>
        <v/>
      </c>
      <c r="P580" t="str">
        <f t="shared" si="132"/>
        <v/>
      </c>
      <c r="Q580" s="8">
        <f t="shared" si="133"/>
        <v>9724.5300000000007</v>
      </c>
      <c r="R580" s="8" t="str">
        <f t="shared" si="134"/>
        <v/>
      </c>
      <c r="S580" s="8">
        <f t="shared" si="135"/>
        <v>9724.5300000000007</v>
      </c>
      <c r="T580" s="8" t="str">
        <f t="shared" si="136"/>
        <v/>
      </c>
      <c r="U580" s="8" t="str">
        <f t="shared" si="137"/>
        <v/>
      </c>
    </row>
    <row r="581" spans="1:21" ht="17" x14ac:dyDescent="0.2">
      <c r="A581">
        <v>25</v>
      </c>
      <c r="B581" t="s">
        <v>7</v>
      </c>
      <c r="C581">
        <v>23.465</v>
      </c>
      <c r="D581">
        <v>0</v>
      </c>
      <c r="E581" t="s">
        <v>11</v>
      </c>
      <c r="F581" t="s">
        <v>14</v>
      </c>
      <c r="G581">
        <v>3206.4913499999998</v>
      </c>
      <c r="H581" t="str">
        <f t="shared" si="138"/>
        <v/>
      </c>
      <c r="I581">
        <f t="shared" si="139"/>
        <v>3206.4913499999998</v>
      </c>
      <c r="J581">
        <f t="shared" si="126"/>
        <v>3206.4913499999998</v>
      </c>
      <c r="K581" t="str">
        <f t="shared" si="127"/>
        <v/>
      </c>
      <c r="L581" t="str">
        <f t="shared" si="128"/>
        <v/>
      </c>
      <c r="M581">
        <f t="shared" si="129"/>
        <v>3206.4913499999998</v>
      </c>
      <c r="N581" t="str">
        <f t="shared" si="130"/>
        <v/>
      </c>
      <c r="O581" s="8">
        <f t="shared" si="131"/>
        <v>3206.4913499999998</v>
      </c>
      <c r="P581">
        <f t="shared" si="132"/>
        <v>3206.4913499999998</v>
      </c>
      <c r="Q581" s="8" t="str">
        <f t="shared" si="133"/>
        <v/>
      </c>
      <c r="R581" s="8" t="str">
        <f t="shared" si="134"/>
        <v/>
      </c>
      <c r="S581" s="8" t="str">
        <f t="shared" si="135"/>
        <v/>
      </c>
      <c r="T581" s="8">
        <f t="shared" si="136"/>
        <v>3206.4913499999998</v>
      </c>
      <c r="U581" s="8" t="str">
        <f t="shared" si="137"/>
        <v/>
      </c>
    </row>
    <row r="582" spans="1:21" ht="17" x14ac:dyDescent="0.2">
      <c r="A582">
        <v>59</v>
      </c>
      <c r="B582" t="s">
        <v>10</v>
      </c>
      <c r="C582">
        <v>25.46</v>
      </c>
      <c r="D582">
        <v>1</v>
      </c>
      <c r="E582" t="s">
        <v>11</v>
      </c>
      <c r="F582" t="s">
        <v>14</v>
      </c>
      <c r="G582">
        <v>12913.992399999999</v>
      </c>
      <c r="H582" t="str">
        <f t="shared" si="138"/>
        <v/>
      </c>
      <c r="I582">
        <f t="shared" si="139"/>
        <v>12913.992399999999</v>
      </c>
      <c r="J582" t="str">
        <f t="shared" si="126"/>
        <v/>
      </c>
      <c r="K582">
        <f t="shared" si="127"/>
        <v>12913.992399999999</v>
      </c>
      <c r="L582">
        <f t="shared" si="128"/>
        <v>12913.992399999999</v>
      </c>
      <c r="M582" t="str">
        <f t="shared" si="129"/>
        <v/>
      </c>
      <c r="N582" t="str">
        <f t="shared" si="130"/>
        <v/>
      </c>
      <c r="O582" s="8">
        <f t="shared" si="131"/>
        <v>12913.992399999999</v>
      </c>
      <c r="P582">
        <f t="shared" si="132"/>
        <v>12913.992399999999</v>
      </c>
      <c r="Q582" s="8" t="str">
        <f t="shared" si="133"/>
        <v/>
      </c>
      <c r="R582" s="8" t="str">
        <f t="shared" si="134"/>
        <v/>
      </c>
      <c r="S582" s="8" t="str">
        <f t="shared" si="135"/>
        <v/>
      </c>
      <c r="T582" s="8">
        <f t="shared" si="136"/>
        <v>12913.992399999999</v>
      </c>
      <c r="U582" s="8" t="str">
        <f t="shared" si="137"/>
        <v/>
      </c>
    </row>
    <row r="583" spans="1:21" ht="17" x14ac:dyDescent="0.2">
      <c r="A583">
        <v>19</v>
      </c>
      <c r="B583" t="s">
        <v>10</v>
      </c>
      <c r="C583">
        <v>30.59</v>
      </c>
      <c r="D583">
        <v>0</v>
      </c>
      <c r="E583" t="s">
        <v>11</v>
      </c>
      <c r="F583" t="s">
        <v>13</v>
      </c>
      <c r="G583">
        <v>1639.5631000000001</v>
      </c>
      <c r="H583" t="str">
        <f t="shared" si="138"/>
        <v/>
      </c>
      <c r="I583">
        <f t="shared" si="139"/>
        <v>1639.5631000000001</v>
      </c>
      <c r="J583" t="str">
        <f t="shared" si="126"/>
        <v/>
      </c>
      <c r="K583">
        <f t="shared" si="127"/>
        <v>1639.5631000000001</v>
      </c>
      <c r="L583">
        <f t="shared" si="128"/>
        <v>1639.5631000000001</v>
      </c>
      <c r="M583" t="str">
        <f t="shared" si="129"/>
        <v/>
      </c>
      <c r="N583" t="str">
        <f t="shared" si="130"/>
        <v/>
      </c>
      <c r="O583" s="8">
        <f t="shared" si="131"/>
        <v>1639.5631000000001</v>
      </c>
      <c r="P583" t="str">
        <f t="shared" si="132"/>
        <v/>
      </c>
      <c r="Q583" s="8">
        <f t="shared" si="133"/>
        <v>1639.5631000000001</v>
      </c>
      <c r="R583" s="8" t="str">
        <f t="shared" si="134"/>
        <v/>
      </c>
      <c r="S583" s="8" t="str">
        <f t="shared" si="135"/>
        <v/>
      </c>
      <c r="T583" s="8" t="str">
        <f t="shared" si="136"/>
        <v/>
      </c>
      <c r="U583" s="8">
        <f t="shared" si="137"/>
        <v>1639.5631000000001</v>
      </c>
    </row>
    <row r="584" spans="1:21" ht="17" x14ac:dyDescent="0.2">
      <c r="A584">
        <v>39</v>
      </c>
      <c r="B584" t="s">
        <v>10</v>
      </c>
      <c r="C584">
        <v>45.43</v>
      </c>
      <c r="D584">
        <v>2</v>
      </c>
      <c r="E584" t="s">
        <v>11</v>
      </c>
      <c r="F584" t="s">
        <v>12</v>
      </c>
      <c r="G584">
        <v>6356.2707</v>
      </c>
      <c r="H584" t="str">
        <f t="shared" si="138"/>
        <v/>
      </c>
      <c r="I584">
        <f t="shared" si="139"/>
        <v>6356.2707</v>
      </c>
      <c r="J584" t="str">
        <f t="shared" si="126"/>
        <v/>
      </c>
      <c r="K584">
        <f t="shared" si="127"/>
        <v>6356.2707</v>
      </c>
      <c r="L584">
        <f t="shared" si="128"/>
        <v>6356.2707</v>
      </c>
      <c r="M584" t="str">
        <f t="shared" si="129"/>
        <v/>
      </c>
      <c r="N584">
        <f t="shared" si="130"/>
        <v>6356.2707</v>
      </c>
      <c r="O584" s="8" t="str">
        <f t="shared" si="131"/>
        <v/>
      </c>
      <c r="P584">
        <f t="shared" si="132"/>
        <v>6356.2707</v>
      </c>
      <c r="Q584" s="8" t="str">
        <f t="shared" si="133"/>
        <v/>
      </c>
      <c r="R584" s="8">
        <f t="shared" si="134"/>
        <v>6356.2707</v>
      </c>
      <c r="S584" s="8" t="str">
        <f t="shared" si="135"/>
        <v/>
      </c>
      <c r="T584" s="8" t="str">
        <f t="shared" si="136"/>
        <v/>
      </c>
      <c r="U584" s="8" t="str">
        <f t="shared" si="137"/>
        <v/>
      </c>
    </row>
    <row r="585" spans="1:21" ht="17" x14ac:dyDescent="0.2">
      <c r="A585">
        <v>32</v>
      </c>
      <c r="B585" t="s">
        <v>7</v>
      </c>
      <c r="C585">
        <v>23.65</v>
      </c>
      <c r="D585">
        <v>1</v>
      </c>
      <c r="E585" t="s">
        <v>11</v>
      </c>
      <c r="F585" t="s">
        <v>12</v>
      </c>
      <c r="G585">
        <v>17626.239509999999</v>
      </c>
      <c r="H585" t="str">
        <f t="shared" si="138"/>
        <v/>
      </c>
      <c r="I585">
        <f t="shared" si="139"/>
        <v>17626.239509999999</v>
      </c>
      <c r="J585">
        <f t="shared" si="126"/>
        <v>17626.239509999999</v>
      </c>
      <c r="K585" t="str">
        <f t="shared" si="127"/>
        <v/>
      </c>
      <c r="L585" t="str">
        <f t="shared" si="128"/>
        <v/>
      </c>
      <c r="M585">
        <f t="shared" si="129"/>
        <v>17626.239509999999</v>
      </c>
      <c r="N585">
        <f t="shared" si="130"/>
        <v>17626.239509999999</v>
      </c>
      <c r="O585" s="8" t="str">
        <f t="shared" si="131"/>
        <v/>
      </c>
      <c r="P585">
        <f t="shared" si="132"/>
        <v>17626.239509999999</v>
      </c>
      <c r="Q585" s="8" t="str">
        <f t="shared" si="133"/>
        <v/>
      </c>
      <c r="R585" s="8">
        <f t="shared" si="134"/>
        <v>17626.239509999999</v>
      </c>
      <c r="S585" s="8" t="str">
        <f t="shared" si="135"/>
        <v/>
      </c>
      <c r="T585" s="8" t="str">
        <f t="shared" si="136"/>
        <v/>
      </c>
      <c r="U585" s="8" t="str">
        <f t="shared" si="137"/>
        <v/>
      </c>
    </row>
    <row r="586" spans="1:21" ht="17" x14ac:dyDescent="0.2">
      <c r="A586">
        <v>19</v>
      </c>
      <c r="B586" t="s">
        <v>10</v>
      </c>
      <c r="C586">
        <v>20.7</v>
      </c>
      <c r="D586">
        <v>0</v>
      </c>
      <c r="E586" t="s">
        <v>11</v>
      </c>
      <c r="F586" t="s">
        <v>9</v>
      </c>
      <c r="G586">
        <v>1242.816</v>
      </c>
      <c r="H586" t="str">
        <f t="shared" si="138"/>
        <v/>
      </c>
      <c r="I586">
        <f t="shared" si="139"/>
        <v>1242.816</v>
      </c>
      <c r="J586">
        <f t="shared" si="126"/>
        <v>1242.816</v>
      </c>
      <c r="K586" t="str">
        <f t="shared" si="127"/>
        <v/>
      </c>
      <c r="L586">
        <f t="shared" si="128"/>
        <v>1242.816</v>
      </c>
      <c r="M586" t="str">
        <f t="shared" si="129"/>
        <v/>
      </c>
      <c r="N586">
        <f t="shared" si="130"/>
        <v>1242.816</v>
      </c>
      <c r="O586" s="8" t="str">
        <f t="shared" si="131"/>
        <v/>
      </c>
      <c r="P586" t="str">
        <f t="shared" si="132"/>
        <v/>
      </c>
      <c r="Q586" s="8">
        <f t="shared" si="133"/>
        <v>1242.816</v>
      </c>
      <c r="R586" s="8" t="str">
        <f t="shared" si="134"/>
        <v/>
      </c>
      <c r="S586" s="8">
        <f t="shared" si="135"/>
        <v>1242.816</v>
      </c>
      <c r="T586" s="8" t="str">
        <f t="shared" si="136"/>
        <v/>
      </c>
      <c r="U586" s="8" t="str">
        <f t="shared" si="137"/>
        <v/>
      </c>
    </row>
    <row r="587" spans="1:21" ht="17" x14ac:dyDescent="0.2">
      <c r="A587">
        <v>33</v>
      </c>
      <c r="B587" t="s">
        <v>7</v>
      </c>
      <c r="C587">
        <v>28.27</v>
      </c>
      <c r="D587">
        <v>1</v>
      </c>
      <c r="E587" t="s">
        <v>11</v>
      </c>
      <c r="F587" t="s">
        <v>12</v>
      </c>
      <c r="G587">
        <v>4779.6022999999996</v>
      </c>
      <c r="H587" t="str">
        <f t="shared" si="138"/>
        <v/>
      </c>
      <c r="I587">
        <f t="shared" si="139"/>
        <v>4779.6022999999996</v>
      </c>
      <c r="J587" t="str">
        <f t="shared" si="126"/>
        <v/>
      </c>
      <c r="K587">
        <f t="shared" si="127"/>
        <v>4779.6022999999996</v>
      </c>
      <c r="L587" t="str">
        <f t="shared" si="128"/>
        <v/>
      </c>
      <c r="M587">
        <f t="shared" si="129"/>
        <v>4779.6022999999996</v>
      </c>
      <c r="N587">
        <f t="shared" si="130"/>
        <v>4779.6022999999996</v>
      </c>
      <c r="O587" s="8" t="str">
        <f t="shared" si="131"/>
        <v/>
      </c>
      <c r="P587">
        <f t="shared" si="132"/>
        <v>4779.6022999999996</v>
      </c>
      <c r="Q587" s="8" t="str">
        <f t="shared" si="133"/>
        <v/>
      </c>
      <c r="R587" s="8">
        <f t="shared" si="134"/>
        <v>4779.6022999999996</v>
      </c>
      <c r="S587" s="8" t="str">
        <f t="shared" si="135"/>
        <v/>
      </c>
      <c r="T587" s="8" t="str">
        <f t="shared" si="136"/>
        <v/>
      </c>
      <c r="U587" s="8" t="str">
        <f t="shared" si="137"/>
        <v/>
      </c>
    </row>
    <row r="588" spans="1:21" ht="17" x14ac:dyDescent="0.2">
      <c r="A588">
        <v>21</v>
      </c>
      <c r="B588" t="s">
        <v>10</v>
      </c>
      <c r="C588">
        <v>20.234999999999999</v>
      </c>
      <c r="D588">
        <v>3</v>
      </c>
      <c r="E588" t="s">
        <v>11</v>
      </c>
      <c r="F588" t="s">
        <v>14</v>
      </c>
      <c r="G588">
        <v>3861.2096499999998</v>
      </c>
      <c r="H588" t="str">
        <f t="shared" si="138"/>
        <v/>
      </c>
      <c r="I588">
        <f t="shared" si="139"/>
        <v>3861.2096499999998</v>
      </c>
      <c r="J588">
        <f t="shared" si="126"/>
        <v>3861.2096499999998</v>
      </c>
      <c r="K588" t="str">
        <f t="shared" si="127"/>
        <v/>
      </c>
      <c r="L588">
        <f t="shared" si="128"/>
        <v>3861.2096499999998</v>
      </c>
      <c r="M588" t="str">
        <f t="shared" si="129"/>
        <v/>
      </c>
      <c r="N588" t="str">
        <f t="shared" si="130"/>
        <v/>
      </c>
      <c r="O588" s="8">
        <f t="shared" si="131"/>
        <v>3861.2096499999998</v>
      </c>
      <c r="P588">
        <f t="shared" si="132"/>
        <v>3861.2096499999998</v>
      </c>
      <c r="Q588" s="8" t="str">
        <f t="shared" si="133"/>
        <v/>
      </c>
      <c r="R588" s="8" t="str">
        <f t="shared" si="134"/>
        <v/>
      </c>
      <c r="S588" s="8" t="str">
        <f t="shared" si="135"/>
        <v/>
      </c>
      <c r="T588" s="8">
        <f t="shared" si="136"/>
        <v>3861.2096499999998</v>
      </c>
      <c r="U588" s="8" t="str">
        <f t="shared" si="137"/>
        <v/>
      </c>
    </row>
    <row r="589" spans="1:21" ht="17" x14ac:dyDescent="0.2">
      <c r="A589">
        <v>34</v>
      </c>
      <c r="B589" t="s">
        <v>7</v>
      </c>
      <c r="C589">
        <v>30.21</v>
      </c>
      <c r="D589">
        <v>1</v>
      </c>
      <c r="E589" t="s">
        <v>8</v>
      </c>
      <c r="F589" t="s">
        <v>13</v>
      </c>
      <c r="G589">
        <v>43943.876100000001</v>
      </c>
      <c r="H589">
        <f t="shared" si="138"/>
        <v>43943.876100000001</v>
      </c>
      <c r="I589" t="str">
        <f t="shared" si="139"/>
        <v/>
      </c>
      <c r="J589" t="str">
        <f t="shared" si="126"/>
        <v/>
      </c>
      <c r="K589">
        <f t="shared" si="127"/>
        <v>43943.876100000001</v>
      </c>
      <c r="L589" t="str">
        <f t="shared" si="128"/>
        <v/>
      </c>
      <c r="M589">
        <f t="shared" si="129"/>
        <v>43943.876100000001</v>
      </c>
      <c r="N589" t="str">
        <f t="shared" si="130"/>
        <v/>
      </c>
      <c r="O589" s="8">
        <f t="shared" si="131"/>
        <v>43943.876100000001</v>
      </c>
      <c r="P589" t="str">
        <f t="shared" si="132"/>
        <v/>
      </c>
      <c r="Q589" s="8">
        <f t="shared" si="133"/>
        <v>43943.876100000001</v>
      </c>
      <c r="R589" s="8" t="str">
        <f t="shared" si="134"/>
        <v/>
      </c>
      <c r="S589" s="8" t="str">
        <f t="shared" si="135"/>
        <v/>
      </c>
      <c r="T589" s="8" t="str">
        <f t="shared" si="136"/>
        <v/>
      </c>
      <c r="U589" s="8">
        <f t="shared" si="137"/>
        <v>43943.876100000001</v>
      </c>
    </row>
    <row r="590" spans="1:21" ht="17" x14ac:dyDescent="0.2">
      <c r="A590">
        <v>61</v>
      </c>
      <c r="B590" t="s">
        <v>7</v>
      </c>
      <c r="C590">
        <v>35.909999999999997</v>
      </c>
      <c r="D590">
        <v>0</v>
      </c>
      <c r="E590" t="s">
        <v>11</v>
      </c>
      <c r="F590" t="s">
        <v>14</v>
      </c>
      <c r="G590">
        <v>13635.6379</v>
      </c>
      <c r="H590" t="str">
        <f t="shared" si="138"/>
        <v/>
      </c>
      <c r="I590">
        <f t="shared" si="139"/>
        <v>13635.6379</v>
      </c>
      <c r="J590" t="str">
        <f t="shared" si="126"/>
        <v/>
      </c>
      <c r="K590">
        <f t="shared" si="127"/>
        <v>13635.6379</v>
      </c>
      <c r="L590" t="str">
        <f t="shared" si="128"/>
        <v/>
      </c>
      <c r="M590">
        <f t="shared" si="129"/>
        <v>13635.6379</v>
      </c>
      <c r="N590" t="str">
        <f t="shared" si="130"/>
        <v/>
      </c>
      <c r="O590" s="8">
        <f t="shared" si="131"/>
        <v>13635.6379</v>
      </c>
      <c r="P590">
        <f t="shared" si="132"/>
        <v>13635.6379</v>
      </c>
      <c r="Q590" s="8" t="str">
        <f t="shared" si="133"/>
        <v/>
      </c>
      <c r="R590" s="8" t="str">
        <f t="shared" si="134"/>
        <v/>
      </c>
      <c r="S590" s="8" t="str">
        <f t="shared" si="135"/>
        <v/>
      </c>
      <c r="T590" s="8">
        <f t="shared" si="136"/>
        <v>13635.6379</v>
      </c>
      <c r="U590" s="8" t="str">
        <f t="shared" si="137"/>
        <v/>
      </c>
    </row>
    <row r="591" spans="1:21" ht="17" x14ac:dyDescent="0.2">
      <c r="A591">
        <v>38</v>
      </c>
      <c r="B591" t="s">
        <v>7</v>
      </c>
      <c r="C591">
        <v>30.69</v>
      </c>
      <c r="D591">
        <v>1</v>
      </c>
      <c r="E591" t="s">
        <v>11</v>
      </c>
      <c r="F591" t="s">
        <v>12</v>
      </c>
      <c r="G591">
        <v>5976.8311000000003</v>
      </c>
      <c r="H591" t="str">
        <f t="shared" si="138"/>
        <v/>
      </c>
      <c r="I591">
        <f t="shared" si="139"/>
        <v>5976.8311000000003</v>
      </c>
      <c r="J591" t="str">
        <f t="shared" si="126"/>
        <v/>
      </c>
      <c r="K591">
        <f t="shared" si="127"/>
        <v>5976.8311000000003</v>
      </c>
      <c r="L591" t="str">
        <f t="shared" si="128"/>
        <v/>
      </c>
      <c r="M591">
        <f t="shared" si="129"/>
        <v>5976.8311000000003</v>
      </c>
      <c r="N591">
        <f t="shared" si="130"/>
        <v>5976.8311000000003</v>
      </c>
      <c r="O591" s="8" t="str">
        <f t="shared" si="131"/>
        <v/>
      </c>
      <c r="P591">
        <f t="shared" si="132"/>
        <v>5976.8311000000003</v>
      </c>
      <c r="Q591" s="8" t="str">
        <f t="shared" si="133"/>
        <v/>
      </c>
      <c r="R591" s="8">
        <f t="shared" si="134"/>
        <v>5976.8311000000003</v>
      </c>
      <c r="S591" s="8" t="str">
        <f t="shared" si="135"/>
        <v/>
      </c>
      <c r="T591" s="8" t="str">
        <f t="shared" si="136"/>
        <v/>
      </c>
      <c r="U591" s="8" t="str">
        <f t="shared" si="137"/>
        <v/>
      </c>
    </row>
    <row r="592" spans="1:21" ht="17" x14ac:dyDescent="0.2">
      <c r="A592">
        <v>58</v>
      </c>
      <c r="B592" t="s">
        <v>7</v>
      </c>
      <c r="C592">
        <v>29</v>
      </c>
      <c r="D592">
        <v>0</v>
      </c>
      <c r="E592" t="s">
        <v>11</v>
      </c>
      <c r="F592" t="s">
        <v>9</v>
      </c>
      <c r="G592">
        <v>11842.441999999999</v>
      </c>
      <c r="H592" t="str">
        <f t="shared" si="138"/>
        <v/>
      </c>
      <c r="I592">
        <f t="shared" si="139"/>
        <v>11842.441999999999</v>
      </c>
      <c r="J592" t="str">
        <f t="shared" si="126"/>
        <v/>
      </c>
      <c r="K592">
        <f t="shared" si="127"/>
        <v>11842.441999999999</v>
      </c>
      <c r="L592" t="str">
        <f t="shared" si="128"/>
        <v/>
      </c>
      <c r="M592">
        <f t="shared" si="129"/>
        <v>11842.441999999999</v>
      </c>
      <c r="N592">
        <f t="shared" si="130"/>
        <v>11842.441999999999</v>
      </c>
      <c r="O592" s="8" t="str">
        <f t="shared" si="131"/>
        <v/>
      </c>
      <c r="P592" t="str">
        <f t="shared" si="132"/>
        <v/>
      </c>
      <c r="Q592" s="8">
        <f t="shared" si="133"/>
        <v>11842.441999999999</v>
      </c>
      <c r="R592" s="8" t="str">
        <f t="shared" si="134"/>
        <v/>
      </c>
      <c r="S592" s="8">
        <f t="shared" si="135"/>
        <v>11842.441999999999</v>
      </c>
      <c r="T592" s="8" t="str">
        <f t="shared" si="136"/>
        <v/>
      </c>
      <c r="U592" s="8" t="str">
        <f t="shared" si="137"/>
        <v/>
      </c>
    </row>
    <row r="593" spans="1:21" ht="17" x14ac:dyDescent="0.2">
      <c r="A593">
        <v>47</v>
      </c>
      <c r="B593" t="s">
        <v>10</v>
      </c>
      <c r="C593">
        <v>19.57</v>
      </c>
      <c r="D593">
        <v>1</v>
      </c>
      <c r="E593" t="s">
        <v>11</v>
      </c>
      <c r="F593" t="s">
        <v>13</v>
      </c>
      <c r="G593">
        <v>8428.0692999999992</v>
      </c>
      <c r="H593" t="str">
        <f t="shared" si="138"/>
        <v/>
      </c>
      <c r="I593">
        <f t="shared" si="139"/>
        <v>8428.0692999999992</v>
      </c>
      <c r="J593">
        <f t="shared" si="126"/>
        <v>8428.0692999999992</v>
      </c>
      <c r="K593" t="str">
        <f t="shared" si="127"/>
        <v/>
      </c>
      <c r="L593">
        <f t="shared" si="128"/>
        <v>8428.0692999999992</v>
      </c>
      <c r="M593" t="str">
        <f t="shared" si="129"/>
        <v/>
      </c>
      <c r="N593" t="str">
        <f t="shared" si="130"/>
        <v/>
      </c>
      <c r="O593" s="8">
        <f t="shared" si="131"/>
        <v>8428.0692999999992</v>
      </c>
      <c r="P593" t="str">
        <f t="shared" si="132"/>
        <v/>
      </c>
      <c r="Q593" s="8">
        <f t="shared" si="133"/>
        <v>8428.0692999999992</v>
      </c>
      <c r="R593" s="8" t="str">
        <f t="shared" si="134"/>
        <v/>
      </c>
      <c r="S593" s="8" t="str">
        <f t="shared" si="135"/>
        <v/>
      </c>
      <c r="T593" s="8" t="str">
        <f t="shared" si="136"/>
        <v/>
      </c>
      <c r="U593" s="8">
        <f t="shared" si="137"/>
        <v>8428.0692999999992</v>
      </c>
    </row>
    <row r="594" spans="1:21" ht="17" x14ac:dyDescent="0.2">
      <c r="A594">
        <v>20</v>
      </c>
      <c r="B594" t="s">
        <v>10</v>
      </c>
      <c r="C594">
        <v>31.13</v>
      </c>
      <c r="D594">
        <v>2</v>
      </c>
      <c r="E594" t="s">
        <v>11</v>
      </c>
      <c r="F594" t="s">
        <v>12</v>
      </c>
      <c r="G594">
        <v>2566.4706999999999</v>
      </c>
      <c r="H594" t="str">
        <f t="shared" si="138"/>
        <v/>
      </c>
      <c r="I594">
        <f t="shared" si="139"/>
        <v>2566.4706999999999</v>
      </c>
      <c r="J594" t="str">
        <f t="shared" si="126"/>
        <v/>
      </c>
      <c r="K594">
        <f t="shared" si="127"/>
        <v>2566.4706999999999</v>
      </c>
      <c r="L594">
        <f t="shared" si="128"/>
        <v>2566.4706999999999</v>
      </c>
      <c r="M594" t="str">
        <f t="shared" si="129"/>
        <v/>
      </c>
      <c r="N594">
        <f t="shared" si="130"/>
        <v>2566.4706999999999</v>
      </c>
      <c r="O594" s="8" t="str">
        <f t="shared" si="131"/>
        <v/>
      </c>
      <c r="P594">
        <f t="shared" si="132"/>
        <v>2566.4706999999999</v>
      </c>
      <c r="Q594" s="8" t="str">
        <f t="shared" si="133"/>
        <v/>
      </c>
      <c r="R594" s="8">
        <f t="shared" si="134"/>
        <v>2566.4706999999999</v>
      </c>
      <c r="S594" s="8" t="str">
        <f t="shared" si="135"/>
        <v/>
      </c>
      <c r="T594" s="8" t="str">
        <f t="shared" si="136"/>
        <v/>
      </c>
      <c r="U594" s="8" t="str">
        <f t="shared" si="137"/>
        <v/>
      </c>
    </row>
    <row r="595" spans="1:21" ht="17" x14ac:dyDescent="0.2">
      <c r="A595">
        <v>21</v>
      </c>
      <c r="B595" t="s">
        <v>7</v>
      </c>
      <c r="C595">
        <v>21.85</v>
      </c>
      <c r="D595">
        <v>1</v>
      </c>
      <c r="E595" t="s">
        <v>8</v>
      </c>
      <c r="F595" t="s">
        <v>14</v>
      </c>
      <c r="G595">
        <v>15359.104499999999</v>
      </c>
      <c r="H595">
        <f t="shared" si="138"/>
        <v>15359.104499999999</v>
      </c>
      <c r="I595" t="str">
        <f t="shared" si="139"/>
        <v/>
      </c>
      <c r="J595">
        <f t="shared" si="126"/>
        <v>15359.104499999999</v>
      </c>
      <c r="K595" t="str">
        <f t="shared" si="127"/>
        <v/>
      </c>
      <c r="L595" t="str">
        <f t="shared" si="128"/>
        <v/>
      </c>
      <c r="M595">
        <f t="shared" si="129"/>
        <v>15359.104499999999</v>
      </c>
      <c r="N595" t="str">
        <f t="shared" si="130"/>
        <v/>
      </c>
      <c r="O595" s="8">
        <f t="shared" si="131"/>
        <v>15359.104499999999</v>
      </c>
      <c r="P595">
        <f t="shared" si="132"/>
        <v>15359.104499999999</v>
      </c>
      <c r="Q595" s="8" t="str">
        <f t="shared" si="133"/>
        <v/>
      </c>
      <c r="R595" s="8" t="str">
        <f t="shared" si="134"/>
        <v/>
      </c>
      <c r="S595" s="8" t="str">
        <f t="shared" si="135"/>
        <v/>
      </c>
      <c r="T595" s="8">
        <f t="shared" si="136"/>
        <v>15359.104499999999</v>
      </c>
      <c r="U595" s="8" t="str">
        <f t="shared" si="137"/>
        <v/>
      </c>
    </row>
    <row r="596" spans="1:21" ht="17" x14ac:dyDescent="0.2">
      <c r="A596">
        <v>41</v>
      </c>
      <c r="B596" t="s">
        <v>10</v>
      </c>
      <c r="C596">
        <v>40.26</v>
      </c>
      <c r="D596">
        <v>0</v>
      </c>
      <c r="E596" t="s">
        <v>11</v>
      </c>
      <c r="F596" t="s">
        <v>12</v>
      </c>
      <c r="G596">
        <v>5709.1643999999997</v>
      </c>
      <c r="H596" t="str">
        <f t="shared" si="138"/>
        <v/>
      </c>
      <c r="I596">
        <f t="shared" si="139"/>
        <v>5709.1643999999997</v>
      </c>
      <c r="J596" t="str">
        <f t="shared" si="126"/>
        <v/>
      </c>
      <c r="K596">
        <f t="shared" si="127"/>
        <v>5709.1643999999997</v>
      </c>
      <c r="L596">
        <f t="shared" si="128"/>
        <v>5709.1643999999997</v>
      </c>
      <c r="M596" t="str">
        <f t="shared" si="129"/>
        <v/>
      </c>
      <c r="N596">
        <f t="shared" si="130"/>
        <v>5709.1643999999997</v>
      </c>
      <c r="O596" s="8" t="str">
        <f t="shared" si="131"/>
        <v/>
      </c>
      <c r="P596">
        <f t="shared" si="132"/>
        <v>5709.1643999999997</v>
      </c>
      <c r="Q596" s="8" t="str">
        <f t="shared" si="133"/>
        <v/>
      </c>
      <c r="R596" s="8">
        <f t="shared" si="134"/>
        <v>5709.1643999999997</v>
      </c>
      <c r="S596" s="8" t="str">
        <f t="shared" si="135"/>
        <v/>
      </c>
      <c r="T596" s="8" t="str">
        <f t="shared" si="136"/>
        <v/>
      </c>
      <c r="U596" s="8" t="str">
        <f t="shared" si="137"/>
        <v/>
      </c>
    </row>
    <row r="597" spans="1:21" ht="17" x14ac:dyDescent="0.2">
      <c r="A597">
        <v>46</v>
      </c>
      <c r="B597" t="s">
        <v>7</v>
      </c>
      <c r="C597">
        <v>33.725000000000001</v>
      </c>
      <c r="D597">
        <v>1</v>
      </c>
      <c r="E597" t="s">
        <v>11</v>
      </c>
      <c r="F597" t="s">
        <v>14</v>
      </c>
      <c r="G597">
        <v>8823.9857499999998</v>
      </c>
      <c r="H597" t="str">
        <f t="shared" si="138"/>
        <v/>
      </c>
      <c r="I597">
        <f t="shared" si="139"/>
        <v>8823.9857499999998</v>
      </c>
      <c r="J597" t="str">
        <f t="shared" si="126"/>
        <v/>
      </c>
      <c r="K597">
        <f t="shared" si="127"/>
        <v>8823.9857499999998</v>
      </c>
      <c r="L597" t="str">
        <f t="shared" si="128"/>
        <v/>
      </c>
      <c r="M597">
        <f t="shared" si="129"/>
        <v>8823.9857499999998</v>
      </c>
      <c r="N597" t="str">
        <f t="shared" si="130"/>
        <v/>
      </c>
      <c r="O597" s="8">
        <f t="shared" si="131"/>
        <v>8823.9857499999998</v>
      </c>
      <c r="P597">
        <f t="shared" si="132"/>
        <v>8823.9857499999998</v>
      </c>
      <c r="Q597" s="8" t="str">
        <f t="shared" si="133"/>
        <v/>
      </c>
      <c r="R597" s="8" t="str">
        <f t="shared" si="134"/>
        <v/>
      </c>
      <c r="S597" s="8" t="str">
        <f t="shared" si="135"/>
        <v/>
      </c>
      <c r="T597" s="8">
        <f t="shared" si="136"/>
        <v>8823.9857499999998</v>
      </c>
      <c r="U597" s="8" t="str">
        <f t="shared" si="137"/>
        <v/>
      </c>
    </row>
    <row r="598" spans="1:21" ht="17" x14ac:dyDescent="0.2">
      <c r="A598">
        <v>42</v>
      </c>
      <c r="B598" t="s">
        <v>7</v>
      </c>
      <c r="C598">
        <v>29.48</v>
      </c>
      <c r="D598">
        <v>2</v>
      </c>
      <c r="E598" t="s">
        <v>11</v>
      </c>
      <c r="F598" t="s">
        <v>12</v>
      </c>
      <c r="G598">
        <v>7640.3091999999997</v>
      </c>
      <c r="H598" t="str">
        <f t="shared" si="138"/>
        <v/>
      </c>
      <c r="I598">
        <f t="shared" si="139"/>
        <v>7640.3091999999997</v>
      </c>
      <c r="J598" t="str">
        <f t="shared" si="126"/>
        <v/>
      </c>
      <c r="K598">
        <f t="shared" si="127"/>
        <v>7640.3091999999997</v>
      </c>
      <c r="L598" t="str">
        <f t="shared" si="128"/>
        <v/>
      </c>
      <c r="M598">
        <f t="shared" si="129"/>
        <v>7640.3091999999997</v>
      </c>
      <c r="N598">
        <f t="shared" si="130"/>
        <v>7640.3091999999997</v>
      </c>
      <c r="O598" s="8" t="str">
        <f t="shared" si="131"/>
        <v/>
      </c>
      <c r="P598">
        <f t="shared" si="132"/>
        <v>7640.3091999999997</v>
      </c>
      <c r="Q598" s="8" t="str">
        <f t="shared" si="133"/>
        <v/>
      </c>
      <c r="R598" s="8">
        <f t="shared" si="134"/>
        <v>7640.3091999999997</v>
      </c>
      <c r="S598" s="8" t="str">
        <f t="shared" si="135"/>
        <v/>
      </c>
      <c r="T598" s="8" t="str">
        <f t="shared" si="136"/>
        <v/>
      </c>
      <c r="U598" s="8" t="str">
        <f t="shared" si="137"/>
        <v/>
      </c>
    </row>
    <row r="599" spans="1:21" ht="17" x14ac:dyDescent="0.2">
      <c r="A599">
        <v>34</v>
      </c>
      <c r="B599" t="s">
        <v>7</v>
      </c>
      <c r="C599">
        <v>33.25</v>
      </c>
      <c r="D599">
        <v>1</v>
      </c>
      <c r="E599" t="s">
        <v>11</v>
      </c>
      <c r="F599" t="s">
        <v>14</v>
      </c>
      <c r="G599">
        <v>5594.8455000000004</v>
      </c>
      <c r="H599" t="str">
        <f t="shared" si="138"/>
        <v/>
      </c>
      <c r="I599">
        <f t="shared" si="139"/>
        <v>5594.8455000000004</v>
      </c>
      <c r="J599" t="str">
        <f t="shared" si="126"/>
        <v/>
      </c>
      <c r="K599">
        <f t="shared" si="127"/>
        <v>5594.8455000000004</v>
      </c>
      <c r="L599" t="str">
        <f t="shared" si="128"/>
        <v/>
      </c>
      <c r="M599">
        <f t="shared" si="129"/>
        <v>5594.8455000000004</v>
      </c>
      <c r="N599" t="str">
        <f t="shared" si="130"/>
        <v/>
      </c>
      <c r="O599" s="8">
        <f t="shared" si="131"/>
        <v>5594.8455000000004</v>
      </c>
      <c r="P599">
        <f t="shared" si="132"/>
        <v>5594.8455000000004</v>
      </c>
      <c r="Q599" s="8" t="str">
        <f t="shared" si="133"/>
        <v/>
      </c>
      <c r="R599" s="8" t="str">
        <f t="shared" si="134"/>
        <v/>
      </c>
      <c r="S599" s="8" t="str">
        <f t="shared" si="135"/>
        <v/>
      </c>
      <c r="T599" s="8">
        <f t="shared" si="136"/>
        <v>5594.8455000000004</v>
      </c>
      <c r="U599" s="8" t="str">
        <f t="shared" si="137"/>
        <v/>
      </c>
    </row>
    <row r="600" spans="1:21" ht="17" x14ac:dyDescent="0.2">
      <c r="A600">
        <v>43</v>
      </c>
      <c r="B600" t="s">
        <v>10</v>
      </c>
      <c r="C600">
        <v>32.6</v>
      </c>
      <c r="D600">
        <v>2</v>
      </c>
      <c r="E600" t="s">
        <v>11</v>
      </c>
      <c r="F600" t="s">
        <v>9</v>
      </c>
      <c r="G600">
        <v>7441.5010000000002</v>
      </c>
      <c r="H600" t="str">
        <f t="shared" si="138"/>
        <v/>
      </c>
      <c r="I600">
        <f t="shared" si="139"/>
        <v>7441.5010000000002</v>
      </c>
      <c r="J600" t="str">
        <f t="shared" si="126"/>
        <v/>
      </c>
      <c r="K600">
        <f t="shared" si="127"/>
        <v>7441.5010000000002</v>
      </c>
      <c r="L600">
        <f t="shared" si="128"/>
        <v>7441.5010000000002</v>
      </c>
      <c r="M600" t="str">
        <f t="shared" si="129"/>
        <v/>
      </c>
      <c r="N600">
        <f t="shared" si="130"/>
        <v>7441.5010000000002</v>
      </c>
      <c r="O600" s="8" t="str">
        <f t="shared" si="131"/>
        <v/>
      </c>
      <c r="P600" t="str">
        <f t="shared" si="132"/>
        <v/>
      </c>
      <c r="Q600" s="8">
        <f t="shared" si="133"/>
        <v>7441.5010000000002</v>
      </c>
      <c r="R600" s="8" t="str">
        <f t="shared" si="134"/>
        <v/>
      </c>
      <c r="S600" s="8">
        <f t="shared" si="135"/>
        <v>7441.5010000000002</v>
      </c>
      <c r="T600" s="8" t="str">
        <f t="shared" si="136"/>
        <v/>
      </c>
      <c r="U600" s="8" t="str">
        <f t="shared" si="137"/>
        <v/>
      </c>
    </row>
    <row r="601" spans="1:21" ht="17" x14ac:dyDescent="0.2">
      <c r="A601">
        <v>52</v>
      </c>
      <c r="B601" t="s">
        <v>7</v>
      </c>
      <c r="C601">
        <v>37.524999999999999</v>
      </c>
      <c r="D601">
        <v>2</v>
      </c>
      <c r="E601" t="s">
        <v>11</v>
      </c>
      <c r="F601" t="s">
        <v>13</v>
      </c>
      <c r="G601">
        <v>33471.971890000001</v>
      </c>
      <c r="H601" t="str">
        <f t="shared" si="138"/>
        <v/>
      </c>
      <c r="I601">
        <f t="shared" si="139"/>
        <v>33471.971890000001</v>
      </c>
      <c r="J601" t="str">
        <f t="shared" si="126"/>
        <v/>
      </c>
      <c r="K601">
        <f t="shared" si="127"/>
        <v>33471.971890000001</v>
      </c>
      <c r="L601" t="str">
        <f t="shared" si="128"/>
        <v/>
      </c>
      <c r="M601">
        <f t="shared" si="129"/>
        <v>33471.971890000001</v>
      </c>
      <c r="N601" t="str">
        <f t="shared" si="130"/>
        <v/>
      </c>
      <c r="O601" s="8">
        <f t="shared" si="131"/>
        <v>33471.971890000001</v>
      </c>
      <c r="P601" t="str">
        <f t="shared" si="132"/>
        <v/>
      </c>
      <c r="Q601" s="8">
        <f t="shared" si="133"/>
        <v>33471.971890000001</v>
      </c>
      <c r="R601" s="8" t="str">
        <f t="shared" si="134"/>
        <v/>
      </c>
      <c r="S601" s="8" t="str">
        <f t="shared" si="135"/>
        <v/>
      </c>
      <c r="T601" s="8" t="str">
        <f t="shared" si="136"/>
        <v/>
      </c>
      <c r="U601" s="8">
        <f t="shared" si="137"/>
        <v>33471.971890000001</v>
      </c>
    </row>
    <row r="602" spans="1:21" ht="17" x14ac:dyDescent="0.2">
      <c r="A602">
        <v>18</v>
      </c>
      <c r="B602" t="s">
        <v>7</v>
      </c>
      <c r="C602">
        <v>39.159999999999997</v>
      </c>
      <c r="D602">
        <v>0</v>
      </c>
      <c r="E602" t="s">
        <v>11</v>
      </c>
      <c r="F602" t="s">
        <v>12</v>
      </c>
      <c r="G602">
        <v>1633.0444</v>
      </c>
      <c r="H602" t="str">
        <f t="shared" si="138"/>
        <v/>
      </c>
      <c r="I602">
        <f t="shared" si="139"/>
        <v>1633.0444</v>
      </c>
      <c r="J602" t="str">
        <f t="shared" si="126"/>
        <v/>
      </c>
      <c r="K602">
        <f t="shared" si="127"/>
        <v>1633.0444</v>
      </c>
      <c r="L602" t="str">
        <f t="shared" si="128"/>
        <v/>
      </c>
      <c r="M602">
        <f t="shared" si="129"/>
        <v>1633.0444</v>
      </c>
      <c r="N602">
        <f t="shared" si="130"/>
        <v>1633.0444</v>
      </c>
      <c r="O602" s="8" t="str">
        <f t="shared" si="131"/>
        <v/>
      </c>
      <c r="P602">
        <f t="shared" si="132"/>
        <v>1633.0444</v>
      </c>
      <c r="Q602" s="8" t="str">
        <f t="shared" si="133"/>
        <v/>
      </c>
      <c r="R602" s="8">
        <f t="shared" si="134"/>
        <v>1633.0444</v>
      </c>
      <c r="S602" s="8" t="str">
        <f t="shared" si="135"/>
        <v/>
      </c>
      <c r="T602" s="8" t="str">
        <f t="shared" si="136"/>
        <v/>
      </c>
      <c r="U602" s="8" t="str">
        <f t="shared" si="137"/>
        <v/>
      </c>
    </row>
    <row r="603" spans="1:21" ht="17" x14ac:dyDescent="0.2">
      <c r="A603">
        <v>51</v>
      </c>
      <c r="B603" t="s">
        <v>10</v>
      </c>
      <c r="C603">
        <v>31.635000000000002</v>
      </c>
      <c r="D603">
        <v>0</v>
      </c>
      <c r="E603" t="s">
        <v>11</v>
      </c>
      <c r="F603" t="s">
        <v>13</v>
      </c>
      <c r="G603">
        <v>9174.1356500000002</v>
      </c>
      <c r="H603" t="str">
        <f t="shared" si="138"/>
        <v/>
      </c>
      <c r="I603">
        <f t="shared" si="139"/>
        <v>9174.1356500000002</v>
      </c>
      <c r="J603" t="str">
        <f t="shared" si="126"/>
        <v/>
      </c>
      <c r="K603">
        <f t="shared" si="127"/>
        <v>9174.1356500000002</v>
      </c>
      <c r="L603">
        <f t="shared" si="128"/>
        <v>9174.1356500000002</v>
      </c>
      <c r="M603" t="str">
        <f t="shared" si="129"/>
        <v/>
      </c>
      <c r="N603" t="str">
        <f t="shared" si="130"/>
        <v/>
      </c>
      <c r="O603" s="8">
        <f t="shared" si="131"/>
        <v>9174.1356500000002</v>
      </c>
      <c r="P603" t="str">
        <f t="shared" si="132"/>
        <v/>
      </c>
      <c r="Q603" s="8">
        <f t="shared" si="133"/>
        <v>9174.1356500000002</v>
      </c>
      <c r="R603" s="8" t="str">
        <f t="shared" si="134"/>
        <v/>
      </c>
      <c r="S603" s="8" t="str">
        <f t="shared" si="135"/>
        <v/>
      </c>
      <c r="T603" s="8" t="str">
        <f t="shared" si="136"/>
        <v/>
      </c>
      <c r="U603" s="8">
        <f t="shared" si="137"/>
        <v>9174.1356500000002</v>
      </c>
    </row>
    <row r="604" spans="1:21" ht="17" x14ac:dyDescent="0.2">
      <c r="A604">
        <v>56</v>
      </c>
      <c r="B604" t="s">
        <v>7</v>
      </c>
      <c r="C604">
        <v>25.3</v>
      </c>
      <c r="D604">
        <v>0</v>
      </c>
      <c r="E604" t="s">
        <v>11</v>
      </c>
      <c r="F604" t="s">
        <v>9</v>
      </c>
      <c r="G604">
        <v>11070.535</v>
      </c>
      <c r="H604" t="str">
        <f t="shared" si="138"/>
        <v/>
      </c>
      <c r="I604">
        <f t="shared" si="139"/>
        <v>11070.535</v>
      </c>
      <c r="J604" t="str">
        <f t="shared" si="126"/>
        <v/>
      </c>
      <c r="K604">
        <f t="shared" si="127"/>
        <v>11070.535</v>
      </c>
      <c r="L604" t="str">
        <f t="shared" si="128"/>
        <v/>
      </c>
      <c r="M604">
        <f t="shared" si="129"/>
        <v>11070.535</v>
      </c>
      <c r="N604">
        <f t="shared" si="130"/>
        <v>11070.535</v>
      </c>
      <c r="O604" s="8" t="str">
        <f t="shared" si="131"/>
        <v/>
      </c>
      <c r="P604" t="str">
        <f t="shared" si="132"/>
        <v/>
      </c>
      <c r="Q604" s="8">
        <f t="shared" si="133"/>
        <v>11070.535</v>
      </c>
      <c r="R604" s="8" t="str">
        <f t="shared" si="134"/>
        <v/>
      </c>
      <c r="S604" s="8">
        <f t="shared" si="135"/>
        <v>11070.535</v>
      </c>
      <c r="T604" s="8" t="str">
        <f t="shared" si="136"/>
        <v/>
      </c>
      <c r="U604" s="8" t="str">
        <f t="shared" si="137"/>
        <v/>
      </c>
    </row>
    <row r="605" spans="1:21" ht="17" x14ac:dyDescent="0.2">
      <c r="A605">
        <v>64</v>
      </c>
      <c r="B605" t="s">
        <v>7</v>
      </c>
      <c r="C605">
        <v>39.049999999999997</v>
      </c>
      <c r="D605">
        <v>3</v>
      </c>
      <c r="E605" t="s">
        <v>11</v>
      </c>
      <c r="F605" t="s">
        <v>12</v>
      </c>
      <c r="G605">
        <v>16085.127500000001</v>
      </c>
      <c r="H605" t="str">
        <f t="shared" si="138"/>
        <v/>
      </c>
      <c r="I605">
        <f t="shared" si="139"/>
        <v>16085.127500000001</v>
      </c>
      <c r="J605" t="str">
        <f t="shared" si="126"/>
        <v/>
      </c>
      <c r="K605">
        <f t="shared" si="127"/>
        <v>16085.127500000001</v>
      </c>
      <c r="L605" t="str">
        <f t="shared" si="128"/>
        <v/>
      </c>
      <c r="M605">
        <f t="shared" si="129"/>
        <v>16085.127500000001</v>
      </c>
      <c r="N605">
        <f t="shared" si="130"/>
        <v>16085.127500000001</v>
      </c>
      <c r="O605" s="8" t="str">
        <f t="shared" si="131"/>
        <v/>
      </c>
      <c r="P605">
        <f t="shared" si="132"/>
        <v>16085.127500000001</v>
      </c>
      <c r="Q605" s="8" t="str">
        <f t="shared" si="133"/>
        <v/>
      </c>
      <c r="R605" s="8">
        <f t="shared" si="134"/>
        <v>16085.127500000001</v>
      </c>
      <c r="S605" s="8" t="str">
        <f t="shared" si="135"/>
        <v/>
      </c>
      <c r="T605" s="8" t="str">
        <f t="shared" si="136"/>
        <v/>
      </c>
      <c r="U605" s="8" t="str">
        <f t="shared" si="137"/>
        <v/>
      </c>
    </row>
    <row r="606" spans="1:21" ht="17" x14ac:dyDescent="0.2">
      <c r="A606">
        <v>19</v>
      </c>
      <c r="B606" t="s">
        <v>7</v>
      </c>
      <c r="C606">
        <v>28.31</v>
      </c>
      <c r="D606">
        <v>0</v>
      </c>
      <c r="E606" t="s">
        <v>8</v>
      </c>
      <c r="F606" t="s">
        <v>13</v>
      </c>
      <c r="G606">
        <v>17468.983899999999</v>
      </c>
      <c r="H606">
        <f t="shared" si="138"/>
        <v>17468.983899999999</v>
      </c>
      <c r="I606" t="str">
        <f t="shared" si="139"/>
        <v/>
      </c>
      <c r="J606" t="str">
        <f t="shared" si="126"/>
        <v/>
      </c>
      <c r="K606">
        <f t="shared" si="127"/>
        <v>17468.983899999999</v>
      </c>
      <c r="L606" t="str">
        <f t="shared" si="128"/>
        <v/>
      </c>
      <c r="M606">
        <f t="shared" si="129"/>
        <v>17468.983899999999</v>
      </c>
      <c r="N606" t="str">
        <f t="shared" si="130"/>
        <v/>
      </c>
      <c r="O606" s="8">
        <f t="shared" si="131"/>
        <v>17468.983899999999</v>
      </c>
      <c r="P606" t="str">
        <f t="shared" si="132"/>
        <v/>
      </c>
      <c r="Q606" s="8">
        <f t="shared" si="133"/>
        <v>17468.983899999999</v>
      </c>
      <c r="R606" s="8" t="str">
        <f t="shared" si="134"/>
        <v/>
      </c>
      <c r="S606" s="8" t="str">
        <f t="shared" si="135"/>
        <v/>
      </c>
      <c r="T606" s="8" t="str">
        <f t="shared" si="136"/>
        <v/>
      </c>
      <c r="U606" s="8">
        <f t="shared" si="137"/>
        <v>17468.983899999999</v>
      </c>
    </row>
    <row r="607" spans="1:21" ht="17" x14ac:dyDescent="0.2">
      <c r="A607">
        <v>51</v>
      </c>
      <c r="B607" t="s">
        <v>7</v>
      </c>
      <c r="C607">
        <v>34.1</v>
      </c>
      <c r="D607">
        <v>0</v>
      </c>
      <c r="E607" t="s">
        <v>11</v>
      </c>
      <c r="F607" t="s">
        <v>12</v>
      </c>
      <c r="G607">
        <v>9283.5619999999999</v>
      </c>
      <c r="H607" t="str">
        <f t="shared" si="138"/>
        <v/>
      </c>
      <c r="I607">
        <f t="shared" si="139"/>
        <v>9283.5619999999999</v>
      </c>
      <c r="J607" t="str">
        <f t="shared" si="126"/>
        <v/>
      </c>
      <c r="K607">
        <f t="shared" si="127"/>
        <v>9283.5619999999999</v>
      </c>
      <c r="L607" t="str">
        <f t="shared" si="128"/>
        <v/>
      </c>
      <c r="M607">
        <f t="shared" si="129"/>
        <v>9283.5619999999999</v>
      </c>
      <c r="N607">
        <f t="shared" si="130"/>
        <v>9283.5619999999999</v>
      </c>
      <c r="O607" s="8" t="str">
        <f t="shared" si="131"/>
        <v/>
      </c>
      <c r="P607">
        <f t="shared" si="132"/>
        <v>9283.5619999999999</v>
      </c>
      <c r="Q607" s="8" t="str">
        <f t="shared" si="133"/>
        <v/>
      </c>
      <c r="R607" s="8">
        <f t="shared" si="134"/>
        <v>9283.5619999999999</v>
      </c>
      <c r="S607" s="8" t="str">
        <f t="shared" si="135"/>
        <v/>
      </c>
      <c r="T607" s="8" t="str">
        <f t="shared" si="136"/>
        <v/>
      </c>
      <c r="U607" s="8" t="str">
        <f t="shared" si="137"/>
        <v/>
      </c>
    </row>
    <row r="608" spans="1:21" ht="17" x14ac:dyDescent="0.2">
      <c r="A608">
        <v>27</v>
      </c>
      <c r="B608" t="s">
        <v>7</v>
      </c>
      <c r="C608">
        <v>25.175000000000001</v>
      </c>
      <c r="D608">
        <v>0</v>
      </c>
      <c r="E608" t="s">
        <v>11</v>
      </c>
      <c r="F608" t="s">
        <v>14</v>
      </c>
      <c r="G608">
        <v>3558.6202499999999</v>
      </c>
      <c r="H608" t="str">
        <f t="shared" si="138"/>
        <v/>
      </c>
      <c r="I608">
        <f t="shared" si="139"/>
        <v>3558.6202499999999</v>
      </c>
      <c r="J608" t="str">
        <f t="shared" si="126"/>
        <v/>
      </c>
      <c r="K608">
        <f t="shared" si="127"/>
        <v>3558.6202499999999</v>
      </c>
      <c r="L608" t="str">
        <f t="shared" si="128"/>
        <v/>
      </c>
      <c r="M608">
        <f t="shared" si="129"/>
        <v>3558.6202499999999</v>
      </c>
      <c r="N608" t="str">
        <f t="shared" si="130"/>
        <v/>
      </c>
      <c r="O608" s="8">
        <f t="shared" si="131"/>
        <v>3558.6202499999999</v>
      </c>
      <c r="P608">
        <f t="shared" si="132"/>
        <v>3558.6202499999999</v>
      </c>
      <c r="Q608" s="8" t="str">
        <f t="shared" si="133"/>
        <v/>
      </c>
      <c r="R608" s="8" t="str">
        <f t="shared" si="134"/>
        <v/>
      </c>
      <c r="S608" s="8" t="str">
        <f t="shared" si="135"/>
        <v/>
      </c>
      <c r="T608" s="8">
        <f t="shared" si="136"/>
        <v>3558.6202499999999</v>
      </c>
      <c r="U608" s="8" t="str">
        <f t="shared" si="137"/>
        <v/>
      </c>
    </row>
    <row r="609" spans="1:21" ht="17" x14ac:dyDescent="0.2">
      <c r="A609">
        <v>59</v>
      </c>
      <c r="B609" t="s">
        <v>7</v>
      </c>
      <c r="C609">
        <v>23.655000000000001</v>
      </c>
      <c r="D609">
        <v>0</v>
      </c>
      <c r="E609" t="s">
        <v>8</v>
      </c>
      <c r="F609" t="s">
        <v>13</v>
      </c>
      <c r="G609">
        <v>25678.778450000002</v>
      </c>
      <c r="H609">
        <f t="shared" si="138"/>
        <v>25678.778450000002</v>
      </c>
      <c r="I609" t="str">
        <f t="shared" si="139"/>
        <v/>
      </c>
      <c r="J609">
        <f t="shared" si="126"/>
        <v>25678.778450000002</v>
      </c>
      <c r="K609" t="str">
        <f t="shared" si="127"/>
        <v/>
      </c>
      <c r="L609" t="str">
        <f t="shared" si="128"/>
        <v/>
      </c>
      <c r="M609">
        <f t="shared" si="129"/>
        <v>25678.778450000002</v>
      </c>
      <c r="N609" t="str">
        <f t="shared" si="130"/>
        <v/>
      </c>
      <c r="O609" s="8">
        <f t="shared" si="131"/>
        <v>25678.778450000002</v>
      </c>
      <c r="P609" t="str">
        <f t="shared" si="132"/>
        <v/>
      </c>
      <c r="Q609" s="8">
        <f t="shared" si="133"/>
        <v>25678.778450000002</v>
      </c>
      <c r="R609" s="8" t="str">
        <f t="shared" si="134"/>
        <v/>
      </c>
      <c r="S609" s="8" t="str">
        <f t="shared" si="135"/>
        <v/>
      </c>
      <c r="T609" s="8" t="str">
        <f t="shared" si="136"/>
        <v/>
      </c>
      <c r="U609" s="8">
        <f t="shared" si="137"/>
        <v>25678.778450000002</v>
      </c>
    </row>
    <row r="610" spans="1:21" ht="17" x14ac:dyDescent="0.2">
      <c r="A610">
        <v>28</v>
      </c>
      <c r="B610" t="s">
        <v>10</v>
      </c>
      <c r="C610">
        <v>26.98</v>
      </c>
      <c r="D610">
        <v>2</v>
      </c>
      <c r="E610" t="s">
        <v>11</v>
      </c>
      <c r="F610" t="s">
        <v>14</v>
      </c>
      <c r="G610">
        <v>4435.0941999999995</v>
      </c>
      <c r="H610" t="str">
        <f t="shared" si="138"/>
        <v/>
      </c>
      <c r="I610">
        <f t="shared" si="139"/>
        <v>4435.0941999999995</v>
      </c>
      <c r="J610" t="str">
        <f t="shared" si="126"/>
        <v/>
      </c>
      <c r="K610">
        <f t="shared" si="127"/>
        <v>4435.0941999999995</v>
      </c>
      <c r="L610">
        <f t="shared" si="128"/>
        <v>4435.0941999999995</v>
      </c>
      <c r="M610" t="str">
        <f t="shared" si="129"/>
        <v/>
      </c>
      <c r="N610" t="str">
        <f t="shared" si="130"/>
        <v/>
      </c>
      <c r="O610" s="8">
        <f t="shared" si="131"/>
        <v>4435.0941999999995</v>
      </c>
      <c r="P610">
        <f t="shared" si="132"/>
        <v>4435.0941999999995</v>
      </c>
      <c r="Q610" s="8" t="str">
        <f t="shared" si="133"/>
        <v/>
      </c>
      <c r="R610" s="8" t="str">
        <f t="shared" si="134"/>
        <v/>
      </c>
      <c r="S610" s="8" t="str">
        <f t="shared" si="135"/>
        <v/>
      </c>
      <c r="T610" s="8">
        <f t="shared" si="136"/>
        <v>4435.0941999999995</v>
      </c>
      <c r="U610" s="8" t="str">
        <f t="shared" si="137"/>
        <v/>
      </c>
    </row>
    <row r="611" spans="1:21" ht="17" x14ac:dyDescent="0.2">
      <c r="A611">
        <v>30</v>
      </c>
      <c r="B611" t="s">
        <v>10</v>
      </c>
      <c r="C611">
        <v>37.799999999999997</v>
      </c>
      <c r="D611">
        <v>2</v>
      </c>
      <c r="E611" t="s">
        <v>8</v>
      </c>
      <c r="F611" t="s">
        <v>9</v>
      </c>
      <c r="G611">
        <v>39241.442000000003</v>
      </c>
      <c r="H611">
        <f t="shared" si="138"/>
        <v>39241.442000000003</v>
      </c>
      <c r="I611" t="str">
        <f t="shared" si="139"/>
        <v/>
      </c>
      <c r="J611" t="str">
        <f t="shared" si="126"/>
        <v/>
      </c>
      <c r="K611">
        <f t="shared" si="127"/>
        <v>39241.442000000003</v>
      </c>
      <c r="L611">
        <f t="shared" si="128"/>
        <v>39241.442000000003</v>
      </c>
      <c r="M611" t="str">
        <f t="shared" si="129"/>
        <v/>
      </c>
      <c r="N611">
        <f t="shared" si="130"/>
        <v>39241.442000000003</v>
      </c>
      <c r="O611" s="8" t="str">
        <f t="shared" si="131"/>
        <v/>
      </c>
      <c r="P611" t="str">
        <f t="shared" si="132"/>
        <v/>
      </c>
      <c r="Q611" s="8">
        <f t="shared" si="133"/>
        <v>39241.442000000003</v>
      </c>
      <c r="R611" s="8" t="str">
        <f t="shared" si="134"/>
        <v/>
      </c>
      <c r="S611" s="8">
        <f t="shared" si="135"/>
        <v>39241.442000000003</v>
      </c>
      <c r="T611" s="8" t="str">
        <f t="shared" si="136"/>
        <v/>
      </c>
      <c r="U611" s="8" t="str">
        <f t="shared" si="137"/>
        <v/>
      </c>
    </row>
    <row r="612" spans="1:21" ht="17" x14ac:dyDescent="0.2">
      <c r="A612">
        <v>47</v>
      </c>
      <c r="B612" t="s">
        <v>7</v>
      </c>
      <c r="C612">
        <v>29.37</v>
      </c>
      <c r="D612">
        <v>1</v>
      </c>
      <c r="E612" t="s">
        <v>11</v>
      </c>
      <c r="F612" t="s">
        <v>12</v>
      </c>
      <c r="G612">
        <v>8547.6913000000004</v>
      </c>
      <c r="H612" t="str">
        <f t="shared" si="138"/>
        <v/>
      </c>
      <c r="I612">
        <f t="shared" si="139"/>
        <v>8547.6913000000004</v>
      </c>
      <c r="J612" t="str">
        <f t="shared" si="126"/>
        <v/>
      </c>
      <c r="K612">
        <f t="shared" si="127"/>
        <v>8547.6913000000004</v>
      </c>
      <c r="L612" t="str">
        <f t="shared" si="128"/>
        <v/>
      </c>
      <c r="M612">
        <f t="shared" si="129"/>
        <v>8547.6913000000004</v>
      </c>
      <c r="N612">
        <f t="shared" si="130"/>
        <v>8547.6913000000004</v>
      </c>
      <c r="O612" s="8" t="str">
        <f t="shared" si="131"/>
        <v/>
      </c>
      <c r="P612">
        <f t="shared" si="132"/>
        <v>8547.6913000000004</v>
      </c>
      <c r="Q612" s="8" t="str">
        <f t="shared" si="133"/>
        <v/>
      </c>
      <c r="R612" s="8">
        <f t="shared" si="134"/>
        <v>8547.6913000000004</v>
      </c>
      <c r="S612" s="8" t="str">
        <f t="shared" si="135"/>
        <v/>
      </c>
      <c r="T612" s="8" t="str">
        <f t="shared" si="136"/>
        <v/>
      </c>
      <c r="U612" s="8" t="str">
        <f t="shared" si="137"/>
        <v/>
      </c>
    </row>
    <row r="613" spans="1:21" ht="17" x14ac:dyDescent="0.2">
      <c r="A613">
        <v>38</v>
      </c>
      <c r="B613" t="s">
        <v>7</v>
      </c>
      <c r="C613">
        <v>34.799999999999997</v>
      </c>
      <c r="D613">
        <v>2</v>
      </c>
      <c r="E613" t="s">
        <v>11</v>
      </c>
      <c r="F613" t="s">
        <v>9</v>
      </c>
      <c r="G613">
        <v>6571.5439999999999</v>
      </c>
      <c r="H613" t="str">
        <f t="shared" si="138"/>
        <v/>
      </c>
      <c r="I613">
        <f t="shared" si="139"/>
        <v>6571.5439999999999</v>
      </c>
      <c r="J613" t="str">
        <f t="shared" si="126"/>
        <v/>
      </c>
      <c r="K613">
        <f t="shared" si="127"/>
        <v>6571.5439999999999</v>
      </c>
      <c r="L613" t="str">
        <f t="shared" si="128"/>
        <v/>
      </c>
      <c r="M613">
        <f t="shared" si="129"/>
        <v>6571.5439999999999</v>
      </c>
      <c r="N613">
        <f t="shared" si="130"/>
        <v>6571.5439999999999</v>
      </c>
      <c r="O613" s="8" t="str">
        <f t="shared" si="131"/>
        <v/>
      </c>
      <c r="P613" t="str">
        <f t="shared" si="132"/>
        <v/>
      </c>
      <c r="Q613" s="8">
        <f t="shared" si="133"/>
        <v>6571.5439999999999</v>
      </c>
      <c r="R613" s="8" t="str">
        <f t="shared" si="134"/>
        <v/>
      </c>
      <c r="S613" s="8">
        <f t="shared" si="135"/>
        <v>6571.5439999999999</v>
      </c>
      <c r="T613" s="8" t="str">
        <f t="shared" si="136"/>
        <v/>
      </c>
      <c r="U613" s="8" t="str">
        <f t="shared" si="137"/>
        <v/>
      </c>
    </row>
    <row r="614" spans="1:21" ht="17" x14ac:dyDescent="0.2">
      <c r="A614">
        <v>18</v>
      </c>
      <c r="B614" t="s">
        <v>7</v>
      </c>
      <c r="C614">
        <v>33.155000000000001</v>
      </c>
      <c r="D614">
        <v>0</v>
      </c>
      <c r="E614" t="s">
        <v>11</v>
      </c>
      <c r="F614" t="s">
        <v>14</v>
      </c>
      <c r="G614">
        <v>2207.6974500000001</v>
      </c>
      <c r="H614" t="str">
        <f t="shared" si="138"/>
        <v/>
      </c>
      <c r="I614">
        <f t="shared" si="139"/>
        <v>2207.6974500000001</v>
      </c>
      <c r="J614" t="str">
        <f t="shared" si="126"/>
        <v/>
      </c>
      <c r="K614">
        <f t="shared" si="127"/>
        <v>2207.6974500000001</v>
      </c>
      <c r="L614" t="str">
        <f t="shared" si="128"/>
        <v/>
      </c>
      <c r="M614">
        <f t="shared" si="129"/>
        <v>2207.6974500000001</v>
      </c>
      <c r="N614" t="str">
        <f t="shared" si="130"/>
        <v/>
      </c>
      <c r="O614" s="8">
        <f t="shared" si="131"/>
        <v>2207.6974500000001</v>
      </c>
      <c r="P614">
        <f t="shared" si="132"/>
        <v>2207.6974500000001</v>
      </c>
      <c r="Q614" s="8" t="str">
        <f t="shared" si="133"/>
        <v/>
      </c>
      <c r="R614" s="8" t="str">
        <f t="shared" si="134"/>
        <v/>
      </c>
      <c r="S614" s="8" t="str">
        <f t="shared" si="135"/>
        <v/>
      </c>
      <c r="T614" s="8">
        <f t="shared" si="136"/>
        <v>2207.6974500000001</v>
      </c>
      <c r="U614" s="8" t="str">
        <f t="shared" si="137"/>
        <v/>
      </c>
    </row>
    <row r="615" spans="1:21" ht="17" x14ac:dyDescent="0.2">
      <c r="A615">
        <v>34</v>
      </c>
      <c r="B615" t="s">
        <v>7</v>
      </c>
      <c r="C615">
        <v>19</v>
      </c>
      <c r="D615">
        <v>3</v>
      </c>
      <c r="E615" t="s">
        <v>11</v>
      </c>
      <c r="F615" t="s">
        <v>14</v>
      </c>
      <c r="G615">
        <v>6753.0379999999996</v>
      </c>
      <c r="H615" t="str">
        <f t="shared" si="138"/>
        <v/>
      </c>
      <c r="I615">
        <f t="shared" si="139"/>
        <v>6753.0379999999996</v>
      </c>
      <c r="J615">
        <f t="shared" si="126"/>
        <v>6753.0379999999996</v>
      </c>
      <c r="K615" t="str">
        <f t="shared" si="127"/>
        <v/>
      </c>
      <c r="L615" t="str">
        <f t="shared" si="128"/>
        <v/>
      </c>
      <c r="M615">
        <f t="shared" si="129"/>
        <v>6753.0379999999996</v>
      </c>
      <c r="N615" t="str">
        <f t="shared" si="130"/>
        <v/>
      </c>
      <c r="O615" s="8">
        <f t="shared" si="131"/>
        <v>6753.0379999999996</v>
      </c>
      <c r="P615">
        <f t="shared" si="132"/>
        <v>6753.0379999999996</v>
      </c>
      <c r="Q615" s="8" t="str">
        <f t="shared" si="133"/>
        <v/>
      </c>
      <c r="R615" s="8" t="str">
        <f t="shared" si="134"/>
        <v/>
      </c>
      <c r="S615" s="8" t="str">
        <f t="shared" si="135"/>
        <v/>
      </c>
      <c r="T615" s="8">
        <f t="shared" si="136"/>
        <v>6753.0379999999996</v>
      </c>
      <c r="U615" s="8" t="str">
        <f t="shared" si="137"/>
        <v/>
      </c>
    </row>
    <row r="616" spans="1:21" ht="17" x14ac:dyDescent="0.2">
      <c r="A616">
        <v>20</v>
      </c>
      <c r="B616" t="s">
        <v>7</v>
      </c>
      <c r="C616">
        <v>33</v>
      </c>
      <c r="D616">
        <v>0</v>
      </c>
      <c r="E616" t="s">
        <v>11</v>
      </c>
      <c r="F616" t="s">
        <v>12</v>
      </c>
      <c r="G616">
        <v>1880.07</v>
      </c>
      <c r="H616" t="str">
        <f t="shared" si="138"/>
        <v/>
      </c>
      <c r="I616">
        <f t="shared" si="139"/>
        <v>1880.07</v>
      </c>
      <c r="J616" t="str">
        <f t="shared" si="126"/>
        <v/>
      </c>
      <c r="K616">
        <f t="shared" si="127"/>
        <v>1880.07</v>
      </c>
      <c r="L616" t="str">
        <f t="shared" si="128"/>
        <v/>
      </c>
      <c r="M616">
        <f t="shared" si="129"/>
        <v>1880.07</v>
      </c>
      <c r="N616">
        <f t="shared" si="130"/>
        <v>1880.07</v>
      </c>
      <c r="O616" s="8" t="str">
        <f t="shared" si="131"/>
        <v/>
      </c>
      <c r="P616">
        <f t="shared" si="132"/>
        <v>1880.07</v>
      </c>
      <c r="Q616" s="8" t="str">
        <f t="shared" si="133"/>
        <v/>
      </c>
      <c r="R616" s="8">
        <f t="shared" si="134"/>
        <v>1880.07</v>
      </c>
      <c r="S616" s="8" t="str">
        <f t="shared" si="135"/>
        <v/>
      </c>
      <c r="T616" s="8" t="str">
        <f t="shared" si="136"/>
        <v/>
      </c>
      <c r="U616" s="8" t="str">
        <f t="shared" si="137"/>
        <v/>
      </c>
    </row>
    <row r="617" spans="1:21" ht="17" x14ac:dyDescent="0.2">
      <c r="A617">
        <v>47</v>
      </c>
      <c r="B617" t="s">
        <v>7</v>
      </c>
      <c r="C617">
        <v>36.630000000000003</v>
      </c>
      <c r="D617">
        <v>1</v>
      </c>
      <c r="E617" t="s">
        <v>8</v>
      </c>
      <c r="F617" t="s">
        <v>12</v>
      </c>
      <c r="G617">
        <v>42969.852700000003</v>
      </c>
      <c r="H617">
        <f t="shared" si="138"/>
        <v>42969.852700000003</v>
      </c>
      <c r="I617" t="str">
        <f t="shared" si="139"/>
        <v/>
      </c>
      <c r="J617" t="str">
        <f t="shared" si="126"/>
        <v/>
      </c>
      <c r="K617">
        <f t="shared" si="127"/>
        <v>42969.852700000003</v>
      </c>
      <c r="L617" t="str">
        <f t="shared" si="128"/>
        <v/>
      </c>
      <c r="M617">
        <f t="shared" si="129"/>
        <v>42969.852700000003</v>
      </c>
      <c r="N617">
        <f t="shared" si="130"/>
        <v>42969.852700000003</v>
      </c>
      <c r="O617" s="8" t="str">
        <f t="shared" si="131"/>
        <v/>
      </c>
      <c r="P617">
        <f t="shared" si="132"/>
        <v>42969.852700000003</v>
      </c>
      <c r="Q617" s="8" t="str">
        <f t="shared" si="133"/>
        <v/>
      </c>
      <c r="R617" s="8">
        <f t="shared" si="134"/>
        <v>42969.852700000003</v>
      </c>
      <c r="S617" s="8" t="str">
        <f t="shared" si="135"/>
        <v/>
      </c>
      <c r="T617" s="8" t="str">
        <f t="shared" si="136"/>
        <v/>
      </c>
      <c r="U617" s="8" t="str">
        <f t="shared" si="137"/>
        <v/>
      </c>
    </row>
    <row r="618" spans="1:21" ht="17" x14ac:dyDescent="0.2">
      <c r="A618">
        <v>56</v>
      </c>
      <c r="B618" t="s">
        <v>7</v>
      </c>
      <c r="C618">
        <v>28.594999999999999</v>
      </c>
      <c r="D618">
        <v>0</v>
      </c>
      <c r="E618" t="s">
        <v>11</v>
      </c>
      <c r="F618" t="s">
        <v>14</v>
      </c>
      <c r="G618">
        <v>11658.11505</v>
      </c>
      <c r="H618" t="str">
        <f t="shared" si="138"/>
        <v/>
      </c>
      <c r="I618">
        <f t="shared" si="139"/>
        <v>11658.11505</v>
      </c>
      <c r="J618" t="str">
        <f t="shared" si="126"/>
        <v/>
      </c>
      <c r="K618">
        <f t="shared" si="127"/>
        <v>11658.11505</v>
      </c>
      <c r="L618" t="str">
        <f t="shared" si="128"/>
        <v/>
      </c>
      <c r="M618">
        <f t="shared" si="129"/>
        <v>11658.11505</v>
      </c>
      <c r="N618" t="str">
        <f t="shared" si="130"/>
        <v/>
      </c>
      <c r="O618" s="8">
        <f t="shared" si="131"/>
        <v>11658.11505</v>
      </c>
      <c r="P618">
        <f t="shared" si="132"/>
        <v>11658.11505</v>
      </c>
      <c r="Q618" s="8" t="str">
        <f t="shared" si="133"/>
        <v/>
      </c>
      <c r="R618" s="8" t="str">
        <f t="shared" si="134"/>
        <v/>
      </c>
      <c r="S618" s="8" t="str">
        <f t="shared" si="135"/>
        <v/>
      </c>
      <c r="T618" s="8">
        <f t="shared" si="136"/>
        <v>11658.11505</v>
      </c>
      <c r="U618" s="8" t="str">
        <f t="shared" si="137"/>
        <v/>
      </c>
    </row>
    <row r="619" spans="1:21" ht="17" x14ac:dyDescent="0.2">
      <c r="A619">
        <v>49</v>
      </c>
      <c r="B619" t="s">
        <v>10</v>
      </c>
      <c r="C619">
        <v>25.6</v>
      </c>
      <c r="D619">
        <v>2</v>
      </c>
      <c r="E619" t="s">
        <v>8</v>
      </c>
      <c r="F619" t="s">
        <v>9</v>
      </c>
      <c r="G619">
        <v>23306.546999999999</v>
      </c>
      <c r="H619">
        <f t="shared" si="138"/>
        <v>23306.546999999999</v>
      </c>
      <c r="I619" t="str">
        <f t="shared" si="139"/>
        <v/>
      </c>
      <c r="J619" t="str">
        <f t="shared" si="126"/>
        <v/>
      </c>
      <c r="K619">
        <f t="shared" si="127"/>
        <v>23306.546999999999</v>
      </c>
      <c r="L619">
        <f t="shared" si="128"/>
        <v>23306.546999999999</v>
      </c>
      <c r="M619" t="str">
        <f t="shared" si="129"/>
        <v/>
      </c>
      <c r="N619">
        <f t="shared" si="130"/>
        <v>23306.546999999999</v>
      </c>
      <c r="O619" s="8" t="str">
        <f t="shared" si="131"/>
        <v/>
      </c>
      <c r="P619" t="str">
        <f t="shared" si="132"/>
        <v/>
      </c>
      <c r="Q619" s="8">
        <f t="shared" si="133"/>
        <v>23306.546999999999</v>
      </c>
      <c r="R619" s="8" t="str">
        <f t="shared" si="134"/>
        <v/>
      </c>
      <c r="S619" s="8">
        <f t="shared" si="135"/>
        <v>23306.546999999999</v>
      </c>
      <c r="T619" s="8" t="str">
        <f t="shared" si="136"/>
        <v/>
      </c>
      <c r="U619" s="8" t="str">
        <f t="shared" si="137"/>
        <v/>
      </c>
    </row>
    <row r="620" spans="1:21" ht="17" x14ac:dyDescent="0.2">
      <c r="A620">
        <v>19</v>
      </c>
      <c r="B620" t="s">
        <v>7</v>
      </c>
      <c r="C620">
        <v>33.11</v>
      </c>
      <c r="D620">
        <v>0</v>
      </c>
      <c r="E620" t="s">
        <v>8</v>
      </c>
      <c r="F620" t="s">
        <v>12</v>
      </c>
      <c r="G620">
        <v>34439.855900000002</v>
      </c>
      <c r="H620">
        <f t="shared" si="138"/>
        <v>34439.855900000002</v>
      </c>
      <c r="I620" t="str">
        <f t="shared" si="139"/>
        <v/>
      </c>
      <c r="J620" t="str">
        <f t="shared" si="126"/>
        <v/>
      </c>
      <c r="K620">
        <f t="shared" si="127"/>
        <v>34439.855900000002</v>
      </c>
      <c r="L620" t="str">
        <f t="shared" si="128"/>
        <v/>
      </c>
      <c r="M620">
        <f t="shared" si="129"/>
        <v>34439.855900000002</v>
      </c>
      <c r="N620">
        <f t="shared" si="130"/>
        <v>34439.855900000002</v>
      </c>
      <c r="O620" s="8" t="str">
        <f t="shared" si="131"/>
        <v/>
      </c>
      <c r="P620">
        <f t="shared" si="132"/>
        <v>34439.855900000002</v>
      </c>
      <c r="Q620" s="8" t="str">
        <f t="shared" si="133"/>
        <v/>
      </c>
      <c r="R620" s="8">
        <f t="shared" si="134"/>
        <v>34439.855900000002</v>
      </c>
      <c r="S620" s="8" t="str">
        <f t="shared" si="135"/>
        <v/>
      </c>
      <c r="T620" s="8" t="str">
        <f t="shared" si="136"/>
        <v/>
      </c>
      <c r="U620" s="8" t="str">
        <f t="shared" si="137"/>
        <v/>
      </c>
    </row>
    <row r="621" spans="1:21" ht="17" x14ac:dyDescent="0.2">
      <c r="A621">
        <v>55</v>
      </c>
      <c r="B621" t="s">
        <v>7</v>
      </c>
      <c r="C621">
        <v>37.1</v>
      </c>
      <c r="D621">
        <v>0</v>
      </c>
      <c r="E621" t="s">
        <v>11</v>
      </c>
      <c r="F621" t="s">
        <v>9</v>
      </c>
      <c r="G621">
        <v>10713.644</v>
      </c>
      <c r="H621" t="str">
        <f t="shared" si="138"/>
        <v/>
      </c>
      <c r="I621">
        <f t="shared" si="139"/>
        <v>10713.644</v>
      </c>
      <c r="J621" t="str">
        <f t="shared" si="126"/>
        <v/>
      </c>
      <c r="K621">
        <f t="shared" si="127"/>
        <v>10713.644</v>
      </c>
      <c r="L621" t="str">
        <f t="shared" si="128"/>
        <v/>
      </c>
      <c r="M621">
        <f t="shared" si="129"/>
        <v>10713.644</v>
      </c>
      <c r="N621">
        <f t="shared" si="130"/>
        <v>10713.644</v>
      </c>
      <c r="O621" s="8" t="str">
        <f t="shared" si="131"/>
        <v/>
      </c>
      <c r="P621" t="str">
        <f t="shared" si="132"/>
        <v/>
      </c>
      <c r="Q621" s="8">
        <f t="shared" si="133"/>
        <v>10713.644</v>
      </c>
      <c r="R621" s="8" t="str">
        <f t="shared" si="134"/>
        <v/>
      </c>
      <c r="S621" s="8">
        <f t="shared" si="135"/>
        <v>10713.644</v>
      </c>
      <c r="T621" s="8" t="str">
        <f t="shared" si="136"/>
        <v/>
      </c>
      <c r="U621" s="8" t="str">
        <f t="shared" si="137"/>
        <v/>
      </c>
    </row>
    <row r="622" spans="1:21" ht="17" x14ac:dyDescent="0.2">
      <c r="A622">
        <v>30</v>
      </c>
      <c r="B622" t="s">
        <v>10</v>
      </c>
      <c r="C622">
        <v>31.4</v>
      </c>
      <c r="D622">
        <v>1</v>
      </c>
      <c r="E622" t="s">
        <v>11</v>
      </c>
      <c r="F622" t="s">
        <v>9</v>
      </c>
      <c r="G622">
        <v>3659.346</v>
      </c>
      <c r="H622" t="str">
        <f t="shared" si="138"/>
        <v/>
      </c>
      <c r="I622">
        <f t="shared" si="139"/>
        <v>3659.346</v>
      </c>
      <c r="J622" t="str">
        <f t="shared" si="126"/>
        <v/>
      </c>
      <c r="K622">
        <f t="shared" si="127"/>
        <v>3659.346</v>
      </c>
      <c r="L622">
        <f t="shared" si="128"/>
        <v>3659.346</v>
      </c>
      <c r="M622" t="str">
        <f t="shared" si="129"/>
        <v/>
      </c>
      <c r="N622">
        <f t="shared" si="130"/>
        <v>3659.346</v>
      </c>
      <c r="O622" s="8" t="str">
        <f t="shared" si="131"/>
        <v/>
      </c>
      <c r="P622" t="str">
        <f t="shared" si="132"/>
        <v/>
      </c>
      <c r="Q622" s="8">
        <f t="shared" si="133"/>
        <v>3659.346</v>
      </c>
      <c r="R622" s="8" t="str">
        <f t="shared" si="134"/>
        <v/>
      </c>
      <c r="S622" s="8">
        <f t="shared" si="135"/>
        <v>3659.346</v>
      </c>
      <c r="T622" s="8" t="str">
        <f t="shared" si="136"/>
        <v/>
      </c>
      <c r="U622" s="8" t="str">
        <f t="shared" si="137"/>
        <v/>
      </c>
    </row>
    <row r="623" spans="1:21" ht="17" x14ac:dyDescent="0.2">
      <c r="A623">
        <v>37</v>
      </c>
      <c r="B623" t="s">
        <v>10</v>
      </c>
      <c r="C623">
        <v>34.1</v>
      </c>
      <c r="D623">
        <v>4</v>
      </c>
      <c r="E623" t="s">
        <v>8</v>
      </c>
      <c r="F623" t="s">
        <v>9</v>
      </c>
      <c r="G623">
        <v>40182.245999999999</v>
      </c>
      <c r="H623">
        <f t="shared" si="138"/>
        <v>40182.245999999999</v>
      </c>
      <c r="I623" t="str">
        <f t="shared" si="139"/>
        <v/>
      </c>
      <c r="J623" t="str">
        <f t="shared" si="126"/>
        <v/>
      </c>
      <c r="K623">
        <f t="shared" si="127"/>
        <v>40182.245999999999</v>
      </c>
      <c r="L623">
        <f t="shared" si="128"/>
        <v>40182.245999999999</v>
      </c>
      <c r="M623" t="str">
        <f t="shared" si="129"/>
        <v/>
      </c>
      <c r="N623">
        <f t="shared" si="130"/>
        <v>40182.245999999999</v>
      </c>
      <c r="O623" s="8" t="str">
        <f t="shared" si="131"/>
        <v/>
      </c>
      <c r="P623" t="str">
        <f t="shared" si="132"/>
        <v/>
      </c>
      <c r="Q623" s="8">
        <f t="shared" si="133"/>
        <v>40182.245999999999</v>
      </c>
      <c r="R623" s="8" t="str">
        <f t="shared" si="134"/>
        <v/>
      </c>
      <c r="S623" s="8">
        <f t="shared" si="135"/>
        <v>40182.245999999999</v>
      </c>
      <c r="T623" s="8" t="str">
        <f t="shared" si="136"/>
        <v/>
      </c>
      <c r="U623" s="8" t="str">
        <f t="shared" si="137"/>
        <v/>
      </c>
    </row>
    <row r="624" spans="1:21" ht="17" x14ac:dyDescent="0.2">
      <c r="A624">
        <v>49</v>
      </c>
      <c r="B624" t="s">
        <v>7</v>
      </c>
      <c r="C624">
        <v>21.3</v>
      </c>
      <c r="D624">
        <v>1</v>
      </c>
      <c r="E624" t="s">
        <v>11</v>
      </c>
      <c r="F624" t="s">
        <v>9</v>
      </c>
      <c r="G624">
        <v>9182.17</v>
      </c>
      <c r="H624" t="str">
        <f t="shared" si="138"/>
        <v/>
      </c>
      <c r="I624">
        <f t="shared" si="139"/>
        <v>9182.17</v>
      </c>
      <c r="J624">
        <f t="shared" si="126"/>
        <v>9182.17</v>
      </c>
      <c r="K624" t="str">
        <f t="shared" si="127"/>
        <v/>
      </c>
      <c r="L624" t="str">
        <f t="shared" si="128"/>
        <v/>
      </c>
      <c r="M624">
        <f t="shared" si="129"/>
        <v>9182.17</v>
      </c>
      <c r="N624">
        <f t="shared" si="130"/>
        <v>9182.17</v>
      </c>
      <c r="O624" s="8" t="str">
        <f t="shared" si="131"/>
        <v/>
      </c>
      <c r="P624" t="str">
        <f t="shared" si="132"/>
        <v/>
      </c>
      <c r="Q624" s="8">
        <f t="shared" si="133"/>
        <v>9182.17</v>
      </c>
      <c r="R624" s="8" t="str">
        <f t="shared" si="134"/>
        <v/>
      </c>
      <c r="S624" s="8">
        <f t="shared" si="135"/>
        <v>9182.17</v>
      </c>
      <c r="T624" s="8" t="str">
        <f t="shared" si="136"/>
        <v/>
      </c>
      <c r="U624" s="8" t="str">
        <f t="shared" si="137"/>
        <v/>
      </c>
    </row>
    <row r="625" spans="1:21" ht="17" x14ac:dyDescent="0.2">
      <c r="A625">
        <v>18</v>
      </c>
      <c r="B625" t="s">
        <v>10</v>
      </c>
      <c r="C625">
        <v>33.534999999999997</v>
      </c>
      <c r="D625">
        <v>0</v>
      </c>
      <c r="E625" t="s">
        <v>8</v>
      </c>
      <c r="F625" t="s">
        <v>14</v>
      </c>
      <c r="G625">
        <v>34617.840649999998</v>
      </c>
      <c r="H625">
        <f t="shared" si="138"/>
        <v>34617.840649999998</v>
      </c>
      <c r="I625" t="str">
        <f t="shared" si="139"/>
        <v/>
      </c>
      <c r="J625" t="str">
        <f t="shared" si="126"/>
        <v/>
      </c>
      <c r="K625">
        <f t="shared" si="127"/>
        <v>34617.840649999998</v>
      </c>
      <c r="L625">
        <f t="shared" si="128"/>
        <v>34617.840649999998</v>
      </c>
      <c r="M625" t="str">
        <f t="shared" si="129"/>
        <v/>
      </c>
      <c r="N625" t="str">
        <f t="shared" si="130"/>
        <v/>
      </c>
      <c r="O625" s="8">
        <f t="shared" si="131"/>
        <v>34617.840649999998</v>
      </c>
      <c r="P625">
        <f t="shared" si="132"/>
        <v>34617.840649999998</v>
      </c>
      <c r="Q625" s="8" t="str">
        <f t="shared" si="133"/>
        <v/>
      </c>
      <c r="R625" s="8" t="str">
        <f t="shared" si="134"/>
        <v/>
      </c>
      <c r="S625" s="8" t="str">
        <f t="shared" si="135"/>
        <v/>
      </c>
      <c r="T625" s="8">
        <f t="shared" si="136"/>
        <v>34617.840649999998</v>
      </c>
      <c r="U625" s="8" t="str">
        <f t="shared" si="137"/>
        <v/>
      </c>
    </row>
    <row r="626" spans="1:21" ht="17" x14ac:dyDescent="0.2">
      <c r="A626">
        <v>59</v>
      </c>
      <c r="B626" t="s">
        <v>10</v>
      </c>
      <c r="C626">
        <v>28.785</v>
      </c>
      <c r="D626">
        <v>0</v>
      </c>
      <c r="E626" t="s">
        <v>11</v>
      </c>
      <c r="F626" t="s">
        <v>13</v>
      </c>
      <c r="G626">
        <v>12129.614149999999</v>
      </c>
      <c r="H626" t="str">
        <f t="shared" si="138"/>
        <v/>
      </c>
      <c r="I626">
        <f t="shared" si="139"/>
        <v>12129.614149999999</v>
      </c>
      <c r="J626" t="str">
        <f t="shared" si="126"/>
        <v/>
      </c>
      <c r="K626">
        <f t="shared" si="127"/>
        <v>12129.614149999999</v>
      </c>
      <c r="L626">
        <f t="shared" si="128"/>
        <v>12129.614149999999</v>
      </c>
      <c r="M626" t="str">
        <f t="shared" si="129"/>
        <v/>
      </c>
      <c r="N626" t="str">
        <f t="shared" si="130"/>
        <v/>
      </c>
      <c r="O626" s="8">
        <f t="shared" si="131"/>
        <v>12129.614149999999</v>
      </c>
      <c r="P626" t="str">
        <f t="shared" si="132"/>
        <v/>
      </c>
      <c r="Q626" s="8">
        <f t="shared" si="133"/>
        <v>12129.614149999999</v>
      </c>
      <c r="R626" s="8" t="str">
        <f t="shared" si="134"/>
        <v/>
      </c>
      <c r="S626" s="8" t="str">
        <f t="shared" si="135"/>
        <v/>
      </c>
      <c r="T626" s="8" t="str">
        <f t="shared" si="136"/>
        <v/>
      </c>
      <c r="U626" s="8">
        <f t="shared" si="137"/>
        <v>12129.614149999999</v>
      </c>
    </row>
    <row r="627" spans="1:21" ht="17" x14ac:dyDescent="0.2">
      <c r="A627">
        <v>29</v>
      </c>
      <c r="B627" t="s">
        <v>7</v>
      </c>
      <c r="C627">
        <v>26.03</v>
      </c>
      <c r="D627">
        <v>0</v>
      </c>
      <c r="E627" t="s">
        <v>11</v>
      </c>
      <c r="F627" t="s">
        <v>13</v>
      </c>
      <c r="G627">
        <v>3736.4647</v>
      </c>
      <c r="H627" t="str">
        <f t="shared" si="138"/>
        <v/>
      </c>
      <c r="I627">
        <f t="shared" si="139"/>
        <v>3736.4647</v>
      </c>
      <c r="J627" t="str">
        <f t="shared" si="126"/>
        <v/>
      </c>
      <c r="K627">
        <f t="shared" si="127"/>
        <v>3736.4647</v>
      </c>
      <c r="L627" t="str">
        <f t="shared" si="128"/>
        <v/>
      </c>
      <c r="M627">
        <f t="shared" si="129"/>
        <v>3736.4647</v>
      </c>
      <c r="N627" t="str">
        <f t="shared" si="130"/>
        <v/>
      </c>
      <c r="O627" s="8">
        <f t="shared" si="131"/>
        <v>3736.4647</v>
      </c>
      <c r="P627" t="str">
        <f t="shared" si="132"/>
        <v/>
      </c>
      <c r="Q627" s="8">
        <f t="shared" si="133"/>
        <v>3736.4647</v>
      </c>
      <c r="R627" s="8" t="str">
        <f t="shared" si="134"/>
        <v/>
      </c>
      <c r="S627" s="8" t="str">
        <f t="shared" si="135"/>
        <v/>
      </c>
      <c r="T627" s="8" t="str">
        <f t="shared" si="136"/>
        <v/>
      </c>
      <c r="U627" s="8">
        <f t="shared" si="137"/>
        <v>3736.4647</v>
      </c>
    </row>
    <row r="628" spans="1:21" ht="17" x14ac:dyDescent="0.2">
      <c r="A628">
        <v>36</v>
      </c>
      <c r="B628" t="s">
        <v>10</v>
      </c>
      <c r="C628">
        <v>28.88</v>
      </c>
      <c r="D628">
        <v>3</v>
      </c>
      <c r="E628" t="s">
        <v>11</v>
      </c>
      <c r="F628" t="s">
        <v>14</v>
      </c>
      <c r="G628">
        <v>6748.5911999999998</v>
      </c>
      <c r="H628" t="str">
        <f t="shared" si="138"/>
        <v/>
      </c>
      <c r="I628">
        <f t="shared" si="139"/>
        <v>6748.5911999999998</v>
      </c>
      <c r="J628" t="str">
        <f t="shared" si="126"/>
        <v/>
      </c>
      <c r="K628">
        <f t="shared" si="127"/>
        <v>6748.5911999999998</v>
      </c>
      <c r="L628">
        <f t="shared" si="128"/>
        <v>6748.5911999999998</v>
      </c>
      <c r="M628" t="str">
        <f t="shared" si="129"/>
        <v/>
      </c>
      <c r="N628" t="str">
        <f t="shared" si="130"/>
        <v/>
      </c>
      <c r="O628" s="8">
        <f t="shared" si="131"/>
        <v>6748.5911999999998</v>
      </c>
      <c r="P628">
        <f t="shared" si="132"/>
        <v>6748.5911999999998</v>
      </c>
      <c r="Q628" s="8" t="str">
        <f t="shared" si="133"/>
        <v/>
      </c>
      <c r="R628" s="8" t="str">
        <f t="shared" si="134"/>
        <v/>
      </c>
      <c r="S628" s="8" t="str">
        <f t="shared" si="135"/>
        <v/>
      </c>
      <c r="T628" s="8">
        <f t="shared" si="136"/>
        <v>6748.5911999999998</v>
      </c>
      <c r="U628" s="8" t="str">
        <f t="shared" si="137"/>
        <v/>
      </c>
    </row>
    <row r="629" spans="1:21" ht="17" x14ac:dyDescent="0.2">
      <c r="A629">
        <v>33</v>
      </c>
      <c r="B629" t="s">
        <v>10</v>
      </c>
      <c r="C629">
        <v>42.46</v>
      </c>
      <c r="D629">
        <v>1</v>
      </c>
      <c r="E629" t="s">
        <v>11</v>
      </c>
      <c r="F629" t="s">
        <v>12</v>
      </c>
      <c r="G629">
        <v>11326.71487</v>
      </c>
      <c r="H629" t="str">
        <f t="shared" si="138"/>
        <v/>
      </c>
      <c r="I629">
        <f t="shared" si="139"/>
        <v>11326.71487</v>
      </c>
      <c r="J629" t="str">
        <f t="shared" si="126"/>
        <v/>
      </c>
      <c r="K629">
        <f t="shared" si="127"/>
        <v>11326.71487</v>
      </c>
      <c r="L629">
        <f t="shared" si="128"/>
        <v>11326.71487</v>
      </c>
      <c r="M629" t="str">
        <f t="shared" si="129"/>
        <v/>
      </c>
      <c r="N629">
        <f t="shared" si="130"/>
        <v>11326.71487</v>
      </c>
      <c r="O629" s="8" t="str">
        <f t="shared" si="131"/>
        <v/>
      </c>
      <c r="P629">
        <f t="shared" si="132"/>
        <v>11326.71487</v>
      </c>
      <c r="Q629" s="8" t="str">
        <f t="shared" si="133"/>
        <v/>
      </c>
      <c r="R629" s="8">
        <f t="shared" si="134"/>
        <v>11326.71487</v>
      </c>
      <c r="S629" s="8" t="str">
        <f t="shared" si="135"/>
        <v/>
      </c>
      <c r="T629" s="8" t="str">
        <f t="shared" si="136"/>
        <v/>
      </c>
      <c r="U629" s="8" t="str">
        <f t="shared" si="137"/>
        <v/>
      </c>
    </row>
    <row r="630" spans="1:21" ht="17" x14ac:dyDescent="0.2">
      <c r="A630">
        <v>58</v>
      </c>
      <c r="B630" t="s">
        <v>10</v>
      </c>
      <c r="C630">
        <v>38</v>
      </c>
      <c r="D630">
        <v>0</v>
      </c>
      <c r="E630" t="s">
        <v>11</v>
      </c>
      <c r="F630" t="s">
        <v>9</v>
      </c>
      <c r="G630">
        <v>11365.951999999999</v>
      </c>
      <c r="H630" t="str">
        <f t="shared" si="138"/>
        <v/>
      </c>
      <c r="I630">
        <f t="shared" si="139"/>
        <v>11365.951999999999</v>
      </c>
      <c r="J630" t="str">
        <f t="shared" si="126"/>
        <v/>
      </c>
      <c r="K630">
        <f t="shared" si="127"/>
        <v>11365.951999999999</v>
      </c>
      <c r="L630">
        <f t="shared" si="128"/>
        <v>11365.951999999999</v>
      </c>
      <c r="M630" t="str">
        <f t="shared" si="129"/>
        <v/>
      </c>
      <c r="N630">
        <f t="shared" si="130"/>
        <v>11365.951999999999</v>
      </c>
      <c r="O630" s="8" t="str">
        <f t="shared" si="131"/>
        <v/>
      </c>
      <c r="P630" t="str">
        <f t="shared" si="132"/>
        <v/>
      </c>
      <c r="Q630" s="8">
        <f t="shared" si="133"/>
        <v>11365.951999999999</v>
      </c>
      <c r="R630" s="8" t="str">
        <f t="shared" si="134"/>
        <v/>
      </c>
      <c r="S630" s="8">
        <f t="shared" si="135"/>
        <v>11365.951999999999</v>
      </c>
      <c r="T630" s="8" t="str">
        <f t="shared" si="136"/>
        <v/>
      </c>
      <c r="U630" s="8" t="str">
        <f t="shared" si="137"/>
        <v/>
      </c>
    </row>
    <row r="631" spans="1:21" ht="17" x14ac:dyDescent="0.2">
      <c r="A631">
        <v>44</v>
      </c>
      <c r="B631" t="s">
        <v>7</v>
      </c>
      <c r="C631">
        <v>38.950000000000003</v>
      </c>
      <c r="D631">
        <v>0</v>
      </c>
      <c r="E631" t="s">
        <v>8</v>
      </c>
      <c r="F631" t="s">
        <v>13</v>
      </c>
      <c r="G631">
        <v>42983.458500000001</v>
      </c>
      <c r="H631">
        <f t="shared" si="138"/>
        <v>42983.458500000001</v>
      </c>
      <c r="I631" t="str">
        <f t="shared" si="139"/>
        <v/>
      </c>
      <c r="J631" t="str">
        <f t="shared" si="126"/>
        <v/>
      </c>
      <c r="K631">
        <f t="shared" si="127"/>
        <v>42983.458500000001</v>
      </c>
      <c r="L631" t="str">
        <f t="shared" si="128"/>
        <v/>
      </c>
      <c r="M631">
        <f t="shared" si="129"/>
        <v>42983.458500000001</v>
      </c>
      <c r="N631" t="str">
        <f t="shared" si="130"/>
        <v/>
      </c>
      <c r="O631" s="8">
        <f t="shared" si="131"/>
        <v>42983.458500000001</v>
      </c>
      <c r="P631" t="str">
        <f t="shared" si="132"/>
        <v/>
      </c>
      <c r="Q631" s="8">
        <f t="shared" si="133"/>
        <v>42983.458500000001</v>
      </c>
      <c r="R631" s="8" t="str">
        <f t="shared" si="134"/>
        <v/>
      </c>
      <c r="S631" s="8" t="str">
        <f t="shared" si="135"/>
        <v/>
      </c>
      <c r="T631" s="8" t="str">
        <f t="shared" si="136"/>
        <v/>
      </c>
      <c r="U631" s="8">
        <f t="shared" si="137"/>
        <v>42983.458500000001</v>
      </c>
    </row>
    <row r="632" spans="1:21" ht="17" x14ac:dyDescent="0.2">
      <c r="A632">
        <v>53</v>
      </c>
      <c r="B632" t="s">
        <v>10</v>
      </c>
      <c r="C632">
        <v>36.1</v>
      </c>
      <c r="D632">
        <v>1</v>
      </c>
      <c r="E632" t="s">
        <v>11</v>
      </c>
      <c r="F632" t="s">
        <v>9</v>
      </c>
      <c r="G632">
        <v>10085.846</v>
      </c>
      <c r="H632" t="str">
        <f t="shared" si="138"/>
        <v/>
      </c>
      <c r="I632">
        <f t="shared" si="139"/>
        <v>10085.846</v>
      </c>
      <c r="J632" t="str">
        <f t="shared" si="126"/>
        <v/>
      </c>
      <c r="K632">
        <f t="shared" si="127"/>
        <v>10085.846</v>
      </c>
      <c r="L632">
        <f t="shared" si="128"/>
        <v>10085.846</v>
      </c>
      <c r="M632" t="str">
        <f t="shared" si="129"/>
        <v/>
      </c>
      <c r="N632">
        <f t="shared" si="130"/>
        <v>10085.846</v>
      </c>
      <c r="O632" s="8" t="str">
        <f t="shared" si="131"/>
        <v/>
      </c>
      <c r="P632" t="str">
        <f t="shared" si="132"/>
        <v/>
      </c>
      <c r="Q632" s="8">
        <f t="shared" si="133"/>
        <v>10085.846</v>
      </c>
      <c r="R632" s="8" t="str">
        <f t="shared" si="134"/>
        <v/>
      </c>
      <c r="S632" s="8">
        <f t="shared" si="135"/>
        <v>10085.846</v>
      </c>
      <c r="T632" s="8" t="str">
        <f t="shared" si="136"/>
        <v/>
      </c>
      <c r="U632" s="8" t="str">
        <f t="shared" si="137"/>
        <v/>
      </c>
    </row>
    <row r="633" spans="1:21" ht="17" x14ac:dyDescent="0.2">
      <c r="A633">
        <v>24</v>
      </c>
      <c r="B633" t="s">
        <v>10</v>
      </c>
      <c r="C633">
        <v>29.3</v>
      </c>
      <c r="D633">
        <v>0</v>
      </c>
      <c r="E633" t="s">
        <v>11</v>
      </c>
      <c r="F633" t="s">
        <v>9</v>
      </c>
      <c r="G633">
        <v>1977.8150000000001</v>
      </c>
      <c r="H633" t="str">
        <f t="shared" si="138"/>
        <v/>
      </c>
      <c r="I633">
        <f t="shared" si="139"/>
        <v>1977.8150000000001</v>
      </c>
      <c r="J633" t="str">
        <f t="shared" si="126"/>
        <v/>
      </c>
      <c r="K633">
        <f t="shared" si="127"/>
        <v>1977.8150000000001</v>
      </c>
      <c r="L633">
        <f t="shared" si="128"/>
        <v>1977.8150000000001</v>
      </c>
      <c r="M633" t="str">
        <f t="shared" si="129"/>
        <v/>
      </c>
      <c r="N633">
        <f t="shared" si="130"/>
        <v>1977.8150000000001</v>
      </c>
      <c r="O633" s="8" t="str">
        <f t="shared" si="131"/>
        <v/>
      </c>
      <c r="P633" t="str">
        <f t="shared" si="132"/>
        <v/>
      </c>
      <c r="Q633" s="8">
        <f t="shared" si="133"/>
        <v>1977.8150000000001</v>
      </c>
      <c r="R633" s="8" t="str">
        <f t="shared" si="134"/>
        <v/>
      </c>
      <c r="S633" s="8">
        <f t="shared" si="135"/>
        <v>1977.8150000000001</v>
      </c>
      <c r="T633" s="8" t="str">
        <f t="shared" si="136"/>
        <v/>
      </c>
      <c r="U633" s="8" t="str">
        <f t="shared" si="137"/>
        <v/>
      </c>
    </row>
    <row r="634" spans="1:21" ht="17" x14ac:dyDescent="0.2">
      <c r="A634">
        <v>29</v>
      </c>
      <c r="B634" t="s">
        <v>7</v>
      </c>
      <c r="C634">
        <v>35.53</v>
      </c>
      <c r="D634">
        <v>0</v>
      </c>
      <c r="E634" t="s">
        <v>11</v>
      </c>
      <c r="F634" t="s">
        <v>12</v>
      </c>
      <c r="G634">
        <v>3366.6696999999999</v>
      </c>
      <c r="H634" t="str">
        <f t="shared" si="138"/>
        <v/>
      </c>
      <c r="I634">
        <f t="shared" si="139"/>
        <v>3366.6696999999999</v>
      </c>
      <c r="J634" t="str">
        <f t="shared" si="126"/>
        <v/>
      </c>
      <c r="K634">
        <f t="shared" si="127"/>
        <v>3366.6696999999999</v>
      </c>
      <c r="L634" t="str">
        <f t="shared" si="128"/>
        <v/>
      </c>
      <c r="M634">
        <f t="shared" si="129"/>
        <v>3366.6696999999999</v>
      </c>
      <c r="N634">
        <f t="shared" si="130"/>
        <v>3366.6696999999999</v>
      </c>
      <c r="O634" s="8" t="str">
        <f t="shared" si="131"/>
        <v/>
      </c>
      <c r="P634">
        <f t="shared" si="132"/>
        <v>3366.6696999999999</v>
      </c>
      <c r="Q634" s="8" t="str">
        <f t="shared" si="133"/>
        <v/>
      </c>
      <c r="R634" s="8">
        <f t="shared" si="134"/>
        <v>3366.6696999999999</v>
      </c>
      <c r="S634" s="8" t="str">
        <f t="shared" si="135"/>
        <v/>
      </c>
      <c r="T634" s="8" t="str">
        <f t="shared" si="136"/>
        <v/>
      </c>
      <c r="U634" s="8" t="str">
        <f t="shared" si="137"/>
        <v/>
      </c>
    </row>
    <row r="635" spans="1:21" ht="17" x14ac:dyDescent="0.2">
      <c r="A635">
        <v>40</v>
      </c>
      <c r="B635" t="s">
        <v>10</v>
      </c>
      <c r="C635">
        <v>22.704999999999998</v>
      </c>
      <c r="D635">
        <v>2</v>
      </c>
      <c r="E635" t="s">
        <v>11</v>
      </c>
      <c r="F635" t="s">
        <v>14</v>
      </c>
      <c r="G635">
        <v>7173.35995</v>
      </c>
      <c r="H635" t="str">
        <f t="shared" si="138"/>
        <v/>
      </c>
      <c r="I635">
        <f t="shared" si="139"/>
        <v>7173.35995</v>
      </c>
      <c r="J635">
        <f t="shared" si="126"/>
        <v>7173.35995</v>
      </c>
      <c r="K635" t="str">
        <f t="shared" si="127"/>
        <v/>
      </c>
      <c r="L635">
        <f t="shared" si="128"/>
        <v>7173.35995</v>
      </c>
      <c r="M635" t="str">
        <f t="shared" si="129"/>
        <v/>
      </c>
      <c r="N635" t="str">
        <f t="shared" si="130"/>
        <v/>
      </c>
      <c r="O635" s="8">
        <f t="shared" si="131"/>
        <v>7173.35995</v>
      </c>
      <c r="P635">
        <f t="shared" si="132"/>
        <v>7173.35995</v>
      </c>
      <c r="Q635" s="8" t="str">
        <f t="shared" si="133"/>
        <v/>
      </c>
      <c r="R635" s="8" t="str">
        <f t="shared" si="134"/>
        <v/>
      </c>
      <c r="S635" s="8" t="str">
        <f t="shared" si="135"/>
        <v/>
      </c>
      <c r="T635" s="8">
        <f t="shared" si="136"/>
        <v>7173.35995</v>
      </c>
      <c r="U635" s="8" t="str">
        <f t="shared" si="137"/>
        <v/>
      </c>
    </row>
    <row r="636" spans="1:21" ht="17" x14ac:dyDescent="0.2">
      <c r="A636">
        <v>51</v>
      </c>
      <c r="B636" t="s">
        <v>10</v>
      </c>
      <c r="C636">
        <v>39.700000000000003</v>
      </c>
      <c r="D636">
        <v>1</v>
      </c>
      <c r="E636" t="s">
        <v>11</v>
      </c>
      <c r="F636" t="s">
        <v>9</v>
      </c>
      <c r="G636">
        <v>9391.3459999999995</v>
      </c>
      <c r="H636" t="str">
        <f t="shared" si="138"/>
        <v/>
      </c>
      <c r="I636">
        <f t="shared" si="139"/>
        <v>9391.3459999999995</v>
      </c>
      <c r="J636" t="str">
        <f t="shared" si="126"/>
        <v/>
      </c>
      <c r="K636">
        <f t="shared" si="127"/>
        <v>9391.3459999999995</v>
      </c>
      <c r="L636">
        <f t="shared" si="128"/>
        <v>9391.3459999999995</v>
      </c>
      <c r="M636" t="str">
        <f t="shared" si="129"/>
        <v/>
      </c>
      <c r="N636">
        <f t="shared" si="130"/>
        <v>9391.3459999999995</v>
      </c>
      <c r="O636" s="8" t="str">
        <f t="shared" si="131"/>
        <v/>
      </c>
      <c r="P636" t="str">
        <f t="shared" si="132"/>
        <v/>
      </c>
      <c r="Q636" s="8">
        <f t="shared" si="133"/>
        <v>9391.3459999999995</v>
      </c>
      <c r="R636" s="8" t="str">
        <f t="shared" si="134"/>
        <v/>
      </c>
      <c r="S636" s="8">
        <f t="shared" si="135"/>
        <v>9391.3459999999995</v>
      </c>
      <c r="T636" s="8" t="str">
        <f t="shared" si="136"/>
        <v/>
      </c>
      <c r="U636" s="8" t="str">
        <f t="shared" si="137"/>
        <v/>
      </c>
    </row>
    <row r="637" spans="1:21" ht="17" x14ac:dyDescent="0.2">
      <c r="A637">
        <v>64</v>
      </c>
      <c r="B637" t="s">
        <v>10</v>
      </c>
      <c r="C637">
        <v>38.19</v>
      </c>
      <c r="D637">
        <v>0</v>
      </c>
      <c r="E637" t="s">
        <v>11</v>
      </c>
      <c r="F637" t="s">
        <v>14</v>
      </c>
      <c r="G637">
        <v>14410.9321</v>
      </c>
      <c r="H637" t="str">
        <f t="shared" si="138"/>
        <v/>
      </c>
      <c r="I637">
        <f t="shared" si="139"/>
        <v>14410.9321</v>
      </c>
      <c r="J637" t="str">
        <f t="shared" si="126"/>
        <v/>
      </c>
      <c r="K637">
        <f t="shared" si="127"/>
        <v>14410.9321</v>
      </c>
      <c r="L637">
        <f t="shared" si="128"/>
        <v>14410.9321</v>
      </c>
      <c r="M637" t="str">
        <f t="shared" si="129"/>
        <v/>
      </c>
      <c r="N637" t="str">
        <f t="shared" si="130"/>
        <v/>
      </c>
      <c r="O637" s="8">
        <f t="shared" si="131"/>
        <v>14410.9321</v>
      </c>
      <c r="P637">
        <f t="shared" si="132"/>
        <v>14410.9321</v>
      </c>
      <c r="Q637" s="8" t="str">
        <f t="shared" si="133"/>
        <v/>
      </c>
      <c r="R637" s="8" t="str">
        <f t="shared" si="134"/>
        <v/>
      </c>
      <c r="S637" s="8" t="str">
        <f t="shared" si="135"/>
        <v/>
      </c>
      <c r="T637" s="8">
        <f t="shared" si="136"/>
        <v>14410.9321</v>
      </c>
      <c r="U637" s="8" t="str">
        <f t="shared" si="137"/>
        <v/>
      </c>
    </row>
    <row r="638" spans="1:21" ht="17" x14ac:dyDescent="0.2">
      <c r="A638">
        <v>19</v>
      </c>
      <c r="B638" t="s">
        <v>7</v>
      </c>
      <c r="C638">
        <v>24.51</v>
      </c>
      <c r="D638">
        <v>1</v>
      </c>
      <c r="E638" t="s">
        <v>11</v>
      </c>
      <c r="F638" t="s">
        <v>13</v>
      </c>
      <c r="G638">
        <v>2709.1118999999999</v>
      </c>
      <c r="H638" t="str">
        <f t="shared" si="138"/>
        <v/>
      </c>
      <c r="I638">
        <f t="shared" si="139"/>
        <v>2709.1118999999999</v>
      </c>
      <c r="J638">
        <f t="shared" si="126"/>
        <v>2709.1118999999999</v>
      </c>
      <c r="K638" t="str">
        <f t="shared" si="127"/>
        <v/>
      </c>
      <c r="L638" t="str">
        <f t="shared" si="128"/>
        <v/>
      </c>
      <c r="M638">
        <f t="shared" si="129"/>
        <v>2709.1118999999999</v>
      </c>
      <c r="N638" t="str">
        <f t="shared" si="130"/>
        <v/>
      </c>
      <c r="O638" s="8">
        <f t="shared" si="131"/>
        <v>2709.1118999999999</v>
      </c>
      <c r="P638" t="str">
        <f t="shared" si="132"/>
        <v/>
      </c>
      <c r="Q638" s="8">
        <f t="shared" si="133"/>
        <v>2709.1118999999999</v>
      </c>
      <c r="R638" s="8" t="str">
        <f t="shared" si="134"/>
        <v/>
      </c>
      <c r="S638" s="8" t="str">
        <f t="shared" si="135"/>
        <v/>
      </c>
      <c r="T638" s="8" t="str">
        <f t="shared" si="136"/>
        <v/>
      </c>
      <c r="U638" s="8">
        <f t="shared" si="137"/>
        <v>2709.1118999999999</v>
      </c>
    </row>
    <row r="639" spans="1:21" ht="17" x14ac:dyDescent="0.2">
      <c r="A639">
        <v>35</v>
      </c>
      <c r="B639" t="s">
        <v>7</v>
      </c>
      <c r="C639">
        <v>38.094999999999999</v>
      </c>
      <c r="D639">
        <v>2</v>
      </c>
      <c r="E639" t="s">
        <v>11</v>
      </c>
      <c r="F639" t="s">
        <v>14</v>
      </c>
      <c r="G639">
        <v>24915.046259999999</v>
      </c>
      <c r="H639" t="str">
        <f t="shared" si="138"/>
        <v/>
      </c>
      <c r="I639">
        <f t="shared" si="139"/>
        <v>24915.046259999999</v>
      </c>
      <c r="J639" t="str">
        <f t="shared" si="126"/>
        <v/>
      </c>
      <c r="K639">
        <f t="shared" si="127"/>
        <v>24915.046259999999</v>
      </c>
      <c r="L639" t="str">
        <f t="shared" si="128"/>
        <v/>
      </c>
      <c r="M639">
        <f t="shared" si="129"/>
        <v>24915.046259999999</v>
      </c>
      <c r="N639" t="str">
        <f t="shared" si="130"/>
        <v/>
      </c>
      <c r="O639" s="8">
        <f t="shared" si="131"/>
        <v>24915.046259999999</v>
      </c>
      <c r="P639">
        <f t="shared" si="132"/>
        <v>24915.046259999999</v>
      </c>
      <c r="Q639" s="8" t="str">
        <f t="shared" si="133"/>
        <v/>
      </c>
      <c r="R639" s="8" t="str">
        <f t="shared" si="134"/>
        <v/>
      </c>
      <c r="S639" s="8" t="str">
        <f t="shared" si="135"/>
        <v/>
      </c>
      <c r="T639" s="8">
        <f t="shared" si="136"/>
        <v>24915.046259999999</v>
      </c>
      <c r="U639" s="8" t="str">
        <f t="shared" si="137"/>
        <v/>
      </c>
    </row>
    <row r="640" spans="1:21" ht="17" x14ac:dyDescent="0.2">
      <c r="A640">
        <v>39</v>
      </c>
      <c r="B640" t="s">
        <v>10</v>
      </c>
      <c r="C640">
        <v>26.41</v>
      </c>
      <c r="D640">
        <v>0</v>
      </c>
      <c r="E640" t="s">
        <v>8</v>
      </c>
      <c r="F640" t="s">
        <v>14</v>
      </c>
      <c r="G640">
        <v>20149.322899999999</v>
      </c>
      <c r="H640">
        <f t="shared" si="138"/>
        <v>20149.322899999999</v>
      </c>
      <c r="I640" t="str">
        <f t="shared" si="139"/>
        <v/>
      </c>
      <c r="J640" t="str">
        <f t="shared" si="126"/>
        <v/>
      </c>
      <c r="K640">
        <f t="shared" si="127"/>
        <v>20149.322899999999</v>
      </c>
      <c r="L640">
        <f t="shared" si="128"/>
        <v>20149.322899999999</v>
      </c>
      <c r="M640" t="str">
        <f t="shared" si="129"/>
        <v/>
      </c>
      <c r="N640" t="str">
        <f t="shared" si="130"/>
        <v/>
      </c>
      <c r="O640" s="8">
        <f t="shared" si="131"/>
        <v>20149.322899999999</v>
      </c>
      <c r="P640">
        <f t="shared" si="132"/>
        <v>20149.322899999999</v>
      </c>
      <c r="Q640" s="8" t="str">
        <f t="shared" si="133"/>
        <v/>
      </c>
      <c r="R640" s="8" t="str">
        <f t="shared" si="134"/>
        <v/>
      </c>
      <c r="S640" s="8" t="str">
        <f t="shared" si="135"/>
        <v/>
      </c>
      <c r="T640" s="8">
        <f t="shared" si="136"/>
        <v>20149.322899999999</v>
      </c>
      <c r="U640" s="8" t="str">
        <f t="shared" si="137"/>
        <v/>
      </c>
    </row>
    <row r="641" spans="1:21" ht="17" x14ac:dyDescent="0.2">
      <c r="A641">
        <v>56</v>
      </c>
      <c r="B641" t="s">
        <v>10</v>
      </c>
      <c r="C641">
        <v>33.659999999999997</v>
      </c>
      <c r="D641">
        <v>4</v>
      </c>
      <c r="E641" t="s">
        <v>11</v>
      </c>
      <c r="F641" t="s">
        <v>12</v>
      </c>
      <c r="G641">
        <v>12949.1554</v>
      </c>
      <c r="H641" t="str">
        <f t="shared" si="138"/>
        <v/>
      </c>
      <c r="I641">
        <f t="shared" si="139"/>
        <v>12949.1554</v>
      </c>
      <c r="J641" t="str">
        <f t="shared" si="126"/>
        <v/>
      </c>
      <c r="K641">
        <f t="shared" si="127"/>
        <v>12949.1554</v>
      </c>
      <c r="L641">
        <f t="shared" si="128"/>
        <v>12949.1554</v>
      </c>
      <c r="M641" t="str">
        <f t="shared" si="129"/>
        <v/>
      </c>
      <c r="N641">
        <f t="shared" si="130"/>
        <v>12949.1554</v>
      </c>
      <c r="O641" s="8" t="str">
        <f t="shared" si="131"/>
        <v/>
      </c>
      <c r="P641">
        <f t="shared" si="132"/>
        <v>12949.1554</v>
      </c>
      <c r="Q641" s="8" t="str">
        <f t="shared" si="133"/>
        <v/>
      </c>
      <c r="R641" s="8">
        <f t="shared" si="134"/>
        <v>12949.1554</v>
      </c>
      <c r="S641" s="8" t="str">
        <f t="shared" si="135"/>
        <v/>
      </c>
      <c r="T641" s="8" t="str">
        <f t="shared" si="136"/>
        <v/>
      </c>
      <c r="U641" s="8" t="str">
        <f t="shared" si="137"/>
        <v/>
      </c>
    </row>
    <row r="642" spans="1:21" ht="17" x14ac:dyDescent="0.2">
      <c r="A642">
        <v>33</v>
      </c>
      <c r="B642" t="s">
        <v>10</v>
      </c>
      <c r="C642">
        <v>42.4</v>
      </c>
      <c r="D642">
        <v>5</v>
      </c>
      <c r="E642" t="s">
        <v>11</v>
      </c>
      <c r="F642" t="s">
        <v>9</v>
      </c>
      <c r="G642">
        <v>6666.2430000000004</v>
      </c>
      <c r="H642" t="str">
        <f t="shared" si="138"/>
        <v/>
      </c>
      <c r="I642">
        <f t="shared" si="139"/>
        <v>6666.2430000000004</v>
      </c>
      <c r="J642" t="str">
        <f t="shared" si="126"/>
        <v/>
      </c>
      <c r="K642">
        <f t="shared" si="127"/>
        <v>6666.2430000000004</v>
      </c>
      <c r="L642">
        <f t="shared" si="128"/>
        <v>6666.2430000000004</v>
      </c>
      <c r="M642" t="str">
        <f t="shared" si="129"/>
        <v/>
      </c>
      <c r="N642">
        <f t="shared" si="130"/>
        <v>6666.2430000000004</v>
      </c>
      <c r="O642" s="8" t="str">
        <f t="shared" si="131"/>
        <v/>
      </c>
      <c r="P642" t="str">
        <f t="shared" si="132"/>
        <v/>
      </c>
      <c r="Q642" s="8">
        <f t="shared" si="133"/>
        <v>6666.2430000000004</v>
      </c>
      <c r="R642" s="8" t="str">
        <f t="shared" si="134"/>
        <v/>
      </c>
      <c r="S642" s="8">
        <f t="shared" si="135"/>
        <v>6666.2430000000004</v>
      </c>
      <c r="T642" s="8" t="str">
        <f t="shared" si="136"/>
        <v/>
      </c>
      <c r="U642" s="8" t="str">
        <f t="shared" si="137"/>
        <v/>
      </c>
    </row>
    <row r="643" spans="1:21" ht="17" x14ac:dyDescent="0.2">
      <c r="A643">
        <v>42</v>
      </c>
      <c r="B643" t="s">
        <v>10</v>
      </c>
      <c r="C643">
        <v>28.31</v>
      </c>
      <c r="D643">
        <v>3</v>
      </c>
      <c r="E643" t="s">
        <v>8</v>
      </c>
      <c r="F643" t="s">
        <v>13</v>
      </c>
      <c r="G643">
        <v>32787.458590000002</v>
      </c>
      <c r="H643">
        <f t="shared" si="138"/>
        <v>32787.458590000002</v>
      </c>
      <c r="I643" t="str">
        <f t="shared" si="139"/>
        <v/>
      </c>
      <c r="J643" t="str">
        <f t="shared" ref="J643:J706" si="140">IF(C643&lt;=25,G643,"")</f>
        <v/>
      </c>
      <c r="K643">
        <f t="shared" ref="K643:K706" si="141">IF(C643&gt;25,G643,"")</f>
        <v>32787.458590000002</v>
      </c>
      <c r="L643">
        <f t="shared" ref="L643:L706" si="142">IF(B643="male",G643,"")</f>
        <v>32787.458590000002</v>
      </c>
      <c r="M643" t="str">
        <f t="shared" ref="M643:M706" si="143">IF(B643="female",G643,"")</f>
        <v/>
      </c>
      <c r="N643" t="str">
        <f t="shared" ref="N643:N706" si="144">IF(OR(F643="southwest", F643="southeast"),G643,"")</f>
        <v/>
      </c>
      <c r="O643" s="8">
        <f t="shared" ref="O643:O706" si="145">IF(OR(F643="northwest", F643="northeast"), G643, "")</f>
        <v>32787.458590000002</v>
      </c>
      <c r="P643" t="str">
        <f t="shared" ref="P643:P706" si="146">IF(OR(F643="northeast", F643="southeast"),G643,"")</f>
        <v/>
      </c>
      <c r="Q643" s="8">
        <f t="shared" ref="Q643:Q706" si="147">IF(OR(F643="southwest", F643="northwest"),G643,"")</f>
        <v>32787.458590000002</v>
      </c>
      <c r="R643" s="8" t="str">
        <f t="shared" ref="R643:R706" si="148">IF(F643="southeast",G643,"")</f>
        <v/>
      </c>
      <c r="S643" s="8" t="str">
        <f t="shared" ref="S643:S706" si="149">IF(F643="southwest",G643,"")</f>
        <v/>
      </c>
      <c r="T643" s="8" t="str">
        <f t="shared" ref="T643:T706" si="150">IF(F643="northeast", G643,"")</f>
        <v/>
      </c>
      <c r="U643" s="8">
        <f t="shared" ref="U643:U706" si="151">IF(F643="northwest",G643,"")</f>
        <v>32787.458590000002</v>
      </c>
    </row>
    <row r="644" spans="1:21" ht="17" x14ac:dyDescent="0.2">
      <c r="A644">
        <v>61</v>
      </c>
      <c r="B644" t="s">
        <v>10</v>
      </c>
      <c r="C644">
        <v>33.914999999999999</v>
      </c>
      <c r="D644">
        <v>0</v>
      </c>
      <c r="E644" t="s">
        <v>11</v>
      </c>
      <c r="F644" t="s">
        <v>14</v>
      </c>
      <c r="G644">
        <v>13143.86485</v>
      </c>
      <c r="H644" t="str">
        <f t="shared" ref="H644:H707" si="152">IF(E644="yes",G644,"")</f>
        <v/>
      </c>
      <c r="I644">
        <f t="shared" ref="I644:I707" si="153">IF(E644="no",G644,"")</f>
        <v>13143.86485</v>
      </c>
      <c r="J644" t="str">
        <f t="shared" si="140"/>
        <v/>
      </c>
      <c r="K644">
        <f t="shared" si="141"/>
        <v>13143.86485</v>
      </c>
      <c r="L644">
        <f t="shared" si="142"/>
        <v>13143.86485</v>
      </c>
      <c r="M644" t="str">
        <f t="shared" si="143"/>
        <v/>
      </c>
      <c r="N644" t="str">
        <f t="shared" si="144"/>
        <v/>
      </c>
      <c r="O644" s="8">
        <f t="shared" si="145"/>
        <v>13143.86485</v>
      </c>
      <c r="P644">
        <f t="shared" si="146"/>
        <v>13143.86485</v>
      </c>
      <c r="Q644" s="8" t="str">
        <f t="shared" si="147"/>
        <v/>
      </c>
      <c r="R644" s="8" t="str">
        <f t="shared" si="148"/>
        <v/>
      </c>
      <c r="S644" s="8" t="str">
        <f t="shared" si="149"/>
        <v/>
      </c>
      <c r="T644" s="8">
        <f t="shared" si="150"/>
        <v>13143.86485</v>
      </c>
      <c r="U644" s="8" t="str">
        <f t="shared" si="151"/>
        <v/>
      </c>
    </row>
    <row r="645" spans="1:21" ht="17" x14ac:dyDescent="0.2">
      <c r="A645">
        <v>23</v>
      </c>
      <c r="B645" t="s">
        <v>7</v>
      </c>
      <c r="C645">
        <v>34.96</v>
      </c>
      <c r="D645">
        <v>3</v>
      </c>
      <c r="E645" t="s">
        <v>11</v>
      </c>
      <c r="F645" t="s">
        <v>13</v>
      </c>
      <c r="G645">
        <v>4466.6214</v>
      </c>
      <c r="H645" t="str">
        <f t="shared" si="152"/>
        <v/>
      </c>
      <c r="I645">
        <f t="shared" si="153"/>
        <v>4466.6214</v>
      </c>
      <c r="J645" t="str">
        <f t="shared" si="140"/>
        <v/>
      </c>
      <c r="K645">
        <f t="shared" si="141"/>
        <v>4466.6214</v>
      </c>
      <c r="L645" t="str">
        <f t="shared" si="142"/>
        <v/>
      </c>
      <c r="M645">
        <f t="shared" si="143"/>
        <v>4466.6214</v>
      </c>
      <c r="N645" t="str">
        <f t="shared" si="144"/>
        <v/>
      </c>
      <c r="O645" s="8">
        <f t="shared" si="145"/>
        <v>4466.6214</v>
      </c>
      <c r="P645" t="str">
        <f t="shared" si="146"/>
        <v/>
      </c>
      <c r="Q645" s="8">
        <f t="shared" si="147"/>
        <v>4466.6214</v>
      </c>
      <c r="R645" s="8" t="str">
        <f t="shared" si="148"/>
        <v/>
      </c>
      <c r="S645" s="8" t="str">
        <f t="shared" si="149"/>
        <v/>
      </c>
      <c r="T645" s="8" t="str">
        <f t="shared" si="150"/>
        <v/>
      </c>
      <c r="U645" s="8">
        <f t="shared" si="151"/>
        <v>4466.6214</v>
      </c>
    </row>
    <row r="646" spans="1:21" ht="17" x14ac:dyDescent="0.2">
      <c r="A646">
        <v>43</v>
      </c>
      <c r="B646" t="s">
        <v>10</v>
      </c>
      <c r="C646">
        <v>35.31</v>
      </c>
      <c r="D646">
        <v>2</v>
      </c>
      <c r="E646" t="s">
        <v>11</v>
      </c>
      <c r="F646" t="s">
        <v>12</v>
      </c>
      <c r="G646">
        <v>18806.145469999999</v>
      </c>
      <c r="H646" t="str">
        <f t="shared" si="152"/>
        <v/>
      </c>
      <c r="I646">
        <f t="shared" si="153"/>
        <v>18806.145469999999</v>
      </c>
      <c r="J646" t="str">
        <f t="shared" si="140"/>
        <v/>
      </c>
      <c r="K646">
        <f t="shared" si="141"/>
        <v>18806.145469999999</v>
      </c>
      <c r="L646">
        <f t="shared" si="142"/>
        <v>18806.145469999999</v>
      </c>
      <c r="M646" t="str">
        <f t="shared" si="143"/>
        <v/>
      </c>
      <c r="N646">
        <f t="shared" si="144"/>
        <v>18806.145469999999</v>
      </c>
      <c r="O646" s="8" t="str">
        <f t="shared" si="145"/>
        <v/>
      </c>
      <c r="P646">
        <f t="shared" si="146"/>
        <v>18806.145469999999</v>
      </c>
      <c r="Q646" s="8" t="str">
        <f t="shared" si="147"/>
        <v/>
      </c>
      <c r="R646" s="8">
        <f t="shared" si="148"/>
        <v>18806.145469999999</v>
      </c>
      <c r="S646" s="8" t="str">
        <f t="shared" si="149"/>
        <v/>
      </c>
      <c r="T646" s="8" t="str">
        <f t="shared" si="150"/>
        <v/>
      </c>
      <c r="U646" s="8" t="str">
        <f t="shared" si="151"/>
        <v/>
      </c>
    </row>
    <row r="647" spans="1:21" ht="17" x14ac:dyDescent="0.2">
      <c r="A647">
        <v>48</v>
      </c>
      <c r="B647" t="s">
        <v>10</v>
      </c>
      <c r="C647">
        <v>30.78</v>
      </c>
      <c r="D647">
        <v>3</v>
      </c>
      <c r="E647" t="s">
        <v>11</v>
      </c>
      <c r="F647" t="s">
        <v>14</v>
      </c>
      <c r="G647">
        <v>10141.136200000001</v>
      </c>
      <c r="H647" t="str">
        <f t="shared" si="152"/>
        <v/>
      </c>
      <c r="I647">
        <f t="shared" si="153"/>
        <v>10141.136200000001</v>
      </c>
      <c r="J647" t="str">
        <f t="shared" si="140"/>
        <v/>
      </c>
      <c r="K647">
        <f t="shared" si="141"/>
        <v>10141.136200000001</v>
      </c>
      <c r="L647">
        <f t="shared" si="142"/>
        <v>10141.136200000001</v>
      </c>
      <c r="M647" t="str">
        <f t="shared" si="143"/>
        <v/>
      </c>
      <c r="N647" t="str">
        <f t="shared" si="144"/>
        <v/>
      </c>
      <c r="O647" s="8">
        <f t="shared" si="145"/>
        <v>10141.136200000001</v>
      </c>
      <c r="P647">
        <f t="shared" si="146"/>
        <v>10141.136200000001</v>
      </c>
      <c r="Q647" s="8" t="str">
        <f t="shared" si="147"/>
        <v/>
      </c>
      <c r="R647" s="8" t="str">
        <f t="shared" si="148"/>
        <v/>
      </c>
      <c r="S647" s="8" t="str">
        <f t="shared" si="149"/>
        <v/>
      </c>
      <c r="T647" s="8">
        <f t="shared" si="150"/>
        <v>10141.136200000001</v>
      </c>
      <c r="U647" s="8" t="str">
        <f t="shared" si="151"/>
        <v/>
      </c>
    </row>
    <row r="648" spans="1:21" ht="17" x14ac:dyDescent="0.2">
      <c r="A648">
        <v>39</v>
      </c>
      <c r="B648" t="s">
        <v>10</v>
      </c>
      <c r="C648">
        <v>26.22</v>
      </c>
      <c r="D648">
        <v>1</v>
      </c>
      <c r="E648" t="s">
        <v>11</v>
      </c>
      <c r="F648" t="s">
        <v>13</v>
      </c>
      <c r="G648">
        <v>6123.5688</v>
      </c>
      <c r="H648" t="str">
        <f t="shared" si="152"/>
        <v/>
      </c>
      <c r="I648">
        <f t="shared" si="153"/>
        <v>6123.5688</v>
      </c>
      <c r="J648" t="str">
        <f t="shared" si="140"/>
        <v/>
      </c>
      <c r="K648">
        <f t="shared" si="141"/>
        <v>6123.5688</v>
      </c>
      <c r="L648">
        <f t="shared" si="142"/>
        <v>6123.5688</v>
      </c>
      <c r="M648" t="str">
        <f t="shared" si="143"/>
        <v/>
      </c>
      <c r="N648" t="str">
        <f t="shared" si="144"/>
        <v/>
      </c>
      <c r="O648" s="8">
        <f t="shared" si="145"/>
        <v>6123.5688</v>
      </c>
      <c r="P648" t="str">
        <f t="shared" si="146"/>
        <v/>
      </c>
      <c r="Q648" s="8">
        <f t="shared" si="147"/>
        <v>6123.5688</v>
      </c>
      <c r="R648" s="8" t="str">
        <f t="shared" si="148"/>
        <v/>
      </c>
      <c r="S648" s="8" t="str">
        <f t="shared" si="149"/>
        <v/>
      </c>
      <c r="T648" s="8" t="str">
        <f t="shared" si="150"/>
        <v/>
      </c>
      <c r="U648" s="8">
        <f t="shared" si="151"/>
        <v>6123.5688</v>
      </c>
    </row>
    <row r="649" spans="1:21" ht="17" x14ac:dyDescent="0.2">
      <c r="A649">
        <v>40</v>
      </c>
      <c r="B649" t="s">
        <v>7</v>
      </c>
      <c r="C649">
        <v>23.37</v>
      </c>
      <c r="D649">
        <v>3</v>
      </c>
      <c r="E649" t="s">
        <v>11</v>
      </c>
      <c r="F649" t="s">
        <v>14</v>
      </c>
      <c r="G649">
        <v>8252.2842999999993</v>
      </c>
      <c r="H649" t="str">
        <f t="shared" si="152"/>
        <v/>
      </c>
      <c r="I649">
        <f t="shared" si="153"/>
        <v>8252.2842999999993</v>
      </c>
      <c r="J649">
        <f t="shared" si="140"/>
        <v>8252.2842999999993</v>
      </c>
      <c r="K649" t="str">
        <f t="shared" si="141"/>
        <v/>
      </c>
      <c r="L649" t="str">
        <f t="shared" si="142"/>
        <v/>
      </c>
      <c r="M649">
        <f t="shared" si="143"/>
        <v>8252.2842999999993</v>
      </c>
      <c r="N649" t="str">
        <f t="shared" si="144"/>
        <v/>
      </c>
      <c r="O649" s="8">
        <f t="shared" si="145"/>
        <v>8252.2842999999993</v>
      </c>
      <c r="P649">
        <f t="shared" si="146"/>
        <v>8252.2842999999993</v>
      </c>
      <c r="Q649" s="8" t="str">
        <f t="shared" si="147"/>
        <v/>
      </c>
      <c r="R649" s="8" t="str">
        <f t="shared" si="148"/>
        <v/>
      </c>
      <c r="S649" s="8" t="str">
        <f t="shared" si="149"/>
        <v/>
      </c>
      <c r="T649" s="8">
        <f t="shared" si="150"/>
        <v>8252.2842999999993</v>
      </c>
      <c r="U649" s="8" t="str">
        <f t="shared" si="151"/>
        <v/>
      </c>
    </row>
    <row r="650" spans="1:21" ht="17" x14ac:dyDescent="0.2">
      <c r="A650">
        <v>18</v>
      </c>
      <c r="B650" t="s">
        <v>10</v>
      </c>
      <c r="C650">
        <v>28.5</v>
      </c>
      <c r="D650">
        <v>0</v>
      </c>
      <c r="E650" t="s">
        <v>11</v>
      </c>
      <c r="F650" t="s">
        <v>14</v>
      </c>
      <c r="G650">
        <v>1712.2270000000001</v>
      </c>
      <c r="H650" t="str">
        <f t="shared" si="152"/>
        <v/>
      </c>
      <c r="I650">
        <f t="shared" si="153"/>
        <v>1712.2270000000001</v>
      </c>
      <c r="J650" t="str">
        <f t="shared" si="140"/>
        <v/>
      </c>
      <c r="K650">
        <f t="shared" si="141"/>
        <v>1712.2270000000001</v>
      </c>
      <c r="L650">
        <f t="shared" si="142"/>
        <v>1712.2270000000001</v>
      </c>
      <c r="M650" t="str">
        <f t="shared" si="143"/>
        <v/>
      </c>
      <c r="N650" t="str">
        <f t="shared" si="144"/>
        <v/>
      </c>
      <c r="O650" s="8">
        <f t="shared" si="145"/>
        <v>1712.2270000000001</v>
      </c>
      <c r="P650">
        <f t="shared" si="146"/>
        <v>1712.2270000000001</v>
      </c>
      <c r="Q650" s="8" t="str">
        <f t="shared" si="147"/>
        <v/>
      </c>
      <c r="R650" s="8" t="str">
        <f t="shared" si="148"/>
        <v/>
      </c>
      <c r="S650" s="8" t="str">
        <f t="shared" si="149"/>
        <v/>
      </c>
      <c r="T650" s="8">
        <f t="shared" si="150"/>
        <v>1712.2270000000001</v>
      </c>
      <c r="U650" s="8" t="str">
        <f t="shared" si="151"/>
        <v/>
      </c>
    </row>
    <row r="651" spans="1:21" ht="17" x14ac:dyDescent="0.2">
      <c r="A651">
        <v>58</v>
      </c>
      <c r="B651" t="s">
        <v>7</v>
      </c>
      <c r="C651">
        <v>32.965000000000003</v>
      </c>
      <c r="D651">
        <v>0</v>
      </c>
      <c r="E651" t="s">
        <v>11</v>
      </c>
      <c r="F651" t="s">
        <v>14</v>
      </c>
      <c r="G651">
        <v>12430.95335</v>
      </c>
      <c r="H651" t="str">
        <f t="shared" si="152"/>
        <v/>
      </c>
      <c r="I651">
        <f t="shared" si="153"/>
        <v>12430.95335</v>
      </c>
      <c r="J651" t="str">
        <f t="shared" si="140"/>
        <v/>
      </c>
      <c r="K651">
        <f t="shared" si="141"/>
        <v>12430.95335</v>
      </c>
      <c r="L651" t="str">
        <f t="shared" si="142"/>
        <v/>
      </c>
      <c r="M651">
        <f t="shared" si="143"/>
        <v>12430.95335</v>
      </c>
      <c r="N651" t="str">
        <f t="shared" si="144"/>
        <v/>
      </c>
      <c r="O651" s="8">
        <f t="shared" si="145"/>
        <v>12430.95335</v>
      </c>
      <c r="P651">
        <f t="shared" si="146"/>
        <v>12430.95335</v>
      </c>
      <c r="Q651" s="8" t="str">
        <f t="shared" si="147"/>
        <v/>
      </c>
      <c r="R651" s="8" t="str">
        <f t="shared" si="148"/>
        <v/>
      </c>
      <c r="S651" s="8" t="str">
        <f t="shared" si="149"/>
        <v/>
      </c>
      <c r="T651" s="8">
        <f t="shared" si="150"/>
        <v>12430.95335</v>
      </c>
      <c r="U651" s="8" t="str">
        <f t="shared" si="151"/>
        <v/>
      </c>
    </row>
    <row r="652" spans="1:21" ht="17" x14ac:dyDescent="0.2">
      <c r="A652">
        <v>49</v>
      </c>
      <c r="B652" t="s">
        <v>7</v>
      </c>
      <c r="C652">
        <v>42.68</v>
      </c>
      <c r="D652">
        <v>2</v>
      </c>
      <c r="E652" t="s">
        <v>11</v>
      </c>
      <c r="F652" t="s">
        <v>12</v>
      </c>
      <c r="G652">
        <v>9800.8881999999994</v>
      </c>
      <c r="H652" t="str">
        <f t="shared" si="152"/>
        <v/>
      </c>
      <c r="I652">
        <f t="shared" si="153"/>
        <v>9800.8881999999994</v>
      </c>
      <c r="J652" t="str">
        <f t="shared" si="140"/>
        <v/>
      </c>
      <c r="K652">
        <f t="shared" si="141"/>
        <v>9800.8881999999994</v>
      </c>
      <c r="L652" t="str">
        <f t="shared" si="142"/>
        <v/>
      </c>
      <c r="M652">
        <f t="shared" si="143"/>
        <v>9800.8881999999994</v>
      </c>
      <c r="N652">
        <f t="shared" si="144"/>
        <v>9800.8881999999994</v>
      </c>
      <c r="O652" s="8" t="str">
        <f t="shared" si="145"/>
        <v/>
      </c>
      <c r="P652">
        <f t="shared" si="146"/>
        <v>9800.8881999999994</v>
      </c>
      <c r="Q652" s="8" t="str">
        <f t="shared" si="147"/>
        <v/>
      </c>
      <c r="R652" s="8">
        <f t="shared" si="148"/>
        <v>9800.8881999999994</v>
      </c>
      <c r="S652" s="8" t="str">
        <f t="shared" si="149"/>
        <v/>
      </c>
      <c r="T652" s="8" t="str">
        <f t="shared" si="150"/>
        <v/>
      </c>
      <c r="U652" s="8" t="str">
        <f t="shared" si="151"/>
        <v/>
      </c>
    </row>
    <row r="653" spans="1:21" ht="17" x14ac:dyDescent="0.2">
      <c r="A653">
        <v>53</v>
      </c>
      <c r="B653" t="s">
        <v>7</v>
      </c>
      <c r="C653">
        <v>39.6</v>
      </c>
      <c r="D653">
        <v>1</v>
      </c>
      <c r="E653" t="s">
        <v>11</v>
      </c>
      <c r="F653" t="s">
        <v>12</v>
      </c>
      <c r="G653">
        <v>10579.710999999999</v>
      </c>
      <c r="H653" t="str">
        <f t="shared" si="152"/>
        <v/>
      </c>
      <c r="I653">
        <f t="shared" si="153"/>
        <v>10579.710999999999</v>
      </c>
      <c r="J653" t="str">
        <f t="shared" si="140"/>
        <v/>
      </c>
      <c r="K653">
        <f t="shared" si="141"/>
        <v>10579.710999999999</v>
      </c>
      <c r="L653" t="str">
        <f t="shared" si="142"/>
        <v/>
      </c>
      <c r="M653">
        <f t="shared" si="143"/>
        <v>10579.710999999999</v>
      </c>
      <c r="N653">
        <f t="shared" si="144"/>
        <v>10579.710999999999</v>
      </c>
      <c r="O653" s="8" t="str">
        <f t="shared" si="145"/>
        <v/>
      </c>
      <c r="P653">
        <f t="shared" si="146"/>
        <v>10579.710999999999</v>
      </c>
      <c r="Q653" s="8" t="str">
        <f t="shared" si="147"/>
        <v/>
      </c>
      <c r="R653" s="8">
        <f t="shared" si="148"/>
        <v>10579.710999999999</v>
      </c>
      <c r="S653" s="8" t="str">
        <f t="shared" si="149"/>
        <v/>
      </c>
      <c r="T653" s="8" t="str">
        <f t="shared" si="150"/>
        <v/>
      </c>
      <c r="U653" s="8" t="str">
        <f t="shared" si="151"/>
        <v/>
      </c>
    </row>
    <row r="654" spans="1:21" ht="17" x14ac:dyDescent="0.2">
      <c r="A654">
        <v>48</v>
      </c>
      <c r="B654" t="s">
        <v>7</v>
      </c>
      <c r="C654">
        <v>31.13</v>
      </c>
      <c r="D654">
        <v>0</v>
      </c>
      <c r="E654" t="s">
        <v>11</v>
      </c>
      <c r="F654" t="s">
        <v>12</v>
      </c>
      <c r="G654">
        <v>8280.6226999999999</v>
      </c>
      <c r="H654" t="str">
        <f t="shared" si="152"/>
        <v/>
      </c>
      <c r="I654">
        <f t="shared" si="153"/>
        <v>8280.6226999999999</v>
      </c>
      <c r="J654" t="str">
        <f t="shared" si="140"/>
        <v/>
      </c>
      <c r="K654">
        <f t="shared" si="141"/>
        <v>8280.6226999999999</v>
      </c>
      <c r="L654" t="str">
        <f t="shared" si="142"/>
        <v/>
      </c>
      <c r="M654">
        <f t="shared" si="143"/>
        <v>8280.6226999999999</v>
      </c>
      <c r="N654">
        <f t="shared" si="144"/>
        <v>8280.6226999999999</v>
      </c>
      <c r="O654" s="8" t="str">
        <f t="shared" si="145"/>
        <v/>
      </c>
      <c r="P654">
        <f t="shared" si="146"/>
        <v>8280.6226999999999</v>
      </c>
      <c r="Q654" s="8" t="str">
        <f t="shared" si="147"/>
        <v/>
      </c>
      <c r="R654" s="8">
        <f t="shared" si="148"/>
        <v>8280.6226999999999</v>
      </c>
      <c r="S654" s="8" t="str">
        <f t="shared" si="149"/>
        <v/>
      </c>
      <c r="T654" s="8" t="str">
        <f t="shared" si="150"/>
        <v/>
      </c>
      <c r="U654" s="8" t="str">
        <f t="shared" si="151"/>
        <v/>
      </c>
    </row>
    <row r="655" spans="1:21" ht="17" x14ac:dyDescent="0.2">
      <c r="A655">
        <v>45</v>
      </c>
      <c r="B655" t="s">
        <v>7</v>
      </c>
      <c r="C655">
        <v>36.299999999999997</v>
      </c>
      <c r="D655">
        <v>2</v>
      </c>
      <c r="E655" t="s">
        <v>11</v>
      </c>
      <c r="F655" t="s">
        <v>12</v>
      </c>
      <c r="G655">
        <v>8527.5319999999992</v>
      </c>
      <c r="H655" t="str">
        <f t="shared" si="152"/>
        <v/>
      </c>
      <c r="I655">
        <f t="shared" si="153"/>
        <v>8527.5319999999992</v>
      </c>
      <c r="J655" t="str">
        <f t="shared" si="140"/>
        <v/>
      </c>
      <c r="K655">
        <f t="shared" si="141"/>
        <v>8527.5319999999992</v>
      </c>
      <c r="L655" t="str">
        <f t="shared" si="142"/>
        <v/>
      </c>
      <c r="M655">
        <f t="shared" si="143"/>
        <v>8527.5319999999992</v>
      </c>
      <c r="N655">
        <f t="shared" si="144"/>
        <v>8527.5319999999992</v>
      </c>
      <c r="O655" s="8" t="str">
        <f t="shared" si="145"/>
        <v/>
      </c>
      <c r="P655">
        <f t="shared" si="146"/>
        <v>8527.5319999999992</v>
      </c>
      <c r="Q655" s="8" t="str">
        <f t="shared" si="147"/>
        <v/>
      </c>
      <c r="R655" s="8">
        <f t="shared" si="148"/>
        <v>8527.5319999999992</v>
      </c>
      <c r="S655" s="8" t="str">
        <f t="shared" si="149"/>
        <v/>
      </c>
      <c r="T655" s="8" t="str">
        <f t="shared" si="150"/>
        <v/>
      </c>
      <c r="U655" s="8" t="str">
        <f t="shared" si="151"/>
        <v/>
      </c>
    </row>
    <row r="656" spans="1:21" ht="17" x14ac:dyDescent="0.2">
      <c r="A656">
        <v>59</v>
      </c>
      <c r="B656" t="s">
        <v>7</v>
      </c>
      <c r="C656">
        <v>35.200000000000003</v>
      </c>
      <c r="D656">
        <v>0</v>
      </c>
      <c r="E656" t="s">
        <v>11</v>
      </c>
      <c r="F656" t="s">
        <v>12</v>
      </c>
      <c r="G656">
        <v>12244.531000000001</v>
      </c>
      <c r="H656" t="str">
        <f t="shared" si="152"/>
        <v/>
      </c>
      <c r="I656">
        <f t="shared" si="153"/>
        <v>12244.531000000001</v>
      </c>
      <c r="J656" t="str">
        <f t="shared" si="140"/>
        <v/>
      </c>
      <c r="K656">
        <f t="shared" si="141"/>
        <v>12244.531000000001</v>
      </c>
      <c r="L656" t="str">
        <f t="shared" si="142"/>
        <v/>
      </c>
      <c r="M656">
        <f t="shared" si="143"/>
        <v>12244.531000000001</v>
      </c>
      <c r="N656">
        <f t="shared" si="144"/>
        <v>12244.531000000001</v>
      </c>
      <c r="O656" s="8" t="str">
        <f t="shared" si="145"/>
        <v/>
      </c>
      <c r="P656">
        <f t="shared" si="146"/>
        <v>12244.531000000001</v>
      </c>
      <c r="Q656" s="8" t="str">
        <f t="shared" si="147"/>
        <v/>
      </c>
      <c r="R656" s="8">
        <f t="shared" si="148"/>
        <v>12244.531000000001</v>
      </c>
      <c r="S656" s="8" t="str">
        <f t="shared" si="149"/>
        <v/>
      </c>
      <c r="T656" s="8" t="str">
        <f t="shared" si="150"/>
        <v/>
      </c>
      <c r="U656" s="8" t="str">
        <f t="shared" si="151"/>
        <v/>
      </c>
    </row>
    <row r="657" spans="1:21" ht="17" x14ac:dyDescent="0.2">
      <c r="A657">
        <v>52</v>
      </c>
      <c r="B657" t="s">
        <v>7</v>
      </c>
      <c r="C657">
        <v>25.3</v>
      </c>
      <c r="D657">
        <v>2</v>
      </c>
      <c r="E657" t="s">
        <v>8</v>
      </c>
      <c r="F657" t="s">
        <v>12</v>
      </c>
      <c r="G657">
        <v>24667.419000000002</v>
      </c>
      <c r="H657">
        <f t="shared" si="152"/>
        <v>24667.419000000002</v>
      </c>
      <c r="I657" t="str">
        <f t="shared" si="153"/>
        <v/>
      </c>
      <c r="J657" t="str">
        <f t="shared" si="140"/>
        <v/>
      </c>
      <c r="K657">
        <f t="shared" si="141"/>
        <v>24667.419000000002</v>
      </c>
      <c r="L657" t="str">
        <f t="shared" si="142"/>
        <v/>
      </c>
      <c r="M657">
        <f t="shared" si="143"/>
        <v>24667.419000000002</v>
      </c>
      <c r="N657">
        <f t="shared" si="144"/>
        <v>24667.419000000002</v>
      </c>
      <c r="O657" s="8" t="str">
        <f t="shared" si="145"/>
        <v/>
      </c>
      <c r="P657">
        <f t="shared" si="146"/>
        <v>24667.419000000002</v>
      </c>
      <c r="Q657" s="8" t="str">
        <f t="shared" si="147"/>
        <v/>
      </c>
      <c r="R657" s="8">
        <f t="shared" si="148"/>
        <v>24667.419000000002</v>
      </c>
      <c r="S657" s="8" t="str">
        <f t="shared" si="149"/>
        <v/>
      </c>
      <c r="T657" s="8" t="str">
        <f t="shared" si="150"/>
        <v/>
      </c>
      <c r="U657" s="8" t="str">
        <f t="shared" si="151"/>
        <v/>
      </c>
    </row>
    <row r="658" spans="1:21" ht="17" x14ac:dyDescent="0.2">
      <c r="A658">
        <v>26</v>
      </c>
      <c r="B658" t="s">
        <v>7</v>
      </c>
      <c r="C658">
        <v>42.4</v>
      </c>
      <c r="D658">
        <v>1</v>
      </c>
      <c r="E658" t="s">
        <v>11</v>
      </c>
      <c r="F658" t="s">
        <v>9</v>
      </c>
      <c r="G658">
        <v>3410.3240000000001</v>
      </c>
      <c r="H658" t="str">
        <f t="shared" si="152"/>
        <v/>
      </c>
      <c r="I658">
        <f t="shared" si="153"/>
        <v>3410.3240000000001</v>
      </c>
      <c r="J658" t="str">
        <f t="shared" si="140"/>
        <v/>
      </c>
      <c r="K658">
        <f t="shared" si="141"/>
        <v>3410.3240000000001</v>
      </c>
      <c r="L658" t="str">
        <f t="shared" si="142"/>
        <v/>
      </c>
      <c r="M658">
        <f t="shared" si="143"/>
        <v>3410.3240000000001</v>
      </c>
      <c r="N658">
        <f t="shared" si="144"/>
        <v>3410.3240000000001</v>
      </c>
      <c r="O658" s="8" t="str">
        <f t="shared" si="145"/>
        <v/>
      </c>
      <c r="P658" t="str">
        <f t="shared" si="146"/>
        <v/>
      </c>
      <c r="Q658" s="8">
        <f t="shared" si="147"/>
        <v>3410.3240000000001</v>
      </c>
      <c r="R658" s="8" t="str">
        <f t="shared" si="148"/>
        <v/>
      </c>
      <c r="S658" s="8">
        <f t="shared" si="149"/>
        <v>3410.3240000000001</v>
      </c>
      <c r="T658" s="8" t="str">
        <f t="shared" si="150"/>
        <v/>
      </c>
      <c r="U658" s="8" t="str">
        <f t="shared" si="151"/>
        <v/>
      </c>
    </row>
    <row r="659" spans="1:21" ht="17" x14ac:dyDescent="0.2">
      <c r="A659">
        <v>27</v>
      </c>
      <c r="B659" t="s">
        <v>10</v>
      </c>
      <c r="C659">
        <v>33.155000000000001</v>
      </c>
      <c r="D659">
        <v>2</v>
      </c>
      <c r="E659" t="s">
        <v>11</v>
      </c>
      <c r="F659" t="s">
        <v>13</v>
      </c>
      <c r="G659">
        <v>4058.71245</v>
      </c>
      <c r="H659" t="str">
        <f t="shared" si="152"/>
        <v/>
      </c>
      <c r="I659">
        <f t="shared" si="153"/>
        <v>4058.71245</v>
      </c>
      <c r="J659" t="str">
        <f t="shared" si="140"/>
        <v/>
      </c>
      <c r="K659">
        <f t="shared" si="141"/>
        <v>4058.71245</v>
      </c>
      <c r="L659">
        <f t="shared" si="142"/>
        <v>4058.71245</v>
      </c>
      <c r="M659" t="str">
        <f t="shared" si="143"/>
        <v/>
      </c>
      <c r="N659" t="str">
        <f t="shared" si="144"/>
        <v/>
      </c>
      <c r="O659" s="8">
        <f t="shared" si="145"/>
        <v>4058.71245</v>
      </c>
      <c r="P659" t="str">
        <f t="shared" si="146"/>
        <v/>
      </c>
      <c r="Q659" s="8">
        <f t="shared" si="147"/>
        <v>4058.71245</v>
      </c>
      <c r="R659" s="8" t="str">
        <f t="shared" si="148"/>
        <v/>
      </c>
      <c r="S659" s="8" t="str">
        <f t="shared" si="149"/>
        <v/>
      </c>
      <c r="T659" s="8" t="str">
        <f t="shared" si="150"/>
        <v/>
      </c>
      <c r="U659" s="8">
        <f t="shared" si="151"/>
        <v>4058.71245</v>
      </c>
    </row>
    <row r="660" spans="1:21" ht="17" x14ac:dyDescent="0.2">
      <c r="A660">
        <v>48</v>
      </c>
      <c r="B660" t="s">
        <v>7</v>
      </c>
      <c r="C660">
        <v>35.909999999999997</v>
      </c>
      <c r="D660">
        <v>1</v>
      </c>
      <c r="E660" t="s">
        <v>11</v>
      </c>
      <c r="F660" t="s">
        <v>14</v>
      </c>
      <c r="G660">
        <v>26392.260289999998</v>
      </c>
      <c r="H660" t="str">
        <f t="shared" si="152"/>
        <v/>
      </c>
      <c r="I660">
        <f t="shared" si="153"/>
        <v>26392.260289999998</v>
      </c>
      <c r="J660" t="str">
        <f t="shared" si="140"/>
        <v/>
      </c>
      <c r="K660">
        <f t="shared" si="141"/>
        <v>26392.260289999998</v>
      </c>
      <c r="L660" t="str">
        <f t="shared" si="142"/>
        <v/>
      </c>
      <c r="M660">
        <f t="shared" si="143"/>
        <v>26392.260289999998</v>
      </c>
      <c r="N660" t="str">
        <f t="shared" si="144"/>
        <v/>
      </c>
      <c r="O660" s="8">
        <f t="shared" si="145"/>
        <v>26392.260289999998</v>
      </c>
      <c r="P660">
        <f t="shared" si="146"/>
        <v>26392.260289999998</v>
      </c>
      <c r="Q660" s="8" t="str">
        <f t="shared" si="147"/>
        <v/>
      </c>
      <c r="R660" s="8" t="str">
        <f t="shared" si="148"/>
        <v/>
      </c>
      <c r="S660" s="8" t="str">
        <f t="shared" si="149"/>
        <v/>
      </c>
      <c r="T660" s="8">
        <f t="shared" si="150"/>
        <v>26392.260289999998</v>
      </c>
      <c r="U660" s="8" t="str">
        <f t="shared" si="151"/>
        <v/>
      </c>
    </row>
    <row r="661" spans="1:21" ht="17" x14ac:dyDescent="0.2">
      <c r="A661">
        <v>57</v>
      </c>
      <c r="B661" t="s">
        <v>7</v>
      </c>
      <c r="C661">
        <v>28.785</v>
      </c>
      <c r="D661">
        <v>4</v>
      </c>
      <c r="E661" t="s">
        <v>11</v>
      </c>
      <c r="F661" t="s">
        <v>14</v>
      </c>
      <c r="G661">
        <v>14394.398150000001</v>
      </c>
      <c r="H661" t="str">
        <f t="shared" si="152"/>
        <v/>
      </c>
      <c r="I661">
        <f t="shared" si="153"/>
        <v>14394.398150000001</v>
      </c>
      <c r="J661" t="str">
        <f t="shared" si="140"/>
        <v/>
      </c>
      <c r="K661">
        <f t="shared" si="141"/>
        <v>14394.398150000001</v>
      </c>
      <c r="L661" t="str">
        <f t="shared" si="142"/>
        <v/>
      </c>
      <c r="M661">
        <f t="shared" si="143"/>
        <v>14394.398150000001</v>
      </c>
      <c r="N661" t="str">
        <f t="shared" si="144"/>
        <v/>
      </c>
      <c r="O661" s="8">
        <f t="shared" si="145"/>
        <v>14394.398150000001</v>
      </c>
      <c r="P661">
        <f t="shared" si="146"/>
        <v>14394.398150000001</v>
      </c>
      <c r="Q661" s="8" t="str">
        <f t="shared" si="147"/>
        <v/>
      </c>
      <c r="R661" s="8" t="str">
        <f t="shared" si="148"/>
        <v/>
      </c>
      <c r="S661" s="8" t="str">
        <f t="shared" si="149"/>
        <v/>
      </c>
      <c r="T661" s="8">
        <f t="shared" si="150"/>
        <v>14394.398150000001</v>
      </c>
      <c r="U661" s="8" t="str">
        <f t="shared" si="151"/>
        <v/>
      </c>
    </row>
    <row r="662" spans="1:21" ht="17" x14ac:dyDescent="0.2">
      <c r="A662">
        <v>37</v>
      </c>
      <c r="B662" t="s">
        <v>10</v>
      </c>
      <c r="C662">
        <v>46.53</v>
      </c>
      <c r="D662">
        <v>3</v>
      </c>
      <c r="E662" t="s">
        <v>11</v>
      </c>
      <c r="F662" t="s">
        <v>12</v>
      </c>
      <c r="G662">
        <v>6435.6237000000001</v>
      </c>
      <c r="H662" t="str">
        <f t="shared" si="152"/>
        <v/>
      </c>
      <c r="I662">
        <f t="shared" si="153"/>
        <v>6435.6237000000001</v>
      </c>
      <c r="J662" t="str">
        <f t="shared" si="140"/>
        <v/>
      </c>
      <c r="K662">
        <f t="shared" si="141"/>
        <v>6435.6237000000001</v>
      </c>
      <c r="L662">
        <f t="shared" si="142"/>
        <v>6435.6237000000001</v>
      </c>
      <c r="M662" t="str">
        <f t="shared" si="143"/>
        <v/>
      </c>
      <c r="N662">
        <f t="shared" si="144"/>
        <v>6435.6237000000001</v>
      </c>
      <c r="O662" s="8" t="str">
        <f t="shared" si="145"/>
        <v/>
      </c>
      <c r="P662">
        <f t="shared" si="146"/>
        <v>6435.6237000000001</v>
      </c>
      <c r="Q662" s="8" t="str">
        <f t="shared" si="147"/>
        <v/>
      </c>
      <c r="R662" s="8">
        <f t="shared" si="148"/>
        <v>6435.6237000000001</v>
      </c>
      <c r="S662" s="8" t="str">
        <f t="shared" si="149"/>
        <v/>
      </c>
      <c r="T662" s="8" t="str">
        <f t="shared" si="150"/>
        <v/>
      </c>
      <c r="U662" s="8" t="str">
        <f t="shared" si="151"/>
        <v/>
      </c>
    </row>
    <row r="663" spans="1:21" ht="17" x14ac:dyDescent="0.2">
      <c r="A663">
        <v>57</v>
      </c>
      <c r="B663" t="s">
        <v>7</v>
      </c>
      <c r="C663">
        <v>23.98</v>
      </c>
      <c r="D663">
        <v>1</v>
      </c>
      <c r="E663" t="s">
        <v>11</v>
      </c>
      <c r="F663" t="s">
        <v>12</v>
      </c>
      <c r="G663">
        <v>22192.437109999999</v>
      </c>
      <c r="H663" t="str">
        <f t="shared" si="152"/>
        <v/>
      </c>
      <c r="I663">
        <f t="shared" si="153"/>
        <v>22192.437109999999</v>
      </c>
      <c r="J663">
        <f t="shared" si="140"/>
        <v>22192.437109999999</v>
      </c>
      <c r="K663" t="str">
        <f t="shared" si="141"/>
        <v/>
      </c>
      <c r="L663" t="str">
        <f t="shared" si="142"/>
        <v/>
      </c>
      <c r="M663">
        <f t="shared" si="143"/>
        <v>22192.437109999999</v>
      </c>
      <c r="N663">
        <f t="shared" si="144"/>
        <v>22192.437109999999</v>
      </c>
      <c r="O663" s="8" t="str">
        <f t="shared" si="145"/>
        <v/>
      </c>
      <c r="P663">
        <f t="shared" si="146"/>
        <v>22192.437109999999</v>
      </c>
      <c r="Q663" s="8" t="str">
        <f t="shared" si="147"/>
        <v/>
      </c>
      <c r="R663" s="8">
        <f t="shared" si="148"/>
        <v>22192.437109999999</v>
      </c>
      <c r="S663" s="8" t="str">
        <f t="shared" si="149"/>
        <v/>
      </c>
      <c r="T663" s="8" t="str">
        <f t="shared" si="150"/>
        <v/>
      </c>
      <c r="U663" s="8" t="str">
        <f t="shared" si="151"/>
        <v/>
      </c>
    </row>
    <row r="664" spans="1:21" ht="17" x14ac:dyDescent="0.2">
      <c r="A664">
        <v>32</v>
      </c>
      <c r="B664" t="s">
        <v>7</v>
      </c>
      <c r="C664">
        <v>31.54</v>
      </c>
      <c r="D664">
        <v>1</v>
      </c>
      <c r="E664" t="s">
        <v>11</v>
      </c>
      <c r="F664" t="s">
        <v>14</v>
      </c>
      <c r="G664">
        <v>5148.5526</v>
      </c>
      <c r="H664" t="str">
        <f t="shared" si="152"/>
        <v/>
      </c>
      <c r="I664">
        <f t="shared" si="153"/>
        <v>5148.5526</v>
      </c>
      <c r="J664" t="str">
        <f t="shared" si="140"/>
        <v/>
      </c>
      <c r="K664">
        <f t="shared" si="141"/>
        <v>5148.5526</v>
      </c>
      <c r="L664" t="str">
        <f t="shared" si="142"/>
        <v/>
      </c>
      <c r="M664">
        <f t="shared" si="143"/>
        <v>5148.5526</v>
      </c>
      <c r="N664" t="str">
        <f t="shared" si="144"/>
        <v/>
      </c>
      <c r="O664" s="8">
        <f t="shared" si="145"/>
        <v>5148.5526</v>
      </c>
      <c r="P664">
        <f t="shared" si="146"/>
        <v>5148.5526</v>
      </c>
      <c r="Q664" s="8" t="str">
        <f t="shared" si="147"/>
        <v/>
      </c>
      <c r="R664" s="8" t="str">
        <f t="shared" si="148"/>
        <v/>
      </c>
      <c r="S664" s="8" t="str">
        <f t="shared" si="149"/>
        <v/>
      </c>
      <c r="T664" s="8">
        <f t="shared" si="150"/>
        <v>5148.5526</v>
      </c>
      <c r="U664" s="8" t="str">
        <f t="shared" si="151"/>
        <v/>
      </c>
    </row>
    <row r="665" spans="1:21" ht="17" x14ac:dyDescent="0.2">
      <c r="A665">
        <v>18</v>
      </c>
      <c r="B665" t="s">
        <v>10</v>
      </c>
      <c r="C665">
        <v>33.659999999999997</v>
      </c>
      <c r="D665">
        <v>0</v>
      </c>
      <c r="E665" t="s">
        <v>11</v>
      </c>
      <c r="F665" t="s">
        <v>12</v>
      </c>
      <c r="G665">
        <v>1136.3994</v>
      </c>
      <c r="H665" t="str">
        <f t="shared" si="152"/>
        <v/>
      </c>
      <c r="I665">
        <f t="shared" si="153"/>
        <v>1136.3994</v>
      </c>
      <c r="J665" t="str">
        <f t="shared" si="140"/>
        <v/>
      </c>
      <c r="K665">
        <f t="shared" si="141"/>
        <v>1136.3994</v>
      </c>
      <c r="L665">
        <f t="shared" si="142"/>
        <v>1136.3994</v>
      </c>
      <c r="M665" t="str">
        <f t="shared" si="143"/>
        <v/>
      </c>
      <c r="N665">
        <f t="shared" si="144"/>
        <v>1136.3994</v>
      </c>
      <c r="O665" s="8" t="str">
        <f t="shared" si="145"/>
        <v/>
      </c>
      <c r="P665">
        <f t="shared" si="146"/>
        <v>1136.3994</v>
      </c>
      <c r="Q665" s="8" t="str">
        <f t="shared" si="147"/>
        <v/>
      </c>
      <c r="R665" s="8">
        <f t="shared" si="148"/>
        <v>1136.3994</v>
      </c>
      <c r="S665" s="8" t="str">
        <f t="shared" si="149"/>
        <v/>
      </c>
      <c r="T665" s="8" t="str">
        <f t="shared" si="150"/>
        <v/>
      </c>
      <c r="U665" s="8" t="str">
        <f t="shared" si="151"/>
        <v/>
      </c>
    </row>
    <row r="666" spans="1:21" ht="17" x14ac:dyDescent="0.2">
      <c r="A666">
        <v>64</v>
      </c>
      <c r="B666" t="s">
        <v>7</v>
      </c>
      <c r="C666">
        <v>22.99</v>
      </c>
      <c r="D666">
        <v>0</v>
      </c>
      <c r="E666" t="s">
        <v>8</v>
      </c>
      <c r="F666" t="s">
        <v>12</v>
      </c>
      <c r="G666">
        <v>27037.914100000002</v>
      </c>
      <c r="H666">
        <f t="shared" si="152"/>
        <v>27037.914100000002</v>
      </c>
      <c r="I666" t="str">
        <f t="shared" si="153"/>
        <v/>
      </c>
      <c r="J666">
        <f t="shared" si="140"/>
        <v>27037.914100000002</v>
      </c>
      <c r="K666" t="str">
        <f t="shared" si="141"/>
        <v/>
      </c>
      <c r="L666" t="str">
        <f t="shared" si="142"/>
        <v/>
      </c>
      <c r="M666">
        <f t="shared" si="143"/>
        <v>27037.914100000002</v>
      </c>
      <c r="N666">
        <f t="shared" si="144"/>
        <v>27037.914100000002</v>
      </c>
      <c r="O666" s="8" t="str">
        <f t="shared" si="145"/>
        <v/>
      </c>
      <c r="P666">
        <f t="shared" si="146"/>
        <v>27037.914100000002</v>
      </c>
      <c r="Q666" s="8" t="str">
        <f t="shared" si="147"/>
        <v/>
      </c>
      <c r="R666" s="8">
        <f t="shared" si="148"/>
        <v>27037.914100000002</v>
      </c>
      <c r="S666" s="8" t="str">
        <f t="shared" si="149"/>
        <v/>
      </c>
      <c r="T666" s="8" t="str">
        <f t="shared" si="150"/>
        <v/>
      </c>
      <c r="U666" s="8" t="str">
        <f t="shared" si="151"/>
        <v/>
      </c>
    </row>
    <row r="667" spans="1:21" ht="17" x14ac:dyDescent="0.2">
      <c r="A667">
        <v>43</v>
      </c>
      <c r="B667" t="s">
        <v>10</v>
      </c>
      <c r="C667">
        <v>38.06</v>
      </c>
      <c r="D667">
        <v>2</v>
      </c>
      <c r="E667" t="s">
        <v>8</v>
      </c>
      <c r="F667" t="s">
        <v>12</v>
      </c>
      <c r="G667">
        <v>42560.430399999997</v>
      </c>
      <c r="H667">
        <f t="shared" si="152"/>
        <v>42560.430399999997</v>
      </c>
      <c r="I667" t="str">
        <f t="shared" si="153"/>
        <v/>
      </c>
      <c r="J667" t="str">
        <f t="shared" si="140"/>
        <v/>
      </c>
      <c r="K667">
        <f t="shared" si="141"/>
        <v>42560.430399999997</v>
      </c>
      <c r="L667">
        <f t="shared" si="142"/>
        <v>42560.430399999997</v>
      </c>
      <c r="M667" t="str">
        <f t="shared" si="143"/>
        <v/>
      </c>
      <c r="N667">
        <f t="shared" si="144"/>
        <v>42560.430399999997</v>
      </c>
      <c r="O667" s="8" t="str">
        <f t="shared" si="145"/>
        <v/>
      </c>
      <c r="P667">
        <f t="shared" si="146"/>
        <v>42560.430399999997</v>
      </c>
      <c r="Q667" s="8" t="str">
        <f t="shared" si="147"/>
        <v/>
      </c>
      <c r="R667" s="8">
        <f t="shared" si="148"/>
        <v>42560.430399999997</v>
      </c>
      <c r="S667" s="8" t="str">
        <f t="shared" si="149"/>
        <v/>
      </c>
      <c r="T667" s="8" t="str">
        <f t="shared" si="150"/>
        <v/>
      </c>
      <c r="U667" s="8" t="str">
        <f t="shared" si="151"/>
        <v/>
      </c>
    </row>
    <row r="668" spans="1:21" ht="17" x14ac:dyDescent="0.2">
      <c r="A668">
        <v>49</v>
      </c>
      <c r="B668" t="s">
        <v>10</v>
      </c>
      <c r="C668">
        <v>28.7</v>
      </c>
      <c r="D668">
        <v>1</v>
      </c>
      <c r="E668" t="s">
        <v>11</v>
      </c>
      <c r="F668" t="s">
        <v>9</v>
      </c>
      <c r="G668">
        <v>8703.4560000000001</v>
      </c>
      <c r="H668" t="str">
        <f t="shared" si="152"/>
        <v/>
      </c>
      <c r="I668">
        <f t="shared" si="153"/>
        <v>8703.4560000000001</v>
      </c>
      <c r="J668" t="str">
        <f t="shared" si="140"/>
        <v/>
      </c>
      <c r="K668">
        <f t="shared" si="141"/>
        <v>8703.4560000000001</v>
      </c>
      <c r="L668">
        <f t="shared" si="142"/>
        <v>8703.4560000000001</v>
      </c>
      <c r="M668" t="str">
        <f t="shared" si="143"/>
        <v/>
      </c>
      <c r="N668">
        <f t="shared" si="144"/>
        <v>8703.4560000000001</v>
      </c>
      <c r="O668" s="8" t="str">
        <f t="shared" si="145"/>
        <v/>
      </c>
      <c r="P668" t="str">
        <f t="shared" si="146"/>
        <v/>
      </c>
      <c r="Q668" s="8">
        <f t="shared" si="147"/>
        <v>8703.4560000000001</v>
      </c>
      <c r="R668" s="8" t="str">
        <f t="shared" si="148"/>
        <v/>
      </c>
      <c r="S668" s="8">
        <f t="shared" si="149"/>
        <v>8703.4560000000001</v>
      </c>
      <c r="T668" s="8" t="str">
        <f t="shared" si="150"/>
        <v/>
      </c>
      <c r="U668" s="8" t="str">
        <f t="shared" si="151"/>
        <v/>
      </c>
    </row>
    <row r="669" spans="1:21" ht="17" x14ac:dyDescent="0.2">
      <c r="A669">
        <v>40</v>
      </c>
      <c r="B669" t="s">
        <v>7</v>
      </c>
      <c r="C669">
        <v>32.774999999999999</v>
      </c>
      <c r="D669">
        <v>2</v>
      </c>
      <c r="E669" t="s">
        <v>8</v>
      </c>
      <c r="F669" t="s">
        <v>13</v>
      </c>
      <c r="G669">
        <v>40003.332249999999</v>
      </c>
      <c r="H669">
        <f t="shared" si="152"/>
        <v>40003.332249999999</v>
      </c>
      <c r="I669" t="str">
        <f t="shared" si="153"/>
        <v/>
      </c>
      <c r="J669" t="str">
        <f t="shared" si="140"/>
        <v/>
      </c>
      <c r="K669">
        <f t="shared" si="141"/>
        <v>40003.332249999999</v>
      </c>
      <c r="L669" t="str">
        <f t="shared" si="142"/>
        <v/>
      </c>
      <c r="M669">
        <f t="shared" si="143"/>
        <v>40003.332249999999</v>
      </c>
      <c r="N669" t="str">
        <f t="shared" si="144"/>
        <v/>
      </c>
      <c r="O669" s="8">
        <f t="shared" si="145"/>
        <v>40003.332249999999</v>
      </c>
      <c r="P669" t="str">
        <f t="shared" si="146"/>
        <v/>
      </c>
      <c r="Q669" s="8">
        <f t="shared" si="147"/>
        <v>40003.332249999999</v>
      </c>
      <c r="R669" s="8" t="str">
        <f t="shared" si="148"/>
        <v/>
      </c>
      <c r="S669" s="8" t="str">
        <f t="shared" si="149"/>
        <v/>
      </c>
      <c r="T669" s="8" t="str">
        <f t="shared" si="150"/>
        <v/>
      </c>
      <c r="U669" s="8">
        <f t="shared" si="151"/>
        <v>40003.332249999999</v>
      </c>
    </row>
    <row r="670" spans="1:21" ht="17" x14ac:dyDescent="0.2">
      <c r="A670">
        <v>62</v>
      </c>
      <c r="B670" t="s">
        <v>10</v>
      </c>
      <c r="C670">
        <v>32.015000000000001</v>
      </c>
      <c r="D670">
        <v>0</v>
      </c>
      <c r="E670" t="s">
        <v>8</v>
      </c>
      <c r="F670" t="s">
        <v>14</v>
      </c>
      <c r="G670">
        <v>45710.207849999999</v>
      </c>
      <c r="H670">
        <f t="shared" si="152"/>
        <v>45710.207849999999</v>
      </c>
      <c r="I670" t="str">
        <f t="shared" si="153"/>
        <v/>
      </c>
      <c r="J670" t="str">
        <f t="shared" si="140"/>
        <v/>
      </c>
      <c r="K670">
        <f t="shared" si="141"/>
        <v>45710.207849999999</v>
      </c>
      <c r="L670">
        <f t="shared" si="142"/>
        <v>45710.207849999999</v>
      </c>
      <c r="M670" t="str">
        <f t="shared" si="143"/>
        <v/>
      </c>
      <c r="N670" t="str">
        <f t="shared" si="144"/>
        <v/>
      </c>
      <c r="O670" s="8">
        <f t="shared" si="145"/>
        <v>45710.207849999999</v>
      </c>
      <c r="P670">
        <f t="shared" si="146"/>
        <v>45710.207849999999</v>
      </c>
      <c r="Q670" s="8" t="str">
        <f t="shared" si="147"/>
        <v/>
      </c>
      <c r="R670" s="8" t="str">
        <f t="shared" si="148"/>
        <v/>
      </c>
      <c r="S670" s="8" t="str">
        <f t="shared" si="149"/>
        <v/>
      </c>
      <c r="T670" s="8">
        <f t="shared" si="150"/>
        <v>45710.207849999999</v>
      </c>
      <c r="U670" s="8" t="str">
        <f t="shared" si="151"/>
        <v/>
      </c>
    </row>
    <row r="671" spans="1:21" ht="17" x14ac:dyDescent="0.2">
      <c r="A671">
        <v>40</v>
      </c>
      <c r="B671" t="s">
        <v>7</v>
      </c>
      <c r="C671">
        <v>29.81</v>
      </c>
      <c r="D671">
        <v>1</v>
      </c>
      <c r="E671" t="s">
        <v>11</v>
      </c>
      <c r="F671" t="s">
        <v>12</v>
      </c>
      <c r="G671">
        <v>6500.2358999999997</v>
      </c>
      <c r="H671" t="str">
        <f t="shared" si="152"/>
        <v/>
      </c>
      <c r="I671">
        <f t="shared" si="153"/>
        <v>6500.2358999999997</v>
      </c>
      <c r="J671" t="str">
        <f t="shared" si="140"/>
        <v/>
      </c>
      <c r="K671">
        <f t="shared" si="141"/>
        <v>6500.2358999999997</v>
      </c>
      <c r="L671" t="str">
        <f t="shared" si="142"/>
        <v/>
      </c>
      <c r="M671">
        <f t="shared" si="143"/>
        <v>6500.2358999999997</v>
      </c>
      <c r="N671">
        <f t="shared" si="144"/>
        <v>6500.2358999999997</v>
      </c>
      <c r="O671" s="8" t="str">
        <f t="shared" si="145"/>
        <v/>
      </c>
      <c r="P671">
        <f t="shared" si="146"/>
        <v>6500.2358999999997</v>
      </c>
      <c r="Q671" s="8" t="str">
        <f t="shared" si="147"/>
        <v/>
      </c>
      <c r="R671" s="8">
        <f t="shared" si="148"/>
        <v>6500.2358999999997</v>
      </c>
      <c r="S671" s="8" t="str">
        <f t="shared" si="149"/>
        <v/>
      </c>
      <c r="T671" s="8" t="str">
        <f t="shared" si="150"/>
        <v/>
      </c>
      <c r="U671" s="8" t="str">
        <f t="shared" si="151"/>
        <v/>
      </c>
    </row>
    <row r="672" spans="1:21" ht="17" x14ac:dyDescent="0.2">
      <c r="A672">
        <v>30</v>
      </c>
      <c r="B672" t="s">
        <v>10</v>
      </c>
      <c r="C672">
        <v>31.57</v>
      </c>
      <c r="D672">
        <v>3</v>
      </c>
      <c r="E672" t="s">
        <v>11</v>
      </c>
      <c r="F672" t="s">
        <v>12</v>
      </c>
      <c r="G672">
        <v>4837.5823</v>
      </c>
      <c r="H672" t="str">
        <f t="shared" si="152"/>
        <v/>
      </c>
      <c r="I672">
        <f t="shared" si="153"/>
        <v>4837.5823</v>
      </c>
      <c r="J672" t="str">
        <f t="shared" si="140"/>
        <v/>
      </c>
      <c r="K672">
        <f t="shared" si="141"/>
        <v>4837.5823</v>
      </c>
      <c r="L672">
        <f t="shared" si="142"/>
        <v>4837.5823</v>
      </c>
      <c r="M672" t="str">
        <f t="shared" si="143"/>
        <v/>
      </c>
      <c r="N672">
        <f t="shared" si="144"/>
        <v>4837.5823</v>
      </c>
      <c r="O672" s="8" t="str">
        <f t="shared" si="145"/>
        <v/>
      </c>
      <c r="P672">
        <f t="shared" si="146"/>
        <v>4837.5823</v>
      </c>
      <c r="Q672" s="8" t="str">
        <f t="shared" si="147"/>
        <v/>
      </c>
      <c r="R672" s="8">
        <f t="shared" si="148"/>
        <v>4837.5823</v>
      </c>
      <c r="S672" s="8" t="str">
        <f t="shared" si="149"/>
        <v/>
      </c>
      <c r="T672" s="8" t="str">
        <f t="shared" si="150"/>
        <v/>
      </c>
      <c r="U672" s="8" t="str">
        <f t="shared" si="151"/>
        <v/>
      </c>
    </row>
    <row r="673" spans="1:21" ht="17" x14ac:dyDescent="0.2">
      <c r="A673">
        <v>29</v>
      </c>
      <c r="B673" t="s">
        <v>7</v>
      </c>
      <c r="C673">
        <v>31.16</v>
      </c>
      <c r="D673">
        <v>0</v>
      </c>
      <c r="E673" t="s">
        <v>11</v>
      </c>
      <c r="F673" t="s">
        <v>14</v>
      </c>
      <c r="G673">
        <v>3943.5954000000002</v>
      </c>
      <c r="H673" t="str">
        <f t="shared" si="152"/>
        <v/>
      </c>
      <c r="I673">
        <f t="shared" si="153"/>
        <v>3943.5954000000002</v>
      </c>
      <c r="J673" t="str">
        <f t="shared" si="140"/>
        <v/>
      </c>
      <c r="K673">
        <f t="shared" si="141"/>
        <v>3943.5954000000002</v>
      </c>
      <c r="L673" t="str">
        <f t="shared" si="142"/>
        <v/>
      </c>
      <c r="M673">
        <f t="shared" si="143"/>
        <v>3943.5954000000002</v>
      </c>
      <c r="N673" t="str">
        <f t="shared" si="144"/>
        <v/>
      </c>
      <c r="O673" s="8">
        <f t="shared" si="145"/>
        <v>3943.5954000000002</v>
      </c>
      <c r="P673">
        <f t="shared" si="146"/>
        <v>3943.5954000000002</v>
      </c>
      <c r="Q673" s="8" t="str">
        <f t="shared" si="147"/>
        <v/>
      </c>
      <c r="R673" s="8" t="str">
        <f t="shared" si="148"/>
        <v/>
      </c>
      <c r="S673" s="8" t="str">
        <f t="shared" si="149"/>
        <v/>
      </c>
      <c r="T673" s="8">
        <f t="shared" si="150"/>
        <v>3943.5954000000002</v>
      </c>
      <c r="U673" s="8" t="str">
        <f t="shared" si="151"/>
        <v/>
      </c>
    </row>
    <row r="674" spans="1:21" ht="17" x14ac:dyDescent="0.2">
      <c r="A674">
        <v>36</v>
      </c>
      <c r="B674" t="s">
        <v>10</v>
      </c>
      <c r="C674">
        <v>29.7</v>
      </c>
      <c r="D674">
        <v>0</v>
      </c>
      <c r="E674" t="s">
        <v>11</v>
      </c>
      <c r="F674" t="s">
        <v>12</v>
      </c>
      <c r="G674">
        <v>4399.7309999999998</v>
      </c>
      <c r="H674" t="str">
        <f t="shared" si="152"/>
        <v/>
      </c>
      <c r="I674">
        <f t="shared" si="153"/>
        <v>4399.7309999999998</v>
      </c>
      <c r="J674" t="str">
        <f t="shared" si="140"/>
        <v/>
      </c>
      <c r="K674">
        <f t="shared" si="141"/>
        <v>4399.7309999999998</v>
      </c>
      <c r="L674">
        <f t="shared" si="142"/>
        <v>4399.7309999999998</v>
      </c>
      <c r="M674" t="str">
        <f t="shared" si="143"/>
        <v/>
      </c>
      <c r="N674">
        <f t="shared" si="144"/>
        <v>4399.7309999999998</v>
      </c>
      <c r="O674" s="8" t="str">
        <f t="shared" si="145"/>
        <v/>
      </c>
      <c r="P674">
        <f t="shared" si="146"/>
        <v>4399.7309999999998</v>
      </c>
      <c r="Q674" s="8" t="str">
        <f t="shared" si="147"/>
        <v/>
      </c>
      <c r="R674" s="8">
        <f t="shared" si="148"/>
        <v>4399.7309999999998</v>
      </c>
      <c r="S674" s="8" t="str">
        <f t="shared" si="149"/>
        <v/>
      </c>
      <c r="T674" s="8" t="str">
        <f t="shared" si="150"/>
        <v/>
      </c>
      <c r="U674" s="8" t="str">
        <f t="shared" si="151"/>
        <v/>
      </c>
    </row>
    <row r="675" spans="1:21" ht="17" x14ac:dyDescent="0.2">
      <c r="A675">
        <v>41</v>
      </c>
      <c r="B675" t="s">
        <v>7</v>
      </c>
      <c r="C675">
        <v>31.02</v>
      </c>
      <c r="D675">
        <v>0</v>
      </c>
      <c r="E675" t="s">
        <v>11</v>
      </c>
      <c r="F675" t="s">
        <v>12</v>
      </c>
      <c r="G675">
        <v>6185.3208000000004</v>
      </c>
      <c r="H675" t="str">
        <f t="shared" si="152"/>
        <v/>
      </c>
      <c r="I675">
        <f t="shared" si="153"/>
        <v>6185.3208000000004</v>
      </c>
      <c r="J675" t="str">
        <f t="shared" si="140"/>
        <v/>
      </c>
      <c r="K675">
        <f t="shared" si="141"/>
        <v>6185.3208000000004</v>
      </c>
      <c r="L675" t="str">
        <f t="shared" si="142"/>
        <v/>
      </c>
      <c r="M675">
        <f t="shared" si="143"/>
        <v>6185.3208000000004</v>
      </c>
      <c r="N675">
        <f t="shared" si="144"/>
        <v>6185.3208000000004</v>
      </c>
      <c r="O675" s="8" t="str">
        <f t="shared" si="145"/>
        <v/>
      </c>
      <c r="P675">
        <f t="shared" si="146"/>
        <v>6185.3208000000004</v>
      </c>
      <c r="Q675" s="8" t="str">
        <f t="shared" si="147"/>
        <v/>
      </c>
      <c r="R675" s="8">
        <f t="shared" si="148"/>
        <v>6185.3208000000004</v>
      </c>
      <c r="S675" s="8" t="str">
        <f t="shared" si="149"/>
        <v/>
      </c>
      <c r="T675" s="8" t="str">
        <f t="shared" si="150"/>
        <v/>
      </c>
      <c r="U675" s="8" t="str">
        <f t="shared" si="151"/>
        <v/>
      </c>
    </row>
    <row r="676" spans="1:21" ht="17" x14ac:dyDescent="0.2">
      <c r="A676">
        <v>44</v>
      </c>
      <c r="B676" t="s">
        <v>7</v>
      </c>
      <c r="C676">
        <v>43.89</v>
      </c>
      <c r="D676">
        <v>2</v>
      </c>
      <c r="E676" t="s">
        <v>8</v>
      </c>
      <c r="F676" t="s">
        <v>12</v>
      </c>
      <c r="G676">
        <v>46200.985099999998</v>
      </c>
      <c r="H676">
        <f t="shared" si="152"/>
        <v>46200.985099999998</v>
      </c>
      <c r="I676" t="str">
        <f t="shared" si="153"/>
        <v/>
      </c>
      <c r="J676" t="str">
        <f t="shared" si="140"/>
        <v/>
      </c>
      <c r="K676">
        <f t="shared" si="141"/>
        <v>46200.985099999998</v>
      </c>
      <c r="L676" t="str">
        <f t="shared" si="142"/>
        <v/>
      </c>
      <c r="M676">
        <f t="shared" si="143"/>
        <v>46200.985099999998</v>
      </c>
      <c r="N676">
        <f t="shared" si="144"/>
        <v>46200.985099999998</v>
      </c>
      <c r="O676" s="8" t="str">
        <f t="shared" si="145"/>
        <v/>
      </c>
      <c r="P676">
        <f t="shared" si="146"/>
        <v>46200.985099999998</v>
      </c>
      <c r="Q676" s="8" t="str">
        <f t="shared" si="147"/>
        <v/>
      </c>
      <c r="R676" s="8">
        <f t="shared" si="148"/>
        <v>46200.985099999998</v>
      </c>
      <c r="S676" s="8" t="str">
        <f t="shared" si="149"/>
        <v/>
      </c>
      <c r="T676" s="8" t="str">
        <f t="shared" si="150"/>
        <v/>
      </c>
      <c r="U676" s="8" t="str">
        <f t="shared" si="151"/>
        <v/>
      </c>
    </row>
    <row r="677" spans="1:21" ht="17" x14ac:dyDescent="0.2">
      <c r="A677">
        <v>45</v>
      </c>
      <c r="B677" t="s">
        <v>10</v>
      </c>
      <c r="C677">
        <v>21.375</v>
      </c>
      <c r="D677">
        <v>0</v>
      </c>
      <c r="E677" t="s">
        <v>11</v>
      </c>
      <c r="F677" t="s">
        <v>13</v>
      </c>
      <c r="G677">
        <v>7222.7862500000001</v>
      </c>
      <c r="H677" t="str">
        <f t="shared" si="152"/>
        <v/>
      </c>
      <c r="I677">
        <f t="shared" si="153"/>
        <v>7222.7862500000001</v>
      </c>
      <c r="J677">
        <f t="shared" si="140"/>
        <v>7222.7862500000001</v>
      </c>
      <c r="K677" t="str">
        <f t="shared" si="141"/>
        <v/>
      </c>
      <c r="L677">
        <f t="shared" si="142"/>
        <v>7222.7862500000001</v>
      </c>
      <c r="M677" t="str">
        <f t="shared" si="143"/>
        <v/>
      </c>
      <c r="N677" t="str">
        <f t="shared" si="144"/>
        <v/>
      </c>
      <c r="O677" s="8">
        <f t="shared" si="145"/>
        <v>7222.7862500000001</v>
      </c>
      <c r="P677" t="str">
        <f t="shared" si="146"/>
        <v/>
      </c>
      <c r="Q677" s="8">
        <f t="shared" si="147"/>
        <v>7222.7862500000001</v>
      </c>
      <c r="R677" s="8" t="str">
        <f t="shared" si="148"/>
        <v/>
      </c>
      <c r="S677" s="8" t="str">
        <f t="shared" si="149"/>
        <v/>
      </c>
      <c r="T677" s="8" t="str">
        <f t="shared" si="150"/>
        <v/>
      </c>
      <c r="U677" s="8">
        <f t="shared" si="151"/>
        <v>7222.7862500000001</v>
      </c>
    </row>
    <row r="678" spans="1:21" ht="17" x14ac:dyDescent="0.2">
      <c r="A678">
        <v>55</v>
      </c>
      <c r="B678" t="s">
        <v>7</v>
      </c>
      <c r="C678">
        <v>40.81</v>
      </c>
      <c r="D678">
        <v>3</v>
      </c>
      <c r="E678" t="s">
        <v>11</v>
      </c>
      <c r="F678" t="s">
        <v>12</v>
      </c>
      <c r="G678">
        <v>12485.8009</v>
      </c>
      <c r="H678" t="str">
        <f t="shared" si="152"/>
        <v/>
      </c>
      <c r="I678">
        <f t="shared" si="153"/>
        <v>12485.8009</v>
      </c>
      <c r="J678" t="str">
        <f t="shared" si="140"/>
        <v/>
      </c>
      <c r="K678">
        <f t="shared" si="141"/>
        <v>12485.8009</v>
      </c>
      <c r="L678" t="str">
        <f t="shared" si="142"/>
        <v/>
      </c>
      <c r="M678">
        <f t="shared" si="143"/>
        <v>12485.8009</v>
      </c>
      <c r="N678">
        <f t="shared" si="144"/>
        <v>12485.8009</v>
      </c>
      <c r="O678" s="8" t="str">
        <f t="shared" si="145"/>
        <v/>
      </c>
      <c r="P678">
        <f t="shared" si="146"/>
        <v>12485.8009</v>
      </c>
      <c r="Q678" s="8" t="str">
        <f t="shared" si="147"/>
        <v/>
      </c>
      <c r="R678" s="8">
        <f t="shared" si="148"/>
        <v>12485.8009</v>
      </c>
      <c r="S678" s="8" t="str">
        <f t="shared" si="149"/>
        <v/>
      </c>
      <c r="T678" s="8" t="str">
        <f t="shared" si="150"/>
        <v/>
      </c>
      <c r="U678" s="8" t="str">
        <f t="shared" si="151"/>
        <v/>
      </c>
    </row>
    <row r="679" spans="1:21" ht="17" x14ac:dyDescent="0.2">
      <c r="A679">
        <v>60</v>
      </c>
      <c r="B679" t="s">
        <v>10</v>
      </c>
      <c r="C679">
        <v>31.35</v>
      </c>
      <c r="D679">
        <v>3</v>
      </c>
      <c r="E679" t="s">
        <v>8</v>
      </c>
      <c r="F679" t="s">
        <v>13</v>
      </c>
      <c r="G679">
        <v>46130.5265</v>
      </c>
      <c r="H679">
        <f t="shared" si="152"/>
        <v>46130.5265</v>
      </c>
      <c r="I679" t="str">
        <f t="shared" si="153"/>
        <v/>
      </c>
      <c r="J679" t="str">
        <f t="shared" si="140"/>
        <v/>
      </c>
      <c r="K679">
        <f t="shared" si="141"/>
        <v>46130.5265</v>
      </c>
      <c r="L679">
        <f t="shared" si="142"/>
        <v>46130.5265</v>
      </c>
      <c r="M679" t="str">
        <f t="shared" si="143"/>
        <v/>
      </c>
      <c r="N679" t="str">
        <f t="shared" si="144"/>
        <v/>
      </c>
      <c r="O679" s="8">
        <f t="shared" si="145"/>
        <v>46130.5265</v>
      </c>
      <c r="P679" t="str">
        <f t="shared" si="146"/>
        <v/>
      </c>
      <c r="Q679" s="8">
        <f t="shared" si="147"/>
        <v>46130.5265</v>
      </c>
      <c r="R679" s="8" t="str">
        <f t="shared" si="148"/>
        <v/>
      </c>
      <c r="S679" s="8" t="str">
        <f t="shared" si="149"/>
        <v/>
      </c>
      <c r="T679" s="8" t="str">
        <f t="shared" si="150"/>
        <v/>
      </c>
      <c r="U679" s="8">
        <f t="shared" si="151"/>
        <v>46130.5265</v>
      </c>
    </row>
    <row r="680" spans="1:21" ht="17" x14ac:dyDescent="0.2">
      <c r="A680">
        <v>56</v>
      </c>
      <c r="B680" t="s">
        <v>10</v>
      </c>
      <c r="C680">
        <v>36.1</v>
      </c>
      <c r="D680">
        <v>3</v>
      </c>
      <c r="E680" t="s">
        <v>11</v>
      </c>
      <c r="F680" t="s">
        <v>9</v>
      </c>
      <c r="G680">
        <v>12363.547</v>
      </c>
      <c r="H680" t="str">
        <f t="shared" si="152"/>
        <v/>
      </c>
      <c r="I680">
        <f t="shared" si="153"/>
        <v>12363.547</v>
      </c>
      <c r="J680" t="str">
        <f t="shared" si="140"/>
        <v/>
      </c>
      <c r="K680">
        <f t="shared" si="141"/>
        <v>12363.547</v>
      </c>
      <c r="L680">
        <f t="shared" si="142"/>
        <v>12363.547</v>
      </c>
      <c r="M680" t="str">
        <f t="shared" si="143"/>
        <v/>
      </c>
      <c r="N680">
        <f t="shared" si="144"/>
        <v>12363.547</v>
      </c>
      <c r="O680" s="8" t="str">
        <f t="shared" si="145"/>
        <v/>
      </c>
      <c r="P680" t="str">
        <f t="shared" si="146"/>
        <v/>
      </c>
      <c r="Q680" s="8">
        <f t="shared" si="147"/>
        <v>12363.547</v>
      </c>
      <c r="R680" s="8" t="str">
        <f t="shared" si="148"/>
        <v/>
      </c>
      <c r="S680" s="8">
        <f t="shared" si="149"/>
        <v>12363.547</v>
      </c>
      <c r="T680" s="8" t="str">
        <f t="shared" si="150"/>
        <v/>
      </c>
      <c r="U680" s="8" t="str">
        <f t="shared" si="151"/>
        <v/>
      </c>
    </row>
    <row r="681" spans="1:21" ht="17" x14ac:dyDescent="0.2">
      <c r="A681">
        <v>49</v>
      </c>
      <c r="B681" t="s">
        <v>7</v>
      </c>
      <c r="C681">
        <v>23.18</v>
      </c>
      <c r="D681">
        <v>2</v>
      </c>
      <c r="E681" t="s">
        <v>11</v>
      </c>
      <c r="F681" t="s">
        <v>13</v>
      </c>
      <c r="G681">
        <v>10156.7832</v>
      </c>
      <c r="H681" t="str">
        <f t="shared" si="152"/>
        <v/>
      </c>
      <c r="I681">
        <f t="shared" si="153"/>
        <v>10156.7832</v>
      </c>
      <c r="J681">
        <f t="shared" si="140"/>
        <v>10156.7832</v>
      </c>
      <c r="K681" t="str">
        <f t="shared" si="141"/>
        <v/>
      </c>
      <c r="L681" t="str">
        <f t="shared" si="142"/>
        <v/>
      </c>
      <c r="M681">
        <f t="shared" si="143"/>
        <v>10156.7832</v>
      </c>
      <c r="N681" t="str">
        <f t="shared" si="144"/>
        <v/>
      </c>
      <c r="O681" s="8">
        <f t="shared" si="145"/>
        <v>10156.7832</v>
      </c>
      <c r="P681" t="str">
        <f t="shared" si="146"/>
        <v/>
      </c>
      <c r="Q681" s="8">
        <f t="shared" si="147"/>
        <v>10156.7832</v>
      </c>
      <c r="R681" s="8" t="str">
        <f t="shared" si="148"/>
        <v/>
      </c>
      <c r="S681" s="8" t="str">
        <f t="shared" si="149"/>
        <v/>
      </c>
      <c r="T681" s="8" t="str">
        <f t="shared" si="150"/>
        <v/>
      </c>
      <c r="U681" s="8">
        <f t="shared" si="151"/>
        <v>10156.7832</v>
      </c>
    </row>
    <row r="682" spans="1:21" ht="17" x14ac:dyDescent="0.2">
      <c r="A682">
        <v>21</v>
      </c>
      <c r="B682" t="s">
        <v>7</v>
      </c>
      <c r="C682">
        <v>17.399999999999999</v>
      </c>
      <c r="D682">
        <v>1</v>
      </c>
      <c r="E682" t="s">
        <v>11</v>
      </c>
      <c r="F682" t="s">
        <v>9</v>
      </c>
      <c r="G682">
        <v>2585.2689999999998</v>
      </c>
      <c r="H682" t="str">
        <f t="shared" si="152"/>
        <v/>
      </c>
      <c r="I682">
        <f t="shared" si="153"/>
        <v>2585.2689999999998</v>
      </c>
      <c r="J682">
        <f t="shared" si="140"/>
        <v>2585.2689999999998</v>
      </c>
      <c r="K682" t="str">
        <f t="shared" si="141"/>
        <v/>
      </c>
      <c r="L682" t="str">
        <f t="shared" si="142"/>
        <v/>
      </c>
      <c r="M682">
        <f t="shared" si="143"/>
        <v>2585.2689999999998</v>
      </c>
      <c r="N682">
        <f t="shared" si="144"/>
        <v>2585.2689999999998</v>
      </c>
      <c r="O682" s="8" t="str">
        <f t="shared" si="145"/>
        <v/>
      </c>
      <c r="P682" t="str">
        <f t="shared" si="146"/>
        <v/>
      </c>
      <c r="Q682" s="8">
        <f t="shared" si="147"/>
        <v>2585.2689999999998</v>
      </c>
      <c r="R682" s="8" t="str">
        <f t="shared" si="148"/>
        <v/>
      </c>
      <c r="S682" s="8">
        <f t="shared" si="149"/>
        <v>2585.2689999999998</v>
      </c>
      <c r="T682" s="8" t="str">
        <f t="shared" si="150"/>
        <v/>
      </c>
      <c r="U682" s="8" t="str">
        <f t="shared" si="151"/>
        <v/>
      </c>
    </row>
    <row r="683" spans="1:21" ht="17" x14ac:dyDescent="0.2">
      <c r="A683">
        <v>19</v>
      </c>
      <c r="B683" t="s">
        <v>10</v>
      </c>
      <c r="C683">
        <v>20.3</v>
      </c>
      <c r="D683">
        <v>0</v>
      </c>
      <c r="E683" t="s">
        <v>11</v>
      </c>
      <c r="F683" t="s">
        <v>9</v>
      </c>
      <c r="G683">
        <v>1242.26</v>
      </c>
      <c r="H683" t="str">
        <f t="shared" si="152"/>
        <v/>
      </c>
      <c r="I683">
        <f t="shared" si="153"/>
        <v>1242.26</v>
      </c>
      <c r="J683">
        <f t="shared" si="140"/>
        <v>1242.26</v>
      </c>
      <c r="K683" t="str">
        <f t="shared" si="141"/>
        <v/>
      </c>
      <c r="L683">
        <f t="shared" si="142"/>
        <v>1242.26</v>
      </c>
      <c r="M683" t="str">
        <f t="shared" si="143"/>
        <v/>
      </c>
      <c r="N683">
        <f t="shared" si="144"/>
        <v>1242.26</v>
      </c>
      <c r="O683" s="8" t="str">
        <f t="shared" si="145"/>
        <v/>
      </c>
      <c r="P683" t="str">
        <f t="shared" si="146"/>
        <v/>
      </c>
      <c r="Q683" s="8">
        <f t="shared" si="147"/>
        <v>1242.26</v>
      </c>
      <c r="R683" s="8" t="str">
        <f t="shared" si="148"/>
        <v/>
      </c>
      <c r="S683" s="8">
        <f t="shared" si="149"/>
        <v>1242.26</v>
      </c>
      <c r="T683" s="8" t="str">
        <f t="shared" si="150"/>
        <v/>
      </c>
      <c r="U683" s="8" t="str">
        <f t="shared" si="151"/>
        <v/>
      </c>
    </row>
    <row r="684" spans="1:21" ht="17" x14ac:dyDescent="0.2">
      <c r="A684">
        <v>39</v>
      </c>
      <c r="B684" t="s">
        <v>10</v>
      </c>
      <c r="C684">
        <v>35.299999999999997</v>
      </c>
      <c r="D684">
        <v>2</v>
      </c>
      <c r="E684" t="s">
        <v>8</v>
      </c>
      <c r="F684" t="s">
        <v>9</v>
      </c>
      <c r="G684">
        <v>40103.89</v>
      </c>
      <c r="H684">
        <f t="shared" si="152"/>
        <v>40103.89</v>
      </c>
      <c r="I684" t="str">
        <f t="shared" si="153"/>
        <v/>
      </c>
      <c r="J684" t="str">
        <f t="shared" si="140"/>
        <v/>
      </c>
      <c r="K684">
        <f t="shared" si="141"/>
        <v>40103.89</v>
      </c>
      <c r="L684">
        <f t="shared" si="142"/>
        <v>40103.89</v>
      </c>
      <c r="M684" t="str">
        <f t="shared" si="143"/>
        <v/>
      </c>
      <c r="N684">
        <f t="shared" si="144"/>
        <v>40103.89</v>
      </c>
      <c r="O684" s="8" t="str">
        <f t="shared" si="145"/>
        <v/>
      </c>
      <c r="P684" t="str">
        <f t="shared" si="146"/>
        <v/>
      </c>
      <c r="Q684" s="8">
        <f t="shared" si="147"/>
        <v>40103.89</v>
      </c>
      <c r="R684" s="8" t="str">
        <f t="shared" si="148"/>
        <v/>
      </c>
      <c r="S684" s="8">
        <f t="shared" si="149"/>
        <v>40103.89</v>
      </c>
      <c r="T684" s="8" t="str">
        <f t="shared" si="150"/>
        <v/>
      </c>
      <c r="U684" s="8" t="str">
        <f t="shared" si="151"/>
        <v/>
      </c>
    </row>
    <row r="685" spans="1:21" ht="17" x14ac:dyDescent="0.2">
      <c r="A685">
        <v>53</v>
      </c>
      <c r="B685" t="s">
        <v>10</v>
      </c>
      <c r="C685">
        <v>24.32</v>
      </c>
      <c r="D685">
        <v>0</v>
      </c>
      <c r="E685" t="s">
        <v>11</v>
      </c>
      <c r="F685" t="s">
        <v>13</v>
      </c>
      <c r="G685">
        <v>9863.4717999999993</v>
      </c>
      <c r="H685" t="str">
        <f t="shared" si="152"/>
        <v/>
      </c>
      <c r="I685">
        <f t="shared" si="153"/>
        <v>9863.4717999999993</v>
      </c>
      <c r="J685">
        <f t="shared" si="140"/>
        <v>9863.4717999999993</v>
      </c>
      <c r="K685" t="str">
        <f t="shared" si="141"/>
        <v/>
      </c>
      <c r="L685">
        <f t="shared" si="142"/>
        <v>9863.4717999999993</v>
      </c>
      <c r="M685" t="str">
        <f t="shared" si="143"/>
        <v/>
      </c>
      <c r="N685" t="str">
        <f t="shared" si="144"/>
        <v/>
      </c>
      <c r="O685" s="8">
        <f t="shared" si="145"/>
        <v>9863.4717999999993</v>
      </c>
      <c r="P685" t="str">
        <f t="shared" si="146"/>
        <v/>
      </c>
      <c r="Q685" s="8">
        <f t="shared" si="147"/>
        <v>9863.4717999999993</v>
      </c>
      <c r="R685" s="8" t="str">
        <f t="shared" si="148"/>
        <v/>
      </c>
      <c r="S685" s="8" t="str">
        <f t="shared" si="149"/>
        <v/>
      </c>
      <c r="T685" s="8" t="str">
        <f t="shared" si="150"/>
        <v/>
      </c>
      <c r="U685" s="8">
        <f t="shared" si="151"/>
        <v>9863.4717999999993</v>
      </c>
    </row>
    <row r="686" spans="1:21" ht="17" x14ac:dyDescent="0.2">
      <c r="A686">
        <v>33</v>
      </c>
      <c r="B686" t="s">
        <v>7</v>
      </c>
      <c r="C686">
        <v>18.5</v>
      </c>
      <c r="D686">
        <v>1</v>
      </c>
      <c r="E686" t="s">
        <v>11</v>
      </c>
      <c r="F686" t="s">
        <v>9</v>
      </c>
      <c r="G686">
        <v>4766.0219999999999</v>
      </c>
      <c r="H686" t="str">
        <f t="shared" si="152"/>
        <v/>
      </c>
      <c r="I686">
        <f t="shared" si="153"/>
        <v>4766.0219999999999</v>
      </c>
      <c r="J686">
        <f t="shared" si="140"/>
        <v>4766.0219999999999</v>
      </c>
      <c r="K686" t="str">
        <f t="shared" si="141"/>
        <v/>
      </c>
      <c r="L686" t="str">
        <f t="shared" si="142"/>
        <v/>
      </c>
      <c r="M686">
        <f t="shared" si="143"/>
        <v>4766.0219999999999</v>
      </c>
      <c r="N686">
        <f t="shared" si="144"/>
        <v>4766.0219999999999</v>
      </c>
      <c r="O686" s="8" t="str">
        <f t="shared" si="145"/>
        <v/>
      </c>
      <c r="P686" t="str">
        <f t="shared" si="146"/>
        <v/>
      </c>
      <c r="Q686" s="8">
        <f t="shared" si="147"/>
        <v>4766.0219999999999</v>
      </c>
      <c r="R686" s="8" t="str">
        <f t="shared" si="148"/>
        <v/>
      </c>
      <c r="S686" s="8">
        <f t="shared" si="149"/>
        <v>4766.0219999999999</v>
      </c>
      <c r="T686" s="8" t="str">
        <f t="shared" si="150"/>
        <v/>
      </c>
      <c r="U686" s="8" t="str">
        <f t="shared" si="151"/>
        <v/>
      </c>
    </row>
    <row r="687" spans="1:21" ht="17" x14ac:dyDescent="0.2">
      <c r="A687">
        <v>53</v>
      </c>
      <c r="B687" t="s">
        <v>10</v>
      </c>
      <c r="C687">
        <v>26.41</v>
      </c>
      <c r="D687">
        <v>2</v>
      </c>
      <c r="E687" t="s">
        <v>11</v>
      </c>
      <c r="F687" t="s">
        <v>14</v>
      </c>
      <c r="G687">
        <v>11244.376899999999</v>
      </c>
      <c r="H687" t="str">
        <f t="shared" si="152"/>
        <v/>
      </c>
      <c r="I687">
        <f t="shared" si="153"/>
        <v>11244.376899999999</v>
      </c>
      <c r="J687" t="str">
        <f t="shared" si="140"/>
        <v/>
      </c>
      <c r="K687">
        <f t="shared" si="141"/>
        <v>11244.376899999999</v>
      </c>
      <c r="L687">
        <f t="shared" si="142"/>
        <v>11244.376899999999</v>
      </c>
      <c r="M687" t="str">
        <f t="shared" si="143"/>
        <v/>
      </c>
      <c r="N687" t="str">
        <f t="shared" si="144"/>
        <v/>
      </c>
      <c r="O687" s="8">
        <f t="shared" si="145"/>
        <v>11244.376899999999</v>
      </c>
      <c r="P687">
        <f t="shared" si="146"/>
        <v>11244.376899999999</v>
      </c>
      <c r="Q687" s="8" t="str">
        <f t="shared" si="147"/>
        <v/>
      </c>
      <c r="R687" s="8" t="str">
        <f t="shared" si="148"/>
        <v/>
      </c>
      <c r="S687" s="8" t="str">
        <f t="shared" si="149"/>
        <v/>
      </c>
      <c r="T687" s="8">
        <f t="shared" si="150"/>
        <v>11244.376899999999</v>
      </c>
      <c r="U687" s="8" t="str">
        <f t="shared" si="151"/>
        <v/>
      </c>
    </row>
    <row r="688" spans="1:21" ht="17" x14ac:dyDescent="0.2">
      <c r="A688">
        <v>42</v>
      </c>
      <c r="B688" t="s">
        <v>10</v>
      </c>
      <c r="C688">
        <v>26.125</v>
      </c>
      <c r="D688">
        <v>2</v>
      </c>
      <c r="E688" t="s">
        <v>11</v>
      </c>
      <c r="F688" t="s">
        <v>14</v>
      </c>
      <c r="G688">
        <v>7729.6457499999997</v>
      </c>
      <c r="H688" t="str">
        <f t="shared" si="152"/>
        <v/>
      </c>
      <c r="I688">
        <f t="shared" si="153"/>
        <v>7729.6457499999997</v>
      </c>
      <c r="J688" t="str">
        <f t="shared" si="140"/>
        <v/>
      </c>
      <c r="K688">
        <f t="shared" si="141"/>
        <v>7729.6457499999997</v>
      </c>
      <c r="L688">
        <f t="shared" si="142"/>
        <v>7729.6457499999997</v>
      </c>
      <c r="M688" t="str">
        <f t="shared" si="143"/>
        <v/>
      </c>
      <c r="N688" t="str">
        <f t="shared" si="144"/>
        <v/>
      </c>
      <c r="O688" s="8">
        <f t="shared" si="145"/>
        <v>7729.6457499999997</v>
      </c>
      <c r="P688">
        <f t="shared" si="146"/>
        <v>7729.6457499999997</v>
      </c>
      <c r="Q688" s="8" t="str">
        <f t="shared" si="147"/>
        <v/>
      </c>
      <c r="R688" s="8" t="str">
        <f t="shared" si="148"/>
        <v/>
      </c>
      <c r="S688" s="8" t="str">
        <f t="shared" si="149"/>
        <v/>
      </c>
      <c r="T688" s="8">
        <f t="shared" si="150"/>
        <v>7729.6457499999997</v>
      </c>
      <c r="U688" s="8" t="str">
        <f t="shared" si="151"/>
        <v/>
      </c>
    </row>
    <row r="689" spans="1:21" ht="17" x14ac:dyDescent="0.2">
      <c r="A689">
        <v>40</v>
      </c>
      <c r="B689" t="s">
        <v>10</v>
      </c>
      <c r="C689">
        <v>41.69</v>
      </c>
      <c r="D689">
        <v>0</v>
      </c>
      <c r="E689" t="s">
        <v>11</v>
      </c>
      <c r="F689" t="s">
        <v>12</v>
      </c>
      <c r="G689">
        <v>5438.7491</v>
      </c>
      <c r="H689" t="str">
        <f t="shared" si="152"/>
        <v/>
      </c>
      <c r="I689">
        <f t="shared" si="153"/>
        <v>5438.7491</v>
      </c>
      <c r="J689" t="str">
        <f t="shared" si="140"/>
        <v/>
      </c>
      <c r="K689">
        <f t="shared" si="141"/>
        <v>5438.7491</v>
      </c>
      <c r="L689">
        <f t="shared" si="142"/>
        <v>5438.7491</v>
      </c>
      <c r="M689" t="str">
        <f t="shared" si="143"/>
        <v/>
      </c>
      <c r="N689">
        <f t="shared" si="144"/>
        <v>5438.7491</v>
      </c>
      <c r="O689" s="8" t="str">
        <f t="shared" si="145"/>
        <v/>
      </c>
      <c r="P689">
        <f t="shared" si="146"/>
        <v>5438.7491</v>
      </c>
      <c r="Q689" s="8" t="str">
        <f t="shared" si="147"/>
        <v/>
      </c>
      <c r="R689" s="8">
        <f t="shared" si="148"/>
        <v>5438.7491</v>
      </c>
      <c r="S689" s="8" t="str">
        <f t="shared" si="149"/>
        <v/>
      </c>
      <c r="T689" s="8" t="str">
        <f t="shared" si="150"/>
        <v/>
      </c>
      <c r="U689" s="8" t="str">
        <f t="shared" si="151"/>
        <v/>
      </c>
    </row>
    <row r="690" spans="1:21" ht="17" x14ac:dyDescent="0.2">
      <c r="A690">
        <v>47</v>
      </c>
      <c r="B690" t="s">
        <v>7</v>
      </c>
      <c r="C690">
        <v>24.1</v>
      </c>
      <c r="D690">
        <v>1</v>
      </c>
      <c r="E690" t="s">
        <v>11</v>
      </c>
      <c r="F690" t="s">
        <v>9</v>
      </c>
      <c r="G690">
        <v>26236.579969999999</v>
      </c>
      <c r="H690" t="str">
        <f t="shared" si="152"/>
        <v/>
      </c>
      <c r="I690">
        <f t="shared" si="153"/>
        <v>26236.579969999999</v>
      </c>
      <c r="J690">
        <f t="shared" si="140"/>
        <v>26236.579969999999</v>
      </c>
      <c r="K690" t="str">
        <f t="shared" si="141"/>
        <v/>
      </c>
      <c r="L690" t="str">
        <f t="shared" si="142"/>
        <v/>
      </c>
      <c r="M690">
        <f t="shared" si="143"/>
        <v>26236.579969999999</v>
      </c>
      <c r="N690">
        <f t="shared" si="144"/>
        <v>26236.579969999999</v>
      </c>
      <c r="O690" s="8" t="str">
        <f t="shared" si="145"/>
        <v/>
      </c>
      <c r="P690" t="str">
        <f t="shared" si="146"/>
        <v/>
      </c>
      <c r="Q690" s="8">
        <f t="shared" si="147"/>
        <v>26236.579969999999</v>
      </c>
      <c r="R690" s="8" t="str">
        <f t="shared" si="148"/>
        <v/>
      </c>
      <c r="S690" s="8">
        <f t="shared" si="149"/>
        <v>26236.579969999999</v>
      </c>
      <c r="T690" s="8" t="str">
        <f t="shared" si="150"/>
        <v/>
      </c>
      <c r="U690" s="8" t="str">
        <f t="shared" si="151"/>
        <v/>
      </c>
    </row>
    <row r="691" spans="1:21" ht="17" x14ac:dyDescent="0.2">
      <c r="A691">
        <v>27</v>
      </c>
      <c r="B691" t="s">
        <v>10</v>
      </c>
      <c r="C691">
        <v>31.13</v>
      </c>
      <c r="D691">
        <v>1</v>
      </c>
      <c r="E691" t="s">
        <v>8</v>
      </c>
      <c r="F691" t="s">
        <v>12</v>
      </c>
      <c r="G691">
        <v>34806.467700000001</v>
      </c>
      <c r="H691">
        <f t="shared" si="152"/>
        <v>34806.467700000001</v>
      </c>
      <c r="I691" t="str">
        <f t="shared" si="153"/>
        <v/>
      </c>
      <c r="J691" t="str">
        <f t="shared" si="140"/>
        <v/>
      </c>
      <c r="K691">
        <f t="shared" si="141"/>
        <v>34806.467700000001</v>
      </c>
      <c r="L691">
        <f t="shared" si="142"/>
        <v>34806.467700000001</v>
      </c>
      <c r="M691" t="str">
        <f t="shared" si="143"/>
        <v/>
      </c>
      <c r="N691">
        <f t="shared" si="144"/>
        <v>34806.467700000001</v>
      </c>
      <c r="O691" s="8" t="str">
        <f t="shared" si="145"/>
        <v/>
      </c>
      <c r="P691">
        <f t="shared" si="146"/>
        <v>34806.467700000001</v>
      </c>
      <c r="Q691" s="8" t="str">
        <f t="shared" si="147"/>
        <v/>
      </c>
      <c r="R691" s="8">
        <f t="shared" si="148"/>
        <v>34806.467700000001</v>
      </c>
      <c r="S691" s="8" t="str">
        <f t="shared" si="149"/>
        <v/>
      </c>
      <c r="T691" s="8" t="str">
        <f t="shared" si="150"/>
        <v/>
      </c>
      <c r="U691" s="8" t="str">
        <f t="shared" si="151"/>
        <v/>
      </c>
    </row>
    <row r="692" spans="1:21" ht="17" x14ac:dyDescent="0.2">
      <c r="A692">
        <v>21</v>
      </c>
      <c r="B692" t="s">
        <v>10</v>
      </c>
      <c r="C692">
        <v>27.36</v>
      </c>
      <c r="D692">
        <v>0</v>
      </c>
      <c r="E692" t="s">
        <v>11</v>
      </c>
      <c r="F692" t="s">
        <v>14</v>
      </c>
      <c r="G692">
        <v>2104.1134000000002</v>
      </c>
      <c r="H692" t="str">
        <f t="shared" si="152"/>
        <v/>
      </c>
      <c r="I692">
        <f t="shared" si="153"/>
        <v>2104.1134000000002</v>
      </c>
      <c r="J692" t="str">
        <f t="shared" si="140"/>
        <v/>
      </c>
      <c r="K692">
        <f t="shared" si="141"/>
        <v>2104.1134000000002</v>
      </c>
      <c r="L692">
        <f t="shared" si="142"/>
        <v>2104.1134000000002</v>
      </c>
      <c r="M692" t="str">
        <f t="shared" si="143"/>
        <v/>
      </c>
      <c r="N692" t="str">
        <f t="shared" si="144"/>
        <v/>
      </c>
      <c r="O692" s="8">
        <f t="shared" si="145"/>
        <v>2104.1134000000002</v>
      </c>
      <c r="P692">
        <f t="shared" si="146"/>
        <v>2104.1134000000002</v>
      </c>
      <c r="Q692" s="8" t="str">
        <f t="shared" si="147"/>
        <v/>
      </c>
      <c r="R692" s="8" t="str">
        <f t="shared" si="148"/>
        <v/>
      </c>
      <c r="S692" s="8" t="str">
        <f t="shared" si="149"/>
        <v/>
      </c>
      <c r="T692" s="8">
        <f t="shared" si="150"/>
        <v>2104.1134000000002</v>
      </c>
      <c r="U692" s="8" t="str">
        <f t="shared" si="151"/>
        <v/>
      </c>
    </row>
    <row r="693" spans="1:21" ht="17" x14ac:dyDescent="0.2">
      <c r="A693">
        <v>47</v>
      </c>
      <c r="B693" t="s">
        <v>10</v>
      </c>
      <c r="C693">
        <v>36.200000000000003</v>
      </c>
      <c r="D693">
        <v>1</v>
      </c>
      <c r="E693" t="s">
        <v>11</v>
      </c>
      <c r="F693" t="s">
        <v>9</v>
      </c>
      <c r="G693">
        <v>8068.1850000000004</v>
      </c>
      <c r="H693" t="str">
        <f t="shared" si="152"/>
        <v/>
      </c>
      <c r="I693">
        <f t="shared" si="153"/>
        <v>8068.1850000000004</v>
      </c>
      <c r="J693" t="str">
        <f t="shared" si="140"/>
        <v/>
      </c>
      <c r="K693">
        <f t="shared" si="141"/>
        <v>8068.1850000000004</v>
      </c>
      <c r="L693">
        <f t="shared" si="142"/>
        <v>8068.1850000000004</v>
      </c>
      <c r="M693" t="str">
        <f t="shared" si="143"/>
        <v/>
      </c>
      <c r="N693">
        <f t="shared" si="144"/>
        <v>8068.1850000000004</v>
      </c>
      <c r="O693" s="8" t="str">
        <f t="shared" si="145"/>
        <v/>
      </c>
      <c r="P693" t="str">
        <f t="shared" si="146"/>
        <v/>
      </c>
      <c r="Q693" s="8">
        <f t="shared" si="147"/>
        <v>8068.1850000000004</v>
      </c>
      <c r="R693" s="8" t="str">
        <f t="shared" si="148"/>
        <v/>
      </c>
      <c r="S693" s="8">
        <f t="shared" si="149"/>
        <v>8068.1850000000004</v>
      </c>
      <c r="T693" s="8" t="str">
        <f t="shared" si="150"/>
        <v/>
      </c>
      <c r="U693" s="8" t="str">
        <f t="shared" si="151"/>
        <v/>
      </c>
    </row>
    <row r="694" spans="1:21" ht="17" x14ac:dyDescent="0.2">
      <c r="A694">
        <v>20</v>
      </c>
      <c r="B694" t="s">
        <v>10</v>
      </c>
      <c r="C694">
        <v>32.395000000000003</v>
      </c>
      <c r="D694">
        <v>1</v>
      </c>
      <c r="E694" t="s">
        <v>11</v>
      </c>
      <c r="F694" t="s">
        <v>13</v>
      </c>
      <c r="G694">
        <v>2362.2290499999999</v>
      </c>
      <c r="H694" t="str">
        <f t="shared" si="152"/>
        <v/>
      </c>
      <c r="I694">
        <f t="shared" si="153"/>
        <v>2362.2290499999999</v>
      </c>
      <c r="J694" t="str">
        <f t="shared" si="140"/>
        <v/>
      </c>
      <c r="K694">
        <f t="shared" si="141"/>
        <v>2362.2290499999999</v>
      </c>
      <c r="L694">
        <f t="shared" si="142"/>
        <v>2362.2290499999999</v>
      </c>
      <c r="M694" t="str">
        <f t="shared" si="143"/>
        <v/>
      </c>
      <c r="N694" t="str">
        <f t="shared" si="144"/>
        <v/>
      </c>
      <c r="O694" s="8">
        <f t="shared" si="145"/>
        <v>2362.2290499999999</v>
      </c>
      <c r="P694" t="str">
        <f t="shared" si="146"/>
        <v/>
      </c>
      <c r="Q694" s="8">
        <f t="shared" si="147"/>
        <v>2362.2290499999999</v>
      </c>
      <c r="R694" s="8" t="str">
        <f t="shared" si="148"/>
        <v/>
      </c>
      <c r="S694" s="8" t="str">
        <f t="shared" si="149"/>
        <v/>
      </c>
      <c r="T694" s="8" t="str">
        <f t="shared" si="150"/>
        <v/>
      </c>
      <c r="U694" s="8">
        <f t="shared" si="151"/>
        <v>2362.2290499999999</v>
      </c>
    </row>
    <row r="695" spans="1:21" ht="17" x14ac:dyDescent="0.2">
      <c r="A695">
        <v>24</v>
      </c>
      <c r="B695" t="s">
        <v>10</v>
      </c>
      <c r="C695">
        <v>23.655000000000001</v>
      </c>
      <c r="D695">
        <v>0</v>
      </c>
      <c r="E695" t="s">
        <v>11</v>
      </c>
      <c r="F695" t="s">
        <v>13</v>
      </c>
      <c r="G695">
        <v>2352.9684499999998</v>
      </c>
      <c r="H695" t="str">
        <f t="shared" si="152"/>
        <v/>
      </c>
      <c r="I695">
        <f t="shared" si="153"/>
        <v>2352.9684499999998</v>
      </c>
      <c r="J695">
        <f t="shared" si="140"/>
        <v>2352.9684499999998</v>
      </c>
      <c r="K695" t="str">
        <f t="shared" si="141"/>
        <v/>
      </c>
      <c r="L695">
        <f t="shared" si="142"/>
        <v>2352.9684499999998</v>
      </c>
      <c r="M695" t="str">
        <f t="shared" si="143"/>
        <v/>
      </c>
      <c r="N695" t="str">
        <f t="shared" si="144"/>
        <v/>
      </c>
      <c r="O695" s="8">
        <f t="shared" si="145"/>
        <v>2352.9684499999998</v>
      </c>
      <c r="P695" t="str">
        <f t="shared" si="146"/>
        <v/>
      </c>
      <c r="Q695" s="8">
        <f t="shared" si="147"/>
        <v>2352.9684499999998</v>
      </c>
      <c r="R695" s="8" t="str">
        <f t="shared" si="148"/>
        <v/>
      </c>
      <c r="S695" s="8" t="str">
        <f t="shared" si="149"/>
        <v/>
      </c>
      <c r="T695" s="8" t="str">
        <f t="shared" si="150"/>
        <v/>
      </c>
      <c r="U695" s="8">
        <f t="shared" si="151"/>
        <v>2352.9684499999998</v>
      </c>
    </row>
    <row r="696" spans="1:21" ht="17" x14ac:dyDescent="0.2">
      <c r="A696">
        <v>27</v>
      </c>
      <c r="B696" t="s">
        <v>7</v>
      </c>
      <c r="C696">
        <v>34.799999999999997</v>
      </c>
      <c r="D696">
        <v>1</v>
      </c>
      <c r="E696" t="s">
        <v>11</v>
      </c>
      <c r="F696" t="s">
        <v>9</v>
      </c>
      <c r="G696">
        <v>3577.9989999999998</v>
      </c>
      <c r="H696" t="str">
        <f t="shared" si="152"/>
        <v/>
      </c>
      <c r="I696">
        <f t="shared" si="153"/>
        <v>3577.9989999999998</v>
      </c>
      <c r="J696" t="str">
        <f t="shared" si="140"/>
        <v/>
      </c>
      <c r="K696">
        <f t="shared" si="141"/>
        <v>3577.9989999999998</v>
      </c>
      <c r="L696" t="str">
        <f t="shared" si="142"/>
        <v/>
      </c>
      <c r="M696">
        <f t="shared" si="143"/>
        <v>3577.9989999999998</v>
      </c>
      <c r="N696">
        <f t="shared" si="144"/>
        <v>3577.9989999999998</v>
      </c>
      <c r="O696" s="8" t="str">
        <f t="shared" si="145"/>
        <v/>
      </c>
      <c r="P696" t="str">
        <f t="shared" si="146"/>
        <v/>
      </c>
      <c r="Q696" s="8">
        <f t="shared" si="147"/>
        <v>3577.9989999999998</v>
      </c>
      <c r="R696" s="8" t="str">
        <f t="shared" si="148"/>
        <v/>
      </c>
      <c r="S696" s="8">
        <f t="shared" si="149"/>
        <v>3577.9989999999998</v>
      </c>
      <c r="T696" s="8" t="str">
        <f t="shared" si="150"/>
        <v/>
      </c>
      <c r="U696" s="8" t="str">
        <f t="shared" si="151"/>
        <v/>
      </c>
    </row>
    <row r="697" spans="1:21" ht="17" x14ac:dyDescent="0.2">
      <c r="A697">
        <v>26</v>
      </c>
      <c r="B697" t="s">
        <v>7</v>
      </c>
      <c r="C697">
        <v>40.185000000000002</v>
      </c>
      <c r="D697">
        <v>0</v>
      </c>
      <c r="E697" t="s">
        <v>11</v>
      </c>
      <c r="F697" t="s">
        <v>13</v>
      </c>
      <c r="G697">
        <v>3201.2451500000002</v>
      </c>
      <c r="H697" t="str">
        <f t="shared" si="152"/>
        <v/>
      </c>
      <c r="I697">
        <f t="shared" si="153"/>
        <v>3201.2451500000002</v>
      </c>
      <c r="J697" t="str">
        <f t="shared" si="140"/>
        <v/>
      </c>
      <c r="K697">
        <f t="shared" si="141"/>
        <v>3201.2451500000002</v>
      </c>
      <c r="L697" t="str">
        <f t="shared" si="142"/>
        <v/>
      </c>
      <c r="M697">
        <f t="shared" si="143"/>
        <v>3201.2451500000002</v>
      </c>
      <c r="N697" t="str">
        <f t="shared" si="144"/>
        <v/>
      </c>
      <c r="O697" s="8">
        <f t="shared" si="145"/>
        <v>3201.2451500000002</v>
      </c>
      <c r="P697" t="str">
        <f t="shared" si="146"/>
        <v/>
      </c>
      <c r="Q697" s="8">
        <f t="shared" si="147"/>
        <v>3201.2451500000002</v>
      </c>
      <c r="R697" s="8" t="str">
        <f t="shared" si="148"/>
        <v/>
      </c>
      <c r="S697" s="8" t="str">
        <f t="shared" si="149"/>
        <v/>
      </c>
      <c r="T697" s="8" t="str">
        <f t="shared" si="150"/>
        <v/>
      </c>
      <c r="U697" s="8">
        <f t="shared" si="151"/>
        <v>3201.2451500000002</v>
      </c>
    </row>
    <row r="698" spans="1:21" ht="17" x14ac:dyDescent="0.2">
      <c r="A698">
        <v>53</v>
      </c>
      <c r="B698" t="s">
        <v>7</v>
      </c>
      <c r="C698">
        <v>32.299999999999997</v>
      </c>
      <c r="D698">
        <v>2</v>
      </c>
      <c r="E698" t="s">
        <v>11</v>
      </c>
      <c r="F698" t="s">
        <v>14</v>
      </c>
      <c r="G698">
        <v>29186.482360000002</v>
      </c>
      <c r="H698" t="str">
        <f t="shared" si="152"/>
        <v/>
      </c>
      <c r="I698">
        <f t="shared" si="153"/>
        <v>29186.482360000002</v>
      </c>
      <c r="J698" t="str">
        <f t="shared" si="140"/>
        <v/>
      </c>
      <c r="K698">
        <f t="shared" si="141"/>
        <v>29186.482360000002</v>
      </c>
      <c r="L698" t="str">
        <f t="shared" si="142"/>
        <v/>
      </c>
      <c r="M698">
        <f t="shared" si="143"/>
        <v>29186.482360000002</v>
      </c>
      <c r="N698" t="str">
        <f t="shared" si="144"/>
        <v/>
      </c>
      <c r="O698" s="8">
        <f t="shared" si="145"/>
        <v>29186.482360000002</v>
      </c>
      <c r="P698">
        <f t="shared" si="146"/>
        <v>29186.482360000002</v>
      </c>
      <c r="Q698" s="8" t="str">
        <f t="shared" si="147"/>
        <v/>
      </c>
      <c r="R698" s="8" t="str">
        <f t="shared" si="148"/>
        <v/>
      </c>
      <c r="S698" s="8" t="str">
        <f t="shared" si="149"/>
        <v/>
      </c>
      <c r="T698" s="8">
        <f t="shared" si="150"/>
        <v>29186.482360000002</v>
      </c>
      <c r="U698" s="8" t="str">
        <f t="shared" si="151"/>
        <v/>
      </c>
    </row>
    <row r="699" spans="1:21" ht="17" x14ac:dyDescent="0.2">
      <c r="A699">
        <v>41</v>
      </c>
      <c r="B699" t="s">
        <v>10</v>
      </c>
      <c r="C699">
        <v>35.75</v>
      </c>
      <c r="D699">
        <v>1</v>
      </c>
      <c r="E699" t="s">
        <v>8</v>
      </c>
      <c r="F699" t="s">
        <v>12</v>
      </c>
      <c r="G699">
        <v>40273.645499999999</v>
      </c>
      <c r="H699">
        <f t="shared" si="152"/>
        <v>40273.645499999999</v>
      </c>
      <c r="I699" t="str">
        <f t="shared" si="153"/>
        <v/>
      </c>
      <c r="J699" t="str">
        <f t="shared" si="140"/>
        <v/>
      </c>
      <c r="K699">
        <f t="shared" si="141"/>
        <v>40273.645499999999</v>
      </c>
      <c r="L699">
        <f t="shared" si="142"/>
        <v>40273.645499999999</v>
      </c>
      <c r="M699" t="str">
        <f t="shared" si="143"/>
        <v/>
      </c>
      <c r="N699">
        <f t="shared" si="144"/>
        <v>40273.645499999999</v>
      </c>
      <c r="O699" s="8" t="str">
        <f t="shared" si="145"/>
        <v/>
      </c>
      <c r="P699">
        <f t="shared" si="146"/>
        <v>40273.645499999999</v>
      </c>
      <c r="Q699" s="8" t="str">
        <f t="shared" si="147"/>
        <v/>
      </c>
      <c r="R699" s="8">
        <f t="shared" si="148"/>
        <v>40273.645499999999</v>
      </c>
      <c r="S699" s="8" t="str">
        <f t="shared" si="149"/>
        <v/>
      </c>
      <c r="T699" s="8" t="str">
        <f t="shared" si="150"/>
        <v/>
      </c>
      <c r="U699" s="8" t="str">
        <f t="shared" si="151"/>
        <v/>
      </c>
    </row>
    <row r="700" spans="1:21" ht="17" x14ac:dyDescent="0.2">
      <c r="A700">
        <v>56</v>
      </c>
      <c r="B700" t="s">
        <v>10</v>
      </c>
      <c r="C700">
        <v>33.725000000000001</v>
      </c>
      <c r="D700">
        <v>0</v>
      </c>
      <c r="E700" t="s">
        <v>11</v>
      </c>
      <c r="F700" t="s">
        <v>13</v>
      </c>
      <c r="G700">
        <v>10976.24575</v>
      </c>
      <c r="H700" t="str">
        <f t="shared" si="152"/>
        <v/>
      </c>
      <c r="I700">
        <f t="shared" si="153"/>
        <v>10976.24575</v>
      </c>
      <c r="J700" t="str">
        <f t="shared" si="140"/>
        <v/>
      </c>
      <c r="K700">
        <f t="shared" si="141"/>
        <v>10976.24575</v>
      </c>
      <c r="L700">
        <f t="shared" si="142"/>
        <v>10976.24575</v>
      </c>
      <c r="M700" t="str">
        <f t="shared" si="143"/>
        <v/>
      </c>
      <c r="N700" t="str">
        <f t="shared" si="144"/>
        <v/>
      </c>
      <c r="O700" s="8">
        <f t="shared" si="145"/>
        <v>10976.24575</v>
      </c>
      <c r="P700" t="str">
        <f t="shared" si="146"/>
        <v/>
      </c>
      <c r="Q700" s="8">
        <f t="shared" si="147"/>
        <v>10976.24575</v>
      </c>
      <c r="R700" s="8" t="str">
        <f t="shared" si="148"/>
        <v/>
      </c>
      <c r="S700" s="8" t="str">
        <f t="shared" si="149"/>
        <v/>
      </c>
      <c r="T700" s="8" t="str">
        <f t="shared" si="150"/>
        <v/>
      </c>
      <c r="U700" s="8">
        <f t="shared" si="151"/>
        <v>10976.24575</v>
      </c>
    </row>
    <row r="701" spans="1:21" ht="17" x14ac:dyDescent="0.2">
      <c r="A701">
        <v>23</v>
      </c>
      <c r="B701" t="s">
        <v>7</v>
      </c>
      <c r="C701">
        <v>39.270000000000003</v>
      </c>
      <c r="D701">
        <v>2</v>
      </c>
      <c r="E701" t="s">
        <v>11</v>
      </c>
      <c r="F701" t="s">
        <v>12</v>
      </c>
      <c r="G701">
        <v>3500.6122999999998</v>
      </c>
      <c r="H701" t="str">
        <f t="shared" si="152"/>
        <v/>
      </c>
      <c r="I701">
        <f t="shared" si="153"/>
        <v>3500.6122999999998</v>
      </c>
      <c r="J701" t="str">
        <f t="shared" si="140"/>
        <v/>
      </c>
      <c r="K701">
        <f t="shared" si="141"/>
        <v>3500.6122999999998</v>
      </c>
      <c r="L701" t="str">
        <f t="shared" si="142"/>
        <v/>
      </c>
      <c r="M701">
        <f t="shared" si="143"/>
        <v>3500.6122999999998</v>
      </c>
      <c r="N701">
        <f t="shared" si="144"/>
        <v>3500.6122999999998</v>
      </c>
      <c r="O701" s="8" t="str">
        <f t="shared" si="145"/>
        <v/>
      </c>
      <c r="P701">
        <f t="shared" si="146"/>
        <v>3500.6122999999998</v>
      </c>
      <c r="Q701" s="8" t="str">
        <f t="shared" si="147"/>
        <v/>
      </c>
      <c r="R701" s="8">
        <f t="shared" si="148"/>
        <v>3500.6122999999998</v>
      </c>
      <c r="S701" s="8" t="str">
        <f t="shared" si="149"/>
        <v/>
      </c>
      <c r="T701" s="8" t="str">
        <f t="shared" si="150"/>
        <v/>
      </c>
      <c r="U701" s="8" t="str">
        <f t="shared" si="151"/>
        <v/>
      </c>
    </row>
    <row r="702" spans="1:21" ht="17" x14ac:dyDescent="0.2">
      <c r="A702">
        <v>21</v>
      </c>
      <c r="B702" t="s">
        <v>7</v>
      </c>
      <c r="C702">
        <v>34.869999999999997</v>
      </c>
      <c r="D702">
        <v>0</v>
      </c>
      <c r="E702" t="s">
        <v>11</v>
      </c>
      <c r="F702" t="s">
        <v>12</v>
      </c>
      <c r="G702">
        <v>2020.5523000000001</v>
      </c>
      <c r="H702" t="str">
        <f t="shared" si="152"/>
        <v/>
      </c>
      <c r="I702">
        <f t="shared" si="153"/>
        <v>2020.5523000000001</v>
      </c>
      <c r="J702" t="str">
        <f t="shared" si="140"/>
        <v/>
      </c>
      <c r="K702">
        <f t="shared" si="141"/>
        <v>2020.5523000000001</v>
      </c>
      <c r="L702" t="str">
        <f t="shared" si="142"/>
        <v/>
      </c>
      <c r="M702">
        <f t="shared" si="143"/>
        <v>2020.5523000000001</v>
      </c>
      <c r="N702">
        <f t="shared" si="144"/>
        <v>2020.5523000000001</v>
      </c>
      <c r="O702" s="8" t="str">
        <f t="shared" si="145"/>
        <v/>
      </c>
      <c r="P702">
        <f t="shared" si="146"/>
        <v>2020.5523000000001</v>
      </c>
      <c r="Q702" s="8" t="str">
        <f t="shared" si="147"/>
        <v/>
      </c>
      <c r="R702" s="8">
        <f t="shared" si="148"/>
        <v>2020.5523000000001</v>
      </c>
      <c r="S702" s="8" t="str">
        <f t="shared" si="149"/>
        <v/>
      </c>
      <c r="T702" s="8" t="str">
        <f t="shared" si="150"/>
        <v/>
      </c>
      <c r="U702" s="8" t="str">
        <f t="shared" si="151"/>
        <v/>
      </c>
    </row>
    <row r="703" spans="1:21" ht="17" x14ac:dyDescent="0.2">
      <c r="A703">
        <v>50</v>
      </c>
      <c r="B703" t="s">
        <v>7</v>
      </c>
      <c r="C703">
        <v>44.744999999999997</v>
      </c>
      <c r="D703">
        <v>0</v>
      </c>
      <c r="E703" t="s">
        <v>11</v>
      </c>
      <c r="F703" t="s">
        <v>14</v>
      </c>
      <c r="G703">
        <v>9541.6955500000004</v>
      </c>
      <c r="H703" t="str">
        <f t="shared" si="152"/>
        <v/>
      </c>
      <c r="I703">
        <f t="shared" si="153"/>
        <v>9541.6955500000004</v>
      </c>
      <c r="J703" t="str">
        <f t="shared" si="140"/>
        <v/>
      </c>
      <c r="K703">
        <f t="shared" si="141"/>
        <v>9541.6955500000004</v>
      </c>
      <c r="L703" t="str">
        <f t="shared" si="142"/>
        <v/>
      </c>
      <c r="M703">
        <f t="shared" si="143"/>
        <v>9541.6955500000004</v>
      </c>
      <c r="N703" t="str">
        <f t="shared" si="144"/>
        <v/>
      </c>
      <c r="O703" s="8">
        <f t="shared" si="145"/>
        <v>9541.6955500000004</v>
      </c>
      <c r="P703">
        <f t="shared" si="146"/>
        <v>9541.6955500000004</v>
      </c>
      <c r="Q703" s="8" t="str">
        <f t="shared" si="147"/>
        <v/>
      </c>
      <c r="R703" s="8" t="str">
        <f t="shared" si="148"/>
        <v/>
      </c>
      <c r="S703" s="8" t="str">
        <f t="shared" si="149"/>
        <v/>
      </c>
      <c r="T703" s="8">
        <f t="shared" si="150"/>
        <v>9541.6955500000004</v>
      </c>
      <c r="U703" s="8" t="str">
        <f t="shared" si="151"/>
        <v/>
      </c>
    </row>
    <row r="704" spans="1:21" ht="17" x14ac:dyDescent="0.2">
      <c r="A704">
        <v>53</v>
      </c>
      <c r="B704" t="s">
        <v>10</v>
      </c>
      <c r="C704">
        <v>41.47</v>
      </c>
      <c r="D704">
        <v>0</v>
      </c>
      <c r="E704" t="s">
        <v>11</v>
      </c>
      <c r="F704" t="s">
        <v>12</v>
      </c>
      <c r="G704">
        <v>9504.3102999999992</v>
      </c>
      <c r="H704" t="str">
        <f t="shared" si="152"/>
        <v/>
      </c>
      <c r="I704">
        <f t="shared" si="153"/>
        <v>9504.3102999999992</v>
      </c>
      <c r="J704" t="str">
        <f t="shared" si="140"/>
        <v/>
      </c>
      <c r="K704">
        <f t="shared" si="141"/>
        <v>9504.3102999999992</v>
      </c>
      <c r="L704">
        <f t="shared" si="142"/>
        <v>9504.3102999999992</v>
      </c>
      <c r="M704" t="str">
        <f t="shared" si="143"/>
        <v/>
      </c>
      <c r="N704">
        <f t="shared" si="144"/>
        <v>9504.3102999999992</v>
      </c>
      <c r="O704" s="8" t="str">
        <f t="shared" si="145"/>
        <v/>
      </c>
      <c r="P704">
        <f t="shared" si="146"/>
        <v>9504.3102999999992</v>
      </c>
      <c r="Q704" s="8" t="str">
        <f t="shared" si="147"/>
        <v/>
      </c>
      <c r="R704" s="8">
        <f t="shared" si="148"/>
        <v>9504.3102999999992</v>
      </c>
      <c r="S704" s="8" t="str">
        <f t="shared" si="149"/>
        <v/>
      </c>
      <c r="T704" s="8" t="str">
        <f t="shared" si="150"/>
        <v/>
      </c>
      <c r="U704" s="8" t="str">
        <f t="shared" si="151"/>
        <v/>
      </c>
    </row>
    <row r="705" spans="1:21" ht="17" x14ac:dyDescent="0.2">
      <c r="A705">
        <v>34</v>
      </c>
      <c r="B705" t="s">
        <v>7</v>
      </c>
      <c r="C705">
        <v>26.41</v>
      </c>
      <c r="D705">
        <v>1</v>
      </c>
      <c r="E705" t="s">
        <v>11</v>
      </c>
      <c r="F705" t="s">
        <v>13</v>
      </c>
      <c r="G705">
        <v>5385.3379000000004</v>
      </c>
      <c r="H705" t="str">
        <f t="shared" si="152"/>
        <v/>
      </c>
      <c r="I705">
        <f t="shared" si="153"/>
        <v>5385.3379000000004</v>
      </c>
      <c r="J705" t="str">
        <f t="shared" si="140"/>
        <v/>
      </c>
      <c r="K705">
        <f t="shared" si="141"/>
        <v>5385.3379000000004</v>
      </c>
      <c r="L705" t="str">
        <f t="shared" si="142"/>
        <v/>
      </c>
      <c r="M705">
        <f t="shared" si="143"/>
        <v>5385.3379000000004</v>
      </c>
      <c r="N705" t="str">
        <f t="shared" si="144"/>
        <v/>
      </c>
      <c r="O705" s="8">
        <f t="shared" si="145"/>
        <v>5385.3379000000004</v>
      </c>
      <c r="P705" t="str">
        <f t="shared" si="146"/>
        <v/>
      </c>
      <c r="Q705" s="8">
        <f t="shared" si="147"/>
        <v>5385.3379000000004</v>
      </c>
      <c r="R705" s="8" t="str">
        <f t="shared" si="148"/>
        <v/>
      </c>
      <c r="S705" s="8" t="str">
        <f t="shared" si="149"/>
        <v/>
      </c>
      <c r="T705" s="8" t="str">
        <f t="shared" si="150"/>
        <v/>
      </c>
      <c r="U705" s="8">
        <f t="shared" si="151"/>
        <v>5385.3379000000004</v>
      </c>
    </row>
    <row r="706" spans="1:21" ht="17" x14ac:dyDescent="0.2">
      <c r="A706">
        <v>47</v>
      </c>
      <c r="B706" t="s">
        <v>7</v>
      </c>
      <c r="C706">
        <v>29.545000000000002</v>
      </c>
      <c r="D706">
        <v>1</v>
      </c>
      <c r="E706" t="s">
        <v>11</v>
      </c>
      <c r="F706" t="s">
        <v>13</v>
      </c>
      <c r="G706">
        <v>8930.9345499999999</v>
      </c>
      <c r="H706" t="str">
        <f t="shared" si="152"/>
        <v/>
      </c>
      <c r="I706">
        <f t="shared" si="153"/>
        <v>8930.9345499999999</v>
      </c>
      <c r="J706" t="str">
        <f t="shared" si="140"/>
        <v/>
      </c>
      <c r="K706">
        <f t="shared" si="141"/>
        <v>8930.9345499999999</v>
      </c>
      <c r="L706" t="str">
        <f t="shared" si="142"/>
        <v/>
      </c>
      <c r="M706">
        <f t="shared" si="143"/>
        <v>8930.9345499999999</v>
      </c>
      <c r="N706" t="str">
        <f t="shared" si="144"/>
        <v/>
      </c>
      <c r="O706" s="8">
        <f t="shared" si="145"/>
        <v>8930.9345499999999</v>
      </c>
      <c r="P706" t="str">
        <f t="shared" si="146"/>
        <v/>
      </c>
      <c r="Q706" s="8">
        <f t="shared" si="147"/>
        <v>8930.9345499999999</v>
      </c>
      <c r="R706" s="8" t="str">
        <f t="shared" si="148"/>
        <v/>
      </c>
      <c r="S706" s="8" t="str">
        <f t="shared" si="149"/>
        <v/>
      </c>
      <c r="T706" s="8" t="str">
        <f t="shared" si="150"/>
        <v/>
      </c>
      <c r="U706" s="8">
        <f t="shared" si="151"/>
        <v>8930.9345499999999</v>
      </c>
    </row>
    <row r="707" spans="1:21" ht="17" x14ac:dyDescent="0.2">
      <c r="A707">
        <v>33</v>
      </c>
      <c r="B707" t="s">
        <v>7</v>
      </c>
      <c r="C707">
        <v>32.9</v>
      </c>
      <c r="D707">
        <v>2</v>
      </c>
      <c r="E707" t="s">
        <v>11</v>
      </c>
      <c r="F707" t="s">
        <v>9</v>
      </c>
      <c r="G707">
        <v>5375.0379999999996</v>
      </c>
      <c r="H707" t="str">
        <f t="shared" si="152"/>
        <v/>
      </c>
      <c r="I707">
        <f t="shared" si="153"/>
        <v>5375.0379999999996</v>
      </c>
      <c r="J707" t="str">
        <f t="shared" ref="J707:J770" si="154">IF(C707&lt;=25,G707,"")</f>
        <v/>
      </c>
      <c r="K707">
        <f t="shared" ref="K707:K770" si="155">IF(C707&gt;25,G707,"")</f>
        <v>5375.0379999999996</v>
      </c>
      <c r="L707" t="str">
        <f t="shared" ref="L707:L770" si="156">IF(B707="male",G707,"")</f>
        <v/>
      </c>
      <c r="M707">
        <f t="shared" ref="M707:M770" si="157">IF(B707="female",G707,"")</f>
        <v>5375.0379999999996</v>
      </c>
      <c r="N707">
        <f t="shared" ref="N707:N770" si="158">IF(OR(F707="southwest", F707="southeast"),G707,"")</f>
        <v>5375.0379999999996</v>
      </c>
      <c r="O707" s="8" t="str">
        <f t="shared" ref="O707:O770" si="159">IF(OR(F707="northwest", F707="northeast"), G707, "")</f>
        <v/>
      </c>
      <c r="P707" t="str">
        <f t="shared" ref="P707:P770" si="160">IF(OR(F707="northeast", F707="southeast"),G707,"")</f>
        <v/>
      </c>
      <c r="Q707" s="8">
        <f t="shared" ref="Q707:Q770" si="161">IF(OR(F707="southwest", F707="northwest"),G707,"")</f>
        <v>5375.0379999999996</v>
      </c>
      <c r="R707" s="8" t="str">
        <f t="shared" ref="R707:R770" si="162">IF(F707="southeast",G707,"")</f>
        <v/>
      </c>
      <c r="S707" s="8">
        <f t="shared" ref="S707:S770" si="163">IF(F707="southwest",G707,"")</f>
        <v>5375.0379999999996</v>
      </c>
      <c r="T707" s="8" t="str">
        <f t="shared" ref="T707:T770" si="164">IF(F707="northeast", G707,"")</f>
        <v/>
      </c>
      <c r="U707" s="8" t="str">
        <f t="shared" ref="U707:U770" si="165">IF(F707="northwest",G707,"")</f>
        <v/>
      </c>
    </row>
    <row r="708" spans="1:21" ht="17" x14ac:dyDescent="0.2">
      <c r="A708">
        <v>51</v>
      </c>
      <c r="B708" t="s">
        <v>7</v>
      </c>
      <c r="C708">
        <v>38.06</v>
      </c>
      <c r="D708">
        <v>0</v>
      </c>
      <c r="E708" t="s">
        <v>8</v>
      </c>
      <c r="F708" t="s">
        <v>12</v>
      </c>
      <c r="G708">
        <v>44400.4064</v>
      </c>
      <c r="H708">
        <f t="shared" ref="H708:H771" si="166">IF(E708="yes",G708,"")</f>
        <v>44400.4064</v>
      </c>
      <c r="I708" t="str">
        <f t="shared" ref="I708:I771" si="167">IF(E708="no",G708,"")</f>
        <v/>
      </c>
      <c r="J708" t="str">
        <f t="shared" si="154"/>
        <v/>
      </c>
      <c r="K708">
        <f t="shared" si="155"/>
        <v>44400.4064</v>
      </c>
      <c r="L708" t="str">
        <f t="shared" si="156"/>
        <v/>
      </c>
      <c r="M708">
        <f t="shared" si="157"/>
        <v>44400.4064</v>
      </c>
      <c r="N708">
        <f t="shared" si="158"/>
        <v>44400.4064</v>
      </c>
      <c r="O708" s="8" t="str">
        <f t="shared" si="159"/>
        <v/>
      </c>
      <c r="P708">
        <f t="shared" si="160"/>
        <v>44400.4064</v>
      </c>
      <c r="Q708" s="8" t="str">
        <f t="shared" si="161"/>
        <v/>
      </c>
      <c r="R708" s="8">
        <f t="shared" si="162"/>
        <v>44400.4064</v>
      </c>
      <c r="S708" s="8" t="str">
        <f t="shared" si="163"/>
        <v/>
      </c>
      <c r="T708" s="8" t="str">
        <f t="shared" si="164"/>
        <v/>
      </c>
      <c r="U708" s="8" t="str">
        <f t="shared" si="165"/>
        <v/>
      </c>
    </row>
    <row r="709" spans="1:21" ht="17" x14ac:dyDescent="0.2">
      <c r="A709">
        <v>49</v>
      </c>
      <c r="B709" t="s">
        <v>10</v>
      </c>
      <c r="C709">
        <v>28.69</v>
      </c>
      <c r="D709">
        <v>3</v>
      </c>
      <c r="E709" t="s">
        <v>11</v>
      </c>
      <c r="F709" t="s">
        <v>13</v>
      </c>
      <c r="G709">
        <v>10264.4421</v>
      </c>
      <c r="H709" t="str">
        <f t="shared" si="166"/>
        <v/>
      </c>
      <c r="I709">
        <f t="shared" si="167"/>
        <v>10264.4421</v>
      </c>
      <c r="J709" t="str">
        <f t="shared" si="154"/>
        <v/>
      </c>
      <c r="K709">
        <f t="shared" si="155"/>
        <v>10264.4421</v>
      </c>
      <c r="L709">
        <f t="shared" si="156"/>
        <v>10264.4421</v>
      </c>
      <c r="M709" t="str">
        <f t="shared" si="157"/>
        <v/>
      </c>
      <c r="N709" t="str">
        <f t="shared" si="158"/>
        <v/>
      </c>
      <c r="O709" s="8">
        <f t="shared" si="159"/>
        <v>10264.4421</v>
      </c>
      <c r="P709" t="str">
        <f t="shared" si="160"/>
        <v/>
      </c>
      <c r="Q709" s="8">
        <f t="shared" si="161"/>
        <v>10264.4421</v>
      </c>
      <c r="R709" s="8" t="str">
        <f t="shared" si="162"/>
        <v/>
      </c>
      <c r="S709" s="8" t="str">
        <f t="shared" si="163"/>
        <v/>
      </c>
      <c r="T709" s="8" t="str">
        <f t="shared" si="164"/>
        <v/>
      </c>
      <c r="U709" s="8">
        <f t="shared" si="165"/>
        <v>10264.4421</v>
      </c>
    </row>
    <row r="710" spans="1:21" ht="17" x14ac:dyDescent="0.2">
      <c r="A710">
        <v>31</v>
      </c>
      <c r="B710" t="s">
        <v>7</v>
      </c>
      <c r="C710">
        <v>30.495000000000001</v>
      </c>
      <c r="D710">
        <v>3</v>
      </c>
      <c r="E710" t="s">
        <v>11</v>
      </c>
      <c r="F710" t="s">
        <v>14</v>
      </c>
      <c r="G710">
        <v>6113.2310500000003</v>
      </c>
      <c r="H710" t="str">
        <f t="shared" si="166"/>
        <v/>
      </c>
      <c r="I710">
        <f t="shared" si="167"/>
        <v>6113.2310500000003</v>
      </c>
      <c r="J710" t="str">
        <f t="shared" si="154"/>
        <v/>
      </c>
      <c r="K710">
        <f t="shared" si="155"/>
        <v>6113.2310500000003</v>
      </c>
      <c r="L710" t="str">
        <f t="shared" si="156"/>
        <v/>
      </c>
      <c r="M710">
        <f t="shared" si="157"/>
        <v>6113.2310500000003</v>
      </c>
      <c r="N710" t="str">
        <f t="shared" si="158"/>
        <v/>
      </c>
      <c r="O710" s="8">
        <f t="shared" si="159"/>
        <v>6113.2310500000003</v>
      </c>
      <c r="P710">
        <f t="shared" si="160"/>
        <v>6113.2310500000003</v>
      </c>
      <c r="Q710" s="8" t="str">
        <f t="shared" si="161"/>
        <v/>
      </c>
      <c r="R710" s="8" t="str">
        <f t="shared" si="162"/>
        <v/>
      </c>
      <c r="S710" s="8" t="str">
        <f t="shared" si="163"/>
        <v/>
      </c>
      <c r="T710" s="8">
        <f t="shared" si="164"/>
        <v>6113.2310500000003</v>
      </c>
      <c r="U710" s="8" t="str">
        <f t="shared" si="165"/>
        <v/>
      </c>
    </row>
    <row r="711" spans="1:21" ht="17" x14ac:dyDescent="0.2">
      <c r="A711">
        <v>36</v>
      </c>
      <c r="B711" t="s">
        <v>7</v>
      </c>
      <c r="C711">
        <v>27.74</v>
      </c>
      <c r="D711">
        <v>0</v>
      </c>
      <c r="E711" t="s">
        <v>11</v>
      </c>
      <c r="F711" t="s">
        <v>14</v>
      </c>
      <c r="G711">
        <v>5469.0065999999997</v>
      </c>
      <c r="H711" t="str">
        <f t="shared" si="166"/>
        <v/>
      </c>
      <c r="I711">
        <f t="shared" si="167"/>
        <v>5469.0065999999997</v>
      </c>
      <c r="J711" t="str">
        <f t="shared" si="154"/>
        <v/>
      </c>
      <c r="K711">
        <f t="shared" si="155"/>
        <v>5469.0065999999997</v>
      </c>
      <c r="L711" t="str">
        <f t="shared" si="156"/>
        <v/>
      </c>
      <c r="M711">
        <f t="shared" si="157"/>
        <v>5469.0065999999997</v>
      </c>
      <c r="N711" t="str">
        <f t="shared" si="158"/>
        <v/>
      </c>
      <c r="O711" s="8">
        <f t="shared" si="159"/>
        <v>5469.0065999999997</v>
      </c>
      <c r="P711">
        <f t="shared" si="160"/>
        <v>5469.0065999999997</v>
      </c>
      <c r="Q711" s="8" t="str">
        <f t="shared" si="161"/>
        <v/>
      </c>
      <c r="R711" s="8" t="str">
        <f t="shared" si="162"/>
        <v/>
      </c>
      <c r="S711" s="8" t="str">
        <f t="shared" si="163"/>
        <v/>
      </c>
      <c r="T711" s="8">
        <f t="shared" si="164"/>
        <v>5469.0065999999997</v>
      </c>
      <c r="U711" s="8" t="str">
        <f t="shared" si="165"/>
        <v/>
      </c>
    </row>
    <row r="712" spans="1:21" ht="17" x14ac:dyDescent="0.2">
      <c r="A712">
        <v>18</v>
      </c>
      <c r="B712" t="s">
        <v>10</v>
      </c>
      <c r="C712">
        <v>35.200000000000003</v>
      </c>
      <c r="D712">
        <v>1</v>
      </c>
      <c r="E712" t="s">
        <v>11</v>
      </c>
      <c r="F712" t="s">
        <v>12</v>
      </c>
      <c r="G712">
        <v>1727.54</v>
      </c>
      <c r="H712" t="str">
        <f t="shared" si="166"/>
        <v/>
      </c>
      <c r="I712">
        <f t="shared" si="167"/>
        <v>1727.54</v>
      </c>
      <c r="J712" t="str">
        <f t="shared" si="154"/>
        <v/>
      </c>
      <c r="K712">
        <f t="shared" si="155"/>
        <v>1727.54</v>
      </c>
      <c r="L712">
        <f t="shared" si="156"/>
        <v>1727.54</v>
      </c>
      <c r="M712" t="str">
        <f t="shared" si="157"/>
        <v/>
      </c>
      <c r="N712">
        <f t="shared" si="158"/>
        <v>1727.54</v>
      </c>
      <c r="O712" s="8" t="str">
        <f t="shared" si="159"/>
        <v/>
      </c>
      <c r="P712">
        <f t="shared" si="160"/>
        <v>1727.54</v>
      </c>
      <c r="Q712" s="8" t="str">
        <f t="shared" si="161"/>
        <v/>
      </c>
      <c r="R712" s="8">
        <f t="shared" si="162"/>
        <v>1727.54</v>
      </c>
      <c r="S712" s="8" t="str">
        <f t="shared" si="163"/>
        <v/>
      </c>
      <c r="T712" s="8" t="str">
        <f t="shared" si="164"/>
        <v/>
      </c>
      <c r="U712" s="8" t="str">
        <f t="shared" si="165"/>
        <v/>
      </c>
    </row>
    <row r="713" spans="1:21" ht="17" x14ac:dyDescent="0.2">
      <c r="A713">
        <v>50</v>
      </c>
      <c r="B713" t="s">
        <v>7</v>
      </c>
      <c r="C713">
        <v>23.54</v>
      </c>
      <c r="D713">
        <v>2</v>
      </c>
      <c r="E713" t="s">
        <v>11</v>
      </c>
      <c r="F713" t="s">
        <v>12</v>
      </c>
      <c r="G713">
        <v>10107.220600000001</v>
      </c>
      <c r="H713" t="str">
        <f t="shared" si="166"/>
        <v/>
      </c>
      <c r="I713">
        <f t="shared" si="167"/>
        <v>10107.220600000001</v>
      </c>
      <c r="J713">
        <f t="shared" si="154"/>
        <v>10107.220600000001</v>
      </c>
      <c r="K713" t="str">
        <f t="shared" si="155"/>
        <v/>
      </c>
      <c r="L713" t="str">
        <f t="shared" si="156"/>
        <v/>
      </c>
      <c r="M713">
        <f t="shared" si="157"/>
        <v>10107.220600000001</v>
      </c>
      <c r="N713">
        <f t="shared" si="158"/>
        <v>10107.220600000001</v>
      </c>
      <c r="O713" s="8" t="str">
        <f t="shared" si="159"/>
        <v/>
      </c>
      <c r="P713">
        <f t="shared" si="160"/>
        <v>10107.220600000001</v>
      </c>
      <c r="Q713" s="8" t="str">
        <f t="shared" si="161"/>
        <v/>
      </c>
      <c r="R713" s="8">
        <f t="shared" si="162"/>
        <v>10107.220600000001</v>
      </c>
      <c r="S713" s="8" t="str">
        <f t="shared" si="163"/>
        <v/>
      </c>
      <c r="T713" s="8" t="str">
        <f t="shared" si="164"/>
        <v/>
      </c>
      <c r="U713" s="8" t="str">
        <f t="shared" si="165"/>
        <v/>
      </c>
    </row>
    <row r="714" spans="1:21" ht="17" x14ac:dyDescent="0.2">
      <c r="A714">
        <v>43</v>
      </c>
      <c r="B714" t="s">
        <v>7</v>
      </c>
      <c r="C714">
        <v>30.684999999999999</v>
      </c>
      <c r="D714">
        <v>2</v>
      </c>
      <c r="E714" t="s">
        <v>11</v>
      </c>
      <c r="F714" t="s">
        <v>13</v>
      </c>
      <c r="G714">
        <v>8310.8391499999998</v>
      </c>
      <c r="H714" t="str">
        <f t="shared" si="166"/>
        <v/>
      </c>
      <c r="I714">
        <f t="shared" si="167"/>
        <v>8310.8391499999998</v>
      </c>
      <c r="J714" t="str">
        <f t="shared" si="154"/>
        <v/>
      </c>
      <c r="K714">
        <f t="shared" si="155"/>
        <v>8310.8391499999998</v>
      </c>
      <c r="L714" t="str">
        <f t="shared" si="156"/>
        <v/>
      </c>
      <c r="M714">
        <f t="shared" si="157"/>
        <v>8310.8391499999998</v>
      </c>
      <c r="N714" t="str">
        <f t="shared" si="158"/>
        <v/>
      </c>
      <c r="O714" s="8">
        <f t="shared" si="159"/>
        <v>8310.8391499999998</v>
      </c>
      <c r="P714" t="str">
        <f t="shared" si="160"/>
        <v/>
      </c>
      <c r="Q714" s="8">
        <f t="shared" si="161"/>
        <v>8310.8391499999998</v>
      </c>
      <c r="R714" s="8" t="str">
        <f t="shared" si="162"/>
        <v/>
      </c>
      <c r="S714" s="8" t="str">
        <f t="shared" si="163"/>
        <v/>
      </c>
      <c r="T714" s="8" t="str">
        <f t="shared" si="164"/>
        <v/>
      </c>
      <c r="U714" s="8">
        <f t="shared" si="165"/>
        <v>8310.8391499999998</v>
      </c>
    </row>
    <row r="715" spans="1:21" ht="17" x14ac:dyDescent="0.2">
      <c r="A715">
        <v>20</v>
      </c>
      <c r="B715" t="s">
        <v>10</v>
      </c>
      <c r="C715">
        <v>40.47</v>
      </c>
      <c r="D715">
        <v>0</v>
      </c>
      <c r="E715" t="s">
        <v>11</v>
      </c>
      <c r="F715" t="s">
        <v>14</v>
      </c>
      <c r="G715">
        <v>1984.4532999999999</v>
      </c>
      <c r="H715" t="str">
        <f t="shared" si="166"/>
        <v/>
      </c>
      <c r="I715">
        <f t="shared" si="167"/>
        <v>1984.4532999999999</v>
      </c>
      <c r="J715" t="str">
        <f t="shared" si="154"/>
        <v/>
      </c>
      <c r="K715">
        <f t="shared" si="155"/>
        <v>1984.4532999999999</v>
      </c>
      <c r="L715">
        <f t="shared" si="156"/>
        <v>1984.4532999999999</v>
      </c>
      <c r="M715" t="str">
        <f t="shared" si="157"/>
        <v/>
      </c>
      <c r="N715" t="str">
        <f t="shared" si="158"/>
        <v/>
      </c>
      <c r="O715" s="8">
        <f t="shared" si="159"/>
        <v>1984.4532999999999</v>
      </c>
      <c r="P715">
        <f t="shared" si="160"/>
        <v>1984.4532999999999</v>
      </c>
      <c r="Q715" s="8" t="str">
        <f t="shared" si="161"/>
        <v/>
      </c>
      <c r="R715" s="8" t="str">
        <f t="shared" si="162"/>
        <v/>
      </c>
      <c r="S715" s="8" t="str">
        <f t="shared" si="163"/>
        <v/>
      </c>
      <c r="T715" s="8">
        <f t="shared" si="164"/>
        <v>1984.4532999999999</v>
      </c>
      <c r="U715" s="8" t="str">
        <f t="shared" si="165"/>
        <v/>
      </c>
    </row>
    <row r="716" spans="1:21" ht="17" x14ac:dyDescent="0.2">
      <c r="A716">
        <v>24</v>
      </c>
      <c r="B716" t="s">
        <v>7</v>
      </c>
      <c r="C716">
        <v>22.6</v>
      </c>
      <c r="D716">
        <v>0</v>
      </c>
      <c r="E716" t="s">
        <v>11</v>
      </c>
      <c r="F716" t="s">
        <v>9</v>
      </c>
      <c r="G716">
        <v>2457.502</v>
      </c>
      <c r="H716" t="str">
        <f t="shared" si="166"/>
        <v/>
      </c>
      <c r="I716">
        <f t="shared" si="167"/>
        <v>2457.502</v>
      </c>
      <c r="J716">
        <f t="shared" si="154"/>
        <v>2457.502</v>
      </c>
      <c r="K716" t="str">
        <f t="shared" si="155"/>
        <v/>
      </c>
      <c r="L716" t="str">
        <f t="shared" si="156"/>
        <v/>
      </c>
      <c r="M716">
        <f t="shared" si="157"/>
        <v>2457.502</v>
      </c>
      <c r="N716">
        <f t="shared" si="158"/>
        <v>2457.502</v>
      </c>
      <c r="O716" s="8" t="str">
        <f t="shared" si="159"/>
        <v/>
      </c>
      <c r="P716" t="str">
        <f t="shared" si="160"/>
        <v/>
      </c>
      <c r="Q716" s="8">
        <f t="shared" si="161"/>
        <v>2457.502</v>
      </c>
      <c r="R716" s="8" t="str">
        <f t="shared" si="162"/>
        <v/>
      </c>
      <c r="S716" s="8">
        <f t="shared" si="163"/>
        <v>2457.502</v>
      </c>
      <c r="T716" s="8" t="str">
        <f t="shared" si="164"/>
        <v/>
      </c>
      <c r="U716" s="8" t="str">
        <f t="shared" si="165"/>
        <v/>
      </c>
    </row>
    <row r="717" spans="1:21" ht="17" x14ac:dyDescent="0.2">
      <c r="A717">
        <v>60</v>
      </c>
      <c r="B717" t="s">
        <v>10</v>
      </c>
      <c r="C717">
        <v>28.9</v>
      </c>
      <c r="D717">
        <v>0</v>
      </c>
      <c r="E717" t="s">
        <v>11</v>
      </c>
      <c r="F717" t="s">
        <v>9</v>
      </c>
      <c r="G717">
        <v>12146.971</v>
      </c>
      <c r="H717" t="str">
        <f t="shared" si="166"/>
        <v/>
      </c>
      <c r="I717">
        <f t="shared" si="167"/>
        <v>12146.971</v>
      </c>
      <c r="J717" t="str">
        <f t="shared" si="154"/>
        <v/>
      </c>
      <c r="K717">
        <f t="shared" si="155"/>
        <v>12146.971</v>
      </c>
      <c r="L717">
        <f t="shared" si="156"/>
        <v>12146.971</v>
      </c>
      <c r="M717" t="str">
        <f t="shared" si="157"/>
        <v/>
      </c>
      <c r="N717">
        <f t="shared" si="158"/>
        <v>12146.971</v>
      </c>
      <c r="O717" s="8" t="str">
        <f t="shared" si="159"/>
        <v/>
      </c>
      <c r="P717" t="str">
        <f t="shared" si="160"/>
        <v/>
      </c>
      <c r="Q717" s="8">
        <f t="shared" si="161"/>
        <v>12146.971</v>
      </c>
      <c r="R717" s="8" t="str">
        <f t="shared" si="162"/>
        <v/>
      </c>
      <c r="S717" s="8">
        <f t="shared" si="163"/>
        <v>12146.971</v>
      </c>
      <c r="T717" s="8" t="str">
        <f t="shared" si="164"/>
        <v/>
      </c>
      <c r="U717" s="8" t="str">
        <f t="shared" si="165"/>
        <v/>
      </c>
    </row>
    <row r="718" spans="1:21" ht="17" x14ac:dyDescent="0.2">
      <c r="A718">
        <v>49</v>
      </c>
      <c r="B718" t="s">
        <v>7</v>
      </c>
      <c r="C718">
        <v>22.61</v>
      </c>
      <c r="D718">
        <v>1</v>
      </c>
      <c r="E718" t="s">
        <v>11</v>
      </c>
      <c r="F718" t="s">
        <v>13</v>
      </c>
      <c r="G718">
        <v>9566.9909000000007</v>
      </c>
      <c r="H718" t="str">
        <f t="shared" si="166"/>
        <v/>
      </c>
      <c r="I718">
        <f t="shared" si="167"/>
        <v>9566.9909000000007</v>
      </c>
      <c r="J718">
        <f t="shared" si="154"/>
        <v>9566.9909000000007</v>
      </c>
      <c r="K718" t="str">
        <f t="shared" si="155"/>
        <v/>
      </c>
      <c r="L718" t="str">
        <f t="shared" si="156"/>
        <v/>
      </c>
      <c r="M718">
        <f t="shared" si="157"/>
        <v>9566.9909000000007</v>
      </c>
      <c r="N718" t="str">
        <f t="shared" si="158"/>
        <v/>
      </c>
      <c r="O718" s="8">
        <f t="shared" si="159"/>
        <v>9566.9909000000007</v>
      </c>
      <c r="P718" t="str">
        <f t="shared" si="160"/>
        <v/>
      </c>
      <c r="Q718" s="8">
        <f t="shared" si="161"/>
        <v>9566.9909000000007</v>
      </c>
      <c r="R718" s="8" t="str">
        <f t="shared" si="162"/>
        <v/>
      </c>
      <c r="S718" s="8" t="str">
        <f t="shared" si="163"/>
        <v/>
      </c>
      <c r="T718" s="8" t="str">
        <f t="shared" si="164"/>
        <v/>
      </c>
      <c r="U718" s="8">
        <f t="shared" si="165"/>
        <v>9566.9909000000007</v>
      </c>
    </row>
    <row r="719" spans="1:21" ht="17" x14ac:dyDescent="0.2">
      <c r="A719">
        <v>60</v>
      </c>
      <c r="B719" t="s">
        <v>10</v>
      </c>
      <c r="C719">
        <v>24.32</v>
      </c>
      <c r="D719">
        <v>1</v>
      </c>
      <c r="E719" t="s">
        <v>11</v>
      </c>
      <c r="F719" t="s">
        <v>13</v>
      </c>
      <c r="G719">
        <v>13112.604799999999</v>
      </c>
      <c r="H719" t="str">
        <f t="shared" si="166"/>
        <v/>
      </c>
      <c r="I719">
        <f t="shared" si="167"/>
        <v>13112.604799999999</v>
      </c>
      <c r="J719">
        <f t="shared" si="154"/>
        <v>13112.604799999999</v>
      </c>
      <c r="K719" t="str">
        <f t="shared" si="155"/>
        <v/>
      </c>
      <c r="L719">
        <f t="shared" si="156"/>
        <v>13112.604799999999</v>
      </c>
      <c r="M719" t="str">
        <f t="shared" si="157"/>
        <v/>
      </c>
      <c r="N719" t="str">
        <f t="shared" si="158"/>
        <v/>
      </c>
      <c r="O719" s="8">
        <f t="shared" si="159"/>
        <v>13112.604799999999</v>
      </c>
      <c r="P719" t="str">
        <f t="shared" si="160"/>
        <v/>
      </c>
      <c r="Q719" s="8">
        <f t="shared" si="161"/>
        <v>13112.604799999999</v>
      </c>
      <c r="R719" s="8" t="str">
        <f t="shared" si="162"/>
        <v/>
      </c>
      <c r="S719" s="8" t="str">
        <f t="shared" si="163"/>
        <v/>
      </c>
      <c r="T719" s="8" t="str">
        <f t="shared" si="164"/>
        <v/>
      </c>
      <c r="U719" s="8">
        <f t="shared" si="165"/>
        <v>13112.604799999999</v>
      </c>
    </row>
    <row r="720" spans="1:21" ht="17" x14ac:dyDescent="0.2">
      <c r="A720">
        <v>51</v>
      </c>
      <c r="B720" t="s">
        <v>7</v>
      </c>
      <c r="C720">
        <v>36.67</v>
      </c>
      <c r="D720">
        <v>2</v>
      </c>
      <c r="E720" t="s">
        <v>11</v>
      </c>
      <c r="F720" t="s">
        <v>13</v>
      </c>
      <c r="G720">
        <v>10848.1343</v>
      </c>
      <c r="H720" t="str">
        <f t="shared" si="166"/>
        <v/>
      </c>
      <c r="I720">
        <f t="shared" si="167"/>
        <v>10848.1343</v>
      </c>
      <c r="J720" t="str">
        <f t="shared" si="154"/>
        <v/>
      </c>
      <c r="K720">
        <f t="shared" si="155"/>
        <v>10848.1343</v>
      </c>
      <c r="L720" t="str">
        <f t="shared" si="156"/>
        <v/>
      </c>
      <c r="M720">
        <f t="shared" si="157"/>
        <v>10848.1343</v>
      </c>
      <c r="N720" t="str">
        <f t="shared" si="158"/>
        <v/>
      </c>
      <c r="O720" s="8">
        <f t="shared" si="159"/>
        <v>10848.1343</v>
      </c>
      <c r="P720" t="str">
        <f t="shared" si="160"/>
        <v/>
      </c>
      <c r="Q720" s="8">
        <f t="shared" si="161"/>
        <v>10848.1343</v>
      </c>
      <c r="R720" s="8" t="str">
        <f t="shared" si="162"/>
        <v/>
      </c>
      <c r="S720" s="8" t="str">
        <f t="shared" si="163"/>
        <v/>
      </c>
      <c r="T720" s="8" t="str">
        <f t="shared" si="164"/>
        <v/>
      </c>
      <c r="U720" s="8">
        <f t="shared" si="165"/>
        <v>10848.1343</v>
      </c>
    </row>
    <row r="721" spans="1:21" ht="17" x14ac:dyDescent="0.2">
      <c r="A721">
        <v>58</v>
      </c>
      <c r="B721" t="s">
        <v>7</v>
      </c>
      <c r="C721">
        <v>33.44</v>
      </c>
      <c r="D721">
        <v>0</v>
      </c>
      <c r="E721" t="s">
        <v>11</v>
      </c>
      <c r="F721" t="s">
        <v>13</v>
      </c>
      <c r="G721">
        <v>12231.613600000001</v>
      </c>
      <c r="H721" t="str">
        <f t="shared" si="166"/>
        <v/>
      </c>
      <c r="I721">
        <f t="shared" si="167"/>
        <v>12231.613600000001</v>
      </c>
      <c r="J721" t="str">
        <f t="shared" si="154"/>
        <v/>
      </c>
      <c r="K721">
        <f t="shared" si="155"/>
        <v>12231.613600000001</v>
      </c>
      <c r="L721" t="str">
        <f t="shared" si="156"/>
        <v/>
      </c>
      <c r="M721">
        <f t="shared" si="157"/>
        <v>12231.613600000001</v>
      </c>
      <c r="N721" t="str">
        <f t="shared" si="158"/>
        <v/>
      </c>
      <c r="O721" s="8">
        <f t="shared" si="159"/>
        <v>12231.613600000001</v>
      </c>
      <c r="P721" t="str">
        <f t="shared" si="160"/>
        <v/>
      </c>
      <c r="Q721" s="8">
        <f t="shared" si="161"/>
        <v>12231.613600000001</v>
      </c>
      <c r="R721" s="8" t="str">
        <f t="shared" si="162"/>
        <v/>
      </c>
      <c r="S721" s="8" t="str">
        <f t="shared" si="163"/>
        <v/>
      </c>
      <c r="T721" s="8" t="str">
        <f t="shared" si="164"/>
        <v/>
      </c>
      <c r="U721" s="8">
        <f t="shared" si="165"/>
        <v>12231.613600000001</v>
      </c>
    </row>
    <row r="722" spans="1:21" ht="17" x14ac:dyDescent="0.2">
      <c r="A722">
        <v>51</v>
      </c>
      <c r="B722" t="s">
        <v>7</v>
      </c>
      <c r="C722">
        <v>40.659999999999997</v>
      </c>
      <c r="D722">
        <v>0</v>
      </c>
      <c r="E722" t="s">
        <v>11</v>
      </c>
      <c r="F722" t="s">
        <v>14</v>
      </c>
      <c r="G722">
        <v>9875.6803999999993</v>
      </c>
      <c r="H722" t="str">
        <f t="shared" si="166"/>
        <v/>
      </c>
      <c r="I722">
        <f t="shared" si="167"/>
        <v>9875.6803999999993</v>
      </c>
      <c r="J722" t="str">
        <f t="shared" si="154"/>
        <v/>
      </c>
      <c r="K722">
        <f t="shared" si="155"/>
        <v>9875.6803999999993</v>
      </c>
      <c r="L722" t="str">
        <f t="shared" si="156"/>
        <v/>
      </c>
      <c r="M722">
        <f t="shared" si="157"/>
        <v>9875.6803999999993</v>
      </c>
      <c r="N722" t="str">
        <f t="shared" si="158"/>
        <v/>
      </c>
      <c r="O722" s="8">
        <f t="shared" si="159"/>
        <v>9875.6803999999993</v>
      </c>
      <c r="P722">
        <f t="shared" si="160"/>
        <v>9875.6803999999993</v>
      </c>
      <c r="Q722" s="8" t="str">
        <f t="shared" si="161"/>
        <v/>
      </c>
      <c r="R722" s="8" t="str">
        <f t="shared" si="162"/>
        <v/>
      </c>
      <c r="S722" s="8" t="str">
        <f t="shared" si="163"/>
        <v/>
      </c>
      <c r="T722" s="8">
        <f t="shared" si="164"/>
        <v>9875.6803999999993</v>
      </c>
      <c r="U722" s="8" t="str">
        <f t="shared" si="165"/>
        <v/>
      </c>
    </row>
    <row r="723" spans="1:21" ht="17" x14ac:dyDescent="0.2">
      <c r="A723">
        <v>53</v>
      </c>
      <c r="B723" t="s">
        <v>10</v>
      </c>
      <c r="C723">
        <v>36.6</v>
      </c>
      <c r="D723">
        <v>3</v>
      </c>
      <c r="E723" t="s">
        <v>11</v>
      </c>
      <c r="F723" t="s">
        <v>9</v>
      </c>
      <c r="G723">
        <v>11264.540999999999</v>
      </c>
      <c r="H723" t="str">
        <f t="shared" si="166"/>
        <v/>
      </c>
      <c r="I723">
        <f t="shared" si="167"/>
        <v>11264.540999999999</v>
      </c>
      <c r="J723" t="str">
        <f t="shared" si="154"/>
        <v/>
      </c>
      <c r="K723">
        <f t="shared" si="155"/>
        <v>11264.540999999999</v>
      </c>
      <c r="L723">
        <f t="shared" si="156"/>
        <v>11264.540999999999</v>
      </c>
      <c r="M723" t="str">
        <f t="shared" si="157"/>
        <v/>
      </c>
      <c r="N723">
        <f t="shared" si="158"/>
        <v>11264.540999999999</v>
      </c>
      <c r="O723" s="8" t="str">
        <f t="shared" si="159"/>
        <v/>
      </c>
      <c r="P723" t="str">
        <f t="shared" si="160"/>
        <v/>
      </c>
      <c r="Q723" s="8">
        <f t="shared" si="161"/>
        <v>11264.540999999999</v>
      </c>
      <c r="R723" s="8" t="str">
        <f t="shared" si="162"/>
        <v/>
      </c>
      <c r="S723" s="8">
        <f t="shared" si="163"/>
        <v>11264.540999999999</v>
      </c>
      <c r="T723" s="8" t="str">
        <f t="shared" si="164"/>
        <v/>
      </c>
      <c r="U723" s="8" t="str">
        <f t="shared" si="165"/>
        <v/>
      </c>
    </row>
    <row r="724" spans="1:21" ht="17" x14ac:dyDescent="0.2">
      <c r="A724">
        <v>62</v>
      </c>
      <c r="B724" t="s">
        <v>10</v>
      </c>
      <c r="C724">
        <v>37.4</v>
      </c>
      <c r="D724">
        <v>0</v>
      </c>
      <c r="E724" t="s">
        <v>11</v>
      </c>
      <c r="F724" t="s">
        <v>9</v>
      </c>
      <c r="G724">
        <v>12979.358</v>
      </c>
      <c r="H724" t="str">
        <f t="shared" si="166"/>
        <v/>
      </c>
      <c r="I724">
        <f t="shared" si="167"/>
        <v>12979.358</v>
      </c>
      <c r="J724" t="str">
        <f t="shared" si="154"/>
        <v/>
      </c>
      <c r="K724">
        <f t="shared" si="155"/>
        <v>12979.358</v>
      </c>
      <c r="L724">
        <f t="shared" si="156"/>
        <v>12979.358</v>
      </c>
      <c r="M724" t="str">
        <f t="shared" si="157"/>
        <v/>
      </c>
      <c r="N724">
        <f t="shared" si="158"/>
        <v>12979.358</v>
      </c>
      <c r="O724" s="8" t="str">
        <f t="shared" si="159"/>
        <v/>
      </c>
      <c r="P724" t="str">
        <f t="shared" si="160"/>
        <v/>
      </c>
      <c r="Q724" s="8">
        <f t="shared" si="161"/>
        <v>12979.358</v>
      </c>
      <c r="R724" s="8" t="str">
        <f t="shared" si="162"/>
        <v/>
      </c>
      <c r="S724" s="8">
        <f t="shared" si="163"/>
        <v>12979.358</v>
      </c>
      <c r="T724" s="8" t="str">
        <f t="shared" si="164"/>
        <v/>
      </c>
      <c r="U724" s="8" t="str">
        <f t="shared" si="165"/>
        <v/>
      </c>
    </row>
    <row r="725" spans="1:21" ht="17" x14ac:dyDescent="0.2">
      <c r="A725">
        <v>19</v>
      </c>
      <c r="B725" t="s">
        <v>10</v>
      </c>
      <c r="C725">
        <v>35.4</v>
      </c>
      <c r="D725">
        <v>0</v>
      </c>
      <c r="E725" t="s">
        <v>11</v>
      </c>
      <c r="F725" t="s">
        <v>9</v>
      </c>
      <c r="G725">
        <v>1263.249</v>
      </c>
      <c r="H725" t="str">
        <f t="shared" si="166"/>
        <v/>
      </c>
      <c r="I725">
        <f t="shared" si="167"/>
        <v>1263.249</v>
      </c>
      <c r="J725" t="str">
        <f t="shared" si="154"/>
        <v/>
      </c>
      <c r="K725">
        <f t="shared" si="155"/>
        <v>1263.249</v>
      </c>
      <c r="L725">
        <f t="shared" si="156"/>
        <v>1263.249</v>
      </c>
      <c r="M725" t="str">
        <f t="shared" si="157"/>
        <v/>
      </c>
      <c r="N725">
        <f t="shared" si="158"/>
        <v>1263.249</v>
      </c>
      <c r="O725" s="8" t="str">
        <f t="shared" si="159"/>
        <v/>
      </c>
      <c r="P725" t="str">
        <f t="shared" si="160"/>
        <v/>
      </c>
      <c r="Q725" s="8">
        <f t="shared" si="161"/>
        <v>1263.249</v>
      </c>
      <c r="R725" s="8" t="str">
        <f t="shared" si="162"/>
        <v/>
      </c>
      <c r="S725" s="8">
        <f t="shared" si="163"/>
        <v>1263.249</v>
      </c>
      <c r="T725" s="8" t="str">
        <f t="shared" si="164"/>
        <v/>
      </c>
      <c r="U725" s="8" t="str">
        <f t="shared" si="165"/>
        <v/>
      </c>
    </row>
    <row r="726" spans="1:21" ht="17" x14ac:dyDescent="0.2">
      <c r="A726">
        <v>50</v>
      </c>
      <c r="B726" t="s">
        <v>7</v>
      </c>
      <c r="C726">
        <v>27.074999999999999</v>
      </c>
      <c r="D726">
        <v>1</v>
      </c>
      <c r="E726" t="s">
        <v>11</v>
      </c>
      <c r="F726" t="s">
        <v>14</v>
      </c>
      <c r="G726">
        <v>10106.134249999999</v>
      </c>
      <c r="H726" t="str">
        <f t="shared" si="166"/>
        <v/>
      </c>
      <c r="I726">
        <f t="shared" si="167"/>
        <v>10106.134249999999</v>
      </c>
      <c r="J726" t="str">
        <f t="shared" si="154"/>
        <v/>
      </c>
      <c r="K726">
        <f t="shared" si="155"/>
        <v>10106.134249999999</v>
      </c>
      <c r="L726" t="str">
        <f t="shared" si="156"/>
        <v/>
      </c>
      <c r="M726">
        <f t="shared" si="157"/>
        <v>10106.134249999999</v>
      </c>
      <c r="N726" t="str">
        <f t="shared" si="158"/>
        <v/>
      </c>
      <c r="O726" s="8">
        <f t="shared" si="159"/>
        <v>10106.134249999999</v>
      </c>
      <c r="P726">
        <f t="shared" si="160"/>
        <v>10106.134249999999</v>
      </c>
      <c r="Q726" s="8" t="str">
        <f t="shared" si="161"/>
        <v/>
      </c>
      <c r="R726" s="8" t="str">
        <f t="shared" si="162"/>
        <v/>
      </c>
      <c r="S726" s="8" t="str">
        <f t="shared" si="163"/>
        <v/>
      </c>
      <c r="T726" s="8">
        <f t="shared" si="164"/>
        <v>10106.134249999999</v>
      </c>
      <c r="U726" s="8" t="str">
        <f t="shared" si="165"/>
        <v/>
      </c>
    </row>
    <row r="727" spans="1:21" ht="17" x14ac:dyDescent="0.2">
      <c r="A727">
        <v>30</v>
      </c>
      <c r="B727" t="s">
        <v>7</v>
      </c>
      <c r="C727">
        <v>39.049999999999997</v>
      </c>
      <c r="D727">
        <v>3</v>
      </c>
      <c r="E727" t="s">
        <v>8</v>
      </c>
      <c r="F727" t="s">
        <v>12</v>
      </c>
      <c r="G727">
        <v>40932.429499999998</v>
      </c>
      <c r="H727">
        <f t="shared" si="166"/>
        <v>40932.429499999998</v>
      </c>
      <c r="I727" t="str">
        <f t="shared" si="167"/>
        <v/>
      </c>
      <c r="J727" t="str">
        <f t="shared" si="154"/>
        <v/>
      </c>
      <c r="K727">
        <f t="shared" si="155"/>
        <v>40932.429499999998</v>
      </c>
      <c r="L727" t="str">
        <f t="shared" si="156"/>
        <v/>
      </c>
      <c r="M727">
        <f t="shared" si="157"/>
        <v>40932.429499999998</v>
      </c>
      <c r="N727">
        <f t="shared" si="158"/>
        <v>40932.429499999998</v>
      </c>
      <c r="O727" s="8" t="str">
        <f t="shared" si="159"/>
        <v/>
      </c>
      <c r="P727">
        <f t="shared" si="160"/>
        <v>40932.429499999998</v>
      </c>
      <c r="Q727" s="8" t="str">
        <f t="shared" si="161"/>
        <v/>
      </c>
      <c r="R727" s="8">
        <f t="shared" si="162"/>
        <v>40932.429499999998</v>
      </c>
      <c r="S727" s="8" t="str">
        <f t="shared" si="163"/>
        <v/>
      </c>
      <c r="T727" s="8" t="str">
        <f t="shared" si="164"/>
        <v/>
      </c>
      <c r="U727" s="8" t="str">
        <f t="shared" si="165"/>
        <v/>
      </c>
    </row>
    <row r="728" spans="1:21" ht="17" x14ac:dyDescent="0.2">
      <c r="A728">
        <v>41</v>
      </c>
      <c r="B728" t="s">
        <v>10</v>
      </c>
      <c r="C728">
        <v>28.405000000000001</v>
      </c>
      <c r="D728">
        <v>1</v>
      </c>
      <c r="E728" t="s">
        <v>11</v>
      </c>
      <c r="F728" t="s">
        <v>13</v>
      </c>
      <c r="G728">
        <v>6664.68595</v>
      </c>
      <c r="H728" t="str">
        <f t="shared" si="166"/>
        <v/>
      </c>
      <c r="I728">
        <f t="shared" si="167"/>
        <v>6664.68595</v>
      </c>
      <c r="J728" t="str">
        <f t="shared" si="154"/>
        <v/>
      </c>
      <c r="K728">
        <f t="shared" si="155"/>
        <v>6664.68595</v>
      </c>
      <c r="L728">
        <f t="shared" si="156"/>
        <v>6664.68595</v>
      </c>
      <c r="M728" t="str">
        <f t="shared" si="157"/>
        <v/>
      </c>
      <c r="N728" t="str">
        <f t="shared" si="158"/>
        <v/>
      </c>
      <c r="O728" s="8">
        <f t="shared" si="159"/>
        <v>6664.68595</v>
      </c>
      <c r="P728" t="str">
        <f t="shared" si="160"/>
        <v/>
      </c>
      <c r="Q728" s="8">
        <f t="shared" si="161"/>
        <v>6664.68595</v>
      </c>
      <c r="R728" s="8" t="str">
        <f t="shared" si="162"/>
        <v/>
      </c>
      <c r="S728" s="8" t="str">
        <f t="shared" si="163"/>
        <v/>
      </c>
      <c r="T728" s="8" t="str">
        <f t="shared" si="164"/>
        <v/>
      </c>
      <c r="U728" s="8">
        <f t="shared" si="165"/>
        <v>6664.68595</v>
      </c>
    </row>
    <row r="729" spans="1:21" ht="17" x14ac:dyDescent="0.2">
      <c r="A729">
        <v>29</v>
      </c>
      <c r="B729" t="s">
        <v>7</v>
      </c>
      <c r="C729">
        <v>21.754999999999999</v>
      </c>
      <c r="D729">
        <v>1</v>
      </c>
      <c r="E729" t="s">
        <v>8</v>
      </c>
      <c r="F729" t="s">
        <v>14</v>
      </c>
      <c r="G729">
        <v>16657.71745</v>
      </c>
      <c r="H729">
        <f t="shared" si="166"/>
        <v>16657.71745</v>
      </c>
      <c r="I729" t="str">
        <f t="shared" si="167"/>
        <v/>
      </c>
      <c r="J729">
        <f t="shared" si="154"/>
        <v>16657.71745</v>
      </c>
      <c r="K729" t="str">
        <f t="shared" si="155"/>
        <v/>
      </c>
      <c r="L729" t="str">
        <f t="shared" si="156"/>
        <v/>
      </c>
      <c r="M729">
        <f t="shared" si="157"/>
        <v>16657.71745</v>
      </c>
      <c r="N729" t="str">
        <f t="shared" si="158"/>
        <v/>
      </c>
      <c r="O729" s="8">
        <f t="shared" si="159"/>
        <v>16657.71745</v>
      </c>
      <c r="P729">
        <f t="shared" si="160"/>
        <v>16657.71745</v>
      </c>
      <c r="Q729" s="8" t="str">
        <f t="shared" si="161"/>
        <v/>
      </c>
      <c r="R729" s="8" t="str">
        <f t="shared" si="162"/>
        <v/>
      </c>
      <c r="S729" s="8" t="str">
        <f t="shared" si="163"/>
        <v/>
      </c>
      <c r="T729" s="8">
        <f t="shared" si="164"/>
        <v>16657.71745</v>
      </c>
      <c r="U729" s="8" t="str">
        <f t="shared" si="165"/>
        <v/>
      </c>
    </row>
    <row r="730" spans="1:21" ht="17" x14ac:dyDescent="0.2">
      <c r="A730">
        <v>18</v>
      </c>
      <c r="B730" t="s">
        <v>7</v>
      </c>
      <c r="C730">
        <v>40.28</v>
      </c>
      <c r="D730">
        <v>0</v>
      </c>
      <c r="E730" t="s">
        <v>11</v>
      </c>
      <c r="F730" t="s">
        <v>14</v>
      </c>
      <c r="G730">
        <v>2217.6012000000001</v>
      </c>
      <c r="H730" t="str">
        <f t="shared" si="166"/>
        <v/>
      </c>
      <c r="I730">
        <f t="shared" si="167"/>
        <v>2217.6012000000001</v>
      </c>
      <c r="J730" t="str">
        <f t="shared" si="154"/>
        <v/>
      </c>
      <c r="K730">
        <f t="shared" si="155"/>
        <v>2217.6012000000001</v>
      </c>
      <c r="L730" t="str">
        <f t="shared" si="156"/>
        <v/>
      </c>
      <c r="M730">
        <f t="shared" si="157"/>
        <v>2217.6012000000001</v>
      </c>
      <c r="N730" t="str">
        <f t="shared" si="158"/>
        <v/>
      </c>
      <c r="O730" s="8">
        <f t="shared" si="159"/>
        <v>2217.6012000000001</v>
      </c>
      <c r="P730">
        <f t="shared" si="160"/>
        <v>2217.6012000000001</v>
      </c>
      <c r="Q730" s="8" t="str">
        <f t="shared" si="161"/>
        <v/>
      </c>
      <c r="R730" s="8" t="str">
        <f t="shared" si="162"/>
        <v/>
      </c>
      <c r="S730" s="8" t="str">
        <f t="shared" si="163"/>
        <v/>
      </c>
      <c r="T730" s="8">
        <f t="shared" si="164"/>
        <v>2217.6012000000001</v>
      </c>
      <c r="U730" s="8" t="str">
        <f t="shared" si="165"/>
        <v/>
      </c>
    </row>
    <row r="731" spans="1:21" ht="17" x14ac:dyDescent="0.2">
      <c r="A731">
        <v>41</v>
      </c>
      <c r="B731" t="s">
        <v>7</v>
      </c>
      <c r="C731">
        <v>36.08</v>
      </c>
      <c r="D731">
        <v>1</v>
      </c>
      <c r="E731" t="s">
        <v>11</v>
      </c>
      <c r="F731" t="s">
        <v>12</v>
      </c>
      <c r="G731">
        <v>6781.3541999999998</v>
      </c>
      <c r="H731" t="str">
        <f t="shared" si="166"/>
        <v/>
      </c>
      <c r="I731">
        <f t="shared" si="167"/>
        <v>6781.3541999999998</v>
      </c>
      <c r="J731" t="str">
        <f t="shared" si="154"/>
        <v/>
      </c>
      <c r="K731">
        <f t="shared" si="155"/>
        <v>6781.3541999999998</v>
      </c>
      <c r="L731" t="str">
        <f t="shared" si="156"/>
        <v/>
      </c>
      <c r="M731">
        <f t="shared" si="157"/>
        <v>6781.3541999999998</v>
      </c>
      <c r="N731">
        <f t="shared" si="158"/>
        <v>6781.3541999999998</v>
      </c>
      <c r="O731" s="8" t="str">
        <f t="shared" si="159"/>
        <v/>
      </c>
      <c r="P731">
        <f t="shared" si="160"/>
        <v>6781.3541999999998</v>
      </c>
      <c r="Q731" s="8" t="str">
        <f t="shared" si="161"/>
        <v/>
      </c>
      <c r="R731" s="8">
        <f t="shared" si="162"/>
        <v>6781.3541999999998</v>
      </c>
      <c r="S731" s="8" t="str">
        <f t="shared" si="163"/>
        <v/>
      </c>
      <c r="T731" s="8" t="str">
        <f t="shared" si="164"/>
        <v/>
      </c>
      <c r="U731" s="8" t="str">
        <f t="shared" si="165"/>
        <v/>
      </c>
    </row>
    <row r="732" spans="1:21" ht="17" x14ac:dyDescent="0.2">
      <c r="A732">
        <v>35</v>
      </c>
      <c r="B732" t="s">
        <v>10</v>
      </c>
      <c r="C732">
        <v>24.42</v>
      </c>
      <c r="D732">
        <v>3</v>
      </c>
      <c r="E732" t="s">
        <v>8</v>
      </c>
      <c r="F732" t="s">
        <v>12</v>
      </c>
      <c r="G732">
        <v>19361.998800000001</v>
      </c>
      <c r="H732">
        <f t="shared" si="166"/>
        <v>19361.998800000001</v>
      </c>
      <c r="I732" t="str">
        <f t="shared" si="167"/>
        <v/>
      </c>
      <c r="J732">
        <f t="shared" si="154"/>
        <v>19361.998800000001</v>
      </c>
      <c r="K732" t="str">
        <f t="shared" si="155"/>
        <v/>
      </c>
      <c r="L732">
        <f t="shared" si="156"/>
        <v>19361.998800000001</v>
      </c>
      <c r="M732" t="str">
        <f t="shared" si="157"/>
        <v/>
      </c>
      <c r="N732">
        <f t="shared" si="158"/>
        <v>19361.998800000001</v>
      </c>
      <c r="O732" s="8" t="str">
        <f t="shared" si="159"/>
        <v/>
      </c>
      <c r="P732">
        <f t="shared" si="160"/>
        <v>19361.998800000001</v>
      </c>
      <c r="Q732" s="8" t="str">
        <f t="shared" si="161"/>
        <v/>
      </c>
      <c r="R732" s="8">
        <f t="shared" si="162"/>
        <v>19361.998800000001</v>
      </c>
      <c r="S732" s="8" t="str">
        <f t="shared" si="163"/>
        <v/>
      </c>
      <c r="T732" s="8" t="str">
        <f t="shared" si="164"/>
        <v/>
      </c>
      <c r="U732" s="8" t="str">
        <f t="shared" si="165"/>
        <v/>
      </c>
    </row>
    <row r="733" spans="1:21" ht="17" x14ac:dyDescent="0.2">
      <c r="A733">
        <v>53</v>
      </c>
      <c r="B733" t="s">
        <v>10</v>
      </c>
      <c r="C733">
        <v>21.4</v>
      </c>
      <c r="D733">
        <v>1</v>
      </c>
      <c r="E733" t="s">
        <v>11</v>
      </c>
      <c r="F733" t="s">
        <v>9</v>
      </c>
      <c r="G733">
        <v>10065.413</v>
      </c>
      <c r="H733" t="str">
        <f t="shared" si="166"/>
        <v/>
      </c>
      <c r="I733">
        <f t="shared" si="167"/>
        <v>10065.413</v>
      </c>
      <c r="J733">
        <f t="shared" si="154"/>
        <v>10065.413</v>
      </c>
      <c r="K733" t="str">
        <f t="shared" si="155"/>
        <v/>
      </c>
      <c r="L733">
        <f t="shared" si="156"/>
        <v>10065.413</v>
      </c>
      <c r="M733" t="str">
        <f t="shared" si="157"/>
        <v/>
      </c>
      <c r="N733">
        <f t="shared" si="158"/>
        <v>10065.413</v>
      </c>
      <c r="O733" s="8" t="str">
        <f t="shared" si="159"/>
        <v/>
      </c>
      <c r="P733" t="str">
        <f t="shared" si="160"/>
        <v/>
      </c>
      <c r="Q733" s="8">
        <f t="shared" si="161"/>
        <v>10065.413</v>
      </c>
      <c r="R733" s="8" t="str">
        <f t="shared" si="162"/>
        <v/>
      </c>
      <c r="S733" s="8">
        <f t="shared" si="163"/>
        <v>10065.413</v>
      </c>
      <c r="T733" s="8" t="str">
        <f t="shared" si="164"/>
        <v/>
      </c>
      <c r="U733" s="8" t="str">
        <f t="shared" si="165"/>
        <v/>
      </c>
    </row>
    <row r="734" spans="1:21" ht="17" x14ac:dyDescent="0.2">
      <c r="A734">
        <v>24</v>
      </c>
      <c r="B734" t="s">
        <v>7</v>
      </c>
      <c r="C734">
        <v>30.1</v>
      </c>
      <c r="D734">
        <v>3</v>
      </c>
      <c r="E734" t="s">
        <v>11</v>
      </c>
      <c r="F734" t="s">
        <v>9</v>
      </c>
      <c r="G734">
        <v>4234.9269999999997</v>
      </c>
      <c r="H734" t="str">
        <f t="shared" si="166"/>
        <v/>
      </c>
      <c r="I734">
        <f t="shared" si="167"/>
        <v>4234.9269999999997</v>
      </c>
      <c r="J734" t="str">
        <f t="shared" si="154"/>
        <v/>
      </c>
      <c r="K734">
        <f t="shared" si="155"/>
        <v>4234.9269999999997</v>
      </c>
      <c r="L734" t="str">
        <f t="shared" si="156"/>
        <v/>
      </c>
      <c r="M734">
        <f t="shared" si="157"/>
        <v>4234.9269999999997</v>
      </c>
      <c r="N734">
        <f t="shared" si="158"/>
        <v>4234.9269999999997</v>
      </c>
      <c r="O734" s="8" t="str">
        <f t="shared" si="159"/>
        <v/>
      </c>
      <c r="P734" t="str">
        <f t="shared" si="160"/>
        <v/>
      </c>
      <c r="Q734" s="8">
        <f t="shared" si="161"/>
        <v>4234.9269999999997</v>
      </c>
      <c r="R734" s="8" t="str">
        <f t="shared" si="162"/>
        <v/>
      </c>
      <c r="S734" s="8">
        <f t="shared" si="163"/>
        <v>4234.9269999999997</v>
      </c>
      <c r="T734" s="8" t="str">
        <f t="shared" si="164"/>
        <v/>
      </c>
      <c r="U734" s="8" t="str">
        <f t="shared" si="165"/>
        <v/>
      </c>
    </row>
    <row r="735" spans="1:21" ht="17" x14ac:dyDescent="0.2">
      <c r="A735">
        <v>48</v>
      </c>
      <c r="B735" t="s">
        <v>7</v>
      </c>
      <c r="C735">
        <v>27.265000000000001</v>
      </c>
      <c r="D735">
        <v>1</v>
      </c>
      <c r="E735" t="s">
        <v>11</v>
      </c>
      <c r="F735" t="s">
        <v>14</v>
      </c>
      <c r="G735">
        <v>9447.2503500000003</v>
      </c>
      <c r="H735" t="str">
        <f t="shared" si="166"/>
        <v/>
      </c>
      <c r="I735">
        <f t="shared" si="167"/>
        <v>9447.2503500000003</v>
      </c>
      <c r="J735" t="str">
        <f t="shared" si="154"/>
        <v/>
      </c>
      <c r="K735">
        <f t="shared" si="155"/>
        <v>9447.2503500000003</v>
      </c>
      <c r="L735" t="str">
        <f t="shared" si="156"/>
        <v/>
      </c>
      <c r="M735">
        <f t="shared" si="157"/>
        <v>9447.2503500000003</v>
      </c>
      <c r="N735" t="str">
        <f t="shared" si="158"/>
        <v/>
      </c>
      <c r="O735" s="8">
        <f t="shared" si="159"/>
        <v>9447.2503500000003</v>
      </c>
      <c r="P735">
        <f t="shared" si="160"/>
        <v>9447.2503500000003</v>
      </c>
      <c r="Q735" s="8" t="str">
        <f t="shared" si="161"/>
        <v/>
      </c>
      <c r="R735" s="8" t="str">
        <f t="shared" si="162"/>
        <v/>
      </c>
      <c r="S735" s="8" t="str">
        <f t="shared" si="163"/>
        <v/>
      </c>
      <c r="T735" s="8">
        <f t="shared" si="164"/>
        <v>9447.2503500000003</v>
      </c>
      <c r="U735" s="8" t="str">
        <f t="shared" si="165"/>
        <v/>
      </c>
    </row>
    <row r="736" spans="1:21" ht="17" x14ac:dyDescent="0.2">
      <c r="A736">
        <v>59</v>
      </c>
      <c r="B736" t="s">
        <v>7</v>
      </c>
      <c r="C736">
        <v>32.1</v>
      </c>
      <c r="D736">
        <v>3</v>
      </c>
      <c r="E736" t="s">
        <v>11</v>
      </c>
      <c r="F736" t="s">
        <v>9</v>
      </c>
      <c r="G736">
        <v>14007.222</v>
      </c>
      <c r="H736" t="str">
        <f t="shared" si="166"/>
        <v/>
      </c>
      <c r="I736">
        <f t="shared" si="167"/>
        <v>14007.222</v>
      </c>
      <c r="J736" t="str">
        <f t="shared" si="154"/>
        <v/>
      </c>
      <c r="K736">
        <f t="shared" si="155"/>
        <v>14007.222</v>
      </c>
      <c r="L736" t="str">
        <f t="shared" si="156"/>
        <v/>
      </c>
      <c r="M736">
        <f t="shared" si="157"/>
        <v>14007.222</v>
      </c>
      <c r="N736">
        <f t="shared" si="158"/>
        <v>14007.222</v>
      </c>
      <c r="O736" s="8" t="str">
        <f t="shared" si="159"/>
        <v/>
      </c>
      <c r="P736" t="str">
        <f t="shared" si="160"/>
        <v/>
      </c>
      <c r="Q736" s="8">
        <f t="shared" si="161"/>
        <v>14007.222</v>
      </c>
      <c r="R736" s="8" t="str">
        <f t="shared" si="162"/>
        <v/>
      </c>
      <c r="S736" s="8">
        <f t="shared" si="163"/>
        <v>14007.222</v>
      </c>
      <c r="T736" s="8" t="str">
        <f t="shared" si="164"/>
        <v/>
      </c>
      <c r="U736" s="8" t="str">
        <f t="shared" si="165"/>
        <v/>
      </c>
    </row>
    <row r="737" spans="1:21" ht="17" x14ac:dyDescent="0.2">
      <c r="A737">
        <v>49</v>
      </c>
      <c r="B737" t="s">
        <v>7</v>
      </c>
      <c r="C737">
        <v>34.770000000000003</v>
      </c>
      <c r="D737">
        <v>1</v>
      </c>
      <c r="E737" t="s">
        <v>11</v>
      </c>
      <c r="F737" t="s">
        <v>13</v>
      </c>
      <c r="G737">
        <v>9583.8932999999997</v>
      </c>
      <c r="H737" t="str">
        <f t="shared" si="166"/>
        <v/>
      </c>
      <c r="I737">
        <f t="shared" si="167"/>
        <v>9583.8932999999997</v>
      </c>
      <c r="J737" t="str">
        <f t="shared" si="154"/>
        <v/>
      </c>
      <c r="K737">
        <f t="shared" si="155"/>
        <v>9583.8932999999997</v>
      </c>
      <c r="L737" t="str">
        <f t="shared" si="156"/>
        <v/>
      </c>
      <c r="M737">
        <f t="shared" si="157"/>
        <v>9583.8932999999997</v>
      </c>
      <c r="N737" t="str">
        <f t="shared" si="158"/>
        <v/>
      </c>
      <c r="O737" s="8">
        <f t="shared" si="159"/>
        <v>9583.8932999999997</v>
      </c>
      <c r="P737" t="str">
        <f t="shared" si="160"/>
        <v/>
      </c>
      <c r="Q737" s="8">
        <f t="shared" si="161"/>
        <v>9583.8932999999997</v>
      </c>
      <c r="R737" s="8" t="str">
        <f t="shared" si="162"/>
        <v/>
      </c>
      <c r="S737" s="8" t="str">
        <f t="shared" si="163"/>
        <v/>
      </c>
      <c r="T737" s="8" t="str">
        <f t="shared" si="164"/>
        <v/>
      </c>
      <c r="U737" s="8">
        <f t="shared" si="165"/>
        <v>9583.8932999999997</v>
      </c>
    </row>
    <row r="738" spans="1:21" ht="17" x14ac:dyDescent="0.2">
      <c r="A738">
        <v>37</v>
      </c>
      <c r="B738" t="s">
        <v>7</v>
      </c>
      <c r="C738">
        <v>38.39</v>
      </c>
      <c r="D738">
        <v>0</v>
      </c>
      <c r="E738" t="s">
        <v>8</v>
      </c>
      <c r="F738" t="s">
        <v>12</v>
      </c>
      <c r="G738">
        <v>40419.019099999998</v>
      </c>
      <c r="H738">
        <f t="shared" si="166"/>
        <v>40419.019099999998</v>
      </c>
      <c r="I738" t="str">
        <f t="shared" si="167"/>
        <v/>
      </c>
      <c r="J738" t="str">
        <f t="shared" si="154"/>
        <v/>
      </c>
      <c r="K738">
        <f t="shared" si="155"/>
        <v>40419.019099999998</v>
      </c>
      <c r="L738" t="str">
        <f t="shared" si="156"/>
        <v/>
      </c>
      <c r="M738">
        <f t="shared" si="157"/>
        <v>40419.019099999998</v>
      </c>
      <c r="N738">
        <f t="shared" si="158"/>
        <v>40419.019099999998</v>
      </c>
      <c r="O738" s="8" t="str">
        <f t="shared" si="159"/>
        <v/>
      </c>
      <c r="P738">
        <f t="shared" si="160"/>
        <v>40419.019099999998</v>
      </c>
      <c r="Q738" s="8" t="str">
        <f t="shared" si="161"/>
        <v/>
      </c>
      <c r="R738" s="8">
        <f t="shared" si="162"/>
        <v>40419.019099999998</v>
      </c>
      <c r="S738" s="8" t="str">
        <f t="shared" si="163"/>
        <v/>
      </c>
      <c r="T738" s="8" t="str">
        <f t="shared" si="164"/>
        <v/>
      </c>
      <c r="U738" s="8" t="str">
        <f t="shared" si="165"/>
        <v/>
      </c>
    </row>
    <row r="739" spans="1:21" ht="17" x14ac:dyDescent="0.2">
      <c r="A739">
        <v>26</v>
      </c>
      <c r="B739" t="s">
        <v>10</v>
      </c>
      <c r="C739">
        <v>23.7</v>
      </c>
      <c r="D739">
        <v>2</v>
      </c>
      <c r="E739" t="s">
        <v>11</v>
      </c>
      <c r="F739" t="s">
        <v>9</v>
      </c>
      <c r="G739">
        <v>3484.3310000000001</v>
      </c>
      <c r="H739" t="str">
        <f t="shared" si="166"/>
        <v/>
      </c>
      <c r="I739">
        <f t="shared" si="167"/>
        <v>3484.3310000000001</v>
      </c>
      <c r="J739">
        <f t="shared" si="154"/>
        <v>3484.3310000000001</v>
      </c>
      <c r="K739" t="str">
        <f t="shared" si="155"/>
        <v/>
      </c>
      <c r="L739">
        <f t="shared" si="156"/>
        <v>3484.3310000000001</v>
      </c>
      <c r="M739" t="str">
        <f t="shared" si="157"/>
        <v/>
      </c>
      <c r="N739">
        <f t="shared" si="158"/>
        <v>3484.3310000000001</v>
      </c>
      <c r="O739" s="8" t="str">
        <f t="shared" si="159"/>
        <v/>
      </c>
      <c r="P739" t="str">
        <f t="shared" si="160"/>
        <v/>
      </c>
      <c r="Q739" s="8">
        <f t="shared" si="161"/>
        <v>3484.3310000000001</v>
      </c>
      <c r="R739" s="8" t="str">
        <f t="shared" si="162"/>
        <v/>
      </c>
      <c r="S739" s="8">
        <f t="shared" si="163"/>
        <v>3484.3310000000001</v>
      </c>
      <c r="T739" s="8" t="str">
        <f t="shared" si="164"/>
        <v/>
      </c>
      <c r="U739" s="8" t="str">
        <f t="shared" si="165"/>
        <v/>
      </c>
    </row>
    <row r="740" spans="1:21" ht="17" x14ac:dyDescent="0.2">
      <c r="A740">
        <v>23</v>
      </c>
      <c r="B740" t="s">
        <v>10</v>
      </c>
      <c r="C740">
        <v>31.73</v>
      </c>
      <c r="D740">
        <v>3</v>
      </c>
      <c r="E740" t="s">
        <v>8</v>
      </c>
      <c r="F740" t="s">
        <v>14</v>
      </c>
      <c r="G740">
        <v>36189.101699999999</v>
      </c>
      <c r="H740">
        <f t="shared" si="166"/>
        <v>36189.101699999999</v>
      </c>
      <c r="I740" t="str">
        <f t="shared" si="167"/>
        <v/>
      </c>
      <c r="J740" t="str">
        <f t="shared" si="154"/>
        <v/>
      </c>
      <c r="K740">
        <f t="shared" si="155"/>
        <v>36189.101699999999</v>
      </c>
      <c r="L740">
        <f t="shared" si="156"/>
        <v>36189.101699999999</v>
      </c>
      <c r="M740" t="str">
        <f t="shared" si="157"/>
        <v/>
      </c>
      <c r="N740" t="str">
        <f t="shared" si="158"/>
        <v/>
      </c>
      <c r="O740" s="8">
        <f t="shared" si="159"/>
        <v>36189.101699999999</v>
      </c>
      <c r="P740">
        <f t="shared" si="160"/>
        <v>36189.101699999999</v>
      </c>
      <c r="Q740" s="8" t="str">
        <f t="shared" si="161"/>
        <v/>
      </c>
      <c r="R740" s="8" t="str">
        <f t="shared" si="162"/>
        <v/>
      </c>
      <c r="S740" s="8" t="str">
        <f t="shared" si="163"/>
        <v/>
      </c>
      <c r="T740" s="8">
        <f t="shared" si="164"/>
        <v>36189.101699999999</v>
      </c>
      <c r="U740" s="8" t="str">
        <f t="shared" si="165"/>
        <v/>
      </c>
    </row>
    <row r="741" spans="1:21" ht="17" x14ac:dyDescent="0.2">
      <c r="A741">
        <v>29</v>
      </c>
      <c r="B741" t="s">
        <v>10</v>
      </c>
      <c r="C741">
        <v>35.5</v>
      </c>
      <c r="D741">
        <v>2</v>
      </c>
      <c r="E741" t="s">
        <v>8</v>
      </c>
      <c r="F741" t="s">
        <v>9</v>
      </c>
      <c r="G741">
        <v>44585.455869999998</v>
      </c>
      <c r="H741">
        <f t="shared" si="166"/>
        <v>44585.455869999998</v>
      </c>
      <c r="I741" t="str">
        <f t="shared" si="167"/>
        <v/>
      </c>
      <c r="J741" t="str">
        <f t="shared" si="154"/>
        <v/>
      </c>
      <c r="K741">
        <f t="shared" si="155"/>
        <v>44585.455869999998</v>
      </c>
      <c r="L741">
        <f t="shared" si="156"/>
        <v>44585.455869999998</v>
      </c>
      <c r="M741" t="str">
        <f t="shared" si="157"/>
        <v/>
      </c>
      <c r="N741">
        <f t="shared" si="158"/>
        <v>44585.455869999998</v>
      </c>
      <c r="O741" s="8" t="str">
        <f t="shared" si="159"/>
        <v/>
      </c>
      <c r="P741" t="str">
        <f t="shared" si="160"/>
        <v/>
      </c>
      <c r="Q741" s="8">
        <f t="shared" si="161"/>
        <v>44585.455869999998</v>
      </c>
      <c r="R741" s="8" t="str">
        <f t="shared" si="162"/>
        <v/>
      </c>
      <c r="S741" s="8">
        <f t="shared" si="163"/>
        <v>44585.455869999998</v>
      </c>
      <c r="T741" s="8" t="str">
        <f t="shared" si="164"/>
        <v/>
      </c>
      <c r="U741" s="8" t="str">
        <f t="shared" si="165"/>
        <v/>
      </c>
    </row>
    <row r="742" spans="1:21" ht="17" x14ac:dyDescent="0.2">
      <c r="A742">
        <v>45</v>
      </c>
      <c r="B742" t="s">
        <v>10</v>
      </c>
      <c r="C742">
        <v>24.035</v>
      </c>
      <c r="D742">
        <v>2</v>
      </c>
      <c r="E742" t="s">
        <v>11</v>
      </c>
      <c r="F742" t="s">
        <v>14</v>
      </c>
      <c r="G742">
        <v>8604.4836500000001</v>
      </c>
      <c r="H742" t="str">
        <f t="shared" si="166"/>
        <v/>
      </c>
      <c r="I742">
        <f t="shared" si="167"/>
        <v>8604.4836500000001</v>
      </c>
      <c r="J742">
        <f t="shared" si="154"/>
        <v>8604.4836500000001</v>
      </c>
      <c r="K742" t="str">
        <f t="shared" si="155"/>
        <v/>
      </c>
      <c r="L742">
        <f t="shared" si="156"/>
        <v>8604.4836500000001</v>
      </c>
      <c r="M742" t="str">
        <f t="shared" si="157"/>
        <v/>
      </c>
      <c r="N742" t="str">
        <f t="shared" si="158"/>
        <v/>
      </c>
      <c r="O742" s="8">
        <f t="shared" si="159"/>
        <v>8604.4836500000001</v>
      </c>
      <c r="P742">
        <f t="shared" si="160"/>
        <v>8604.4836500000001</v>
      </c>
      <c r="Q742" s="8" t="str">
        <f t="shared" si="161"/>
        <v/>
      </c>
      <c r="R742" s="8" t="str">
        <f t="shared" si="162"/>
        <v/>
      </c>
      <c r="S742" s="8" t="str">
        <f t="shared" si="163"/>
        <v/>
      </c>
      <c r="T742" s="8">
        <f t="shared" si="164"/>
        <v>8604.4836500000001</v>
      </c>
      <c r="U742" s="8" t="str">
        <f t="shared" si="165"/>
        <v/>
      </c>
    </row>
    <row r="743" spans="1:21" ht="17" x14ac:dyDescent="0.2">
      <c r="A743">
        <v>27</v>
      </c>
      <c r="B743" t="s">
        <v>10</v>
      </c>
      <c r="C743">
        <v>29.15</v>
      </c>
      <c r="D743">
        <v>0</v>
      </c>
      <c r="E743" t="s">
        <v>8</v>
      </c>
      <c r="F743" t="s">
        <v>12</v>
      </c>
      <c r="G743">
        <v>18246.495500000001</v>
      </c>
      <c r="H743">
        <f t="shared" si="166"/>
        <v>18246.495500000001</v>
      </c>
      <c r="I743" t="str">
        <f t="shared" si="167"/>
        <v/>
      </c>
      <c r="J743" t="str">
        <f t="shared" si="154"/>
        <v/>
      </c>
      <c r="K743">
        <f t="shared" si="155"/>
        <v>18246.495500000001</v>
      </c>
      <c r="L743">
        <f t="shared" si="156"/>
        <v>18246.495500000001</v>
      </c>
      <c r="M743" t="str">
        <f t="shared" si="157"/>
        <v/>
      </c>
      <c r="N743">
        <f t="shared" si="158"/>
        <v>18246.495500000001</v>
      </c>
      <c r="O743" s="8" t="str">
        <f t="shared" si="159"/>
        <v/>
      </c>
      <c r="P743">
        <f t="shared" si="160"/>
        <v>18246.495500000001</v>
      </c>
      <c r="Q743" s="8" t="str">
        <f t="shared" si="161"/>
        <v/>
      </c>
      <c r="R743" s="8">
        <f t="shared" si="162"/>
        <v>18246.495500000001</v>
      </c>
      <c r="S743" s="8" t="str">
        <f t="shared" si="163"/>
        <v/>
      </c>
      <c r="T743" s="8" t="str">
        <f t="shared" si="164"/>
        <v/>
      </c>
      <c r="U743" s="8" t="str">
        <f t="shared" si="165"/>
        <v/>
      </c>
    </row>
    <row r="744" spans="1:21" ht="17" x14ac:dyDescent="0.2">
      <c r="A744">
        <v>53</v>
      </c>
      <c r="B744" t="s">
        <v>10</v>
      </c>
      <c r="C744">
        <v>34.104999999999997</v>
      </c>
      <c r="D744">
        <v>0</v>
      </c>
      <c r="E744" t="s">
        <v>8</v>
      </c>
      <c r="F744" t="s">
        <v>14</v>
      </c>
      <c r="G744">
        <v>43254.417950000003</v>
      </c>
      <c r="H744">
        <f t="shared" si="166"/>
        <v>43254.417950000003</v>
      </c>
      <c r="I744" t="str">
        <f t="shared" si="167"/>
        <v/>
      </c>
      <c r="J744" t="str">
        <f t="shared" si="154"/>
        <v/>
      </c>
      <c r="K744">
        <f t="shared" si="155"/>
        <v>43254.417950000003</v>
      </c>
      <c r="L744">
        <f t="shared" si="156"/>
        <v>43254.417950000003</v>
      </c>
      <c r="M744" t="str">
        <f t="shared" si="157"/>
        <v/>
      </c>
      <c r="N744" t="str">
        <f t="shared" si="158"/>
        <v/>
      </c>
      <c r="O744" s="8">
        <f t="shared" si="159"/>
        <v>43254.417950000003</v>
      </c>
      <c r="P744">
        <f t="shared" si="160"/>
        <v>43254.417950000003</v>
      </c>
      <c r="Q744" s="8" t="str">
        <f t="shared" si="161"/>
        <v/>
      </c>
      <c r="R744" s="8" t="str">
        <f t="shared" si="162"/>
        <v/>
      </c>
      <c r="S744" s="8" t="str">
        <f t="shared" si="163"/>
        <v/>
      </c>
      <c r="T744" s="8">
        <f t="shared" si="164"/>
        <v>43254.417950000003</v>
      </c>
      <c r="U744" s="8" t="str">
        <f t="shared" si="165"/>
        <v/>
      </c>
    </row>
    <row r="745" spans="1:21" ht="17" x14ac:dyDescent="0.2">
      <c r="A745">
        <v>31</v>
      </c>
      <c r="B745" t="s">
        <v>7</v>
      </c>
      <c r="C745">
        <v>26.62</v>
      </c>
      <c r="D745">
        <v>0</v>
      </c>
      <c r="E745" t="s">
        <v>11</v>
      </c>
      <c r="F745" t="s">
        <v>12</v>
      </c>
      <c r="G745">
        <v>3757.8447999999999</v>
      </c>
      <c r="H745" t="str">
        <f t="shared" si="166"/>
        <v/>
      </c>
      <c r="I745">
        <f t="shared" si="167"/>
        <v>3757.8447999999999</v>
      </c>
      <c r="J745" t="str">
        <f t="shared" si="154"/>
        <v/>
      </c>
      <c r="K745">
        <f t="shared" si="155"/>
        <v>3757.8447999999999</v>
      </c>
      <c r="L745" t="str">
        <f t="shared" si="156"/>
        <v/>
      </c>
      <c r="M745">
        <f t="shared" si="157"/>
        <v>3757.8447999999999</v>
      </c>
      <c r="N745">
        <f t="shared" si="158"/>
        <v>3757.8447999999999</v>
      </c>
      <c r="O745" s="8" t="str">
        <f t="shared" si="159"/>
        <v/>
      </c>
      <c r="P745">
        <f t="shared" si="160"/>
        <v>3757.8447999999999</v>
      </c>
      <c r="Q745" s="8" t="str">
        <f t="shared" si="161"/>
        <v/>
      </c>
      <c r="R745" s="8">
        <f t="shared" si="162"/>
        <v>3757.8447999999999</v>
      </c>
      <c r="S745" s="8" t="str">
        <f t="shared" si="163"/>
        <v/>
      </c>
      <c r="T745" s="8" t="str">
        <f t="shared" si="164"/>
        <v/>
      </c>
      <c r="U745" s="8" t="str">
        <f t="shared" si="165"/>
        <v/>
      </c>
    </row>
    <row r="746" spans="1:21" ht="17" x14ac:dyDescent="0.2">
      <c r="A746">
        <v>50</v>
      </c>
      <c r="B746" t="s">
        <v>10</v>
      </c>
      <c r="C746">
        <v>26.41</v>
      </c>
      <c r="D746">
        <v>0</v>
      </c>
      <c r="E746" t="s">
        <v>11</v>
      </c>
      <c r="F746" t="s">
        <v>13</v>
      </c>
      <c r="G746">
        <v>8827.2098999999998</v>
      </c>
      <c r="H746" t="str">
        <f t="shared" si="166"/>
        <v/>
      </c>
      <c r="I746">
        <f t="shared" si="167"/>
        <v>8827.2098999999998</v>
      </c>
      <c r="J746" t="str">
        <f t="shared" si="154"/>
        <v/>
      </c>
      <c r="K746">
        <f t="shared" si="155"/>
        <v>8827.2098999999998</v>
      </c>
      <c r="L746">
        <f t="shared" si="156"/>
        <v>8827.2098999999998</v>
      </c>
      <c r="M746" t="str">
        <f t="shared" si="157"/>
        <v/>
      </c>
      <c r="N746" t="str">
        <f t="shared" si="158"/>
        <v/>
      </c>
      <c r="O746" s="8">
        <f t="shared" si="159"/>
        <v>8827.2098999999998</v>
      </c>
      <c r="P746" t="str">
        <f t="shared" si="160"/>
        <v/>
      </c>
      <c r="Q746" s="8">
        <f t="shared" si="161"/>
        <v>8827.2098999999998</v>
      </c>
      <c r="R746" s="8" t="str">
        <f t="shared" si="162"/>
        <v/>
      </c>
      <c r="S746" s="8" t="str">
        <f t="shared" si="163"/>
        <v/>
      </c>
      <c r="T746" s="8" t="str">
        <f t="shared" si="164"/>
        <v/>
      </c>
      <c r="U746" s="8">
        <f t="shared" si="165"/>
        <v>8827.2098999999998</v>
      </c>
    </row>
    <row r="747" spans="1:21" ht="17" x14ac:dyDescent="0.2">
      <c r="A747">
        <v>50</v>
      </c>
      <c r="B747" t="s">
        <v>7</v>
      </c>
      <c r="C747">
        <v>30.114999999999998</v>
      </c>
      <c r="D747">
        <v>1</v>
      </c>
      <c r="E747" t="s">
        <v>11</v>
      </c>
      <c r="F747" t="s">
        <v>13</v>
      </c>
      <c r="G747">
        <v>9910.3598500000007</v>
      </c>
      <c r="H747" t="str">
        <f t="shared" si="166"/>
        <v/>
      </c>
      <c r="I747">
        <f t="shared" si="167"/>
        <v>9910.3598500000007</v>
      </c>
      <c r="J747" t="str">
        <f t="shared" si="154"/>
        <v/>
      </c>
      <c r="K747">
        <f t="shared" si="155"/>
        <v>9910.3598500000007</v>
      </c>
      <c r="L747" t="str">
        <f t="shared" si="156"/>
        <v/>
      </c>
      <c r="M747">
        <f t="shared" si="157"/>
        <v>9910.3598500000007</v>
      </c>
      <c r="N747" t="str">
        <f t="shared" si="158"/>
        <v/>
      </c>
      <c r="O747" s="8">
        <f t="shared" si="159"/>
        <v>9910.3598500000007</v>
      </c>
      <c r="P747" t="str">
        <f t="shared" si="160"/>
        <v/>
      </c>
      <c r="Q747" s="8">
        <f t="shared" si="161"/>
        <v>9910.3598500000007</v>
      </c>
      <c r="R747" s="8" t="str">
        <f t="shared" si="162"/>
        <v/>
      </c>
      <c r="S747" s="8" t="str">
        <f t="shared" si="163"/>
        <v/>
      </c>
      <c r="T747" s="8" t="str">
        <f t="shared" si="164"/>
        <v/>
      </c>
      <c r="U747" s="8">
        <f t="shared" si="165"/>
        <v>9910.3598500000007</v>
      </c>
    </row>
    <row r="748" spans="1:21" ht="17" x14ac:dyDescent="0.2">
      <c r="A748">
        <v>34</v>
      </c>
      <c r="B748" t="s">
        <v>10</v>
      </c>
      <c r="C748">
        <v>27</v>
      </c>
      <c r="D748">
        <v>2</v>
      </c>
      <c r="E748" t="s">
        <v>11</v>
      </c>
      <c r="F748" t="s">
        <v>9</v>
      </c>
      <c r="G748">
        <v>11737.848840000001</v>
      </c>
      <c r="H748" t="str">
        <f t="shared" si="166"/>
        <v/>
      </c>
      <c r="I748">
        <f t="shared" si="167"/>
        <v>11737.848840000001</v>
      </c>
      <c r="J748" t="str">
        <f t="shared" si="154"/>
        <v/>
      </c>
      <c r="K748">
        <f t="shared" si="155"/>
        <v>11737.848840000001</v>
      </c>
      <c r="L748">
        <f t="shared" si="156"/>
        <v>11737.848840000001</v>
      </c>
      <c r="M748" t="str">
        <f t="shared" si="157"/>
        <v/>
      </c>
      <c r="N748">
        <f t="shared" si="158"/>
        <v>11737.848840000001</v>
      </c>
      <c r="O748" s="8" t="str">
        <f t="shared" si="159"/>
        <v/>
      </c>
      <c r="P748" t="str">
        <f t="shared" si="160"/>
        <v/>
      </c>
      <c r="Q748" s="8">
        <f t="shared" si="161"/>
        <v>11737.848840000001</v>
      </c>
      <c r="R748" s="8" t="str">
        <f t="shared" si="162"/>
        <v/>
      </c>
      <c r="S748" s="8">
        <f t="shared" si="163"/>
        <v>11737.848840000001</v>
      </c>
      <c r="T748" s="8" t="str">
        <f t="shared" si="164"/>
        <v/>
      </c>
      <c r="U748" s="8" t="str">
        <f t="shared" si="165"/>
        <v/>
      </c>
    </row>
    <row r="749" spans="1:21" ht="17" x14ac:dyDescent="0.2">
      <c r="A749">
        <v>19</v>
      </c>
      <c r="B749" t="s">
        <v>10</v>
      </c>
      <c r="C749">
        <v>21.754999999999999</v>
      </c>
      <c r="D749">
        <v>0</v>
      </c>
      <c r="E749" t="s">
        <v>11</v>
      </c>
      <c r="F749" t="s">
        <v>13</v>
      </c>
      <c r="G749">
        <v>1627.2824499999999</v>
      </c>
      <c r="H749" t="str">
        <f t="shared" si="166"/>
        <v/>
      </c>
      <c r="I749">
        <f t="shared" si="167"/>
        <v>1627.2824499999999</v>
      </c>
      <c r="J749">
        <f t="shared" si="154"/>
        <v>1627.2824499999999</v>
      </c>
      <c r="K749" t="str">
        <f t="shared" si="155"/>
        <v/>
      </c>
      <c r="L749">
        <f t="shared" si="156"/>
        <v>1627.2824499999999</v>
      </c>
      <c r="M749" t="str">
        <f t="shared" si="157"/>
        <v/>
      </c>
      <c r="N749" t="str">
        <f t="shared" si="158"/>
        <v/>
      </c>
      <c r="O749" s="8">
        <f t="shared" si="159"/>
        <v>1627.2824499999999</v>
      </c>
      <c r="P749" t="str">
        <f t="shared" si="160"/>
        <v/>
      </c>
      <c r="Q749" s="8">
        <f t="shared" si="161"/>
        <v>1627.2824499999999</v>
      </c>
      <c r="R749" s="8" t="str">
        <f t="shared" si="162"/>
        <v/>
      </c>
      <c r="S749" s="8" t="str">
        <f t="shared" si="163"/>
        <v/>
      </c>
      <c r="T749" s="8" t="str">
        <f t="shared" si="164"/>
        <v/>
      </c>
      <c r="U749" s="8">
        <f t="shared" si="165"/>
        <v>1627.2824499999999</v>
      </c>
    </row>
    <row r="750" spans="1:21" ht="17" x14ac:dyDescent="0.2">
      <c r="A750">
        <v>47</v>
      </c>
      <c r="B750" t="s">
        <v>7</v>
      </c>
      <c r="C750">
        <v>36</v>
      </c>
      <c r="D750">
        <v>1</v>
      </c>
      <c r="E750" t="s">
        <v>11</v>
      </c>
      <c r="F750" t="s">
        <v>9</v>
      </c>
      <c r="G750">
        <v>8556.9069999999992</v>
      </c>
      <c r="H750" t="str">
        <f t="shared" si="166"/>
        <v/>
      </c>
      <c r="I750">
        <f t="shared" si="167"/>
        <v>8556.9069999999992</v>
      </c>
      <c r="J750" t="str">
        <f t="shared" si="154"/>
        <v/>
      </c>
      <c r="K750">
        <f t="shared" si="155"/>
        <v>8556.9069999999992</v>
      </c>
      <c r="L750" t="str">
        <f t="shared" si="156"/>
        <v/>
      </c>
      <c r="M750">
        <f t="shared" si="157"/>
        <v>8556.9069999999992</v>
      </c>
      <c r="N750">
        <f t="shared" si="158"/>
        <v>8556.9069999999992</v>
      </c>
      <c r="O750" s="8" t="str">
        <f t="shared" si="159"/>
        <v/>
      </c>
      <c r="P750" t="str">
        <f t="shared" si="160"/>
        <v/>
      </c>
      <c r="Q750" s="8">
        <f t="shared" si="161"/>
        <v>8556.9069999999992</v>
      </c>
      <c r="R750" s="8" t="str">
        <f t="shared" si="162"/>
        <v/>
      </c>
      <c r="S750" s="8">
        <f t="shared" si="163"/>
        <v>8556.9069999999992</v>
      </c>
      <c r="T750" s="8" t="str">
        <f t="shared" si="164"/>
        <v/>
      </c>
      <c r="U750" s="8" t="str">
        <f t="shared" si="165"/>
        <v/>
      </c>
    </row>
    <row r="751" spans="1:21" ht="17" x14ac:dyDescent="0.2">
      <c r="A751">
        <v>28</v>
      </c>
      <c r="B751" t="s">
        <v>10</v>
      </c>
      <c r="C751">
        <v>30.875</v>
      </c>
      <c r="D751">
        <v>0</v>
      </c>
      <c r="E751" t="s">
        <v>11</v>
      </c>
      <c r="F751" t="s">
        <v>13</v>
      </c>
      <c r="G751">
        <v>3062.5082499999999</v>
      </c>
      <c r="H751" t="str">
        <f t="shared" si="166"/>
        <v/>
      </c>
      <c r="I751">
        <f t="shared" si="167"/>
        <v>3062.5082499999999</v>
      </c>
      <c r="J751" t="str">
        <f t="shared" si="154"/>
        <v/>
      </c>
      <c r="K751">
        <f t="shared" si="155"/>
        <v>3062.5082499999999</v>
      </c>
      <c r="L751">
        <f t="shared" si="156"/>
        <v>3062.5082499999999</v>
      </c>
      <c r="M751" t="str">
        <f t="shared" si="157"/>
        <v/>
      </c>
      <c r="N751" t="str">
        <f t="shared" si="158"/>
        <v/>
      </c>
      <c r="O751" s="8">
        <f t="shared" si="159"/>
        <v>3062.5082499999999</v>
      </c>
      <c r="P751" t="str">
        <f t="shared" si="160"/>
        <v/>
      </c>
      <c r="Q751" s="8">
        <f t="shared" si="161"/>
        <v>3062.5082499999999</v>
      </c>
      <c r="R751" s="8" t="str">
        <f t="shared" si="162"/>
        <v/>
      </c>
      <c r="S751" s="8" t="str">
        <f t="shared" si="163"/>
        <v/>
      </c>
      <c r="T751" s="8" t="str">
        <f t="shared" si="164"/>
        <v/>
      </c>
      <c r="U751" s="8">
        <f t="shared" si="165"/>
        <v>3062.5082499999999</v>
      </c>
    </row>
    <row r="752" spans="1:21" ht="17" x14ac:dyDescent="0.2">
      <c r="A752">
        <v>37</v>
      </c>
      <c r="B752" t="s">
        <v>7</v>
      </c>
      <c r="C752">
        <v>26.4</v>
      </c>
      <c r="D752">
        <v>0</v>
      </c>
      <c r="E752" t="s">
        <v>8</v>
      </c>
      <c r="F752" t="s">
        <v>12</v>
      </c>
      <c r="G752">
        <v>19539.242999999999</v>
      </c>
      <c r="H752">
        <f t="shared" si="166"/>
        <v>19539.242999999999</v>
      </c>
      <c r="I752" t="str">
        <f t="shared" si="167"/>
        <v/>
      </c>
      <c r="J752" t="str">
        <f t="shared" si="154"/>
        <v/>
      </c>
      <c r="K752">
        <f t="shared" si="155"/>
        <v>19539.242999999999</v>
      </c>
      <c r="L752" t="str">
        <f t="shared" si="156"/>
        <v/>
      </c>
      <c r="M752">
        <f t="shared" si="157"/>
        <v>19539.242999999999</v>
      </c>
      <c r="N752">
        <f t="shared" si="158"/>
        <v>19539.242999999999</v>
      </c>
      <c r="O752" s="8" t="str">
        <f t="shared" si="159"/>
        <v/>
      </c>
      <c r="P752">
        <f t="shared" si="160"/>
        <v>19539.242999999999</v>
      </c>
      <c r="Q752" s="8" t="str">
        <f t="shared" si="161"/>
        <v/>
      </c>
      <c r="R752" s="8">
        <f t="shared" si="162"/>
        <v>19539.242999999999</v>
      </c>
      <c r="S752" s="8" t="str">
        <f t="shared" si="163"/>
        <v/>
      </c>
      <c r="T752" s="8" t="str">
        <f t="shared" si="164"/>
        <v/>
      </c>
      <c r="U752" s="8" t="str">
        <f t="shared" si="165"/>
        <v/>
      </c>
    </row>
    <row r="753" spans="1:21" ht="17" x14ac:dyDescent="0.2">
      <c r="A753">
        <v>21</v>
      </c>
      <c r="B753" t="s">
        <v>10</v>
      </c>
      <c r="C753">
        <v>28.975000000000001</v>
      </c>
      <c r="D753">
        <v>0</v>
      </c>
      <c r="E753" t="s">
        <v>11</v>
      </c>
      <c r="F753" t="s">
        <v>13</v>
      </c>
      <c r="G753">
        <v>1906.35825</v>
      </c>
      <c r="H753" t="str">
        <f t="shared" si="166"/>
        <v/>
      </c>
      <c r="I753">
        <f t="shared" si="167"/>
        <v>1906.35825</v>
      </c>
      <c r="J753" t="str">
        <f t="shared" si="154"/>
        <v/>
      </c>
      <c r="K753">
        <f t="shared" si="155"/>
        <v>1906.35825</v>
      </c>
      <c r="L753">
        <f t="shared" si="156"/>
        <v>1906.35825</v>
      </c>
      <c r="M753" t="str">
        <f t="shared" si="157"/>
        <v/>
      </c>
      <c r="N753" t="str">
        <f t="shared" si="158"/>
        <v/>
      </c>
      <c r="O753" s="8">
        <f t="shared" si="159"/>
        <v>1906.35825</v>
      </c>
      <c r="P753" t="str">
        <f t="shared" si="160"/>
        <v/>
      </c>
      <c r="Q753" s="8">
        <f t="shared" si="161"/>
        <v>1906.35825</v>
      </c>
      <c r="R753" s="8" t="str">
        <f t="shared" si="162"/>
        <v/>
      </c>
      <c r="S753" s="8" t="str">
        <f t="shared" si="163"/>
        <v/>
      </c>
      <c r="T753" s="8" t="str">
        <f t="shared" si="164"/>
        <v/>
      </c>
      <c r="U753" s="8">
        <f t="shared" si="165"/>
        <v>1906.35825</v>
      </c>
    </row>
    <row r="754" spans="1:21" ht="17" x14ac:dyDescent="0.2">
      <c r="A754">
        <v>64</v>
      </c>
      <c r="B754" t="s">
        <v>10</v>
      </c>
      <c r="C754">
        <v>37.905000000000001</v>
      </c>
      <c r="D754">
        <v>0</v>
      </c>
      <c r="E754" t="s">
        <v>11</v>
      </c>
      <c r="F754" t="s">
        <v>13</v>
      </c>
      <c r="G754">
        <v>14210.53595</v>
      </c>
      <c r="H754" t="str">
        <f t="shared" si="166"/>
        <v/>
      </c>
      <c r="I754">
        <f t="shared" si="167"/>
        <v>14210.53595</v>
      </c>
      <c r="J754" t="str">
        <f t="shared" si="154"/>
        <v/>
      </c>
      <c r="K754">
        <f t="shared" si="155"/>
        <v>14210.53595</v>
      </c>
      <c r="L754">
        <f t="shared" si="156"/>
        <v>14210.53595</v>
      </c>
      <c r="M754" t="str">
        <f t="shared" si="157"/>
        <v/>
      </c>
      <c r="N754" t="str">
        <f t="shared" si="158"/>
        <v/>
      </c>
      <c r="O754" s="8">
        <f t="shared" si="159"/>
        <v>14210.53595</v>
      </c>
      <c r="P754" t="str">
        <f t="shared" si="160"/>
        <v/>
      </c>
      <c r="Q754" s="8">
        <f t="shared" si="161"/>
        <v>14210.53595</v>
      </c>
      <c r="R754" s="8" t="str">
        <f t="shared" si="162"/>
        <v/>
      </c>
      <c r="S754" s="8" t="str">
        <f t="shared" si="163"/>
        <v/>
      </c>
      <c r="T754" s="8" t="str">
        <f t="shared" si="164"/>
        <v/>
      </c>
      <c r="U754" s="8">
        <f t="shared" si="165"/>
        <v>14210.53595</v>
      </c>
    </row>
    <row r="755" spans="1:21" ht="17" x14ac:dyDescent="0.2">
      <c r="A755">
        <v>58</v>
      </c>
      <c r="B755" t="s">
        <v>7</v>
      </c>
      <c r="C755">
        <v>22.77</v>
      </c>
      <c r="D755">
        <v>0</v>
      </c>
      <c r="E755" t="s">
        <v>11</v>
      </c>
      <c r="F755" t="s">
        <v>12</v>
      </c>
      <c r="G755">
        <v>11833.782300000001</v>
      </c>
      <c r="H755" t="str">
        <f t="shared" si="166"/>
        <v/>
      </c>
      <c r="I755">
        <f t="shared" si="167"/>
        <v>11833.782300000001</v>
      </c>
      <c r="J755">
        <f t="shared" si="154"/>
        <v>11833.782300000001</v>
      </c>
      <c r="K755" t="str">
        <f t="shared" si="155"/>
        <v/>
      </c>
      <c r="L755" t="str">
        <f t="shared" si="156"/>
        <v/>
      </c>
      <c r="M755">
        <f t="shared" si="157"/>
        <v>11833.782300000001</v>
      </c>
      <c r="N755">
        <f t="shared" si="158"/>
        <v>11833.782300000001</v>
      </c>
      <c r="O755" s="8" t="str">
        <f t="shared" si="159"/>
        <v/>
      </c>
      <c r="P755">
        <f t="shared" si="160"/>
        <v>11833.782300000001</v>
      </c>
      <c r="Q755" s="8" t="str">
        <f t="shared" si="161"/>
        <v/>
      </c>
      <c r="R755" s="8">
        <f t="shared" si="162"/>
        <v>11833.782300000001</v>
      </c>
      <c r="S755" s="8" t="str">
        <f t="shared" si="163"/>
        <v/>
      </c>
      <c r="T755" s="8" t="str">
        <f t="shared" si="164"/>
        <v/>
      </c>
      <c r="U755" s="8" t="str">
        <f t="shared" si="165"/>
        <v/>
      </c>
    </row>
    <row r="756" spans="1:21" ht="17" x14ac:dyDescent="0.2">
      <c r="A756">
        <v>24</v>
      </c>
      <c r="B756" t="s">
        <v>10</v>
      </c>
      <c r="C756">
        <v>33.630000000000003</v>
      </c>
      <c r="D756">
        <v>4</v>
      </c>
      <c r="E756" t="s">
        <v>11</v>
      </c>
      <c r="F756" t="s">
        <v>14</v>
      </c>
      <c r="G756">
        <v>17128.426080000001</v>
      </c>
      <c r="H756" t="str">
        <f t="shared" si="166"/>
        <v/>
      </c>
      <c r="I756">
        <f t="shared" si="167"/>
        <v>17128.426080000001</v>
      </c>
      <c r="J756" t="str">
        <f t="shared" si="154"/>
        <v/>
      </c>
      <c r="K756">
        <f t="shared" si="155"/>
        <v>17128.426080000001</v>
      </c>
      <c r="L756">
        <f t="shared" si="156"/>
        <v>17128.426080000001</v>
      </c>
      <c r="M756" t="str">
        <f t="shared" si="157"/>
        <v/>
      </c>
      <c r="N756" t="str">
        <f t="shared" si="158"/>
        <v/>
      </c>
      <c r="O756" s="8">
        <f t="shared" si="159"/>
        <v>17128.426080000001</v>
      </c>
      <c r="P756">
        <f t="shared" si="160"/>
        <v>17128.426080000001</v>
      </c>
      <c r="Q756" s="8" t="str">
        <f t="shared" si="161"/>
        <v/>
      </c>
      <c r="R756" s="8" t="str">
        <f t="shared" si="162"/>
        <v/>
      </c>
      <c r="S756" s="8" t="str">
        <f t="shared" si="163"/>
        <v/>
      </c>
      <c r="T756" s="8">
        <f t="shared" si="164"/>
        <v>17128.426080000001</v>
      </c>
      <c r="U756" s="8" t="str">
        <f t="shared" si="165"/>
        <v/>
      </c>
    </row>
    <row r="757" spans="1:21" ht="17" x14ac:dyDescent="0.2">
      <c r="A757">
        <v>31</v>
      </c>
      <c r="B757" t="s">
        <v>10</v>
      </c>
      <c r="C757">
        <v>27.645</v>
      </c>
      <c r="D757">
        <v>2</v>
      </c>
      <c r="E757" t="s">
        <v>11</v>
      </c>
      <c r="F757" t="s">
        <v>14</v>
      </c>
      <c r="G757">
        <v>5031.26955</v>
      </c>
      <c r="H757" t="str">
        <f t="shared" si="166"/>
        <v/>
      </c>
      <c r="I757">
        <f t="shared" si="167"/>
        <v>5031.26955</v>
      </c>
      <c r="J757" t="str">
        <f t="shared" si="154"/>
        <v/>
      </c>
      <c r="K757">
        <f t="shared" si="155"/>
        <v>5031.26955</v>
      </c>
      <c r="L757">
        <f t="shared" si="156"/>
        <v>5031.26955</v>
      </c>
      <c r="M757" t="str">
        <f t="shared" si="157"/>
        <v/>
      </c>
      <c r="N757" t="str">
        <f t="shared" si="158"/>
        <v/>
      </c>
      <c r="O757" s="8">
        <f t="shared" si="159"/>
        <v>5031.26955</v>
      </c>
      <c r="P757">
        <f t="shared" si="160"/>
        <v>5031.26955</v>
      </c>
      <c r="Q757" s="8" t="str">
        <f t="shared" si="161"/>
        <v/>
      </c>
      <c r="R757" s="8" t="str">
        <f t="shared" si="162"/>
        <v/>
      </c>
      <c r="S757" s="8" t="str">
        <f t="shared" si="163"/>
        <v/>
      </c>
      <c r="T757" s="8">
        <f t="shared" si="164"/>
        <v>5031.26955</v>
      </c>
      <c r="U757" s="8" t="str">
        <f t="shared" si="165"/>
        <v/>
      </c>
    </row>
    <row r="758" spans="1:21" ht="17" x14ac:dyDescent="0.2">
      <c r="A758">
        <v>39</v>
      </c>
      <c r="B758" t="s">
        <v>7</v>
      </c>
      <c r="C758">
        <v>22.8</v>
      </c>
      <c r="D758">
        <v>3</v>
      </c>
      <c r="E758" t="s">
        <v>11</v>
      </c>
      <c r="F758" t="s">
        <v>14</v>
      </c>
      <c r="G758">
        <v>7985.8149999999996</v>
      </c>
      <c r="H758" t="str">
        <f t="shared" si="166"/>
        <v/>
      </c>
      <c r="I758">
        <f t="shared" si="167"/>
        <v>7985.8149999999996</v>
      </c>
      <c r="J758">
        <f t="shared" si="154"/>
        <v>7985.8149999999996</v>
      </c>
      <c r="K758" t="str">
        <f t="shared" si="155"/>
        <v/>
      </c>
      <c r="L758" t="str">
        <f t="shared" si="156"/>
        <v/>
      </c>
      <c r="M758">
        <f t="shared" si="157"/>
        <v>7985.8149999999996</v>
      </c>
      <c r="N758" t="str">
        <f t="shared" si="158"/>
        <v/>
      </c>
      <c r="O758" s="8">
        <f t="shared" si="159"/>
        <v>7985.8149999999996</v>
      </c>
      <c r="P758">
        <f t="shared" si="160"/>
        <v>7985.8149999999996</v>
      </c>
      <c r="Q758" s="8" t="str">
        <f t="shared" si="161"/>
        <v/>
      </c>
      <c r="R758" s="8" t="str">
        <f t="shared" si="162"/>
        <v/>
      </c>
      <c r="S758" s="8" t="str">
        <f t="shared" si="163"/>
        <v/>
      </c>
      <c r="T758" s="8">
        <f t="shared" si="164"/>
        <v>7985.8149999999996</v>
      </c>
      <c r="U758" s="8" t="str">
        <f t="shared" si="165"/>
        <v/>
      </c>
    </row>
    <row r="759" spans="1:21" ht="17" x14ac:dyDescent="0.2">
      <c r="A759">
        <v>47</v>
      </c>
      <c r="B759" t="s">
        <v>7</v>
      </c>
      <c r="C759">
        <v>27.83</v>
      </c>
      <c r="D759">
        <v>0</v>
      </c>
      <c r="E759" t="s">
        <v>8</v>
      </c>
      <c r="F759" t="s">
        <v>12</v>
      </c>
      <c r="G759">
        <v>23065.420699999999</v>
      </c>
      <c r="H759">
        <f t="shared" si="166"/>
        <v>23065.420699999999</v>
      </c>
      <c r="I759" t="str">
        <f t="shared" si="167"/>
        <v/>
      </c>
      <c r="J759" t="str">
        <f t="shared" si="154"/>
        <v/>
      </c>
      <c r="K759">
        <f t="shared" si="155"/>
        <v>23065.420699999999</v>
      </c>
      <c r="L759" t="str">
        <f t="shared" si="156"/>
        <v/>
      </c>
      <c r="M759">
        <f t="shared" si="157"/>
        <v>23065.420699999999</v>
      </c>
      <c r="N759">
        <f t="shared" si="158"/>
        <v>23065.420699999999</v>
      </c>
      <c r="O759" s="8" t="str">
        <f t="shared" si="159"/>
        <v/>
      </c>
      <c r="P759">
        <f t="shared" si="160"/>
        <v>23065.420699999999</v>
      </c>
      <c r="Q759" s="8" t="str">
        <f t="shared" si="161"/>
        <v/>
      </c>
      <c r="R759" s="8">
        <f t="shared" si="162"/>
        <v>23065.420699999999</v>
      </c>
      <c r="S759" s="8" t="str">
        <f t="shared" si="163"/>
        <v/>
      </c>
      <c r="T759" s="8" t="str">
        <f t="shared" si="164"/>
        <v/>
      </c>
      <c r="U759" s="8" t="str">
        <f t="shared" si="165"/>
        <v/>
      </c>
    </row>
    <row r="760" spans="1:21" ht="17" x14ac:dyDescent="0.2">
      <c r="A760">
        <v>30</v>
      </c>
      <c r="B760" t="s">
        <v>10</v>
      </c>
      <c r="C760">
        <v>37.43</v>
      </c>
      <c r="D760">
        <v>3</v>
      </c>
      <c r="E760" t="s">
        <v>11</v>
      </c>
      <c r="F760" t="s">
        <v>14</v>
      </c>
      <c r="G760">
        <v>5428.7277000000004</v>
      </c>
      <c r="H760" t="str">
        <f t="shared" si="166"/>
        <v/>
      </c>
      <c r="I760">
        <f t="shared" si="167"/>
        <v>5428.7277000000004</v>
      </c>
      <c r="J760" t="str">
        <f t="shared" si="154"/>
        <v/>
      </c>
      <c r="K760">
        <f t="shared" si="155"/>
        <v>5428.7277000000004</v>
      </c>
      <c r="L760">
        <f t="shared" si="156"/>
        <v>5428.7277000000004</v>
      </c>
      <c r="M760" t="str">
        <f t="shared" si="157"/>
        <v/>
      </c>
      <c r="N760" t="str">
        <f t="shared" si="158"/>
        <v/>
      </c>
      <c r="O760" s="8">
        <f t="shared" si="159"/>
        <v>5428.7277000000004</v>
      </c>
      <c r="P760">
        <f t="shared" si="160"/>
        <v>5428.7277000000004</v>
      </c>
      <c r="Q760" s="8" t="str">
        <f t="shared" si="161"/>
        <v/>
      </c>
      <c r="R760" s="8" t="str">
        <f t="shared" si="162"/>
        <v/>
      </c>
      <c r="S760" s="8" t="str">
        <f t="shared" si="163"/>
        <v/>
      </c>
      <c r="T760" s="8">
        <f t="shared" si="164"/>
        <v>5428.7277000000004</v>
      </c>
      <c r="U760" s="8" t="str">
        <f t="shared" si="165"/>
        <v/>
      </c>
    </row>
    <row r="761" spans="1:21" ht="17" x14ac:dyDescent="0.2">
      <c r="A761">
        <v>18</v>
      </c>
      <c r="B761" t="s">
        <v>10</v>
      </c>
      <c r="C761">
        <v>38.17</v>
      </c>
      <c r="D761">
        <v>0</v>
      </c>
      <c r="E761" t="s">
        <v>8</v>
      </c>
      <c r="F761" t="s">
        <v>12</v>
      </c>
      <c r="G761">
        <v>36307.798300000002</v>
      </c>
      <c r="H761">
        <f t="shared" si="166"/>
        <v>36307.798300000002</v>
      </c>
      <c r="I761" t="str">
        <f t="shared" si="167"/>
        <v/>
      </c>
      <c r="J761" t="str">
        <f t="shared" si="154"/>
        <v/>
      </c>
      <c r="K761">
        <f t="shared" si="155"/>
        <v>36307.798300000002</v>
      </c>
      <c r="L761">
        <f t="shared" si="156"/>
        <v>36307.798300000002</v>
      </c>
      <c r="M761" t="str">
        <f t="shared" si="157"/>
        <v/>
      </c>
      <c r="N761">
        <f t="shared" si="158"/>
        <v>36307.798300000002</v>
      </c>
      <c r="O761" s="8" t="str">
        <f t="shared" si="159"/>
        <v/>
      </c>
      <c r="P761">
        <f t="shared" si="160"/>
        <v>36307.798300000002</v>
      </c>
      <c r="Q761" s="8" t="str">
        <f t="shared" si="161"/>
        <v/>
      </c>
      <c r="R761" s="8">
        <f t="shared" si="162"/>
        <v>36307.798300000002</v>
      </c>
      <c r="S761" s="8" t="str">
        <f t="shared" si="163"/>
        <v/>
      </c>
      <c r="T761" s="8" t="str">
        <f t="shared" si="164"/>
        <v/>
      </c>
      <c r="U761" s="8" t="str">
        <f t="shared" si="165"/>
        <v/>
      </c>
    </row>
    <row r="762" spans="1:21" ht="17" x14ac:dyDescent="0.2">
      <c r="A762">
        <v>22</v>
      </c>
      <c r="B762" t="s">
        <v>7</v>
      </c>
      <c r="C762">
        <v>34.58</v>
      </c>
      <c r="D762">
        <v>2</v>
      </c>
      <c r="E762" t="s">
        <v>11</v>
      </c>
      <c r="F762" t="s">
        <v>14</v>
      </c>
      <c r="G762">
        <v>3925.7582000000002</v>
      </c>
      <c r="H762" t="str">
        <f t="shared" si="166"/>
        <v/>
      </c>
      <c r="I762">
        <f t="shared" si="167"/>
        <v>3925.7582000000002</v>
      </c>
      <c r="J762" t="str">
        <f t="shared" si="154"/>
        <v/>
      </c>
      <c r="K762">
        <f t="shared" si="155"/>
        <v>3925.7582000000002</v>
      </c>
      <c r="L762" t="str">
        <f t="shared" si="156"/>
        <v/>
      </c>
      <c r="M762">
        <f t="shared" si="157"/>
        <v>3925.7582000000002</v>
      </c>
      <c r="N762" t="str">
        <f t="shared" si="158"/>
        <v/>
      </c>
      <c r="O762" s="8">
        <f t="shared" si="159"/>
        <v>3925.7582000000002</v>
      </c>
      <c r="P762">
        <f t="shared" si="160"/>
        <v>3925.7582000000002</v>
      </c>
      <c r="Q762" s="8" t="str">
        <f t="shared" si="161"/>
        <v/>
      </c>
      <c r="R762" s="8" t="str">
        <f t="shared" si="162"/>
        <v/>
      </c>
      <c r="S762" s="8" t="str">
        <f t="shared" si="163"/>
        <v/>
      </c>
      <c r="T762" s="8">
        <f t="shared" si="164"/>
        <v>3925.7582000000002</v>
      </c>
      <c r="U762" s="8" t="str">
        <f t="shared" si="165"/>
        <v/>
      </c>
    </row>
    <row r="763" spans="1:21" ht="17" x14ac:dyDescent="0.2">
      <c r="A763">
        <v>23</v>
      </c>
      <c r="B763" t="s">
        <v>10</v>
      </c>
      <c r="C763">
        <v>35.200000000000003</v>
      </c>
      <c r="D763">
        <v>1</v>
      </c>
      <c r="E763" t="s">
        <v>11</v>
      </c>
      <c r="F763" t="s">
        <v>9</v>
      </c>
      <c r="G763">
        <v>2416.9549999999999</v>
      </c>
      <c r="H763" t="str">
        <f t="shared" si="166"/>
        <v/>
      </c>
      <c r="I763">
        <f t="shared" si="167"/>
        <v>2416.9549999999999</v>
      </c>
      <c r="J763" t="str">
        <f t="shared" si="154"/>
        <v/>
      </c>
      <c r="K763">
        <f t="shared" si="155"/>
        <v>2416.9549999999999</v>
      </c>
      <c r="L763">
        <f t="shared" si="156"/>
        <v>2416.9549999999999</v>
      </c>
      <c r="M763" t="str">
        <f t="shared" si="157"/>
        <v/>
      </c>
      <c r="N763">
        <f t="shared" si="158"/>
        <v>2416.9549999999999</v>
      </c>
      <c r="O763" s="8" t="str">
        <f t="shared" si="159"/>
        <v/>
      </c>
      <c r="P763" t="str">
        <f t="shared" si="160"/>
        <v/>
      </c>
      <c r="Q763" s="8">
        <f t="shared" si="161"/>
        <v>2416.9549999999999</v>
      </c>
      <c r="R763" s="8" t="str">
        <f t="shared" si="162"/>
        <v/>
      </c>
      <c r="S763" s="8">
        <f t="shared" si="163"/>
        <v>2416.9549999999999</v>
      </c>
      <c r="T763" s="8" t="str">
        <f t="shared" si="164"/>
        <v/>
      </c>
      <c r="U763" s="8" t="str">
        <f t="shared" si="165"/>
        <v/>
      </c>
    </row>
    <row r="764" spans="1:21" ht="17" x14ac:dyDescent="0.2">
      <c r="A764">
        <v>33</v>
      </c>
      <c r="B764" t="s">
        <v>10</v>
      </c>
      <c r="C764">
        <v>27.1</v>
      </c>
      <c r="D764">
        <v>1</v>
      </c>
      <c r="E764" t="s">
        <v>8</v>
      </c>
      <c r="F764" t="s">
        <v>9</v>
      </c>
      <c r="G764">
        <v>19040.876</v>
      </c>
      <c r="H764">
        <f t="shared" si="166"/>
        <v>19040.876</v>
      </c>
      <c r="I764" t="str">
        <f t="shared" si="167"/>
        <v/>
      </c>
      <c r="J764" t="str">
        <f t="shared" si="154"/>
        <v/>
      </c>
      <c r="K764">
        <f t="shared" si="155"/>
        <v>19040.876</v>
      </c>
      <c r="L764">
        <f t="shared" si="156"/>
        <v>19040.876</v>
      </c>
      <c r="M764" t="str">
        <f t="shared" si="157"/>
        <v/>
      </c>
      <c r="N764">
        <f t="shared" si="158"/>
        <v>19040.876</v>
      </c>
      <c r="O764" s="8" t="str">
        <f t="shared" si="159"/>
        <v/>
      </c>
      <c r="P764" t="str">
        <f t="shared" si="160"/>
        <v/>
      </c>
      <c r="Q764" s="8">
        <f t="shared" si="161"/>
        <v>19040.876</v>
      </c>
      <c r="R764" s="8" t="str">
        <f t="shared" si="162"/>
        <v/>
      </c>
      <c r="S764" s="8">
        <f t="shared" si="163"/>
        <v>19040.876</v>
      </c>
      <c r="T764" s="8" t="str">
        <f t="shared" si="164"/>
        <v/>
      </c>
      <c r="U764" s="8" t="str">
        <f t="shared" si="165"/>
        <v/>
      </c>
    </row>
    <row r="765" spans="1:21" ht="17" x14ac:dyDescent="0.2">
      <c r="A765">
        <v>27</v>
      </c>
      <c r="B765" t="s">
        <v>10</v>
      </c>
      <c r="C765">
        <v>26.03</v>
      </c>
      <c r="D765">
        <v>0</v>
      </c>
      <c r="E765" t="s">
        <v>11</v>
      </c>
      <c r="F765" t="s">
        <v>14</v>
      </c>
      <c r="G765">
        <v>3070.8087</v>
      </c>
      <c r="H765" t="str">
        <f t="shared" si="166"/>
        <v/>
      </c>
      <c r="I765">
        <f t="shared" si="167"/>
        <v>3070.8087</v>
      </c>
      <c r="J765" t="str">
        <f t="shared" si="154"/>
        <v/>
      </c>
      <c r="K765">
        <f t="shared" si="155"/>
        <v>3070.8087</v>
      </c>
      <c r="L765">
        <f t="shared" si="156"/>
        <v>3070.8087</v>
      </c>
      <c r="M765" t="str">
        <f t="shared" si="157"/>
        <v/>
      </c>
      <c r="N765" t="str">
        <f t="shared" si="158"/>
        <v/>
      </c>
      <c r="O765" s="8">
        <f t="shared" si="159"/>
        <v>3070.8087</v>
      </c>
      <c r="P765">
        <f t="shared" si="160"/>
        <v>3070.8087</v>
      </c>
      <c r="Q765" s="8" t="str">
        <f t="shared" si="161"/>
        <v/>
      </c>
      <c r="R765" s="8" t="str">
        <f t="shared" si="162"/>
        <v/>
      </c>
      <c r="S765" s="8" t="str">
        <f t="shared" si="163"/>
        <v/>
      </c>
      <c r="T765" s="8">
        <f t="shared" si="164"/>
        <v>3070.8087</v>
      </c>
      <c r="U765" s="8" t="str">
        <f t="shared" si="165"/>
        <v/>
      </c>
    </row>
    <row r="766" spans="1:21" ht="17" x14ac:dyDescent="0.2">
      <c r="A766">
        <v>45</v>
      </c>
      <c r="B766" t="s">
        <v>7</v>
      </c>
      <c r="C766">
        <v>25.175000000000001</v>
      </c>
      <c r="D766">
        <v>2</v>
      </c>
      <c r="E766" t="s">
        <v>11</v>
      </c>
      <c r="F766" t="s">
        <v>14</v>
      </c>
      <c r="G766">
        <v>9095.0682500000003</v>
      </c>
      <c r="H766" t="str">
        <f t="shared" si="166"/>
        <v/>
      </c>
      <c r="I766">
        <f t="shared" si="167"/>
        <v>9095.0682500000003</v>
      </c>
      <c r="J766" t="str">
        <f t="shared" si="154"/>
        <v/>
      </c>
      <c r="K766">
        <f t="shared" si="155"/>
        <v>9095.0682500000003</v>
      </c>
      <c r="L766" t="str">
        <f t="shared" si="156"/>
        <v/>
      </c>
      <c r="M766">
        <f t="shared" si="157"/>
        <v>9095.0682500000003</v>
      </c>
      <c r="N766" t="str">
        <f t="shared" si="158"/>
        <v/>
      </c>
      <c r="O766" s="8">
        <f t="shared" si="159"/>
        <v>9095.0682500000003</v>
      </c>
      <c r="P766">
        <f t="shared" si="160"/>
        <v>9095.0682500000003</v>
      </c>
      <c r="Q766" s="8" t="str">
        <f t="shared" si="161"/>
        <v/>
      </c>
      <c r="R766" s="8" t="str">
        <f t="shared" si="162"/>
        <v/>
      </c>
      <c r="S766" s="8" t="str">
        <f t="shared" si="163"/>
        <v/>
      </c>
      <c r="T766" s="8">
        <f t="shared" si="164"/>
        <v>9095.0682500000003</v>
      </c>
      <c r="U766" s="8" t="str">
        <f t="shared" si="165"/>
        <v/>
      </c>
    </row>
    <row r="767" spans="1:21" ht="17" x14ac:dyDescent="0.2">
      <c r="A767">
        <v>57</v>
      </c>
      <c r="B767" t="s">
        <v>7</v>
      </c>
      <c r="C767">
        <v>31.824999999999999</v>
      </c>
      <c r="D767">
        <v>0</v>
      </c>
      <c r="E767" t="s">
        <v>11</v>
      </c>
      <c r="F767" t="s">
        <v>13</v>
      </c>
      <c r="G767">
        <v>11842.623750000001</v>
      </c>
      <c r="H767" t="str">
        <f t="shared" si="166"/>
        <v/>
      </c>
      <c r="I767">
        <f t="shared" si="167"/>
        <v>11842.623750000001</v>
      </c>
      <c r="J767" t="str">
        <f t="shared" si="154"/>
        <v/>
      </c>
      <c r="K767">
        <f t="shared" si="155"/>
        <v>11842.623750000001</v>
      </c>
      <c r="L767" t="str">
        <f t="shared" si="156"/>
        <v/>
      </c>
      <c r="M767">
        <f t="shared" si="157"/>
        <v>11842.623750000001</v>
      </c>
      <c r="N767" t="str">
        <f t="shared" si="158"/>
        <v/>
      </c>
      <c r="O767" s="8">
        <f t="shared" si="159"/>
        <v>11842.623750000001</v>
      </c>
      <c r="P767" t="str">
        <f t="shared" si="160"/>
        <v/>
      </c>
      <c r="Q767" s="8">
        <f t="shared" si="161"/>
        <v>11842.623750000001</v>
      </c>
      <c r="R767" s="8" t="str">
        <f t="shared" si="162"/>
        <v/>
      </c>
      <c r="S767" s="8" t="str">
        <f t="shared" si="163"/>
        <v/>
      </c>
      <c r="T767" s="8" t="str">
        <f t="shared" si="164"/>
        <v/>
      </c>
      <c r="U767" s="8">
        <f t="shared" si="165"/>
        <v>11842.623750000001</v>
      </c>
    </row>
    <row r="768" spans="1:21" ht="17" x14ac:dyDescent="0.2">
      <c r="A768">
        <v>47</v>
      </c>
      <c r="B768" t="s">
        <v>10</v>
      </c>
      <c r="C768">
        <v>32.299999999999997</v>
      </c>
      <c r="D768">
        <v>1</v>
      </c>
      <c r="E768" t="s">
        <v>11</v>
      </c>
      <c r="F768" t="s">
        <v>9</v>
      </c>
      <c r="G768">
        <v>8062.7640000000001</v>
      </c>
      <c r="H768" t="str">
        <f t="shared" si="166"/>
        <v/>
      </c>
      <c r="I768">
        <f t="shared" si="167"/>
        <v>8062.7640000000001</v>
      </c>
      <c r="J768" t="str">
        <f t="shared" si="154"/>
        <v/>
      </c>
      <c r="K768">
        <f t="shared" si="155"/>
        <v>8062.7640000000001</v>
      </c>
      <c r="L768">
        <f t="shared" si="156"/>
        <v>8062.7640000000001</v>
      </c>
      <c r="M768" t="str">
        <f t="shared" si="157"/>
        <v/>
      </c>
      <c r="N768">
        <f t="shared" si="158"/>
        <v>8062.7640000000001</v>
      </c>
      <c r="O768" s="8" t="str">
        <f t="shared" si="159"/>
        <v/>
      </c>
      <c r="P768" t="str">
        <f t="shared" si="160"/>
        <v/>
      </c>
      <c r="Q768" s="8">
        <f t="shared" si="161"/>
        <v>8062.7640000000001</v>
      </c>
      <c r="R768" s="8" t="str">
        <f t="shared" si="162"/>
        <v/>
      </c>
      <c r="S768" s="8">
        <f t="shared" si="163"/>
        <v>8062.7640000000001</v>
      </c>
      <c r="T768" s="8" t="str">
        <f t="shared" si="164"/>
        <v/>
      </c>
      <c r="U768" s="8" t="str">
        <f t="shared" si="165"/>
        <v/>
      </c>
    </row>
    <row r="769" spans="1:21" ht="17" x14ac:dyDescent="0.2">
      <c r="A769">
        <v>42</v>
      </c>
      <c r="B769" t="s">
        <v>7</v>
      </c>
      <c r="C769">
        <v>29</v>
      </c>
      <c r="D769">
        <v>1</v>
      </c>
      <c r="E769" t="s">
        <v>11</v>
      </c>
      <c r="F769" t="s">
        <v>9</v>
      </c>
      <c r="G769">
        <v>7050.6419999999998</v>
      </c>
      <c r="H769" t="str">
        <f t="shared" si="166"/>
        <v/>
      </c>
      <c r="I769">
        <f t="shared" si="167"/>
        <v>7050.6419999999998</v>
      </c>
      <c r="J769" t="str">
        <f t="shared" si="154"/>
        <v/>
      </c>
      <c r="K769">
        <f t="shared" si="155"/>
        <v>7050.6419999999998</v>
      </c>
      <c r="L769" t="str">
        <f t="shared" si="156"/>
        <v/>
      </c>
      <c r="M769">
        <f t="shared" si="157"/>
        <v>7050.6419999999998</v>
      </c>
      <c r="N769">
        <f t="shared" si="158"/>
        <v>7050.6419999999998</v>
      </c>
      <c r="O769" s="8" t="str">
        <f t="shared" si="159"/>
        <v/>
      </c>
      <c r="P769" t="str">
        <f t="shared" si="160"/>
        <v/>
      </c>
      <c r="Q769" s="8">
        <f t="shared" si="161"/>
        <v>7050.6419999999998</v>
      </c>
      <c r="R769" s="8" t="str">
        <f t="shared" si="162"/>
        <v/>
      </c>
      <c r="S769" s="8">
        <f t="shared" si="163"/>
        <v>7050.6419999999998</v>
      </c>
      <c r="T769" s="8" t="str">
        <f t="shared" si="164"/>
        <v/>
      </c>
      <c r="U769" s="8" t="str">
        <f t="shared" si="165"/>
        <v/>
      </c>
    </row>
    <row r="770" spans="1:21" ht="17" x14ac:dyDescent="0.2">
      <c r="A770">
        <v>64</v>
      </c>
      <c r="B770" t="s">
        <v>7</v>
      </c>
      <c r="C770">
        <v>39.700000000000003</v>
      </c>
      <c r="D770">
        <v>0</v>
      </c>
      <c r="E770" t="s">
        <v>11</v>
      </c>
      <c r="F770" t="s">
        <v>9</v>
      </c>
      <c r="G770">
        <v>14319.031000000001</v>
      </c>
      <c r="H770" t="str">
        <f t="shared" si="166"/>
        <v/>
      </c>
      <c r="I770">
        <f t="shared" si="167"/>
        <v>14319.031000000001</v>
      </c>
      <c r="J770" t="str">
        <f t="shared" si="154"/>
        <v/>
      </c>
      <c r="K770">
        <f t="shared" si="155"/>
        <v>14319.031000000001</v>
      </c>
      <c r="L770" t="str">
        <f t="shared" si="156"/>
        <v/>
      </c>
      <c r="M770">
        <f t="shared" si="157"/>
        <v>14319.031000000001</v>
      </c>
      <c r="N770">
        <f t="shared" si="158"/>
        <v>14319.031000000001</v>
      </c>
      <c r="O770" s="8" t="str">
        <f t="shared" si="159"/>
        <v/>
      </c>
      <c r="P770" t="str">
        <f t="shared" si="160"/>
        <v/>
      </c>
      <c r="Q770" s="8">
        <f t="shared" si="161"/>
        <v>14319.031000000001</v>
      </c>
      <c r="R770" s="8" t="str">
        <f t="shared" si="162"/>
        <v/>
      </c>
      <c r="S770" s="8">
        <f t="shared" si="163"/>
        <v>14319.031000000001</v>
      </c>
      <c r="T770" s="8" t="str">
        <f t="shared" si="164"/>
        <v/>
      </c>
      <c r="U770" s="8" t="str">
        <f t="shared" si="165"/>
        <v/>
      </c>
    </row>
    <row r="771" spans="1:21" ht="17" x14ac:dyDescent="0.2">
      <c r="A771">
        <v>38</v>
      </c>
      <c r="B771" t="s">
        <v>7</v>
      </c>
      <c r="C771">
        <v>19.475000000000001</v>
      </c>
      <c r="D771">
        <v>2</v>
      </c>
      <c r="E771" t="s">
        <v>11</v>
      </c>
      <c r="F771" t="s">
        <v>13</v>
      </c>
      <c r="G771">
        <v>6933.2422500000002</v>
      </c>
      <c r="H771" t="str">
        <f t="shared" si="166"/>
        <v/>
      </c>
      <c r="I771">
        <f t="shared" si="167"/>
        <v>6933.2422500000002</v>
      </c>
      <c r="J771">
        <f t="shared" ref="J771:J834" si="168">IF(C771&lt;=25,G771,"")</f>
        <v>6933.2422500000002</v>
      </c>
      <c r="K771" t="str">
        <f t="shared" ref="K771:K834" si="169">IF(C771&gt;25,G771,"")</f>
        <v/>
      </c>
      <c r="L771" t="str">
        <f t="shared" ref="L771:L834" si="170">IF(B771="male",G771,"")</f>
        <v/>
      </c>
      <c r="M771">
        <f t="shared" ref="M771:M834" si="171">IF(B771="female",G771,"")</f>
        <v>6933.2422500000002</v>
      </c>
      <c r="N771" t="str">
        <f t="shared" ref="N771:N834" si="172">IF(OR(F771="southwest", F771="southeast"),G771,"")</f>
        <v/>
      </c>
      <c r="O771" s="8">
        <f t="shared" ref="O771:O834" si="173">IF(OR(F771="northwest", F771="northeast"), G771, "")</f>
        <v>6933.2422500000002</v>
      </c>
      <c r="P771" t="str">
        <f t="shared" ref="P771:P834" si="174">IF(OR(F771="northeast", F771="southeast"),G771,"")</f>
        <v/>
      </c>
      <c r="Q771" s="8">
        <f t="shared" ref="Q771:Q834" si="175">IF(OR(F771="southwest", F771="northwest"),G771,"")</f>
        <v>6933.2422500000002</v>
      </c>
      <c r="R771" s="8" t="str">
        <f t="shared" ref="R771:R834" si="176">IF(F771="southeast",G771,"")</f>
        <v/>
      </c>
      <c r="S771" s="8" t="str">
        <f t="shared" ref="S771:S834" si="177">IF(F771="southwest",G771,"")</f>
        <v/>
      </c>
      <c r="T771" s="8" t="str">
        <f t="shared" ref="T771:T834" si="178">IF(F771="northeast", G771,"")</f>
        <v/>
      </c>
      <c r="U771" s="8">
        <f t="shared" ref="U771:U834" si="179">IF(F771="northwest",G771,"")</f>
        <v>6933.2422500000002</v>
      </c>
    </row>
    <row r="772" spans="1:21" ht="17" x14ac:dyDescent="0.2">
      <c r="A772">
        <v>61</v>
      </c>
      <c r="B772" t="s">
        <v>10</v>
      </c>
      <c r="C772">
        <v>36.1</v>
      </c>
      <c r="D772">
        <v>3</v>
      </c>
      <c r="E772" t="s">
        <v>11</v>
      </c>
      <c r="F772" t="s">
        <v>9</v>
      </c>
      <c r="G772">
        <v>27941.28758</v>
      </c>
      <c r="H772" t="str">
        <f t="shared" ref="H772:H835" si="180">IF(E772="yes",G772,"")</f>
        <v/>
      </c>
      <c r="I772">
        <f t="shared" ref="I772:I835" si="181">IF(E772="no",G772,"")</f>
        <v>27941.28758</v>
      </c>
      <c r="J772" t="str">
        <f t="shared" si="168"/>
        <v/>
      </c>
      <c r="K772">
        <f t="shared" si="169"/>
        <v>27941.28758</v>
      </c>
      <c r="L772">
        <f t="shared" si="170"/>
        <v>27941.28758</v>
      </c>
      <c r="M772" t="str">
        <f t="shared" si="171"/>
        <v/>
      </c>
      <c r="N772">
        <f t="shared" si="172"/>
        <v>27941.28758</v>
      </c>
      <c r="O772" s="8" t="str">
        <f t="shared" si="173"/>
        <v/>
      </c>
      <c r="P772" t="str">
        <f t="shared" si="174"/>
        <v/>
      </c>
      <c r="Q772" s="8">
        <f t="shared" si="175"/>
        <v>27941.28758</v>
      </c>
      <c r="R772" s="8" t="str">
        <f t="shared" si="176"/>
        <v/>
      </c>
      <c r="S772" s="8">
        <f t="shared" si="177"/>
        <v>27941.28758</v>
      </c>
      <c r="T772" s="8" t="str">
        <f t="shared" si="178"/>
        <v/>
      </c>
      <c r="U772" s="8" t="str">
        <f t="shared" si="179"/>
        <v/>
      </c>
    </row>
    <row r="773" spans="1:21" ht="17" x14ac:dyDescent="0.2">
      <c r="A773">
        <v>53</v>
      </c>
      <c r="B773" t="s">
        <v>7</v>
      </c>
      <c r="C773">
        <v>26.7</v>
      </c>
      <c r="D773">
        <v>2</v>
      </c>
      <c r="E773" t="s">
        <v>11</v>
      </c>
      <c r="F773" t="s">
        <v>9</v>
      </c>
      <c r="G773">
        <v>11150.78</v>
      </c>
      <c r="H773" t="str">
        <f t="shared" si="180"/>
        <v/>
      </c>
      <c r="I773">
        <f t="shared" si="181"/>
        <v>11150.78</v>
      </c>
      <c r="J773" t="str">
        <f t="shared" si="168"/>
        <v/>
      </c>
      <c r="K773">
        <f t="shared" si="169"/>
        <v>11150.78</v>
      </c>
      <c r="L773" t="str">
        <f t="shared" si="170"/>
        <v/>
      </c>
      <c r="M773">
        <f t="shared" si="171"/>
        <v>11150.78</v>
      </c>
      <c r="N773">
        <f t="shared" si="172"/>
        <v>11150.78</v>
      </c>
      <c r="O773" s="8" t="str">
        <f t="shared" si="173"/>
        <v/>
      </c>
      <c r="P773" t="str">
        <f t="shared" si="174"/>
        <v/>
      </c>
      <c r="Q773" s="8">
        <f t="shared" si="175"/>
        <v>11150.78</v>
      </c>
      <c r="R773" s="8" t="str">
        <f t="shared" si="176"/>
        <v/>
      </c>
      <c r="S773" s="8">
        <f t="shared" si="177"/>
        <v>11150.78</v>
      </c>
      <c r="T773" s="8" t="str">
        <f t="shared" si="178"/>
        <v/>
      </c>
      <c r="U773" s="8" t="str">
        <f t="shared" si="179"/>
        <v/>
      </c>
    </row>
    <row r="774" spans="1:21" ht="17" x14ac:dyDescent="0.2">
      <c r="A774">
        <v>44</v>
      </c>
      <c r="B774" t="s">
        <v>7</v>
      </c>
      <c r="C774">
        <v>36.479999999999997</v>
      </c>
      <c r="D774">
        <v>0</v>
      </c>
      <c r="E774" t="s">
        <v>11</v>
      </c>
      <c r="F774" t="s">
        <v>14</v>
      </c>
      <c r="G774">
        <v>12797.20962</v>
      </c>
      <c r="H774" t="str">
        <f t="shared" si="180"/>
        <v/>
      </c>
      <c r="I774">
        <f t="shared" si="181"/>
        <v>12797.20962</v>
      </c>
      <c r="J774" t="str">
        <f t="shared" si="168"/>
        <v/>
      </c>
      <c r="K774">
        <f t="shared" si="169"/>
        <v>12797.20962</v>
      </c>
      <c r="L774" t="str">
        <f t="shared" si="170"/>
        <v/>
      </c>
      <c r="M774">
        <f t="shared" si="171"/>
        <v>12797.20962</v>
      </c>
      <c r="N774" t="str">
        <f t="shared" si="172"/>
        <v/>
      </c>
      <c r="O774" s="8">
        <f t="shared" si="173"/>
        <v>12797.20962</v>
      </c>
      <c r="P774">
        <f t="shared" si="174"/>
        <v>12797.20962</v>
      </c>
      <c r="Q774" s="8" t="str">
        <f t="shared" si="175"/>
        <v/>
      </c>
      <c r="R774" s="8" t="str">
        <f t="shared" si="176"/>
        <v/>
      </c>
      <c r="S774" s="8" t="str">
        <f t="shared" si="177"/>
        <v/>
      </c>
      <c r="T774" s="8">
        <f t="shared" si="178"/>
        <v>12797.20962</v>
      </c>
      <c r="U774" s="8" t="str">
        <f t="shared" si="179"/>
        <v/>
      </c>
    </row>
    <row r="775" spans="1:21" ht="17" x14ac:dyDescent="0.2">
      <c r="A775">
        <v>19</v>
      </c>
      <c r="B775" t="s">
        <v>7</v>
      </c>
      <c r="C775">
        <v>28.88</v>
      </c>
      <c r="D775">
        <v>0</v>
      </c>
      <c r="E775" t="s">
        <v>8</v>
      </c>
      <c r="F775" t="s">
        <v>13</v>
      </c>
      <c r="G775">
        <v>17748.5062</v>
      </c>
      <c r="H775">
        <f t="shared" si="180"/>
        <v>17748.5062</v>
      </c>
      <c r="I775" t="str">
        <f t="shared" si="181"/>
        <v/>
      </c>
      <c r="J775" t="str">
        <f t="shared" si="168"/>
        <v/>
      </c>
      <c r="K775">
        <f t="shared" si="169"/>
        <v>17748.5062</v>
      </c>
      <c r="L775" t="str">
        <f t="shared" si="170"/>
        <v/>
      </c>
      <c r="M775">
        <f t="shared" si="171"/>
        <v>17748.5062</v>
      </c>
      <c r="N775" t="str">
        <f t="shared" si="172"/>
        <v/>
      </c>
      <c r="O775" s="8">
        <f t="shared" si="173"/>
        <v>17748.5062</v>
      </c>
      <c r="P775" t="str">
        <f t="shared" si="174"/>
        <v/>
      </c>
      <c r="Q775" s="8">
        <f t="shared" si="175"/>
        <v>17748.5062</v>
      </c>
      <c r="R775" s="8" t="str">
        <f t="shared" si="176"/>
        <v/>
      </c>
      <c r="S775" s="8" t="str">
        <f t="shared" si="177"/>
        <v/>
      </c>
      <c r="T775" s="8" t="str">
        <f t="shared" si="178"/>
        <v/>
      </c>
      <c r="U775" s="8">
        <f t="shared" si="179"/>
        <v>17748.5062</v>
      </c>
    </row>
    <row r="776" spans="1:21" ht="17" x14ac:dyDescent="0.2">
      <c r="A776">
        <v>41</v>
      </c>
      <c r="B776" t="s">
        <v>10</v>
      </c>
      <c r="C776">
        <v>34.200000000000003</v>
      </c>
      <c r="D776">
        <v>2</v>
      </c>
      <c r="E776" t="s">
        <v>11</v>
      </c>
      <c r="F776" t="s">
        <v>13</v>
      </c>
      <c r="G776">
        <v>7261.741</v>
      </c>
      <c r="H776" t="str">
        <f t="shared" si="180"/>
        <v/>
      </c>
      <c r="I776">
        <f t="shared" si="181"/>
        <v>7261.741</v>
      </c>
      <c r="J776" t="str">
        <f t="shared" si="168"/>
        <v/>
      </c>
      <c r="K776">
        <f t="shared" si="169"/>
        <v>7261.741</v>
      </c>
      <c r="L776">
        <f t="shared" si="170"/>
        <v>7261.741</v>
      </c>
      <c r="M776" t="str">
        <f t="shared" si="171"/>
        <v/>
      </c>
      <c r="N776" t="str">
        <f t="shared" si="172"/>
        <v/>
      </c>
      <c r="O776" s="8">
        <f t="shared" si="173"/>
        <v>7261.741</v>
      </c>
      <c r="P776" t="str">
        <f t="shared" si="174"/>
        <v/>
      </c>
      <c r="Q776" s="8">
        <f t="shared" si="175"/>
        <v>7261.741</v>
      </c>
      <c r="R776" s="8" t="str">
        <f t="shared" si="176"/>
        <v/>
      </c>
      <c r="S776" s="8" t="str">
        <f t="shared" si="177"/>
        <v/>
      </c>
      <c r="T776" s="8" t="str">
        <f t="shared" si="178"/>
        <v/>
      </c>
      <c r="U776" s="8">
        <f t="shared" si="179"/>
        <v>7261.741</v>
      </c>
    </row>
    <row r="777" spans="1:21" ht="17" x14ac:dyDescent="0.2">
      <c r="A777">
        <v>51</v>
      </c>
      <c r="B777" t="s">
        <v>10</v>
      </c>
      <c r="C777">
        <v>33.33</v>
      </c>
      <c r="D777">
        <v>3</v>
      </c>
      <c r="E777" t="s">
        <v>11</v>
      </c>
      <c r="F777" t="s">
        <v>12</v>
      </c>
      <c r="G777">
        <v>10560.4917</v>
      </c>
      <c r="H777" t="str">
        <f t="shared" si="180"/>
        <v/>
      </c>
      <c r="I777">
        <f t="shared" si="181"/>
        <v>10560.4917</v>
      </c>
      <c r="J777" t="str">
        <f t="shared" si="168"/>
        <v/>
      </c>
      <c r="K777">
        <f t="shared" si="169"/>
        <v>10560.4917</v>
      </c>
      <c r="L777">
        <f t="shared" si="170"/>
        <v>10560.4917</v>
      </c>
      <c r="M777" t="str">
        <f t="shared" si="171"/>
        <v/>
      </c>
      <c r="N777">
        <f t="shared" si="172"/>
        <v>10560.4917</v>
      </c>
      <c r="O777" s="8" t="str">
        <f t="shared" si="173"/>
        <v/>
      </c>
      <c r="P777">
        <f t="shared" si="174"/>
        <v>10560.4917</v>
      </c>
      <c r="Q777" s="8" t="str">
        <f t="shared" si="175"/>
        <v/>
      </c>
      <c r="R777" s="8">
        <f t="shared" si="176"/>
        <v>10560.4917</v>
      </c>
      <c r="S777" s="8" t="str">
        <f t="shared" si="177"/>
        <v/>
      </c>
      <c r="T777" s="8" t="str">
        <f t="shared" si="178"/>
        <v/>
      </c>
      <c r="U777" s="8" t="str">
        <f t="shared" si="179"/>
        <v/>
      </c>
    </row>
    <row r="778" spans="1:21" ht="17" x14ac:dyDescent="0.2">
      <c r="A778">
        <v>40</v>
      </c>
      <c r="B778" t="s">
        <v>10</v>
      </c>
      <c r="C778">
        <v>32.299999999999997</v>
      </c>
      <c r="D778">
        <v>2</v>
      </c>
      <c r="E778" t="s">
        <v>11</v>
      </c>
      <c r="F778" t="s">
        <v>13</v>
      </c>
      <c r="G778">
        <v>6986.6970000000001</v>
      </c>
      <c r="H778" t="str">
        <f t="shared" si="180"/>
        <v/>
      </c>
      <c r="I778">
        <f t="shared" si="181"/>
        <v>6986.6970000000001</v>
      </c>
      <c r="J778" t="str">
        <f t="shared" si="168"/>
        <v/>
      </c>
      <c r="K778">
        <f t="shared" si="169"/>
        <v>6986.6970000000001</v>
      </c>
      <c r="L778">
        <f t="shared" si="170"/>
        <v>6986.6970000000001</v>
      </c>
      <c r="M778" t="str">
        <f t="shared" si="171"/>
        <v/>
      </c>
      <c r="N778" t="str">
        <f t="shared" si="172"/>
        <v/>
      </c>
      <c r="O778" s="8">
        <f t="shared" si="173"/>
        <v>6986.6970000000001</v>
      </c>
      <c r="P778" t="str">
        <f t="shared" si="174"/>
        <v/>
      </c>
      <c r="Q778" s="8">
        <f t="shared" si="175"/>
        <v>6986.6970000000001</v>
      </c>
      <c r="R778" s="8" t="str">
        <f t="shared" si="176"/>
        <v/>
      </c>
      <c r="S778" s="8" t="str">
        <f t="shared" si="177"/>
        <v/>
      </c>
      <c r="T778" s="8" t="str">
        <f t="shared" si="178"/>
        <v/>
      </c>
      <c r="U778" s="8">
        <f t="shared" si="179"/>
        <v>6986.6970000000001</v>
      </c>
    </row>
    <row r="779" spans="1:21" ht="17" x14ac:dyDescent="0.2">
      <c r="A779">
        <v>45</v>
      </c>
      <c r="B779" t="s">
        <v>10</v>
      </c>
      <c r="C779">
        <v>39.805</v>
      </c>
      <c r="D779">
        <v>0</v>
      </c>
      <c r="E779" t="s">
        <v>11</v>
      </c>
      <c r="F779" t="s">
        <v>14</v>
      </c>
      <c r="G779">
        <v>7448.4039499999999</v>
      </c>
      <c r="H779" t="str">
        <f t="shared" si="180"/>
        <v/>
      </c>
      <c r="I779">
        <f t="shared" si="181"/>
        <v>7448.4039499999999</v>
      </c>
      <c r="J779" t="str">
        <f t="shared" si="168"/>
        <v/>
      </c>
      <c r="K779">
        <f t="shared" si="169"/>
        <v>7448.4039499999999</v>
      </c>
      <c r="L779">
        <f t="shared" si="170"/>
        <v>7448.4039499999999</v>
      </c>
      <c r="M779" t="str">
        <f t="shared" si="171"/>
        <v/>
      </c>
      <c r="N779" t="str">
        <f t="shared" si="172"/>
        <v/>
      </c>
      <c r="O779" s="8">
        <f t="shared" si="173"/>
        <v>7448.4039499999999</v>
      </c>
      <c r="P779">
        <f t="shared" si="174"/>
        <v>7448.4039499999999</v>
      </c>
      <c r="Q779" s="8" t="str">
        <f t="shared" si="175"/>
        <v/>
      </c>
      <c r="R779" s="8" t="str">
        <f t="shared" si="176"/>
        <v/>
      </c>
      <c r="S779" s="8" t="str">
        <f t="shared" si="177"/>
        <v/>
      </c>
      <c r="T779" s="8">
        <f t="shared" si="178"/>
        <v>7448.4039499999999</v>
      </c>
      <c r="U779" s="8" t="str">
        <f t="shared" si="179"/>
        <v/>
      </c>
    </row>
    <row r="780" spans="1:21" ht="17" x14ac:dyDescent="0.2">
      <c r="A780">
        <v>35</v>
      </c>
      <c r="B780" t="s">
        <v>10</v>
      </c>
      <c r="C780">
        <v>34.32</v>
      </c>
      <c r="D780">
        <v>3</v>
      </c>
      <c r="E780" t="s">
        <v>11</v>
      </c>
      <c r="F780" t="s">
        <v>12</v>
      </c>
      <c r="G780">
        <v>5934.3797999999997</v>
      </c>
      <c r="H780" t="str">
        <f t="shared" si="180"/>
        <v/>
      </c>
      <c r="I780">
        <f t="shared" si="181"/>
        <v>5934.3797999999997</v>
      </c>
      <c r="J780" t="str">
        <f t="shared" si="168"/>
        <v/>
      </c>
      <c r="K780">
        <f t="shared" si="169"/>
        <v>5934.3797999999997</v>
      </c>
      <c r="L780">
        <f t="shared" si="170"/>
        <v>5934.3797999999997</v>
      </c>
      <c r="M780" t="str">
        <f t="shared" si="171"/>
        <v/>
      </c>
      <c r="N780">
        <f t="shared" si="172"/>
        <v>5934.3797999999997</v>
      </c>
      <c r="O780" s="8" t="str">
        <f t="shared" si="173"/>
        <v/>
      </c>
      <c r="P780">
        <f t="shared" si="174"/>
        <v>5934.3797999999997</v>
      </c>
      <c r="Q780" s="8" t="str">
        <f t="shared" si="175"/>
        <v/>
      </c>
      <c r="R780" s="8">
        <f t="shared" si="176"/>
        <v>5934.3797999999997</v>
      </c>
      <c r="S780" s="8" t="str">
        <f t="shared" si="177"/>
        <v/>
      </c>
      <c r="T780" s="8" t="str">
        <f t="shared" si="178"/>
        <v/>
      </c>
      <c r="U780" s="8" t="str">
        <f t="shared" si="179"/>
        <v/>
      </c>
    </row>
    <row r="781" spans="1:21" ht="17" x14ac:dyDescent="0.2">
      <c r="A781">
        <v>53</v>
      </c>
      <c r="B781" t="s">
        <v>10</v>
      </c>
      <c r="C781">
        <v>28.88</v>
      </c>
      <c r="D781">
        <v>0</v>
      </c>
      <c r="E781" t="s">
        <v>11</v>
      </c>
      <c r="F781" t="s">
        <v>13</v>
      </c>
      <c r="G781">
        <v>9869.8101999999999</v>
      </c>
      <c r="H781" t="str">
        <f t="shared" si="180"/>
        <v/>
      </c>
      <c r="I781">
        <f t="shared" si="181"/>
        <v>9869.8101999999999</v>
      </c>
      <c r="J781" t="str">
        <f t="shared" si="168"/>
        <v/>
      </c>
      <c r="K781">
        <f t="shared" si="169"/>
        <v>9869.8101999999999</v>
      </c>
      <c r="L781">
        <f t="shared" si="170"/>
        <v>9869.8101999999999</v>
      </c>
      <c r="M781" t="str">
        <f t="shared" si="171"/>
        <v/>
      </c>
      <c r="N781" t="str">
        <f t="shared" si="172"/>
        <v/>
      </c>
      <c r="O781" s="8">
        <f t="shared" si="173"/>
        <v>9869.8101999999999</v>
      </c>
      <c r="P781" t="str">
        <f t="shared" si="174"/>
        <v/>
      </c>
      <c r="Q781" s="8">
        <f t="shared" si="175"/>
        <v>9869.8101999999999</v>
      </c>
      <c r="R781" s="8" t="str">
        <f t="shared" si="176"/>
        <v/>
      </c>
      <c r="S781" s="8" t="str">
        <f t="shared" si="177"/>
        <v/>
      </c>
      <c r="T781" s="8" t="str">
        <f t="shared" si="178"/>
        <v/>
      </c>
      <c r="U781" s="8">
        <f t="shared" si="179"/>
        <v>9869.8101999999999</v>
      </c>
    </row>
    <row r="782" spans="1:21" ht="17" x14ac:dyDescent="0.2">
      <c r="A782">
        <v>30</v>
      </c>
      <c r="B782" t="s">
        <v>10</v>
      </c>
      <c r="C782">
        <v>24.4</v>
      </c>
      <c r="D782">
        <v>3</v>
      </c>
      <c r="E782" t="s">
        <v>8</v>
      </c>
      <c r="F782" t="s">
        <v>9</v>
      </c>
      <c r="G782">
        <v>18259.216</v>
      </c>
      <c r="H782">
        <f t="shared" si="180"/>
        <v>18259.216</v>
      </c>
      <c r="I782" t="str">
        <f t="shared" si="181"/>
        <v/>
      </c>
      <c r="J782">
        <f t="shared" si="168"/>
        <v>18259.216</v>
      </c>
      <c r="K782" t="str">
        <f t="shared" si="169"/>
        <v/>
      </c>
      <c r="L782">
        <f t="shared" si="170"/>
        <v>18259.216</v>
      </c>
      <c r="M782" t="str">
        <f t="shared" si="171"/>
        <v/>
      </c>
      <c r="N782">
        <f t="shared" si="172"/>
        <v>18259.216</v>
      </c>
      <c r="O782" s="8" t="str">
        <f t="shared" si="173"/>
        <v/>
      </c>
      <c r="P782" t="str">
        <f t="shared" si="174"/>
        <v/>
      </c>
      <c r="Q782" s="8">
        <f t="shared" si="175"/>
        <v>18259.216</v>
      </c>
      <c r="R782" s="8" t="str">
        <f t="shared" si="176"/>
        <v/>
      </c>
      <c r="S782" s="8">
        <f t="shared" si="177"/>
        <v>18259.216</v>
      </c>
      <c r="T782" s="8" t="str">
        <f t="shared" si="178"/>
        <v/>
      </c>
      <c r="U782" s="8" t="str">
        <f t="shared" si="179"/>
        <v/>
      </c>
    </row>
    <row r="783" spans="1:21" ht="17" x14ac:dyDescent="0.2">
      <c r="A783">
        <v>18</v>
      </c>
      <c r="B783" t="s">
        <v>10</v>
      </c>
      <c r="C783">
        <v>41.14</v>
      </c>
      <c r="D783">
        <v>0</v>
      </c>
      <c r="E783" t="s">
        <v>11</v>
      </c>
      <c r="F783" t="s">
        <v>12</v>
      </c>
      <c r="G783">
        <v>1146.7965999999999</v>
      </c>
      <c r="H783" t="str">
        <f t="shared" si="180"/>
        <v/>
      </c>
      <c r="I783">
        <f t="shared" si="181"/>
        <v>1146.7965999999999</v>
      </c>
      <c r="J783" t="str">
        <f t="shared" si="168"/>
        <v/>
      </c>
      <c r="K783">
        <f t="shared" si="169"/>
        <v>1146.7965999999999</v>
      </c>
      <c r="L783">
        <f t="shared" si="170"/>
        <v>1146.7965999999999</v>
      </c>
      <c r="M783" t="str">
        <f t="shared" si="171"/>
        <v/>
      </c>
      <c r="N783">
        <f t="shared" si="172"/>
        <v>1146.7965999999999</v>
      </c>
      <c r="O783" s="8" t="str">
        <f t="shared" si="173"/>
        <v/>
      </c>
      <c r="P783">
        <f t="shared" si="174"/>
        <v>1146.7965999999999</v>
      </c>
      <c r="Q783" s="8" t="str">
        <f t="shared" si="175"/>
        <v/>
      </c>
      <c r="R783" s="8">
        <f t="shared" si="176"/>
        <v>1146.7965999999999</v>
      </c>
      <c r="S783" s="8" t="str">
        <f t="shared" si="177"/>
        <v/>
      </c>
      <c r="T783" s="8" t="str">
        <f t="shared" si="178"/>
        <v/>
      </c>
      <c r="U783" s="8" t="str">
        <f t="shared" si="179"/>
        <v/>
      </c>
    </row>
    <row r="784" spans="1:21" ht="17" x14ac:dyDescent="0.2">
      <c r="A784">
        <v>51</v>
      </c>
      <c r="B784" t="s">
        <v>10</v>
      </c>
      <c r="C784">
        <v>35.97</v>
      </c>
      <c r="D784">
        <v>1</v>
      </c>
      <c r="E784" t="s">
        <v>11</v>
      </c>
      <c r="F784" t="s">
        <v>12</v>
      </c>
      <c r="G784">
        <v>9386.1612999999998</v>
      </c>
      <c r="H784" t="str">
        <f t="shared" si="180"/>
        <v/>
      </c>
      <c r="I784">
        <f t="shared" si="181"/>
        <v>9386.1612999999998</v>
      </c>
      <c r="J784" t="str">
        <f t="shared" si="168"/>
        <v/>
      </c>
      <c r="K784">
        <f t="shared" si="169"/>
        <v>9386.1612999999998</v>
      </c>
      <c r="L784">
        <f t="shared" si="170"/>
        <v>9386.1612999999998</v>
      </c>
      <c r="M784" t="str">
        <f t="shared" si="171"/>
        <v/>
      </c>
      <c r="N784">
        <f t="shared" si="172"/>
        <v>9386.1612999999998</v>
      </c>
      <c r="O784" s="8" t="str">
        <f t="shared" si="173"/>
        <v/>
      </c>
      <c r="P784">
        <f t="shared" si="174"/>
        <v>9386.1612999999998</v>
      </c>
      <c r="Q784" s="8" t="str">
        <f t="shared" si="175"/>
        <v/>
      </c>
      <c r="R784" s="8">
        <f t="shared" si="176"/>
        <v>9386.1612999999998</v>
      </c>
      <c r="S784" s="8" t="str">
        <f t="shared" si="177"/>
        <v/>
      </c>
      <c r="T784" s="8" t="str">
        <f t="shared" si="178"/>
        <v/>
      </c>
      <c r="U784" s="8" t="str">
        <f t="shared" si="179"/>
        <v/>
      </c>
    </row>
    <row r="785" spans="1:21" ht="17" x14ac:dyDescent="0.2">
      <c r="A785">
        <v>50</v>
      </c>
      <c r="B785" t="s">
        <v>7</v>
      </c>
      <c r="C785">
        <v>27.6</v>
      </c>
      <c r="D785">
        <v>1</v>
      </c>
      <c r="E785" t="s">
        <v>8</v>
      </c>
      <c r="F785" t="s">
        <v>9</v>
      </c>
      <c r="G785">
        <v>24520.263999999999</v>
      </c>
      <c r="H785">
        <f t="shared" si="180"/>
        <v>24520.263999999999</v>
      </c>
      <c r="I785" t="str">
        <f t="shared" si="181"/>
        <v/>
      </c>
      <c r="J785" t="str">
        <f t="shared" si="168"/>
        <v/>
      </c>
      <c r="K785">
        <f t="shared" si="169"/>
        <v>24520.263999999999</v>
      </c>
      <c r="L785" t="str">
        <f t="shared" si="170"/>
        <v/>
      </c>
      <c r="M785">
        <f t="shared" si="171"/>
        <v>24520.263999999999</v>
      </c>
      <c r="N785">
        <f t="shared" si="172"/>
        <v>24520.263999999999</v>
      </c>
      <c r="O785" s="8" t="str">
        <f t="shared" si="173"/>
        <v/>
      </c>
      <c r="P785" t="str">
        <f t="shared" si="174"/>
        <v/>
      </c>
      <c r="Q785" s="8">
        <f t="shared" si="175"/>
        <v>24520.263999999999</v>
      </c>
      <c r="R785" s="8" t="str">
        <f t="shared" si="176"/>
        <v/>
      </c>
      <c r="S785" s="8">
        <f t="shared" si="177"/>
        <v>24520.263999999999</v>
      </c>
      <c r="T785" s="8" t="str">
        <f t="shared" si="178"/>
        <v/>
      </c>
      <c r="U785" s="8" t="str">
        <f t="shared" si="179"/>
        <v/>
      </c>
    </row>
    <row r="786" spans="1:21" ht="17" x14ac:dyDescent="0.2">
      <c r="A786">
        <v>31</v>
      </c>
      <c r="B786" t="s">
        <v>7</v>
      </c>
      <c r="C786">
        <v>29.26</v>
      </c>
      <c r="D786">
        <v>1</v>
      </c>
      <c r="E786" t="s">
        <v>11</v>
      </c>
      <c r="F786" t="s">
        <v>12</v>
      </c>
      <c r="G786">
        <v>4350.5144</v>
      </c>
      <c r="H786" t="str">
        <f t="shared" si="180"/>
        <v/>
      </c>
      <c r="I786">
        <f t="shared" si="181"/>
        <v>4350.5144</v>
      </c>
      <c r="J786" t="str">
        <f t="shared" si="168"/>
        <v/>
      </c>
      <c r="K786">
        <f t="shared" si="169"/>
        <v>4350.5144</v>
      </c>
      <c r="L786" t="str">
        <f t="shared" si="170"/>
        <v/>
      </c>
      <c r="M786">
        <f t="shared" si="171"/>
        <v>4350.5144</v>
      </c>
      <c r="N786">
        <f t="shared" si="172"/>
        <v>4350.5144</v>
      </c>
      <c r="O786" s="8" t="str">
        <f t="shared" si="173"/>
        <v/>
      </c>
      <c r="P786">
        <f t="shared" si="174"/>
        <v>4350.5144</v>
      </c>
      <c r="Q786" s="8" t="str">
        <f t="shared" si="175"/>
        <v/>
      </c>
      <c r="R786" s="8">
        <f t="shared" si="176"/>
        <v>4350.5144</v>
      </c>
      <c r="S786" s="8" t="str">
        <f t="shared" si="177"/>
        <v/>
      </c>
      <c r="T786" s="8" t="str">
        <f t="shared" si="178"/>
        <v/>
      </c>
      <c r="U786" s="8" t="str">
        <f t="shared" si="179"/>
        <v/>
      </c>
    </row>
    <row r="787" spans="1:21" ht="17" x14ac:dyDescent="0.2">
      <c r="A787">
        <v>35</v>
      </c>
      <c r="B787" t="s">
        <v>7</v>
      </c>
      <c r="C787">
        <v>27.7</v>
      </c>
      <c r="D787">
        <v>3</v>
      </c>
      <c r="E787" t="s">
        <v>11</v>
      </c>
      <c r="F787" t="s">
        <v>9</v>
      </c>
      <c r="G787">
        <v>6414.1779999999999</v>
      </c>
      <c r="H787" t="str">
        <f t="shared" si="180"/>
        <v/>
      </c>
      <c r="I787">
        <f t="shared" si="181"/>
        <v>6414.1779999999999</v>
      </c>
      <c r="J787" t="str">
        <f t="shared" si="168"/>
        <v/>
      </c>
      <c r="K787">
        <f t="shared" si="169"/>
        <v>6414.1779999999999</v>
      </c>
      <c r="L787" t="str">
        <f t="shared" si="170"/>
        <v/>
      </c>
      <c r="M787">
        <f t="shared" si="171"/>
        <v>6414.1779999999999</v>
      </c>
      <c r="N787">
        <f t="shared" si="172"/>
        <v>6414.1779999999999</v>
      </c>
      <c r="O787" s="8" t="str">
        <f t="shared" si="173"/>
        <v/>
      </c>
      <c r="P787" t="str">
        <f t="shared" si="174"/>
        <v/>
      </c>
      <c r="Q787" s="8">
        <f t="shared" si="175"/>
        <v>6414.1779999999999</v>
      </c>
      <c r="R787" s="8" t="str">
        <f t="shared" si="176"/>
        <v/>
      </c>
      <c r="S787" s="8">
        <f t="shared" si="177"/>
        <v>6414.1779999999999</v>
      </c>
      <c r="T787" s="8" t="str">
        <f t="shared" si="178"/>
        <v/>
      </c>
      <c r="U787" s="8" t="str">
        <f t="shared" si="179"/>
        <v/>
      </c>
    </row>
    <row r="788" spans="1:21" ht="17" x14ac:dyDescent="0.2">
      <c r="A788">
        <v>60</v>
      </c>
      <c r="B788" t="s">
        <v>10</v>
      </c>
      <c r="C788">
        <v>36.954999999999998</v>
      </c>
      <c r="D788">
        <v>0</v>
      </c>
      <c r="E788" t="s">
        <v>11</v>
      </c>
      <c r="F788" t="s">
        <v>14</v>
      </c>
      <c r="G788">
        <v>12741.167450000001</v>
      </c>
      <c r="H788" t="str">
        <f t="shared" si="180"/>
        <v/>
      </c>
      <c r="I788">
        <f t="shared" si="181"/>
        <v>12741.167450000001</v>
      </c>
      <c r="J788" t="str">
        <f t="shared" si="168"/>
        <v/>
      </c>
      <c r="K788">
        <f t="shared" si="169"/>
        <v>12741.167450000001</v>
      </c>
      <c r="L788">
        <f t="shared" si="170"/>
        <v>12741.167450000001</v>
      </c>
      <c r="M788" t="str">
        <f t="shared" si="171"/>
        <v/>
      </c>
      <c r="N788" t="str">
        <f t="shared" si="172"/>
        <v/>
      </c>
      <c r="O788" s="8">
        <f t="shared" si="173"/>
        <v>12741.167450000001</v>
      </c>
      <c r="P788">
        <f t="shared" si="174"/>
        <v>12741.167450000001</v>
      </c>
      <c r="Q788" s="8" t="str">
        <f t="shared" si="175"/>
        <v/>
      </c>
      <c r="R788" s="8" t="str">
        <f t="shared" si="176"/>
        <v/>
      </c>
      <c r="S788" s="8" t="str">
        <f t="shared" si="177"/>
        <v/>
      </c>
      <c r="T788" s="8">
        <f t="shared" si="178"/>
        <v>12741.167450000001</v>
      </c>
      <c r="U788" s="8" t="str">
        <f t="shared" si="179"/>
        <v/>
      </c>
    </row>
    <row r="789" spans="1:21" ht="17" x14ac:dyDescent="0.2">
      <c r="A789">
        <v>21</v>
      </c>
      <c r="B789" t="s">
        <v>10</v>
      </c>
      <c r="C789">
        <v>36.86</v>
      </c>
      <c r="D789">
        <v>0</v>
      </c>
      <c r="E789" t="s">
        <v>11</v>
      </c>
      <c r="F789" t="s">
        <v>13</v>
      </c>
      <c r="G789">
        <v>1917.3184000000001</v>
      </c>
      <c r="H789" t="str">
        <f t="shared" si="180"/>
        <v/>
      </c>
      <c r="I789">
        <f t="shared" si="181"/>
        <v>1917.3184000000001</v>
      </c>
      <c r="J789" t="str">
        <f t="shared" si="168"/>
        <v/>
      </c>
      <c r="K789">
        <f t="shared" si="169"/>
        <v>1917.3184000000001</v>
      </c>
      <c r="L789">
        <f t="shared" si="170"/>
        <v>1917.3184000000001</v>
      </c>
      <c r="M789" t="str">
        <f t="shared" si="171"/>
        <v/>
      </c>
      <c r="N789" t="str">
        <f t="shared" si="172"/>
        <v/>
      </c>
      <c r="O789" s="8">
        <f t="shared" si="173"/>
        <v>1917.3184000000001</v>
      </c>
      <c r="P789" t="str">
        <f t="shared" si="174"/>
        <v/>
      </c>
      <c r="Q789" s="8">
        <f t="shared" si="175"/>
        <v>1917.3184000000001</v>
      </c>
      <c r="R789" s="8" t="str">
        <f t="shared" si="176"/>
        <v/>
      </c>
      <c r="S789" s="8" t="str">
        <f t="shared" si="177"/>
        <v/>
      </c>
      <c r="T789" s="8" t="str">
        <f t="shared" si="178"/>
        <v/>
      </c>
      <c r="U789" s="8">
        <f t="shared" si="179"/>
        <v>1917.3184000000001</v>
      </c>
    </row>
    <row r="790" spans="1:21" ht="17" x14ac:dyDescent="0.2">
      <c r="A790">
        <v>29</v>
      </c>
      <c r="B790" t="s">
        <v>10</v>
      </c>
      <c r="C790">
        <v>22.515000000000001</v>
      </c>
      <c r="D790">
        <v>3</v>
      </c>
      <c r="E790" t="s">
        <v>11</v>
      </c>
      <c r="F790" t="s">
        <v>14</v>
      </c>
      <c r="G790">
        <v>5209.5788499999999</v>
      </c>
      <c r="H790" t="str">
        <f t="shared" si="180"/>
        <v/>
      </c>
      <c r="I790">
        <f t="shared" si="181"/>
        <v>5209.5788499999999</v>
      </c>
      <c r="J790">
        <f t="shared" si="168"/>
        <v>5209.5788499999999</v>
      </c>
      <c r="K790" t="str">
        <f t="shared" si="169"/>
        <v/>
      </c>
      <c r="L790">
        <f t="shared" si="170"/>
        <v>5209.5788499999999</v>
      </c>
      <c r="M790" t="str">
        <f t="shared" si="171"/>
        <v/>
      </c>
      <c r="N790" t="str">
        <f t="shared" si="172"/>
        <v/>
      </c>
      <c r="O790" s="8">
        <f t="shared" si="173"/>
        <v>5209.5788499999999</v>
      </c>
      <c r="P790">
        <f t="shared" si="174"/>
        <v>5209.5788499999999</v>
      </c>
      <c r="Q790" s="8" t="str">
        <f t="shared" si="175"/>
        <v/>
      </c>
      <c r="R790" s="8" t="str">
        <f t="shared" si="176"/>
        <v/>
      </c>
      <c r="S790" s="8" t="str">
        <f t="shared" si="177"/>
        <v/>
      </c>
      <c r="T790" s="8">
        <f t="shared" si="178"/>
        <v>5209.5788499999999</v>
      </c>
      <c r="U790" s="8" t="str">
        <f t="shared" si="179"/>
        <v/>
      </c>
    </row>
    <row r="791" spans="1:21" ht="17" x14ac:dyDescent="0.2">
      <c r="A791">
        <v>62</v>
      </c>
      <c r="B791" t="s">
        <v>7</v>
      </c>
      <c r="C791">
        <v>29.92</v>
      </c>
      <c r="D791">
        <v>0</v>
      </c>
      <c r="E791" t="s">
        <v>11</v>
      </c>
      <c r="F791" t="s">
        <v>12</v>
      </c>
      <c r="G791">
        <v>13457.960800000001</v>
      </c>
      <c r="H791" t="str">
        <f t="shared" si="180"/>
        <v/>
      </c>
      <c r="I791">
        <f t="shared" si="181"/>
        <v>13457.960800000001</v>
      </c>
      <c r="J791" t="str">
        <f t="shared" si="168"/>
        <v/>
      </c>
      <c r="K791">
        <f t="shared" si="169"/>
        <v>13457.960800000001</v>
      </c>
      <c r="L791" t="str">
        <f t="shared" si="170"/>
        <v/>
      </c>
      <c r="M791">
        <f t="shared" si="171"/>
        <v>13457.960800000001</v>
      </c>
      <c r="N791">
        <f t="shared" si="172"/>
        <v>13457.960800000001</v>
      </c>
      <c r="O791" s="8" t="str">
        <f t="shared" si="173"/>
        <v/>
      </c>
      <c r="P791">
        <f t="shared" si="174"/>
        <v>13457.960800000001</v>
      </c>
      <c r="Q791" s="8" t="str">
        <f t="shared" si="175"/>
        <v/>
      </c>
      <c r="R791" s="8">
        <f t="shared" si="176"/>
        <v>13457.960800000001</v>
      </c>
      <c r="S791" s="8" t="str">
        <f t="shared" si="177"/>
        <v/>
      </c>
      <c r="T791" s="8" t="str">
        <f t="shared" si="178"/>
        <v/>
      </c>
      <c r="U791" s="8" t="str">
        <f t="shared" si="179"/>
        <v/>
      </c>
    </row>
    <row r="792" spans="1:21" ht="17" x14ac:dyDescent="0.2">
      <c r="A792">
        <v>39</v>
      </c>
      <c r="B792" t="s">
        <v>7</v>
      </c>
      <c r="C792">
        <v>41.8</v>
      </c>
      <c r="D792">
        <v>0</v>
      </c>
      <c r="E792" t="s">
        <v>11</v>
      </c>
      <c r="F792" t="s">
        <v>12</v>
      </c>
      <c r="G792">
        <v>5662.2250000000004</v>
      </c>
      <c r="H792" t="str">
        <f t="shared" si="180"/>
        <v/>
      </c>
      <c r="I792">
        <f t="shared" si="181"/>
        <v>5662.2250000000004</v>
      </c>
      <c r="J792" t="str">
        <f t="shared" si="168"/>
        <v/>
      </c>
      <c r="K792">
        <f t="shared" si="169"/>
        <v>5662.2250000000004</v>
      </c>
      <c r="L792" t="str">
        <f t="shared" si="170"/>
        <v/>
      </c>
      <c r="M792">
        <f t="shared" si="171"/>
        <v>5662.2250000000004</v>
      </c>
      <c r="N792">
        <f t="shared" si="172"/>
        <v>5662.2250000000004</v>
      </c>
      <c r="O792" s="8" t="str">
        <f t="shared" si="173"/>
        <v/>
      </c>
      <c r="P792">
        <f t="shared" si="174"/>
        <v>5662.2250000000004</v>
      </c>
      <c r="Q792" s="8" t="str">
        <f t="shared" si="175"/>
        <v/>
      </c>
      <c r="R792" s="8">
        <f t="shared" si="176"/>
        <v>5662.2250000000004</v>
      </c>
      <c r="S792" s="8" t="str">
        <f t="shared" si="177"/>
        <v/>
      </c>
      <c r="T792" s="8" t="str">
        <f t="shared" si="178"/>
        <v/>
      </c>
      <c r="U792" s="8" t="str">
        <f t="shared" si="179"/>
        <v/>
      </c>
    </row>
    <row r="793" spans="1:21" ht="17" x14ac:dyDescent="0.2">
      <c r="A793">
        <v>19</v>
      </c>
      <c r="B793" t="s">
        <v>10</v>
      </c>
      <c r="C793">
        <v>27.6</v>
      </c>
      <c r="D793">
        <v>0</v>
      </c>
      <c r="E793" t="s">
        <v>11</v>
      </c>
      <c r="F793" t="s">
        <v>9</v>
      </c>
      <c r="G793">
        <v>1252.4069999999999</v>
      </c>
      <c r="H793" t="str">
        <f t="shared" si="180"/>
        <v/>
      </c>
      <c r="I793">
        <f t="shared" si="181"/>
        <v>1252.4069999999999</v>
      </c>
      <c r="J793" t="str">
        <f t="shared" si="168"/>
        <v/>
      </c>
      <c r="K793">
        <f t="shared" si="169"/>
        <v>1252.4069999999999</v>
      </c>
      <c r="L793">
        <f t="shared" si="170"/>
        <v>1252.4069999999999</v>
      </c>
      <c r="M793" t="str">
        <f t="shared" si="171"/>
        <v/>
      </c>
      <c r="N793">
        <f t="shared" si="172"/>
        <v>1252.4069999999999</v>
      </c>
      <c r="O793" s="8" t="str">
        <f t="shared" si="173"/>
        <v/>
      </c>
      <c r="P793" t="str">
        <f t="shared" si="174"/>
        <v/>
      </c>
      <c r="Q793" s="8">
        <f t="shared" si="175"/>
        <v>1252.4069999999999</v>
      </c>
      <c r="R793" s="8" t="str">
        <f t="shared" si="176"/>
        <v/>
      </c>
      <c r="S793" s="8">
        <f t="shared" si="177"/>
        <v>1252.4069999999999</v>
      </c>
      <c r="T793" s="8" t="str">
        <f t="shared" si="178"/>
        <v/>
      </c>
      <c r="U793" s="8" t="str">
        <f t="shared" si="179"/>
        <v/>
      </c>
    </row>
    <row r="794" spans="1:21" ht="17" x14ac:dyDescent="0.2">
      <c r="A794">
        <v>22</v>
      </c>
      <c r="B794" t="s">
        <v>7</v>
      </c>
      <c r="C794">
        <v>23.18</v>
      </c>
      <c r="D794">
        <v>0</v>
      </c>
      <c r="E794" t="s">
        <v>11</v>
      </c>
      <c r="F794" t="s">
        <v>14</v>
      </c>
      <c r="G794">
        <v>2731.9122000000002</v>
      </c>
      <c r="H794" t="str">
        <f t="shared" si="180"/>
        <v/>
      </c>
      <c r="I794">
        <f t="shared" si="181"/>
        <v>2731.9122000000002</v>
      </c>
      <c r="J794">
        <f t="shared" si="168"/>
        <v>2731.9122000000002</v>
      </c>
      <c r="K794" t="str">
        <f t="shared" si="169"/>
        <v/>
      </c>
      <c r="L794" t="str">
        <f t="shared" si="170"/>
        <v/>
      </c>
      <c r="M794">
        <f t="shared" si="171"/>
        <v>2731.9122000000002</v>
      </c>
      <c r="N794" t="str">
        <f t="shared" si="172"/>
        <v/>
      </c>
      <c r="O794" s="8">
        <f t="shared" si="173"/>
        <v>2731.9122000000002</v>
      </c>
      <c r="P794">
        <f t="shared" si="174"/>
        <v>2731.9122000000002</v>
      </c>
      <c r="Q794" s="8" t="str">
        <f t="shared" si="175"/>
        <v/>
      </c>
      <c r="R794" s="8" t="str">
        <f t="shared" si="176"/>
        <v/>
      </c>
      <c r="S794" s="8" t="str">
        <f t="shared" si="177"/>
        <v/>
      </c>
      <c r="T794" s="8">
        <f t="shared" si="178"/>
        <v>2731.9122000000002</v>
      </c>
      <c r="U794" s="8" t="str">
        <f t="shared" si="179"/>
        <v/>
      </c>
    </row>
    <row r="795" spans="1:21" ht="17" x14ac:dyDescent="0.2">
      <c r="A795">
        <v>53</v>
      </c>
      <c r="B795" t="s">
        <v>10</v>
      </c>
      <c r="C795">
        <v>20.9</v>
      </c>
      <c r="D795">
        <v>0</v>
      </c>
      <c r="E795" t="s">
        <v>8</v>
      </c>
      <c r="F795" t="s">
        <v>12</v>
      </c>
      <c r="G795">
        <v>21195.817999999999</v>
      </c>
      <c r="H795">
        <f t="shared" si="180"/>
        <v>21195.817999999999</v>
      </c>
      <c r="I795" t="str">
        <f t="shared" si="181"/>
        <v/>
      </c>
      <c r="J795">
        <f t="shared" si="168"/>
        <v>21195.817999999999</v>
      </c>
      <c r="K795" t="str">
        <f t="shared" si="169"/>
        <v/>
      </c>
      <c r="L795">
        <f t="shared" si="170"/>
        <v>21195.817999999999</v>
      </c>
      <c r="M795" t="str">
        <f t="shared" si="171"/>
        <v/>
      </c>
      <c r="N795">
        <f t="shared" si="172"/>
        <v>21195.817999999999</v>
      </c>
      <c r="O795" s="8" t="str">
        <f t="shared" si="173"/>
        <v/>
      </c>
      <c r="P795">
        <f t="shared" si="174"/>
        <v>21195.817999999999</v>
      </c>
      <c r="Q795" s="8" t="str">
        <f t="shared" si="175"/>
        <v/>
      </c>
      <c r="R795" s="8">
        <f t="shared" si="176"/>
        <v>21195.817999999999</v>
      </c>
      <c r="S795" s="8" t="str">
        <f t="shared" si="177"/>
        <v/>
      </c>
      <c r="T795" s="8" t="str">
        <f t="shared" si="178"/>
        <v/>
      </c>
      <c r="U795" s="8" t="str">
        <f t="shared" si="179"/>
        <v/>
      </c>
    </row>
    <row r="796" spans="1:21" ht="17" x14ac:dyDescent="0.2">
      <c r="A796">
        <v>39</v>
      </c>
      <c r="B796" t="s">
        <v>7</v>
      </c>
      <c r="C796">
        <v>31.92</v>
      </c>
      <c r="D796">
        <v>2</v>
      </c>
      <c r="E796" t="s">
        <v>11</v>
      </c>
      <c r="F796" t="s">
        <v>13</v>
      </c>
      <c r="G796">
        <v>7209.4917999999998</v>
      </c>
      <c r="H796" t="str">
        <f t="shared" si="180"/>
        <v/>
      </c>
      <c r="I796">
        <f t="shared" si="181"/>
        <v>7209.4917999999998</v>
      </c>
      <c r="J796" t="str">
        <f t="shared" si="168"/>
        <v/>
      </c>
      <c r="K796">
        <f t="shared" si="169"/>
        <v>7209.4917999999998</v>
      </c>
      <c r="L796" t="str">
        <f t="shared" si="170"/>
        <v/>
      </c>
      <c r="M796">
        <f t="shared" si="171"/>
        <v>7209.4917999999998</v>
      </c>
      <c r="N796" t="str">
        <f t="shared" si="172"/>
        <v/>
      </c>
      <c r="O796" s="8">
        <f t="shared" si="173"/>
        <v>7209.4917999999998</v>
      </c>
      <c r="P796" t="str">
        <f t="shared" si="174"/>
        <v/>
      </c>
      <c r="Q796" s="8">
        <f t="shared" si="175"/>
        <v>7209.4917999999998</v>
      </c>
      <c r="R796" s="8" t="str">
        <f t="shared" si="176"/>
        <v/>
      </c>
      <c r="S796" s="8" t="str">
        <f t="shared" si="177"/>
        <v/>
      </c>
      <c r="T796" s="8" t="str">
        <f t="shared" si="178"/>
        <v/>
      </c>
      <c r="U796" s="8">
        <f t="shared" si="179"/>
        <v>7209.4917999999998</v>
      </c>
    </row>
    <row r="797" spans="1:21" ht="17" x14ac:dyDescent="0.2">
      <c r="A797">
        <v>27</v>
      </c>
      <c r="B797" t="s">
        <v>10</v>
      </c>
      <c r="C797">
        <v>28.5</v>
      </c>
      <c r="D797">
        <v>0</v>
      </c>
      <c r="E797" t="s">
        <v>8</v>
      </c>
      <c r="F797" t="s">
        <v>13</v>
      </c>
      <c r="G797">
        <v>18310.741999999998</v>
      </c>
      <c r="H797">
        <f t="shared" si="180"/>
        <v>18310.741999999998</v>
      </c>
      <c r="I797" t="str">
        <f t="shared" si="181"/>
        <v/>
      </c>
      <c r="J797" t="str">
        <f t="shared" si="168"/>
        <v/>
      </c>
      <c r="K797">
        <f t="shared" si="169"/>
        <v>18310.741999999998</v>
      </c>
      <c r="L797">
        <f t="shared" si="170"/>
        <v>18310.741999999998</v>
      </c>
      <c r="M797" t="str">
        <f t="shared" si="171"/>
        <v/>
      </c>
      <c r="N797" t="str">
        <f t="shared" si="172"/>
        <v/>
      </c>
      <c r="O797" s="8">
        <f t="shared" si="173"/>
        <v>18310.741999999998</v>
      </c>
      <c r="P797" t="str">
        <f t="shared" si="174"/>
        <v/>
      </c>
      <c r="Q797" s="8">
        <f t="shared" si="175"/>
        <v>18310.741999999998</v>
      </c>
      <c r="R797" s="8" t="str">
        <f t="shared" si="176"/>
        <v/>
      </c>
      <c r="S797" s="8" t="str">
        <f t="shared" si="177"/>
        <v/>
      </c>
      <c r="T797" s="8" t="str">
        <f t="shared" si="178"/>
        <v/>
      </c>
      <c r="U797" s="8">
        <f t="shared" si="179"/>
        <v>18310.741999999998</v>
      </c>
    </row>
    <row r="798" spans="1:21" ht="17" x14ac:dyDescent="0.2">
      <c r="A798">
        <v>30</v>
      </c>
      <c r="B798" t="s">
        <v>10</v>
      </c>
      <c r="C798">
        <v>44.22</v>
      </c>
      <c r="D798">
        <v>2</v>
      </c>
      <c r="E798" t="s">
        <v>11</v>
      </c>
      <c r="F798" t="s">
        <v>12</v>
      </c>
      <c r="G798">
        <v>4266.1657999999998</v>
      </c>
      <c r="H798" t="str">
        <f t="shared" si="180"/>
        <v/>
      </c>
      <c r="I798">
        <f t="shared" si="181"/>
        <v>4266.1657999999998</v>
      </c>
      <c r="J798" t="str">
        <f t="shared" si="168"/>
        <v/>
      </c>
      <c r="K798">
        <f t="shared" si="169"/>
        <v>4266.1657999999998</v>
      </c>
      <c r="L798">
        <f t="shared" si="170"/>
        <v>4266.1657999999998</v>
      </c>
      <c r="M798" t="str">
        <f t="shared" si="171"/>
        <v/>
      </c>
      <c r="N798">
        <f t="shared" si="172"/>
        <v>4266.1657999999998</v>
      </c>
      <c r="O798" s="8" t="str">
        <f t="shared" si="173"/>
        <v/>
      </c>
      <c r="P798">
        <f t="shared" si="174"/>
        <v>4266.1657999999998</v>
      </c>
      <c r="Q798" s="8" t="str">
        <f t="shared" si="175"/>
        <v/>
      </c>
      <c r="R798" s="8">
        <f t="shared" si="176"/>
        <v>4266.1657999999998</v>
      </c>
      <c r="S798" s="8" t="str">
        <f t="shared" si="177"/>
        <v/>
      </c>
      <c r="T798" s="8" t="str">
        <f t="shared" si="178"/>
        <v/>
      </c>
      <c r="U798" s="8" t="str">
        <f t="shared" si="179"/>
        <v/>
      </c>
    </row>
    <row r="799" spans="1:21" ht="17" x14ac:dyDescent="0.2">
      <c r="A799">
        <v>30</v>
      </c>
      <c r="B799" t="s">
        <v>7</v>
      </c>
      <c r="C799">
        <v>22.895</v>
      </c>
      <c r="D799">
        <v>1</v>
      </c>
      <c r="E799" t="s">
        <v>11</v>
      </c>
      <c r="F799" t="s">
        <v>14</v>
      </c>
      <c r="G799">
        <v>4719.52405</v>
      </c>
      <c r="H799" t="str">
        <f t="shared" si="180"/>
        <v/>
      </c>
      <c r="I799">
        <f t="shared" si="181"/>
        <v>4719.52405</v>
      </c>
      <c r="J799">
        <f t="shared" si="168"/>
        <v>4719.52405</v>
      </c>
      <c r="K799" t="str">
        <f t="shared" si="169"/>
        <v/>
      </c>
      <c r="L799" t="str">
        <f t="shared" si="170"/>
        <v/>
      </c>
      <c r="M799">
        <f t="shared" si="171"/>
        <v>4719.52405</v>
      </c>
      <c r="N799" t="str">
        <f t="shared" si="172"/>
        <v/>
      </c>
      <c r="O799" s="8">
        <f t="shared" si="173"/>
        <v>4719.52405</v>
      </c>
      <c r="P799">
        <f t="shared" si="174"/>
        <v>4719.52405</v>
      </c>
      <c r="Q799" s="8" t="str">
        <f t="shared" si="175"/>
        <v/>
      </c>
      <c r="R799" s="8" t="str">
        <f t="shared" si="176"/>
        <v/>
      </c>
      <c r="S799" s="8" t="str">
        <f t="shared" si="177"/>
        <v/>
      </c>
      <c r="T799" s="8">
        <f t="shared" si="178"/>
        <v>4719.52405</v>
      </c>
      <c r="U799" s="8" t="str">
        <f t="shared" si="179"/>
        <v/>
      </c>
    </row>
    <row r="800" spans="1:21" ht="17" x14ac:dyDescent="0.2">
      <c r="A800">
        <v>58</v>
      </c>
      <c r="B800" t="s">
        <v>7</v>
      </c>
      <c r="C800">
        <v>33.1</v>
      </c>
      <c r="D800">
        <v>0</v>
      </c>
      <c r="E800" t="s">
        <v>11</v>
      </c>
      <c r="F800" t="s">
        <v>9</v>
      </c>
      <c r="G800">
        <v>11848.141</v>
      </c>
      <c r="H800" t="str">
        <f t="shared" si="180"/>
        <v/>
      </c>
      <c r="I800">
        <f t="shared" si="181"/>
        <v>11848.141</v>
      </c>
      <c r="J800" t="str">
        <f t="shared" si="168"/>
        <v/>
      </c>
      <c r="K800">
        <f t="shared" si="169"/>
        <v>11848.141</v>
      </c>
      <c r="L800" t="str">
        <f t="shared" si="170"/>
        <v/>
      </c>
      <c r="M800">
        <f t="shared" si="171"/>
        <v>11848.141</v>
      </c>
      <c r="N800">
        <f t="shared" si="172"/>
        <v>11848.141</v>
      </c>
      <c r="O800" s="8" t="str">
        <f t="shared" si="173"/>
        <v/>
      </c>
      <c r="P800" t="str">
        <f t="shared" si="174"/>
        <v/>
      </c>
      <c r="Q800" s="8">
        <f t="shared" si="175"/>
        <v>11848.141</v>
      </c>
      <c r="R800" s="8" t="str">
        <f t="shared" si="176"/>
        <v/>
      </c>
      <c r="S800" s="8">
        <f t="shared" si="177"/>
        <v>11848.141</v>
      </c>
      <c r="T800" s="8" t="str">
        <f t="shared" si="178"/>
        <v/>
      </c>
      <c r="U800" s="8" t="str">
        <f t="shared" si="179"/>
        <v/>
      </c>
    </row>
    <row r="801" spans="1:21" ht="17" x14ac:dyDescent="0.2">
      <c r="A801">
        <v>33</v>
      </c>
      <c r="B801" t="s">
        <v>10</v>
      </c>
      <c r="C801">
        <v>24.795000000000002</v>
      </c>
      <c r="D801">
        <v>0</v>
      </c>
      <c r="E801" t="s">
        <v>8</v>
      </c>
      <c r="F801" t="s">
        <v>14</v>
      </c>
      <c r="G801">
        <v>17904.527050000001</v>
      </c>
      <c r="H801">
        <f t="shared" si="180"/>
        <v>17904.527050000001</v>
      </c>
      <c r="I801" t="str">
        <f t="shared" si="181"/>
        <v/>
      </c>
      <c r="J801">
        <f t="shared" si="168"/>
        <v>17904.527050000001</v>
      </c>
      <c r="K801" t="str">
        <f t="shared" si="169"/>
        <v/>
      </c>
      <c r="L801">
        <f t="shared" si="170"/>
        <v>17904.527050000001</v>
      </c>
      <c r="M801" t="str">
        <f t="shared" si="171"/>
        <v/>
      </c>
      <c r="N801" t="str">
        <f t="shared" si="172"/>
        <v/>
      </c>
      <c r="O801" s="8">
        <f t="shared" si="173"/>
        <v>17904.527050000001</v>
      </c>
      <c r="P801">
        <f t="shared" si="174"/>
        <v>17904.527050000001</v>
      </c>
      <c r="Q801" s="8" t="str">
        <f t="shared" si="175"/>
        <v/>
      </c>
      <c r="R801" s="8" t="str">
        <f t="shared" si="176"/>
        <v/>
      </c>
      <c r="S801" s="8" t="str">
        <f t="shared" si="177"/>
        <v/>
      </c>
      <c r="T801" s="8">
        <f t="shared" si="178"/>
        <v>17904.527050000001</v>
      </c>
      <c r="U801" s="8" t="str">
        <f t="shared" si="179"/>
        <v/>
      </c>
    </row>
    <row r="802" spans="1:21" ht="17" x14ac:dyDescent="0.2">
      <c r="A802">
        <v>42</v>
      </c>
      <c r="B802" t="s">
        <v>7</v>
      </c>
      <c r="C802">
        <v>26.18</v>
      </c>
      <c r="D802">
        <v>1</v>
      </c>
      <c r="E802" t="s">
        <v>11</v>
      </c>
      <c r="F802" t="s">
        <v>12</v>
      </c>
      <c r="G802">
        <v>7046.7222000000002</v>
      </c>
      <c r="H802" t="str">
        <f t="shared" si="180"/>
        <v/>
      </c>
      <c r="I802">
        <f t="shared" si="181"/>
        <v>7046.7222000000002</v>
      </c>
      <c r="J802" t="str">
        <f t="shared" si="168"/>
        <v/>
      </c>
      <c r="K802">
        <f t="shared" si="169"/>
        <v>7046.7222000000002</v>
      </c>
      <c r="L802" t="str">
        <f t="shared" si="170"/>
        <v/>
      </c>
      <c r="M802">
        <f t="shared" si="171"/>
        <v>7046.7222000000002</v>
      </c>
      <c r="N802">
        <f t="shared" si="172"/>
        <v>7046.7222000000002</v>
      </c>
      <c r="O802" s="8" t="str">
        <f t="shared" si="173"/>
        <v/>
      </c>
      <c r="P802">
        <f t="shared" si="174"/>
        <v>7046.7222000000002</v>
      </c>
      <c r="Q802" s="8" t="str">
        <f t="shared" si="175"/>
        <v/>
      </c>
      <c r="R802" s="8">
        <f t="shared" si="176"/>
        <v>7046.7222000000002</v>
      </c>
      <c r="S802" s="8" t="str">
        <f t="shared" si="177"/>
        <v/>
      </c>
      <c r="T802" s="8" t="str">
        <f t="shared" si="178"/>
        <v/>
      </c>
      <c r="U802" s="8" t="str">
        <f t="shared" si="179"/>
        <v/>
      </c>
    </row>
    <row r="803" spans="1:21" ht="17" x14ac:dyDescent="0.2">
      <c r="A803">
        <v>64</v>
      </c>
      <c r="B803" t="s">
        <v>7</v>
      </c>
      <c r="C803">
        <v>35.97</v>
      </c>
      <c r="D803">
        <v>0</v>
      </c>
      <c r="E803" t="s">
        <v>11</v>
      </c>
      <c r="F803" t="s">
        <v>12</v>
      </c>
      <c r="G803">
        <v>14313.846299999999</v>
      </c>
      <c r="H803" t="str">
        <f t="shared" si="180"/>
        <v/>
      </c>
      <c r="I803">
        <f t="shared" si="181"/>
        <v>14313.846299999999</v>
      </c>
      <c r="J803" t="str">
        <f t="shared" si="168"/>
        <v/>
      </c>
      <c r="K803">
        <f t="shared" si="169"/>
        <v>14313.846299999999</v>
      </c>
      <c r="L803" t="str">
        <f t="shared" si="170"/>
        <v/>
      </c>
      <c r="M803">
        <f t="shared" si="171"/>
        <v>14313.846299999999</v>
      </c>
      <c r="N803">
        <f t="shared" si="172"/>
        <v>14313.846299999999</v>
      </c>
      <c r="O803" s="8" t="str">
        <f t="shared" si="173"/>
        <v/>
      </c>
      <c r="P803">
        <f t="shared" si="174"/>
        <v>14313.846299999999</v>
      </c>
      <c r="Q803" s="8" t="str">
        <f t="shared" si="175"/>
        <v/>
      </c>
      <c r="R803" s="8">
        <f t="shared" si="176"/>
        <v>14313.846299999999</v>
      </c>
      <c r="S803" s="8" t="str">
        <f t="shared" si="177"/>
        <v/>
      </c>
      <c r="T803" s="8" t="str">
        <f t="shared" si="178"/>
        <v/>
      </c>
      <c r="U803" s="8" t="str">
        <f t="shared" si="179"/>
        <v/>
      </c>
    </row>
    <row r="804" spans="1:21" ht="17" x14ac:dyDescent="0.2">
      <c r="A804">
        <v>21</v>
      </c>
      <c r="B804" t="s">
        <v>10</v>
      </c>
      <c r="C804">
        <v>22.3</v>
      </c>
      <c r="D804">
        <v>1</v>
      </c>
      <c r="E804" t="s">
        <v>11</v>
      </c>
      <c r="F804" t="s">
        <v>9</v>
      </c>
      <c r="G804">
        <v>2103.08</v>
      </c>
      <c r="H804" t="str">
        <f t="shared" si="180"/>
        <v/>
      </c>
      <c r="I804">
        <f t="shared" si="181"/>
        <v>2103.08</v>
      </c>
      <c r="J804">
        <f t="shared" si="168"/>
        <v>2103.08</v>
      </c>
      <c r="K804" t="str">
        <f t="shared" si="169"/>
        <v/>
      </c>
      <c r="L804">
        <f t="shared" si="170"/>
        <v>2103.08</v>
      </c>
      <c r="M804" t="str">
        <f t="shared" si="171"/>
        <v/>
      </c>
      <c r="N804">
        <f t="shared" si="172"/>
        <v>2103.08</v>
      </c>
      <c r="O804" s="8" t="str">
        <f t="shared" si="173"/>
        <v/>
      </c>
      <c r="P804" t="str">
        <f t="shared" si="174"/>
        <v/>
      </c>
      <c r="Q804" s="8">
        <f t="shared" si="175"/>
        <v>2103.08</v>
      </c>
      <c r="R804" s="8" t="str">
        <f t="shared" si="176"/>
        <v/>
      </c>
      <c r="S804" s="8">
        <f t="shared" si="177"/>
        <v>2103.08</v>
      </c>
      <c r="T804" s="8" t="str">
        <f t="shared" si="178"/>
        <v/>
      </c>
      <c r="U804" s="8" t="str">
        <f t="shared" si="179"/>
        <v/>
      </c>
    </row>
    <row r="805" spans="1:21" ht="17" x14ac:dyDescent="0.2">
      <c r="A805">
        <v>18</v>
      </c>
      <c r="B805" t="s">
        <v>7</v>
      </c>
      <c r="C805">
        <v>42.24</v>
      </c>
      <c r="D805">
        <v>0</v>
      </c>
      <c r="E805" t="s">
        <v>8</v>
      </c>
      <c r="F805" t="s">
        <v>12</v>
      </c>
      <c r="G805">
        <v>38792.685599999997</v>
      </c>
      <c r="H805">
        <f t="shared" si="180"/>
        <v>38792.685599999997</v>
      </c>
      <c r="I805" t="str">
        <f t="shared" si="181"/>
        <v/>
      </c>
      <c r="J805" t="str">
        <f t="shared" si="168"/>
        <v/>
      </c>
      <c r="K805">
        <f t="shared" si="169"/>
        <v>38792.685599999997</v>
      </c>
      <c r="L805" t="str">
        <f t="shared" si="170"/>
        <v/>
      </c>
      <c r="M805">
        <f t="shared" si="171"/>
        <v>38792.685599999997</v>
      </c>
      <c r="N805">
        <f t="shared" si="172"/>
        <v>38792.685599999997</v>
      </c>
      <c r="O805" s="8" t="str">
        <f t="shared" si="173"/>
        <v/>
      </c>
      <c r="P805">
        <f t="shared" si="174"/>
        <v>38792.685599999997</v>
      </c>
      <c r="Q805" s="8" t="str">
        <f t="shared" si="175"/>
        <v/>
      </c>
      <c r="R805" s="8">
        <f t="shared" si="176"/>
        <v>38792.685599999997</v>
      </c>
      <c r="S805" s="8" t="str">
        <f t="shared" si="177"/>
        <v/>
      </c>
      <c r="T805" s="8" t="str">
        <f t="shared" si="178"/>
        <v/>
      </c>
      <c r="U805" s="8" t="str">
        <f t="shared" si="179"/>
        <v/>
      </c>
    </row>
    <row r="806" spans="1:21" ht="17" x14ac:dyDescent="0.2">
      <c r="A806">
        <v>23</v>
      </c>
      <c r="B806" t="s">
        <v>10</v>
      </c>
      <c r="C806">
        <v>26.51</v>
      </c>
      <c r="D806">
        <v>0</v>
      </c>
      <c r="E806" t="s">
        <v>11</v>
      </c>
      <c r="F806" t="s">
        <v>12</v>
      </c>
      <c r="G806">
        <v>1815.8759</v>
      </c>
      <c r="H806" t="str">
        <f t="shared" si="180"/>
        <v/>
      </c>
      <c r="I806">
        <f t="shared" si="181"/>
        <v>1815.8759</v>
      </c>
      <c r="J806" t="str">
        <f t="shared" si="168"/>
        <v/>
      </c>
      <c r="K806">
        <f t="shared" si="169"/>
        <v>1815.8759</v>
      </c>
      <c r="L806">
        <f t="shared" si="170"/>
        <v>1815.8759</v>
      </c>
      <c r="M806" t="str">
        <f t="shared" si="171"/>
        <v/>
      </c>
      <c r="N806">
        <f t="shared" si="172"/>
        <v>1815.8759</v>
      </c>
      <c r="O806" s="8" t="str">
        <f t="shared" si="173"/>
        <v/>
      </c>
      <c r="P806">
        <f t="shared" si="174"/>
        <v>1815.8759</v>
      </c>
      <c r="Q806" s="8" t="str">
        <f t="shared" si="175"/>
        <v/>
      </c>
      <c r="R806" s="8">
        <f t="shared" si="176"/>
        <v>1815.8759</v>
      </c>
      <c r="S806" s="8" t="str">
        <f t="shared" si="177"/>
        <v/>
      </c>
      <c r="T806" s="8" t="str">
        <f t="shared" si="178"/>
        <v/>
      </c>
      <c r="U806" s="8" t="str">
        <f t="shared" si="179"/>
        <v/>
      </c>
    </row>
    <row r="807" spans="1:21" ht="17" x14ac:dyDescent="0.2">
      <c r="A807">
        <v>45</v>
      </c>
      <c r="B807" t="s">
        <v>7</v>
      </c>
      <c r="C807">
        <v>35.814999999999998</v>
      </c>
      <c r="D807">
        <v>0</v>
      </c>
      <c r="E807" t="s">
        <v>11</v>
      </c>
      <c r="F807" t="s">
        <v>13</v>
      </c>
      <c r="G807">
        <v>7731.8578500000003</v>
      </c>
      <c r="H807" t="str">
        <f t="shared" si="180"/>
        <v/>
      </c>
      <c r="I807">
        <f t="shared" si="181"/>
        <v>7731.8578500000003</v>
      </c>
      <c r="J807" t="str">
        <f t="shared" si="168"/>
        <v/>
      </c>
      <c r="K807">
        <f t="shared" si="169"/>
        <v>7731.8578500000003</v>
      </c>
      <c r="L807" t="str">
        <f t="shared" si="170"/>
        <v/>
      </c>
      <c r="M807">
        <f t="shared" si="171"/>
        <v>7731.8578500000003</v>
      </c>
      <c r="N807" t="str">
        <f t="shared" si="172"/>
        <v/>
      </c>
      <c r="O807" s="8">
        <f t="shared" si="173"/>
        <v>7731.8578500000003</v>
      </c>
      <c r="P807" t="str">
        <f t="shared" si="174"/>
        <v/>
      </c>
      <c r="Q807" s="8">
        <f t="shared" si="175"/>
        <v>7731.8578500000003</v>
      </c>
      <c r="R807" s="8" t="str">
        <f t="shared" si="176"/>
        <v/>
      </c>
      <c r="S807" s="8" t="str">
        <f t="shared" si="177"/>
        <v/>
      </c>
      <c r="T807" s="8" t="str">
        <f t="shared" si="178"/>
        <v/>
      </c>
      <c r="U807" s="8">
        <f t="shared" si="179"/>
        <v>7731.8578500000003</v>
      </c>
    </row>
    <row r="808" spans="1:21" ht="17" x14ac:dyDescent="0.2">
      <c r="A808">
        <v>40</v>
      </c>
      <c r="B808" t="s">
        <v>7</v>
      </c>
      <c r="C808">
        <v>41.42</v>
      </c>
      <c r="D808">
        <v>1</v>
      </c>
      <c r="E808" t="s">
        <v>11</v>
      </c>
      <c r="F808" t="s">
        <v>13</v>
      </c>
      <c r="G808">
        <v>28476.734990000001</v>
      </c>
      <c r="H808" t="str">
        <f t="shared" si="180"/>
        <v/>
      </c>
      <c r="I808">
        <f t="shared" si="181"/>
        <v>28476.734990000001</v>
      </c>
      <c r="J808" t="str">
        <f t="shared" si="168"/>
        <v/>
      </c>
      <c r="K808">
        <f t="shared" si="169"/>
        <v>28476.734990000001</v>
      </c>
      <c r="L808" t="str">
        <f t="shared" si="170"/>
        <v/>
      </c>
      <c r="M808">
        <f t="shared" si="171"/>
        <v>28476.734990000001</v>
      </c>
      <c r="N808" t="str">
        <f t="shared" si="172"/>
        <v/>
      </c>
      <c r="O808" s="8">
        <f t="shared" si="173"/>
        <v>28476.734990000001</v>
      </c>
      <c r="P808" t="str">
        <f t="shared" si="174"/>
        <v/>
      </c>
      <c r="Q808" s="8">
        <f t="shared" si="175"/>
        <v>28476.734990000001</v>
      </c>
      <c r="R808" s="8" t="str">
        <f t="shared" si="176"/>
        <v/>
      </c>
      <c r="S808" s="8" t="str">
        <f t="shared" si="177"/>
        <v/>
      </c>
      <c r="T808" s="8" t="str">
        <f t="shared" si="178"/>
        <v/>
      </c>
      <c r="U808" s="8">
        <f t="shared" si="179"/>
        <v>28476.734990000001</v>
      </c>
    </row>
    <row r="809" spans="1:21" ht="17" x14ac:dyDescent="0.2">
      <c r="A809">
        <v>19</v>
      </c>
      <c r="B809" t="s">
        <v>7</v>
      </c>
      <c r="C809">
        <v>36.575000000000003</v>
      </c>
      <c r="D809">
        <v>0</v>
      </c>
      <c r="E809" t="s">
        <v>11</v>
      </c>
      <c r="F809" t="s">
        <v>13</v>
      </c>
      <c r="G809">
        <v>2136.8822500000001</v>
      </c>
      <c r="H809" t="str">
        <f t="shared" si="180"/>
        <v/>
      </c>
      <c r="I809">
        <f t="shared" si="181"/>
        <v>2136.8822500000001</v>
      </c>
      <c r="J809" t="str">
        <f t="shared" si="168"/>
        <v/>
      </c>
      <c r="K809">
        <f t="shared" si="169"/>
        <v>2136.8822500000001</v>
      </c>
      <c r="L809" t="str">
        <f t="shared" si="170"/>
        <v/>
      </c>
      <c r="M809">
        <f t="shared" si="171"/>
        <v>2136.8822500000001</v>
      </c>
      <c r="N809" t="str">
        <f t="shared" si="172"/>
        <v/>
      </c>
      <c r="O809" s="8">
        <f t="shared" si="173"/>
        <v>2136.8822500000001</v>
      </c>
      <c r="P809" t="str">
        <f t="shared" si="174"/>
        <v/>
      </c>
      <c r="Q809" s="8">
        <f t="shared" si="175"/>
        <v>2136.8822500000001</v>
      </c>
      <c r="R809" s="8" t="str">
        <f t="shared" si="176"/>
        <v/>
      </c>
      <c r="S809" s="8" t="str">
        <f t="shared" si="177"/>
        <v/>
      </c>
      <c r="T809" s="8" t="str">
        <f t="shared" si="178"/>
        <v/>
      </c>
      <c r="U809" s="8">
        <f t="shared" si="179"/>
        <v>2136.8822500000001</v>
      </c>
    </row>
    <row r="810" spans="1:21" ht="17" x14ac:dyDescent="0.2">
      <c r="A810">
        <v>18</v>
      </c>
      <c r="B810" t="s">
        <v>10</v>
      </c>
      <c r="C810">
        <v>30.14</v>
      </c>
      <c r="D810">
        <v>0</v>
      </c>
      <c r="E810" t="s">
        <v>11</v>
      </c>
      <c r="F810" t="s">
        <v>12</v>
      </c>
      <c r="G810">
        <v>1131.5065999999999</v>
      </c>
      <c r="H810" t="str">
        <f t="shared" si="180"/>
        <v/>
      </c>
      <c r="I810">
        <f t="shared" si="181"/>
        <v>1131.5065999999999</v>
      </c>
      <c r="J810" t="str">
        <f t="shared" si="168"/>
        <v/>
      </c>
      <c r="K810">
        <f t="shared" si="169"/>
        <v>1131.5065999999999</v>
      </c>
      <c r="L810">
        <f t="shared" si="170"/>
        <v>1131.5065999999999</v>
      </c>
      <c r="M810" t="str">
        <f t="shared" si="171"/>
        <v/>
      </c>
      <c r="N810">
        <f t="shared" si="172"/>
        <v>1131.5065999999999</v>
      </c>
      <c r="O810" s="8" t="str">
        <f t="shared" si="173"/>
        <v/>
      </c>
      <c r="P810">
        <f t="shared" si="174"/>
        <v>1131.5065999999999</v>
      </c>
      <c r="Q810" s="8" t="str">
        <f t="shared" si="175"/>
        <v/>
      </c>
      <c r="R810" s="8">
        <f t="shared" si="176"/>
        <v>1131.5065999999999</v>
      </c>
      <c r="S810" s="8" t="str">
        <f t="shared" si="177"/>
        <v/>
      </c>
      <c r="T810" s="8" t="str">
        <f t="shared" si="178"/>
        <v/>
      </c>
      <c r="U810" s="8" t="str">
        <f t="shared" si="179"/>
        <v/>
      </c>
    </row>
    <row r="811" spans="1:21" ht="17" x14ac:dyDescent="0.2">
      <c r="A811">
        <v>25</v>
      </c>
      <c r="B811" t="s">
        <v>10</v>
      </c>
      <c r="C811">
        <v>25.84</v>
      </c>
      <c r="D811">
        <v>1</v>
      </c>
      <c r="E811" t="s">
        <v>11</v>
      </c>
      <c r="F811" t="s">
        <v>14</v>
      </c>
      <c r="G811">
        <v>3309.7926000000002</v>
      </c>
      <c r="H811" t="str">
        <f t="shared" si="180"/>
        <v/>
      </c>
      <c r="I811">
        <f t="shared" si="181"/>
        <v>3309.7926000000002</v>
      </c>
      <c r="J811" t="str">
        <f t="shared" si="168"/>
        <v/>
      </c>
      <c r="K811">
        <f t="shared" si="169"/>
        <v>3309.7926000000002</v>
      </c>
      <c r="L811">
        <f t="shared" si="170"/>
        <v>3309.7926000000002</v>
      </c>
      <c r="M811" t="str">
        <f t="shared" si="171"/>
        <v/>
      </c>
      <c r="N811" t="str">
        <f t="shared" si="172"/>
        <v/>
      </c>
      <c r="O811" s="8">
        <f t="shared" si="173"/>
        <v>3309.7926000000002</v>
      </c>
      <c r="P811">
        <f t="shared" si="174"/>
        <v>3309.7926000000002</v>
      </c>
      <c r="Q811" s="8" t="str">
        <f t="shared" si="175"/>
        <v/>
      </c>
      <c r="R811" s="8" t="str">
        <f t="shared" si="176"/>
        <v/>
      </c>
      <c r="S811" s="8" t="str">
        <f t="shared" si="177"/>
        <v/>
      </c>
      <c r="T811" s="8">
        <f t="shared" si="178"/>
        <v>3309.7926000000002</v>
      </c>
      <c r="U811" s="8" t="str">
        <f t="shared" si="179"/>
        <v/>
      </c>
    </row>
    <row r="812" spans="1:21" ht="17" x14ac:dyDescent="0.2">
      <c r="A812">
        <v>46</v>
      </c>
      <c r="B812" t="s">
        <v>7</v>
      </c>
      <c r="C812">
        <v>30.8</v>
      </c>
      <c r="D812">
        <v>3</v>
      </c>
      <c r="E812" t="s">
        <v>11</v>
      </c>
      <c r="F812" t="s">
        <v>9</v>
      </c>
      <c r="G812">
        <v>9414.92</v>
      </c>
      <c r="H812" t="str">
        <f t="shared" si="180"/>
        <v/>
      </c>
      <c r="I812">
        <f t="shared" si="181"/>
        <v>9414.92</v>
      </c>
      <c r="J812" t="str">
        <f t="shared" si="168"/>
        <v/>
      </c>
      <c r="K812">
        <f t="shared" si="169"/>
        <v>9414.92</v>
      </c>
      <c r="L812" t="str">
        <f t="shared" si="170"/>
        <v/>
      </c>
      <c r="M812">
        <f t="shared" si="171"/>
        <v>9414.92</v>
      </c>
      <c r="N812">
        <f t="shared" si="172"/>
        <v>9414.92</v>
      </c>
      <c r="O812" s="8" t="str">
        <f t="shared" si="173"/>
        <v/>
      </c>
      <c r="P812" t="str">
        <f t="shared" si="174"/>
        <v/>
      </c>
      <c r="Q812" s="8">
        <f t="shared" si="175"/>
        <v>9414.92</v>
      </c>
      <c r="R812" s="8" t="str">
        <f t="shared" si="176"/>
        <v/>
      </c>
      <c r="S812" s="8">
        <f t="shared" si="177"/>
        <v>9414.92</v>
      </c>
      <c r="T812" s="8" t="str">
        <f t="shared" si="178"/>
        <v/>
      </c>
      <c r="U812" s="8" t="str">
        <f t="shared" si="179"/>
        <v/>
      </c>
    </row>
    <row r="813" spans="1:21" ht="17" x14ac:dyDescent="0.2">
      <c r="A813">
        <v>33</v>
      </c>
      <c r="B813" t="s">
        <v>7</v>
      </c>
      <c r="C813">
        <v>42.94</v>
      </c>
      <c r="D813">
        <v>3</v>
      </c>
      <c r="E813" t="s">
        <v>11</v>
      </c>
      <c r="F813" t="s">
        <v>13</v>
      </c>
      <c r="G813">
        <v>6360.9935999999998</v>
      </c>
      <c r="H813" t="str">
        <f t="shared" si="180"/>
        <v/>
      </c>
      <c r="I813">
        <f t="shared" si="181"/>
        <v>6360.9935999999998</v>
      </c>
      <c r="J813" t="str">
        <f t="shared" si="168"/>
        <v/>
      </c>
      <c r="K813">
        <f t="shared" si="169"/>
        <v>6360.9935999999998</v>
      </c>
      <c r="L813" t="str">
        <f t="shared" si="170"/>
        <v/>
      </c>
      <c r="M813">
        <f t="shared" si="171"/>
        <v>6360.9935999999998</v>
      </c>
      <c r="N813" t="str">
        <f t="shared" si="172"/>
        <v/>
      </c>
      <c r="O813" s="8">
        <f t="shared" si="173"/>
        <v>6360.9935999999998</v>
      </c>
      <c r="P813" t="str">
        <f t="shared" si="174"/>
        <v/>
      </c>
      <c r="Q813" s="8">
        <f t="shared" si="175"/>
        <v>6360.9935999999998</v>
      </c>
      <c r="R813" s="8" t="str">
        <f t="shared" si="176"/>
        <v/>
      </c>
      <c r="S813" s="8" t="str">
        <f t="shared" si="177"/>
        <v/>
      </c>
      <c r="T813" s="8" t="str">
        <f t="shared" si="178"/>
        <v/>
      </c>
      <c r="U813" s="8">
        <f t="shared" si="179"/>
        <v>6360.9935999999998</v>
      </c>
    </row>
    <row r="814" spans="1:21" ht="17" x14ac:dyDescent="0.2">
      <c r="A814">
        <v>54</v>
      </c>
      <c r="B814" t="s">
        <v>10</v>
      </c>
      <c r="C814">
        <v>21.01</v>
      </c>
      <c r="D814">
        <v>2</v>
      </c>
      <c r="E814" t="s">
        <v>11</v>
      </c>
      <c r="F814" t="s">
        <v>12</v>
      </c>
      <c r="G814">
        <v>11013.7119</v>
      </c>
      <c r="H814" t="str">
        <f t="shared" si="180"/>
        <v/>
      </c>
      <c r="I814">
        <f t="shared" si="181"/>
        <v>11013.7119</v>
      </c>
      <c r="J814">
        <f t="shared" si="168"/>
        <v>11013.7119</v>
      </c>
      <c r="K814" t="str">
        <f t="shared" si="169"/>
        <v/>
      </c>
      <c r="L814">
        <f t="shared" si="170"/>
        <v>11013.7119</v>
      </c>
      <c r="M814" t="str">
        <f t="shared" si="171"/>
        <v/>
      </c>
      <c r="N814">
        <f t="shared" si="172"/>
        <v>11013.7119</v>
      </c>
      <c r="O814" s="8" t="str">
        <f t="shared" si="173"/>
        <v/>
      </c>
      <c r="P814">
        <f t="shared" si="174"/>
        <v>11013.7119</v>
      </c>
      <c r="Q814" s="8" t="str">
        <f t="shared" si="175"/>
        <v/>
      </c>
      <c r="R814" s="8">
        <f t="shared" si="176"/>
        <v>11013.7119</v>
      </c>
      <c r="S814" s="8" t="str">
        <f t="shared" si="177"/>
        <v/>
      </c>
      <c r="T814" s="8" t="str">
        <f t="shared" si="178"/>
        <v/>
      </c>
      <c r="U814" s="8" t="str">
        <f t="shared" si="179"/>
        <v/>
      </c>
    </row>
    <row r="815" spans="1:21" ht="17" x14ac:dyDescent="0.2">
      <c r="A815">
        <v>28</v>
      </c>
      <c r="B815" t="s">
        <v>10</v>
      </c>
      <c r="C815">
        <v>22.515000000000001</v>
      </c>
      <c r="D815">
        <v>2</v>
      </c>
      <c r="E815" t="s">
        <v>11</v>
      </c>
      <c r="F815" t="s">
        <v>14</v>
      </c>
      <c r="G815">
        <v>4428.8878500000001</v>
      </c>
      <c r="H815" t="str">
        <f t="shared" si="180"/>
        <v/>
      </c>
      <c r="I815">
        <f t="shared" si="181"/>
        <v>4428.8878500000001</v>
      </c>
      <c r="J815">
        <f t="shared" si="168"/>
        <v>4428.8878500000001</v>
      </c>
      <c r="K815" t="str">
        <f t="shared" si="169"/>
        <v/>
      </c>
      <c r="L815">
        <f t="shared" si="170"/>
        <v>4428.8878500000001</v>
      </c>
      <c r="M815" t="str">
        <f t="shared" si="171"/>
        <v/>
      </c>
      <c r="N815" t="str">
        <f t="shared" si="172"/>
        <v/>
      </c>
      <c r="O815" s="8">
        <f t="shared" si="173"/>
        <v>4428.8878500000001</v>
      </c>
      <c r="P815">
        <f t="shared" si="174"/>
        <v>4428.8878500000001</v>
      </c>
      <c r="Q815" s="8" t="str">
        <f t="shared" si="175"/>
        <v/>
      </c>
      <c r="R815" s="8" t="str">
        <f t="shared" si="176"/>
        <v/>
      </c>
      <c r="S815" s="8" t="str">
        <f t="shared" si="177"/>
        <v/>
      </c>
      <c r="T815" s="8">
        <f t="shared" si="178"/>
        <v>4428.8878500000001</v>
      </c>
      <c r="U815" s="8" t="str">
        <f t="shared" si="179"/>
        <v/>
      </c>
    </row>
    <row r="816" spans="1:21" ht="17" x14ac:dyDescent="0.2">
      <c r="A816">
        <v>36</v>
      </c>
      <c r="B816" t="s">
        <v>10</v>
      </c>
      <c r="C816">
        <v>34.43</v>
      </c>
      <c r="D816">
        <v>2</v>
      </c>
      <c r="E816" t="s">
        <v>11</v>
      </c>
      <c r="F816" t="s">
        <v>12</v>
      </c>
      <c r="G816">
        <v>5584.3056999999999</v>
      </c>
      <c r="H816" t="str">
        <f t="shared" si="180"/>
        <v/>
      </c>
      <c r="I816">
        <f t="shared" si="181"/>
        <v>5584.3056999999999</v>
      </c>
      <c r="J816" t="str">
        <f t="shared" si="168"/>
        <v/>
      </c>
      <c r="K816">
        <f t="shared" si="169"/>
        <v>5584.3056999999999</v>
      </c>
      <c r="L816">
        <f t="shared" si="170"/>
        <v>5584.3056999999999</v>
      </c>
      <c r="M816" t="str">
        <f t="shared" si="171"/>
        <v/>
      </c>
      <c r="N816">
        <f t="shared" si="172"/>
        <v>5584.3056999999999</v>
      </c>
      <c r="O816" s="8" t="str">
        <f t="shared" si="173"/>
        <v/>
      </c>
      <c r="P816">
        <f t="shared" si="174"/>
        <v>5584.3056999999999</v>
      </c>
      <c r="Q816" s="8" t="str">
        <f t="shared" si="175"/>
        <v/>
      </c>
      <c r="R816" s="8">
        <f t="shared" si="176"/>
        <v>5584.3056999999999</v>
      </c>
      <c r="S816" s="8" t="str">
        <f t="shared" si="177"/>
        <v/>
      </c>
      <c r="T816" s="8" t="str">
        <f t="shared" si="178"/>
        <v/>
      </c>
      <c r="U816" s="8" t="str">
        <f t="shared" si="179"/>
        <v/>
      </c>
    </row>
    <row r="817" spans="1:21" ht="17" x14ac:dyDescent="0.2">
      <c r="A817">
        <v>20</v>
      </c>
      <c r="B817" t="s">
        <v>7</v>
      </c>
      <c r="C817">
        <v>31.46</v>
      </c>
      <c r="D817">
        <v>0</v>
      </c>
      <c r="E817" t="s">
        <v>11</v>
      </c>
      <c r="F817" t="s">
        <v>12</v>
      </c>
      <c r="G817">
        <v>1877.9294</v>
      </c>
      <c r="H817" t="str">
        <f t="shared" si="180"/>
        <v/>
      </c>
      <c r="I817">
        <f t="shared" si="181"/>
        <v>1877.9294</v>
      </c>
      <c r="J817" t="str">
        <f t="shared" si="168"/>
        <v/>
      </c>
      <c r="K817">
        <f t="shared" si="169"/>
        <v>1877.9294</v>
      </c>
      <c r="L817" t="str">
        <f t="shared" si="170"/>
        <v/>
      </c>
      <c r="M817">
        <f t="shared" si="171"/>
        <v>1877.9294</v>
      </c>
      <c r="N817">
        <f t="shared" si="172"/>
        <v>1877.9294</v>
      </c>
      <c r="O817" s="8" t="str">
        <f t="shared" si="173"/>
        <v/>
      </c>
      <c r="P817">
        <f t="shared" si="174"/>
        <v>1877.9294</v>
      </c>
      <c r="Q817" s="8" t="str">
        <f t="shared" si="175"/>
        <v/>
      </c>
      <c r="R817" s="8">
        <f t="shared" si="176"/>
        <v>1877.9294</v>
      </c>
      <c r="S817" s="8" t="str">
        <f t="shared" si="177"/>
        <v/>
      </c>
      <c r="T817" s="8" t="str">
        <f t="shared" si="178"/>
        <v/>
      </c>
      <c r="U817" s="8" t="str">
        <f t="shared" si="179"/>
        <v/>
      </c>
    </row>
    <row r="818" spans="1:21" ht="17" x14ac:dyDescent="0.2">
      <c r="A818">
        <v>24</v>
      </c>
      <c r="B818" t="s">
        <v>7</v>
      </c>
      <c r="C818">
        <v>24.225000000000001</v>
      </c>
      <c r="D818">
        <v>0</v>
      </c>
      <c r="E818" t="s">
        <v>11</v>
      </c>
      <c r="F818" t="s">
        <v>13</v>
      </c>
      <c r="G818">
        <v>2842.7607499999999</v>
      </c>
      <c r="H818" t="str">
        <f t="shared" si="180"/>
        <v/>
      </c>
      <c r="I818">
        <f t="shared" si="181"/>
        <v>2842.7607499999999</v>
      </c>
      <c r="J818">
        <f t="shared" si="168"/>
        <v>2842.7607499999999</v>
      </c>
      <c r="K818" t="str">
        <f t="shared" si="169"/>
        <v/>
      </c>
      <c r="L818" t="str">
        <f t="shared" si="170"/>
        <v/>
      </c>
      <c r="M818">
        <f t="shared" si="171"/>
        <v>2842.7607499999999</v>
      </c>
      <c r="N818" t="str">
        <f t="shared" si="172"/>
        <v/>
      </c>
      <c r="O818" s="8">
        <f t="shared" si="173"/>
        <v>2842.7607499999999</v>
      </c>
      <c r="P818" t="str">
        <f t="shared" si="174"/>
        <v/>
      </c>
      <c r="Q818" s="8">
        <f t="shared" si="175"/>
        <v>2842.7607499999999</v>
      </c>
      <c r="R818" s="8" t="str">
        <f t="shared" si="176"/>
        <v/>
      </c>
      <c r="S818" s="8" t="str">
        <f t="shared" si="177"/>
        <v/>
      </c>
      <c r="T818" s="8" t="str">
        <f t="shared" si="178"/>
        <v/>
      </c>
      <c r="U818" s="8">
        <f t="shared" si="179"/>
        <v>2842.7607499999999</v>
      </c>
    </row>
    <row r="819" spans="1:21" ht="17" x14ac:dyDescent="0.2">
      <c r="A819">
        <v>23</v>
      </c>
      <c r="B819" t="s">
        <v>10</v>
      </c>
      <c r="C819">
        <v>37.1</v>
      </c>
      <c r="D819">
        <v>3</v>
      </c>
      <c r="E819" t="s">
        <v>11</v>
      </c>
      <c r="F819" t="s">
        <v>9</v>
      </c>
      <c r="G819">
        <v>3597.596</v>
      </c>
      <c r="H819" t="str">
        <f t="shared" si="180"/>
        <v/>
      </c>
      <c r="I819">
        <f t="shared" si="181"/>
        <v>3597.596</v>
      </c>
      <c r="J819" t="str">
        <f t="shared" si="168"/>
        <v/>
      </c>
      <c r="K819">
        <f t="shared" si="169"/>
        <v>3597.596</v>
      </c>
      <c r="L819">
        <f t="shared" si="170"/>
        <v>3597.596</v>
      </c>
      <c r="M819" t="str">
        <f t="shared" si="171"/>
        <v/>
      </c>
      <c r="N819">
        <f t="shared" si="172"/>
        <v>3597.596</v>
      </c>
      <c r="O819" s="8" t="str">
        <f t="shared" si="173"/>
        <v/>
      </c>
      <c r="P819" t="str">
        <f t="shared" si="174"/>
        <v/>
      </c>
      <c r="Q819" s="8">
        <f t="shared" si="175"/>
        <v>3597.596</v>
      </c>
      <c r="R819" s="8" t="str">
        <f t="shared" si="176"/>
        <v/>
      </c>
      <c r="S819" s="8">
        <f t="shared" si="177"/>
        <v>3597.596</v>
      </c>
      <c r="T819" s="8" t="str">
        <f t="shared" si="178"/>
        <v/>
      </c>
      <c r="U819" s="8" t="str">
        <f t="shared" si="179"/>
        <v/>
      </c>
    </row>
    <row r="820" spans="1:21" ht="17" x14ac:dyDescent="0.2">
      <c r="A820">
        <v>47</v>
      </c>
      <c r="B820" t="s">
        <v>7</v>
      </c>
      <c r="C820">
        <v>26.125</v>
      </c>
      <c r="D820">
        <v>1</v>
      </c>
      <c r="E820" t="s">
        <v>8</v>
      </c>
      <c r="F820" t="s">
        <v>14</v>
      </c>
      <c r="G820">
        <v>23401.30575</v>
      </c>
      <c r="H820">
        <f t="shared" si="180"/>
        <v>23401.30575</v>
      </c>
      <c r="I820" t="str">
        <f t="shared" si="181"/>
        <v/>
      </c>
      <c r="J820" t="str">
        <f t="shared" si="168"/>
        <v/>
      </c>
      <c r="K820">
        <f t="shared" si="169"/>
        <v>23401.30575</v>
      </c>
      <c r="L820" t="str">
        <f t="shared" si="170"/>
        <v/>
      </c>
      <c r="M820">
        <f t="shared" si="171"/>
        <v>23401.30575</v>
      </c>
      <c r="N820" t="str">
        <f t="shared" si="172"/>
        <v/>
      </c>
      <c r="O820" s="8">
        <f t="shared" si="173"/>
        <v>23401.30575</v>
      </c>
      <c r="P820">
        <f t="shared" si="174"/>
        <v>23401.30575</v>
      </c>
      <c r="Q820" s="8" t="str">
        <f t="shared" si="175"/>
        <v/>
      </c>
      <c r="R820" s="8" t="str">
        <f t="shared" si="176"/>
        <v/>
      </c>
      <c r="S820" s="8" t="str">
        <f t="shared" si="177"/>
        <v/>
      </c>
      <c r="T820" s="8">
        <f t="shared" si="178"/>
        <v>23401.30575</v>
      </c>
      <c r="U820" s="8" t="str">
        <f t="shared" si="179"/>
        <v/>
      </c>
    </row>
    <row r="821" spans="1:21" ht="17" x14ac:dyDescent="0.2">
      <c r="A821">
        <v>33</v>
      </c>
      <c r="B821" t="s">
        <v>7</v>
      </c>
      <c r="C821">
        <v>35.53</v>
      </c>
      <c r="D821">
        <v>0</v>
      </c>
      <c r="E821" t="s">
        <v>8</v>
      </c>
      <c r="F821" t="s">
        <v>13</v>
      </c>
      <c r="G821">
        <v>55135.402090000003</v>
      </c>
      <c r="H821">
        <f t="shared" si="180"/>
        <v>55135.402090000003</v>
      </c>
      <c r="I821" t="str">
        <f t="shared" si="181"/>
        <v/>
      </c>
      <c r="J821" t="str">
        <f t="shared" si="168"/>
        <v/>
      </c>
      <c r="K821">
        <f t="shared" si="169"/>
        <v>55135.402090000003</v>
      </c>
      <c r="L821" t="str">
        <f t="shared" si="170"/>
        <v/>
      </c>
      <c r="M821">
        <f t="shared" si="171"/>
        <v>55135.402090000003</v>
      </c>
      <c r="N821" t="str">
        <f t="shared" si="172"/>
        <v/>
      </c>
      <c r="O821" s="8">
        <f t="shared" si="173"/>
        <v>55135.402090000003</v>
      </c>
      <c r="P821" t="str">
        <f t="shared" si="174"/>
        <v/>
      </c>
      <c r="Q821" s="8">
        <f t="shared" si="175"/>
        <v>55135.402090000003</v>
      </c>
      <c r="R821" s="8" t="str">
        <f t="shared" si="176"/>
        <v/>
      </c>
      <c r="S821" s="8" t="str">
        <f t="shared" si="177"/>
        <v/>
      </c>
      <c r="T821" s="8" t="str">
        <f t="shared" si="178"/>
        <v/>
      </c>
      <c r="U821" s="8">
        <f t="shared" si="179"/>
        <v>55135.402090000003</v>
      </c>
    </row>
    <row r="822" spans="1:21" ht="17" x14ac:dyDescent="0.2">
      <c r="A822">
        <v>45</v>
      </c>
      <c r="B822" t="s">
        <v>10</v>
      </c>
      <c r="C822">
        <v>33.700000000000003</v>
      </c>
      <c r="D822">
        <v>1</v>
      </c>
      <c r="E822" t="s">
        <v>11</v>
      </c>
      <c r="F822" t="s">
        <v>9</v>
      </c>
      <c r="G822">
        <v>7445.9179999999997</v>
      </c>
      <c r="H822" t="str">
        <f t="shared" si="180"/>
        <v/>
      </c>
      <c r="I822">
        <f t="shared" si="181"/>
        <v>7445.9179999999997</v>
      </c>
      <c r="J822" t="str">
        <f t="shared" si="168"/>
        <v/>
      </c>
      <c r="K822">
        <f t="shared" si="169"/>
        <v>7445.9179999999997</v>
      </c>
      <c r="L822">
        <f t="shared" si="170"/>
        <v>7445.9179999999997</v>
      </c>
      <c r="M822" t="str">
        <f t="shared" si="171"/>
        <v/>
      </c>
      <c r="N822">
        <f t="shared" si="172"/>
        <v>7445.9179999999997</v>
      </c>
      <c r="O822" s="8" t="str">
        <f t="shared" si="173"/>
        <v/>
      </c>
      <c r="P822" t="str">
        <f t="shared" si="174"/>
        <v/>
      </c>
      <c r="Q822" s="8">
        <f t="shared" si="175"/>
        <v>7445.9179999999997</v>
      </c>
      <c r="R822" s="8" t="str">
        <f t="shared" si="176"/>
        <v/>
      </c>
      <c r="S822" s="8">
        <f t="shared" si="177"/>
        <v>7445.9179999999997</v>
      </c>
      <c r="T822" s="8" t="str">
        <f t="shared" si="178"/>
        <v/>
      </c>
      <c r="U822" s="8" t="str">
        <f t="shared" si="179"/>
        <v/>
      </c>
    </row>
    <row r="823" spans="1:21" ht="17" x14ac:dyDescent="0.2">
      <c r="A823">
        <v>26</v>
      </c>
      <c r="B823" t="s">
        <v>10</v>
      </c>
      <c r="C823">
        <v>17.670000000000002</v>
      </c>
      <c r="D823">
        <v>0</v>
      </c>
      <c r="E823" t="s">
        <v>11</v>
      </c>
      <c r="F823" t="s">
        <v>13</v>
      </c>
      <c r="G823">
        <v>2680.9493000000002</v>
      </c>
      <c r="H823" t="str">
        <f t="shared" si="180"/>
        <v/>
      </c>
      <c r="I823">
        <f t="shared" si="181"/>
        <v>2680.9493000000002</v>
      </c>
      <c r="J823">
        <f t="shared" si="168"/>
        <v>2680.9493000000002</v>
      </c>
      <c r="K823" t="str">
        <f t="shared" si="169"/>
        <v/>
      </c>
      <c r="L823">
        <f t="shared" si="170"/>
        <v>2680.9493000000002</v>
      </c>
      <c r="M823" t="str">
        <f t="shared" si="171"/>
        <v/>
      </c>
      <c r="N823" t="str">
        <f t="shared" si="172"/>
        <v/>
      </c>
      <c r="O823" s="8">
        <f t="shared" si="173"/>
        <v>2680.9493000000002</v>
      </c>
      <c r="P823" t="str">
        <f t="shared" si="174"/>
        <v/>
      </c>
      <c r="Q823" s="8">
        <f t="shared" si="175"/>
        <v>2680.9493000000002</v>
      </c>
      <c r="R823" s="8" t="str">
        <f t="shared" si="176"/>
        <v/>
      </c>
      <c r="S823" s="8" t="str">
        <f t="shared" si="177"/>
        <v/>
      </c>
      <c r="T823" s="8" t="str">
        <f t="shared" si="178"/>
        <v/>
      </c>
      <c r="U823" s="8">
        <f t="shared" si="179"/>
        <v>2680.9493000000002</v>
      </c>
    </row>
    <row r="824" spans="1:21" ht="17" x14ac:dyDescent="0.2">
      <c r="A824">
        <v>18</v>
      </c>
      <c r="B824" t="s">
        <v>7</v>
      </c>
      <c r="C824">
        <v>31.13</v>
      </c>
      <c r="D824">
        <v>0</v>
      </c>
      <c r="E824" t="s">
        <v>11</v>
      </c>
      <c r="F824" t="s">
        <v>12</v>
      </c>
      <c r="G824">
        <v>1621.8827000000001</v>
      </c>
      <c r="H824" t="str">
        <f t="shared" si="180"/>
        <v/>
      </c>
      <c r="I824">
        <f t="shared" si="181"/>
        <v>1621.8827000000001</v>
      </c>
      <c r="J824" t="str">
        <f t="shared" si="168"/>
        <v/>
      </c>
      <c r="K824">
        <f t="shared" si="169"/>
        <v>1621.8827000000001</v>
      </c>
      <c r="L824" t="str">
        <f t="shared" si="170"/>
        <v/>
      </c>
      <c r="M824">
        <f t="shared" si="171"/>
        <v>1621.8827000000001</v>
      </c>
      <c r="N824">
        <f t="shared" si="172"/>
        <v>1621.8827000000001</v>
      </c>
      <c r="O824" s="8" t="str">
        <f t="shared" si="173"/>
        <v/>
      </c>
      <c r="P824">
        <f t="shared" si="174"/>
        <v>1621.8827000000001</v>
      </c>
      <c r="Q824" s="8" t="str">
        <f t="shared" si="175"/>
        <v/>
      </c>
      <c r="R824" s="8">
        <f t="shared" si="176"/>
        <v>1621.8827000000001</v>
      </c>
      <c r="S824" s="8" t="str">
        <f t="shared" si="177"/>
        <v/>
      </c>
      <c r="T824" s="8" t="str">
        <f t="shared" si="178"/>
        <v/>
      </c>
      <c r="U824" s="8" t="str">
        <f t="shared" si="179"/>
        <v/>
      </c>
    </row>
    <row r="825" spans="1:21" ht="17" x14ac:dyDescent="0.2">
      <c r="A825">
        <v>44</v>
      </c>
      <c r="B825" t="s">
        <v>7</v>
      </c>
      <c r="C825">
        <v>29.81</v>
      </c>
      <c r="D825">
        <v>2</v>
      </c>
      <c r="E825" t="s">
        <v>11</v>
      </c>
      <c r="F825" t="s">
        <v>12</v>
      </c>
      <c r="G825">
        <v>8219.2039000000004</v>
      </c>
      <c r="H825" t="str">
        <f t="shared" si="180"/>
        <v/>
      </c>
      <c r="I825">
        <f t="shared" si="181"/>
        <v>8219.2039000000004</v>
      </c>
      <c r="J825" t="str">
        <f t="shared" si="168"/>
        <v/>
      </c>
      <c r="K825">
        <f t="shared" si="169"/>
        <v>8219.2039000000004</v>
      </c>
      <c r="L825" t="str">
        <f t="shared" si="170"/>
        <v/>
      </c>
      <c r="M825">
        <f t="shared" si="171"/>
        <v>8219.2039000000004</v>
      </c>
      <c r="N825">
        <f t="shared" si="172"/>
        <v>8219.2039000000004</v>
      </c>
      <c r="O825" s="8" t="str">
        <f t="shared" si="173"/>
        <v/>
      </c>
      <c r="P825">
        <f t="shared" si="174"/>
        <v>8219.2039000000004</v>
      </c>
      <c r="Q825" s="8" t="str">
        <f t="shared" si="175"/>
        <v/>
      </c>
      <c r="R825" s="8">
        <f t="shared" si="176"/>
        <v>8219.2039000000004</v>
      </c>
      <c r="S825" s="8" t="str">
        <f t="shared" si="177"/>
        <v/>
      </c>
      <c r="T825" s="8" t="str">
        <f t="shared" si="178"/>
        <v/>
      </c>
      <c r="U825" s="8" t="str">
        <f t="shared" si="179"/>
        <v/>
      </c>
    </row>
    <row r="826" spans="1:21" ht="17" x14ac:dyDescent="0.2">
      <c r="A826">
        <v>60</v>
      </c>
      <c r="B826" t="s">
        <v>10</v>
      </c>
      <c r="C826">
        <v>24.32</v>
      </c>
      <c r="D826">
        <v>0</v>
      </c>
      <c r="E826" t="s">
        <v>11</v>
      </c>
      <c r="F826" t="s">
        <v>13</v>
      </c>
      <c r="G826">
        <v>12523.604799999999</v>
      </c>
      <c r="H826" t="str">
        <f t="shared" si="180"/>
        <v/>
      </c>
      <c r="I826">
        <f t="shared" si="181"/>
        <v>12523.604799999999</v>
      </c>
      <c r="J826">
        <f t="shared" si="168"/>
        <v>12523.604799999999</v>
      </c>
      <c r="K826" t="str">
        <f t="shared" si="169"/>
        <v/>
      </c>
      <c r="L826">
        <f t="shared" si="170"/>
        <v>12523.604799999999</v>
      </c>
      <c r="M826" t="str">
        <f t="shared" si="171"/>
        <v/>
      </c>
      <c r="N826" t="str">
        <f t="shared" si="172"/>
        <v/>
      </c>
      <c r="O826" s="8">
        <f t="shared" si="173"/>
        <v>12523.604799999999</v>
      </c>
      <c r="P826" t="str">
        <f t="shared" si="174"/>
        <v/>
      </c>
      <c r="Q826" s="8">
        <f t="shared" si="175"/>
        <v>12523.604799999999</v>
      </c>
      <c r="R826" s="8" t="str">
        <f t="shared" si="176"/>
        <v/>
      </c>
      <c r="S826" s="8" t="str">
        <f t="shared" si="177"/>
        <v/>
      </c>
      <c r="T826" s="8" t="str">
        <f t="shared" si="178"/>
        <v/>
      </c>
      <c r="U826" s="8">
        <f t="shared" si="179"/>
        <v>12523.604799999999</v>
      </c>
    </row>
    <row r="827" spans="1:21" ht="17" x14ac:dyDescent="0.2">
      <c r="A827">
        <v>64</v>
      </c>
      <c r="B827" t="s">
        <v>7</v>
      </c>
      <c r="C827">
        <v>31.824999999999999</v>
      </c>
      <c r="D827">
        <v>2</v>
      </c>
      <c r="E827" t="s">
        <v>11</v>
      </c>
      <c r="F827" t="s">
        <v>14</v>
      </c>
      <c r="G827">
        <v>16069.08475</v>
      </c>
      <c r="H827" t="str">
        <f t="shared" si="180"/>
        <v/>
      </c>
      <c r="I827">
        <f t="shared" si="181"/>
        <v>16069.08475</v>
      </c>
      <c r="J827" t="str">
        <f t="shared" si="168"/>
        <v/>
      </c>
      <c r="K827">
        <f t="shared" si="169"/>
        <v>16069.08475</v>
      </c>
      <c r="L827" t="str">
        <f t="shared" si="170"/>
        <v/>
      </c>
      <c r="M827">
        <f t="shared" si="171"/>
        <v>16069.08475</v>
      </c>
      <c r="N827" t="str">
        <f t="shared" si="172"/>
        <v/>
      </c>
      <c r="O827" s="8">
        <f t="shared" si="173"/>
        <v>16069.08475</v>
      </c>
      <c r="P827">
        <f t="shared" si="174"/>
        <v>16069.08475</v>
      </c>
      <c r="Q827" s="8" t="str">
        <f t="shared" si="175"/>
        <v/>
      </c>
      <c r="R827" s="8" t="str">
        <f t="shared" si="176"/>
        <v/>
      </c>
      <c r="S827" s="8" t="str">
        <f t="shared" si="177"/>
        <v/>
      </c>
      <c r="T827" s="8">
        <f t="shared" si="178"/>
        <v>16069.08475</v>
      </c>
      <c r="U827" s="8" t="str">
        <f t="shared" si="179"/>
        <v/>
      </c>
    </row>
    <row r="828" spans="1:21" ht="17" x14ac:dyDescent="0.2">
      <c r="A828">
        <v>56</v>
      </c>
      <c r="B828" t="s">
        <v>10</v>
      </c>
      <c r="C828">
        <v>31.79</v>
      </c>
      <c r="D828">
        <v>2</v>
      </c>
      <c r="E828" t="s">
        <v>8</v>
      </c>
      <c r="F828" t="s">
        <v>12</v>
      </c>
      <c r="G828">
        <v>43813.866099999999</v>
      </c>
      <c r="H828">
        <f t="shared" si="180"/>
        <v>43813.866099999999</v>
      </c>
      <c r="I828" t="str">
        <f t="shared" si="181"/>
        <v/>
      </c>
      <c r="J828" t="str">
        <f t="shared" si="168"/>
        <v/>
      </c>
      <c r="K828">
        <f t="shared" si="169"/>
        <v>43813.866099999999</v>
      </c>
      <c r="L828">
        <f t="shared" si="170"/>
        <v>43813.866099999999</v>
      </c>
      <c r="M828" t="str">
        <f t="shared" si="171"/>
        <v/>
      </c>
      <c r="N828">
        <f t="shared" si="172"/>
        <v>43813.866099999999</v>
      </c>
      <c r="O828" s="8" t="str">
        <f t="shared" si="173"/>
        <v/>
      </c>
      <c r="P828">
        <f t="shared" si="174"/>
        <v>43813.866099999999</v>
      </c>
      <c r="Q828" s="8" t="str">
        <f t="shared" si="175"/>
        <v/>
      </c>
      <c r="R828" s="8">
        <f t="shared" si="176"/>
        <v>43813.866099999999</v>
      </c>
      <c r="S828" s="8" t="str">
        <f t="shared" si="177"/>
        <v/>
      </c>
      <c r="T828" s="8" t="str">
        <f t="shared" si="178"/>
        <v/>
      </c>
      <c r="U828" s="8" t="str">
        <f t="shared" si="179"/>
        <v/>
      </c>
    </row>
    <row r="829" spans="1:21" ht="17" x14ac:dyDescent="0.2">
      <c r="A829">
        <v>36</v>
      </c>
      <c r="B829" t="s">
        <v>10</v>
      </c>
      <c r="C829">
        <v>28.024999999999999</v>
      </c>
      <c r="D829">
        <v>1</v>
      </c>
      <c r="E829" t="s">
        <v>8</v>
      </c>
      <c r="F829" t="s">
        <v>14</v>
      </c>
      <c r="G829">
        <v>20773.62775</v>
      </c>
      <c r="H829">
        <f t="shared" si="180"/>
        <v>20773.62775</v>
      </c>
      <c r="I829" t="str">
        <f t="shared" si="181"/>
        <v/>
      </c>
      <c r="J829" t="str">
        <f t="shared" si="168"/>
        <v/>
      </c>
      <c r="K829">
        <f t="shared" si="169"/>
        <v>20773.62775</v>
      </c>
      <c r="L829">
        <f t="shared" si="170"/>
        <v>20773.62775</v>
      </c>
      <c r="M829" t="str">
        <f t="shared" si="171"/>
        <v/>
      </c>
      <c r="N829" t="str">
        <f t="shared" si="172"/>
        <v/>
      </c>
      <c r="O829" s="8">
        <f t="shared" si="173"/>
        <v>20773.62775</v>
      </c>
      <c r="P829">
        <f t="shared" si="174"/>
        <v>20773.62775</v>
      </c>
      <c r="Q829" s="8" t="str">
        <f t="shared" si="175"/>
        <v/>
      </c>
      <c r="R829" s="8" t="str">
        <f t="shared" si="176"/>
        <v/>
      </c>
      <c r="S829" s="8" t="str">
        <f t="shared" si="177"/>
        <v/>
      </c>
      <c r="T829" s="8">
        <f t="shared" si="178"/>
        <v>20773.62775</v>
      </c>
      <c r="U829" s="8" t="str">
        <f t="shared" si="179"/>
        <v/>
      </c>
    </row>
    <row r="830" spans="1:21" ht="17" x14ac:dyDescent="0.2">
      <c r="A830">
        <v>41</v>
      </c>
      <c r="B830" t="s">
        <v>10</v>
      </c>
      <c r="C830">
        <v>30.78</v>
      </c>
      <c r="D830">
        <v>3</v>
      </c>
      <c r="E830" t="s">
        <v>8</v>
      </c>
      <c r="F830" t="s">
        <v>14</v>
      </c>
      <c r="G830">
        <v>39597.407200000001</v>
      </c>
      <c r="H830">
        <f t="shared" si="180"/>
        <v>39597.407200000001</v>
      </c>
      <c r="I830" t="str">
        <f t="shared" si="181"/>
        <v/>
      </c>
      <c r="J830" t="str">
        <f t="shared" si="168"/>
        <v/>
      </c>
      <c r="K830">
        <f t="shared" si="169"/>
        <v>39597.407200000001</v>
      </c>
      <c r="L830">
        <f t="shared" si="170"/>
        <v>39597.407200000001</v>
      </c>
      <c r="M830" t="str">
        <f t="shared" si="171"/>
        <v/>
      </c>
      <c r="N830" t="str">
        <f t="shared" si="172"/>
        <v/>
      </c>
      <c r="O830" s="8">
        <f t="shared" si="173"/>
        <v>39597.407200000001</v>
      </c>
      <c r="P830">
        <f t="shared" si="174"/>
        <v>39597.407200000001</v>
      </c>
      <c r="Q830" s="8" t="str">
        <f t="shared" si="175"/>
        <v/>
      </c>
      <c r="R830" s="8" t="str">
        <f t="shared" si="176"/>
        <v/>
      </c>
      <c r="S830" s="8" t="str">
        <f t="shared" si="177"/>
        <v/>
      </c>
      <c r="T830" s="8">
        <f t="shared" si="178"/>
        <v>39597.407200000001</v>
      </c>
      <c r="U830" s="8" t="str">
        <f t="shared" si="179"/>
        <v/>
      </c>
    </row>
    <row r="831" spans="1:21" ht="17" x14ac:dyDescent="0.2">
      <c r="A831">
        <v>39</v>
      </c>
      <c r="B831" t="s">
        <v>10</v>
      </c>
      <c r="C831">
        <v>21.85</v>
      </c>
      <c r="D831">
        <v>1</v>
      </c>
      <c r="E831" t="s">
        <v>11</v>
      </c>
      <c r="F831" t="s">
        <v>13</v>
      </c>
      <c r="G831">
        <v>6117.4944999999998</v>
      </c>
      <c r="H831" t="str">
        <f t="shared" si="180"/>
        <v/>
      </c>
      <c r="I831">
        <f t="shared" si="181"/>
        <v>6117.4944999999998</v>
      </c>
      <c r="J831">
        <f t="shared" si="168"/>
        <v>6117.4944999999998</v>
      </c>
      <c r="K831" t="str">
        <f t="shared" si="169"/>
        <v/>
      </c>
      <c r="L831">
        <f t="shared" si="170"/>
        <v>6117.4944999999998</v>
      </c>
      <c r="M831" t="str">
        <f t="shared" si="171"/>
        <v/>
      </c>
      <c r="N831" t="str">
        <f t="shared" si="172"/>
        <v/>
      </c>
      <c r="O831" s="8">
        <f t="shared" si="173"/>
        <v>6117.4944999999998</v>
      </c>
      <c r="P831" t="str">
        <f t="shared" si="174"/>
        <v/>
      </c>
      <c r="Q831" s="8">
        <f t="shared" si="175"/>
        <v>6117.4944999999998</v>
      </c>
      <c r="R831" s="8" t="str">
        <f t="shared" si="176"/>
        <v/>
      </c>
      <c r="S831" s="8" t="str">
        <f t="shared" si="177"/>
        <v/>
      </c>
      <c r="T831" s="8" t="str">
        <f t="shared" si="178"/>
        <v/>
      </c>
      <c r="U831" s="8">
        <f t="shared" si="179"/>
        <v>6117.4944999999998</v>
      </c>
    </row>
    <row r="832" spans="1:21" ht="17" x14ac:dyDescent="0.2">
      <c r="A832">
        <v>63</v>
      </c>
      <c r="B832" t="s">
        <v>10</v>
      </c>
      <c r="C832">
        <v>33.1</v>
      </c>
      <c r="D832">
        <v>0</v>
      </c>
      <c r="E832" t="s">
        <v>11</v>
      </c>
      <c r="F832" t="s">
        <v>9</v>
      </c>
      <c r="G832">
        <v>13393.755999999999</v>
      </c>
      <c r="H832" t="str">
        <f t="shared" si="180"/>
        <v/>
      </c>
      <c r="I832">
        <f t="shared" si="181"/>
        <v>13393.755999999999</v>
      </c>
      <c r="J832" t="str">
        <f t="shared" si="168"/>
        <v/>
      </c>
      <c r="K832">
        <f t="shared" si="169"/>
        <v>13393.755999999999</v>
      </c>
      <c r="L832">
        <f t="shared" si="170"/>
        <v>13393.755999999999</v>
      </c>
      <c r="M832" t="str">
        <f t="shared" si="171"/>
        <v/>
      </c>
      <c r="N832">
        <f t="shared" si="172"/>
        <v>13393.755999999999</v>
      </c>
      <c r="O832" s="8" t="str">
        <f t="shared" si="173"/>
        <v/>
      </c>
      <c r="P832" t="str">
        <f t="shared" si="174"/>
        <v/>
      </c>
      <c r="Q832" s="8">
        <f t="shared" si="175"/>
        <v>13393.755999999999</v>
      </c>
      <c r="R832" s="8" t="str">
        <f t="shared" si="176"/>
        <v/>
      </c>
      <c r="S832" s="8">
        <f t="shared" si="177"/>
        <v>13393.755999999999</v>
      </c>
      <c r="T832" s="8" t="str">
        <f t="shared" si="178"/>
        <v/>
      </c>
      <c r="U832" s="8" t="str">
        <f t="shared" si="179"/>
        <v/>
      </c>
    </row>
    <row r="833" spans="1:21" ht="17" x14ac:dyDescent="0.2">
      <c r="A833">
        <v>36</v>
      </c>
      <c r="B833" t="s">
        <v>7</v>
      </c>
      <c r="C833">
        <v>25.84</v>
      </c>
      <c r="D833">
        <v>0</v>
      </c>
      <c r="E833" t="s">
        <v>11</v>
      </c>
      <c r="F833" t="s">
        <v>13</v>
      </c>
      <c r="G833">
        <v>5266.3656000000001</v>
      </c>
      <c r="H833" t="str">
        <f t="shared" si="180"/>
        <v/>
      </c>
      <c r="I833">
        <f t="shared" si="181"/>
        <v>5266.3656000000001</v>
      </c>
      <c r="J833" t="str">
        <f t="shared" si="168"/>
        <v/>
      </c>
      <c r="K833">
        <f t="shared" si="169"/>
        <v>5266.3656000000001</v>
      </c>
      <c r="L833" t="str">
        <f t="shared" si="170"/>
        <v/>
      </c>
      <c r="M833">
        <f t="shared" si="171"/>
        <v>5266.3656000000001</v>
      </c>
      <c r="N833" t="str">
        <f t="shared" si="172"/>
        <v/>
      </c>
      <c r="O833" s="8">
        <f t="shared" si="173"/>
        <v>5266.3656000000001</v>
      </c>
      <c r="P833" t="str">
        <f t="shared" si="174"/>
        <v/>
      </c>
      <c r="Q833" s="8">
        <f t="shared" si="175"/>
        <v>5266.3656000000001</v>
      </c>
      <c r="R833" s="8" t="str">
        <f t="shared" si="176"/>
        <v/>
      </c>
      <c r="S833" s="8" t="str">
        <f t="shared" si="177"/>
        <v/>
      </c>
      <c r="T833" s="8" t="str">
        <f t="shared" si="178"/>
        <v/>
      </c>
      <c r="U833" s="8">
        <f t="shared" si="179"/>
        <v>5266.3656000000001</v>
      </c>
    </row>
    <row r="834" spans="1:21" ht="17" x14ac:dyDescent="0.2">
      <c r="A834">
        <v>28</v>
      </c>
      <c r="B834" t="s">
        <v>7</v>
      </c>
      <c r="C834">
        <v>23.844999999999999</v>
      </c>
      <c r="D834">
        <v>2</v>
      </c>
      <c r="E834" t="s">
        <v>11</v>
      </c>
      <c r="F834" t="s">
        <v>13</v>
      </c>
      <c r="G834">
        <v>4719.7365499999996</v>
      </c>
      <c r="H834" t="str">
        <f t="shared" si="180"/>
        <v/>
      </c>
      <c r="I834">
        <f t="shared" si="181"/>
        <v>4719.7365499999996</v>
      </c>
      <c r="J834">
        <f t="shared" si="168"/>
        <v>4719.7365499999996</v>
      </c>
      <c r="K834" t="str">
        <f t="shared" si="169"/>
        <v/>
      </c>
      <c r="L834" t="str">
        <f t="shared" si="170"/>
        <v/>
      </c>
      <c r="M834">
        <f t="shared" si="171"/>
        <v>4719.7365499999996</v>
      </c>
      <c r="N834" t="str">
        <f t="shared" si="172"/>
        <v/>
      </c>
      <c r="O834" s="8">
        <f t="shared" si="173"/>
        <v>4719.7365499999996</v>
      </c>
      <c r="P834" t="str">
        <f t="shared" si="174"/>
        <v/>
      </c>
      <c r="Q834" s="8">
        <f t="shared" si="175"/>
        <v>4719.7365499999996</v>
      </c>
      <c r="R834" s="8" t="str">
        <f t="shared" si="176"/>
        <v/>
      </c>
      <c r="S834" s="8" t="str">
        <f t="shared" si="177"/>
        <v/>
      </c>
      <c r="T834" s="8" t="str">
        <f t="shared" si="178"/>
        <v/>
      </c>
      <c r="U834" s="8">
        <f t="shared" si="179"/>
        <v>4719.7365499999996</v>
      </c>
    </row>
    <row r="835" spans="1:21" ht="17" x14ac:dyDescent="0.2">
      <c r="A835">
        <v>58</v>
      </c>
      <c r="B835" t="s">
        <v>10</v>
      </c>
      <c r="C835">
        <v>34.39</v>
      </c>
      <c r="D835">
        <v>0</v>
      </c>
      <c r="E835" t="s">
        <v>11</v>
      </c>
      <c r="F835" t="s">
        <v>13</v>
      </c>
      <c r="G835">
        <v>11743.9341</v>
      </c>
      <c r="H835" t="str">
        <f t="shared" si="180"/>
        <v/>
      </c>
      <c r="I835">
        <f t="shared" si="181"/>
        <v>11743.9341</v>
      </c>
      <c r="J835" t="str">
        <f t="shared" ref="J835:J898" si="182">IF(C835&lt;=25,G835,"")</f>
        <v/>
      </c>
      <c r="K835">
        <f t="shared" ref="K835:K898" si="183">IF(C835&gt;25,G835,"")</f>
        <v>11743.9341</v>
      </c>
      <c r="L835">
        <f t="shared" ref="L835:L898" si="184">IF(B835="male",G835,"")</f>
        <v>11743.9341</v>
      </c>
      <c r="M835" t="str">
        <f t="shared" ref="M835:M898" si="185">IF(B835="female",G835,"")</f>
        <v/>
      </c>
      <c r="N835" t="str">
        <f t="shared" ref="N835:N898" si="186">IF(OR(F835="southwest", F835="southeast"),G835,"")</f>
        <v/>
      </c>
      <c r="O835" s="8">
        <f t="shared" ref="O835:O898" si="187">IF(OR(F835="northwest", F835="northeast"), G835, "")</f>
        <v>11743.9341</v>
      </c>
      <c r="P835" t="str">
        <f t="shared" ref="P835:P898" si="188">IF(OR(F835="northeast", F835="southeast"),G835,"")</f>
        <v/>
      </c>
      <c r="Q835" s="8">
        <f t="shared" ref="Q835:Q898" si="189">IF(OR(F835="southwest", F835="northwest"),G835,"")</f>
        <v>11743.9341</v>
      </c>
      <c r="R835" s="8" t="str">
        <f t="shared" ref="R835:R898" si="190">IF(F835="southeast",G835,"")</f>
        <v/>
      </c>
      <c r="S835" s="8" t="str">
        <f t="shared" ref="S835:S898" si="191">IF(F835="southwest",G835,"")</f>
        <v/>
      </c>
      <c r="T835" s="8" t="str">
        <f t="shared" ref="T835:T898" si="192">IF(F835="northeast", G835,"")</f>
        <v/>
      </c>
      <c r="U835" s="8">
        <f t="shared" ref="U835:U898" si="193">IF(F835="northwest",G835,"")</f>
        <v>11743.9341</v>
      </c>
    </row>
    <row r="836" spans="1:21" ht="17" x14ac:dyDescent="0.2">
      <c r="A836">
        <v>36</v>
      </c>
      <c r="B836" t="s">
        <v>10</v>
      </c>
      <c r="C836">
        <v>33.82</v>
      </c>
      <c r="D836">
        <v>1</v>
      </c>
      <c r="E836" t="s">
        <v>11</v>
      </c>
      <c r="F836" t="s">
        <v>13</v>
      </c>
      <c r="G836">
        <v>5377.4578000000001</v>
      </c>
      <c r="H836" t="str">
        <f t="shared" ref="H836:H899" si="194">IF(E836="yes",G836,"")</f>
        <v/>
      </c>
      <c r="I836">
        <f t="shared" ref="I836:I899" si="195">IF(E836="no",G836,"")</f>
        <v>5377.4578000000001</v>
      </c>
      <c r="J836" t="str">
        <f t="shared" si="182"/>
        <v/>
      </c>
      <c r="K836">
        <f t="shared" si="183"/>
        <v>5377.4578000000001</v>
      </c>
      <c r="L836">
        <f t="shared" si="184"/>
        <v>5377.4578000000001</v>
      </c>
      <c r="M836" t="str">
        <f t="shared" si="185"/>
        <v/>
      </c>
      <c r="N836" t="str">
        <f t="shared" si="186"/>
        <v/>
      </c>
      <c r="O836" s="8">
        <f t="shared" si="187"/>
        <v>5377.4578000000001</v>
      </c>
      <c r="P836" t="str">
        <f t="shared" si="188"/>
        <v/>
      </c>
      <c r="Q836" s="8">
        <f t="shared" si="189"/>
        <v>5377.4578000000001</v>
      </c>
      <c r="R836" s="8" t="str">
        <f t="shared" si="190"/>
        <v/>
      </c>
      <c r="S836" s="8" t="str">
        <f t="shared" si="191"/>
        <v/>
      </c>
      <c r="T836" s="8" t="str">
        <f t="shared" si="192"/>
        <v/>
      </c>
      <c r="U836" s="8">
        <f t="shared" si="193"/>
        <v>5377.4578000000001</v>
      </c>
    </row>
    <row r="837" spans="1:21" ht="17" x14ac:dyDescent="0.2">
      <c r="A837">
        <v>42</v>
      </c>
      <c r="B837" t="s">
        <v>10</v>
      </c>
      <c r="C837">
        <v>35.97</v>
      </c>
      <c r="D837">
        <v>2</v>
      </c>
      <c r="E837" t="s">
        <v>11</v>
      </c>
      <c r="F837" t="s">
        <v>12</v>
      </c>
      <c r="G837">
        <v>7160.3302999999996</v>
      </c>
      <c r="H837" t="str">
        <f t="shared" si="194"/>
        <v/>
      </c>
      <c r="I837">
        <f t="shared" si="195"/>
        <v>7160.3302999999996</v>
      </c>
      <c r="J837" t="str">
        <f t="shared" si="182"/>
        <v/>
      </c>
      <c r="K837">
        <f t="shared" si="183"/>
        <v>7160.3302999999996</v>
      </c>
      <c r="L837">
        <f t="shared" si="184"/>
        <v>7160.3302999999996</v>
      </c>
      <c r="M837" t="str">
        <f t="shared" si="185"/>
        <v/>
      </c>
      <c r="N837">
        <f t="shared" si="186"/>
        <v>7160.3302999999996</v>
      </c>
      <c r="O837" s="8" t="str">
        <f t="shared" si="187"/>
        <v/>
      </c>
      <c r="P837">
        <f t="shared" si="188"/>
        <v>7160.3302999999996</v>
      </c>
      <c r="Q837" s="8" t="str">
        <f t="shared" si="189"/>
        <v/>
      </c>
      <c r="R837" s="8">
        <f t="shared" si="190"/>
        <v>7160.3302999999996</v>
      </c>
      <c r="S837" s="8" t="str">
        <f t="shared" si="191"/>
        <v/>
      </c>
      <c r="T837" s="8" t="str">
        <f t="shared" si="192"/>
        <v/>
      </c>
      <c r="U837" s="8" t="str">
        <f t="shared" si="193"/>
        <v/>
      </c>
    </row>
    <row r="838" spans="1:21" ht="17" x14ac:dyDescent="0.2">
      <c r="A838">
        <v>36</v>
      </c>
      <c r="B838" t="s">
        <v>10</v>
      </c>
      <c r="C838">
        <v>31.5</v>
      </c>
      <c r="D838">
        <v>0</v>
      </c>
      <c r="E838" t="s">
        <v>11</v>
      </c>
      <c r="F838" t="s">
        <v>9</v>
      </c>
      <c r="G838">
        <v>4402.2330000000002</v>
      </c>
      <c r="H838" t="str">
        <f t="shared" si="194"/>
        <v/>
      </c>
      <c r="I838">
        <f t="shared" si="195"/>
        <v>4402.2330000000002</v>
      </c>
      <c r="J838" t="str">
        <f t="shared" si="182"/>
        <v/>
      </c>
      <c r="K838">
        <f t="shared" si="183"/>
        <v>4402.2330000000002</v>
      </c>
      <c r="L838">
        <f t="shared" si="184"/>
        <v>4402.2330000000002</v>
      </c>
      <c r="M838" t="str">
        <f t="shared" si="185"/>
        <v/>
      </c>
      <c r="N838">
        <f t="shared" si="186"/>
        <v>4402.2330000000002</v>
      </c>
      <c r="O838" s="8" t="str">
        <f t="shared" si="187"/>
        <v/>
      </c>
      <c r="P838" t="str">
        <f t="shared" si="188"/>
        <v/>
      </c>
      <c r="Q838" s="8">
        <f t="shared" si="189"/>
        <v>4402.2330000000002</v>
      </c>
      <c r="R838" s="8" t="str">
        <f t="shared" si="190"/>
        <v/>
      </c>
      <c r="S838" s="8">
        <f t="shared" si="191"/>
        <v>4402.2330000000002</v>
      </c>
      <c r="T838" s="8" t="str">
        <f t="shared" si="192"/>
        <v/>
      </c>
      <c r="U838" s="8" t="str">
        <f t="shared" si="193"/>
        <v/>
      </c>
    </row>
    <row r="839" spans="1:21" ht="17" x14ac:dyDescent="0.2">
      <c r="A839">
        <v>56</v>
      </c>
      <c r="B839" t="s">
        <v>7</v>
      </c>
      <c r="C839">
        <v>28.31</v>
      </c>
      <c r="D839">
        <v>0</v>
      </c>
      <c r="E839" t="s">
        <v>11</v>
      </c>
      <c r="F839" t="s">
        <v>14</v>
      </c>
      <c r="G839">
        <v>11657.7189</v>
      </c>
      <c r="H839" t="str">
        <f t="shared" si="194"/>
        <v/>
      </c>
      <c r="I839">
        <f t="shared" si="195"/>
        <v>11657.7189</v>
      </c>
      <c r="J839" t="str">
        <f t="shared" si="182"/>
        <v/>
      </c>
      <c r="K839">
        <f t="shared" si="183"/>
        <v>11657.7189</v>
      </c>
      <c r="L839" t="str">
        <f t="shared" si="184"/>
        <v/>
      </c>
      <c r="M839">
        <f t="shared" si="185"/>
        <v>11657.7189</v>
      </c>
      <c r="N839" t="str">
        <f t="shared" si="186"/>
        <v/>
      </c>
      <c r="O839" s="8">
        <f t="shared" si="187"/>
        <v>11657.7189</v>
      </c>
      <c r="P839">
        <f t="shared" si="188"/>
        <v>11657.7189</v>
      </c>
      <c r="Q839" s="8" t="str">
        <f t="shared" si="189"/>
        <v/>
      </c>
      <c r="R839" s="8" t="str">
        <f t="shared" si="190"/>
        <v/>
      </c>
      <c r="S839" s="8" t="str">
        <f t="shared" si="191"/>
        <v/>
      </c>
      <c r="T839" s="8">
        <f t="shared" si="192"/>
        <v>11657.7189</v>
      </c>
      <c r="U839" s="8" t="str">
        <f t="shared" si="193"/>
        <v/>
      </c>
    </row>
    <row r="840" spans="1:21" ht="17" x14ac:dyDescent="0.2">
      <c r="A840">
        <v>35</v>
      </c>
      <c r="B840" t="s">
        <v>7</v>
      </c>
      <c r="C840">
        <v>23.465</v>
      </c>
      <c r="D840">
        <v>2</v>
      </c>
      <c r="E840" t="s">
        <v>11</v>
      </c>
      <c r="F840" t="s">
        <v>14</v>
      </c>
      <c r="G840">
        <v>6402.2913500000004</v>
      </c>
      <c r="H840" t="str">
        <f t="shared" si="194"/>
        <v/>
      </c>
      <c r="I840">
        <f t="shared" si="195"/>
        <v>6402.2913500000004</v>
      </c>
      <c r="J840">
        <f t="shared" si="182"/>
        <v>6402.2913500000004</v>
      </c>
      <c r="K840" t="str">
        <f t="shared" si="183"/>
        <v/>
      </c>
      <c r="L840" t="str">
        <f t="shared" si="184"/>
        <v/>
      </c>
      <c r="M840">
        <f t="shared" si="185"/>
        <v>6402.2913500000004</v>
      </c>
      <c r="N840" t="str">
        <f t="shared" si="186"/>
        <v/>
      </c>
      <c r="O840" s="8">
        <f t="shared" si="187"/>
        <v>6402.2913500000004</v>
      </c>
      <c r="P840">
        <f t="shared" si="188"/>
        <v>6402.2913500000004</v>
      </c>
      <c r="Q840" s="8" t="str">
        <f t="shared" si="189"/>
        <v/>
      </c>
      <c r="R840" s="8" t="str">
        <f t="shared" si="190"/>
        <v/>
      </c>
      <c r="S840" s="8" t="str">
        <f t="shared" si="191"/>
        <v/>
      </c>
      <c r="T840" s="8">
        <f t="shared" si="192"/>
        <v>6402.2913500000004</v>
      </c>
      <c r="U840" s="8" t="str">
        <f t="shared" si="193"/>
        <v/>
      </c>
    </row>
    <row r="841" spans="1:21" ht="17" x14ac:dyDescent="0.2">
      <c r="A841">
        <v>59</v>
      </c>
      <c r="B841" t="s">
        <v>7</v>
      </c>
      <c r="C841">
        <v>31.35</v>
      </c>
      <c r="D841">
        <v>0</v>
      </c>
      <c r="E841" t="s">
        <v>11</v>
      </c>
      <c r="F841" t="s">
        <v>13</v>
      </c>
      <c r="G841">
        <v>12622.1795</v>
      </c>
      <c r="H841" t="str">
        <f t="shared" si="194"/>
        <v/>
      </c>
      <c r="I841">
        <f t="shared" si="195"/>
        <v>12622.1795</v>
      </c>
      <c r="J841" t="str">
        <f t="shared" si="182"/>
        <v/>
      </c>
      <c r="K841">
        <f t="shared" si="183"/>
        <v>12622.1795</v>
      </c>
      <c r="L841" t="str">
        <f t="shared" si="184"/>
        <v/>
      </c>
      <c r="M841">
        <f t="shared" si="185"/>
        <v>12622.1795</v>
      </c>
      <c r="N841" t="str">
        <f t="shared" si="186"/>
        <v/>
      </c>
      <c r="O841" s="8">
        <f t="shared" si="187"/>
        <v>12622.1795</v>
      </c>
      <c r="P841" t="str">
        <f t="shared" si="188"/>
        <v/>
      </c>
      <c r="Q841" s="8">
        <f t="shared" si="189"/>
        <v>12622.1795</v>
      </c>
      <c r="R841" s="8" t="str">
        <f t="shared" si="190"/>
        <v/>
      </c>
      <c r="S841" s="8" t="str">
        <f t="shared" si="191"/>
        <v/>
      </c>
      <c r="T841" s="8" t="str">
        <f t="shared" si="192"/>
        <v/>
      </c>
      <c r="U841" s="8">
        <f t="shared" si="193"/>
        <v>12622.1795</v>
      </c>
    </row>
    <row r="842" spans="1:21" ht="17" x14ac:dyDescent="0.2">
      <c r="A842">
        <v>21</v>
      </c>
      <c r="B842" t="s">
        <v>10</v>
      </c>
      <c r="C842">
        <v>31.1</v>
      </c>
      <c r="D842">
        <v>0</v>
      </c>
      <c r="E842" t="s">
        <v>11</v>
      </c>
      <c r="F842" t="s">
        <v>9</v>
      </c>
      <c r="G842">
        <v>1526.3119999999999</v>
      </c>
      <c r="H842" t="str">
        <f t="shared" si="194"/>
        <v/>
      </c>
      <c r="I842">
        <f t="shared" si="195"/>
        <v>1526.3119999999999</v>
      </c>
      <c r="J842" t="str">
        <f t="shared" si="182"/>
        <v/>
      </c>
      <c r="K842">
        <f t="shared" si="183"/>
        <v>1526.3119999999999</v>
      </c>
      <c r="L842">
        <f t="shared" si="184"/>
        <v>1526.3119999999999</v>
      </c>
      <c r="M842" t="str">
        <f t="shared" si="185"/>
        <v/>
      </c>
      <c r="N842">
        <f t="shared" si="186"/>
        <v>1526.3119999999999</v>
      </c>
      <c r="O842" s="8" t="str">
        <f t="shared" si="187"/>
        <v/>
      </c>
      <c r="P842" t="str">
        <f t="shared" si="188"/>
        <v/>
      </c>
      <c r="Q842" s="8">
        <f t="shared" si="189"/>
        <v>1526.3119999999999</v>
      </c>
      <c r="R842" s="8" t="str">
        <f t="shared" si="190"/>
        <v/>
      </c>
      <c r="S842" s="8">
        <f t="shared" si="191"/>
        <v>1526.3119999999999</v>
      </c>
      <c r="T842" s="8" t="str">
        <f t="shared" si="192"/>
        <v/>
      </c>
      <c r="U842" s="8" t="str">
        <f t="shared" si="193"/>
        <v/>
      </c>
    </row>
    <row r="843" spans="1:21" ht="17" x14ac:dyDescent="0.2">
      <c r="A843">
        <v>59</v>
      </c>
      <c r="B843" t="s">
        <v>10</v>
      </c>
      <c r="C843">
        <v>24.7</v>
      </c>
      <c r="D843">
        <v>0</v>
      </c>
      <c r="E843" t="s">
        <v>11</v>
      </c>
      <c r="F843" t="s">
        <v>14</v>
      </c>
      <c r="G843">
        <v>12323.936</v>
      </c>
      <c r="H843" t="str">
        <f t="shared" si="194"/>
        <v/>
      </c>
      <c r="I843">
        <f t="shared" si="195"/>
        <v>12323.936</v>
      </c>
      <c r="J843">
        <f t="shared" si="182"/>
        <v>12323.936</v>
      </c>
      <c r="K843" t="str">
        <f t="shared" si="183"/>
        <v/>
      </c>
      <c r="L843">
        <f t="shared" si="184"/>
        <v>12323.936</v>
      </c>
      <c r="M843" t="str">
        <f t="shared" si="185"/>
        <v/>
      </c>
      <c r="N843" t="str">
        <f t="shared" si="186"/>
        <v/>
      </c>
      <c r="O843" s="8">
        <f t="shared" si="187"/>
        <v>12323.936</v>
      </c>
      <c r="P843">
        <f t="shared" si="188"/>
        <v>12323.936</v>
      </c>
      <c r="Q843" s="8" t="str">
        <f t="shared" si="189"/>
        <v/>
      </c>
      <c r="R843" s="8" t="str">
        <f t="shared" si="190"/>
        <v/>
      </c>
      <c r="S843" s="8" t="str">
        <f t="shared" si="191"/>
        <v/>
      </c>
      <c r="T843" s="8">
        <f t="shared" si="192"/>
        <v>12323.936</v>
      </c>
      <c r="U843" s="8" t="str">
        <f t="shared" si="193"/>
        <v/>
      </c>
    </row>
    <row r="844" spans="1:21" ht="17" x14ac:dyDescent="0.2">
      <c r="A844">
        <v>23</v>
      </c>
      <c r="B844" t="s">
        <v>7</v>
      </c>
      <c r="C844">
        <v>32.78</v>
      </c>
      <c r="D844">
        <v>2</v>
      </c>
      <c r="E844" t="s">
        <v>8</v>
      </c>
      <c r="F844" t="s">
        <v>12</v>
      </c>
      <c r="G844">
        <v>36021.011200000001</v>
      </c>
      <c r="H844">
        <f t="shared" si="194"/>
        <v>36021.011200000001</v>
      </c>
      <c r="I844" t="str">
        <f t="shared" si="195"/>
        <v/>
      </c>
      <c r="J844" t="str">
        <f t="shared" si="182"/>
        <v/>
      </c>
      <c r="K844">
        <f t="shared" si="183"/>
        <v>36021.011200000001</v>
      </c>
      <c r="L844" t="str">
        <f t="shared" si="184"/>
        <v/>
      </c>
      <c r="M844">
        <f t="shared" si="185"/>
        <v>36021.011200000001</v>
      </c>
      <c r="N844">
        <f t="shared" si="186"/>
        <v>36021.011200000001</v>
      </c>
      <c r="O844" s="8" t="str">
        <f t="shared" si="187"/>
        <v/>
      </c>
      <c r="P844">
        <f t="shared" si="188"/>
        <v>36021.011200000001</v>
      </c>
      <c r="Q844" s="8" t="str">
        <f t="shared" si="189"/>
        <v/>
      </c>
      <c r="R844" s="8">
        <f t="shared" si="190"/>
        <v>36021.011200000001</v>
      </c>
      <c r="S844" s="8" t="str">
        <f t="shared" si="191"/>
        <v/>
      </c>
      <c r="T844" s="8" t="str">
        <f t="shared" si="192"/>
        <v/>
      </c>
      <c r="U844" s="8" t="str">
        <f t="shared" si="193"/>
        <v/>
      </c>
    </row>
    <row r="845" spans="1:21" ht="17" x14ac:dyDescent="0.2">
      <c r="A845">
        <v>57</v>
      </c>
      <c r="B845" t="s">
        <v>7</v>
      </c>
      <c r="C845">
        <v>29.81</v>
      </c>
      <c r="D845">
        <v>0</v>
      </c>
      <c r="E845" t="s">
        <v>8</v>
      </c>
      <c r="F845" t="s">
        <v>12</v>
      </c>
      <c r="G845">
        <v>27533.912899999999</v>
      </c>
      <c r="H845">
        <f t="shared" si="194"/>
        <v>27533.912899999999</v>
      </c>
      <c r="I845" t="str">
        <f t="shared" si="195"/>
        <v/>
      </c>
      <c r="J845" t="str">
        <f t="shared" si="182"/>
        <v/>
      </c>
      <c r="K845">
        <f t="shared" si="183"/>
        <v>27533.912899999999</v>
      </c>
      <c r="L845" t="str">
        <f t="shared" si="184"/>
        <v/>
      </c>
      <c r="M845">
        <f t="shared" si="185"/>
        <v>27533.912899999999</v>
      </c>
      <c r="N845">
        <f t="shared" si="186"/>
        <v>27533.912899999999</v>
      </c>
      <c r="O845" s="8" t="str">
        <f t="shared" si="187"/>
        <v/>
      </c>
      <c r="P845">
        <f t="shared" si="188"/>
        <v>27533.912899999999</v>
      </c>
      <c r="Q845" s="8" t="str">
        <f t="shared" si="189"/>
        <v/>
      </c>
      <c r="R845" s="8">
        <f t="shared" si="190"/>
        <v>27533.912899999999</v>
      </c>
      <c r="S845" s="8" t="str">
        <f t="shared" si="191"/>
        <v/>
      </c>
      <c r="T845" s="8" t="str">
        <f t="shared" si="192"/>
        <v/>
      </c>
      <c r="U845" s="8" t="str">
        <f t="shared" si="193"/>
        <v/>
      </c>
    </row>
    <row r="846" spans="1:21" ht="17" x14ac:dyDescent="0.2">
      <c r="A846">
        <v>53</v>
      </c>
      <c r="B846" t="s">
        <v>10</v>
      </c>
      <c r="C846">
        <v>30.495000000000001</v>
      </c>
      <c r="D846">
        <v>0</v>
      </c>
      <c r="E846" t="s">
        <v>11</v>
      </c>
      <c r="F846" t="s">
        <v>14</v>
      </c>
      <c r="G846">
        <v>10072.055050000001</v>
      </c>
      <c r="H846" t="str">
        <f t="shared" si="194"/>
        <v/>
      </c>
      <c r="I846">
        <f t="shared" si="195"/>
        <v>10072.055050000001</v>
      </c>
      <c r="J846" t="str">
        <f t="shared" si="182"/>
        <v/>
      </c>
      <c r="K846">
        <f t="shared" si="183"/>
        <v>10072.055050000001</v>
      </c>
      <c r="L846">
        <f t="shared" si="184"/>
        <v>10072.055050000001</v>
      </c>
      <c r="M846" t="str">
        <f t="shared" si="185"/>
        <v/>
      </c>
      <c r="N846" t="str">
        <f t="shared" si="186"/>
        <v/>
      </c>
      <c r="O846" s="8">
        <f t="shared" si="187"/>
        <v>10072.055050000001</v>
      </c>
      <c r="P846">
        <f t="shared" si="188"/>
        <v>10072.055050000001</v>
      </c>
      <c r="Q846" s="8" t="str">
        <f t="shared" si="189"/>
        <v/>
      </c>
      <c r="R846" s="8" t="str">
        <f t="shared" si="190"/>
        <v/>
      </c>
      <c r="S846" s="8" t="str">
        <f t="shared" si="191"/>
        <v/>
      </c>
      <c r="T846" s="8">
        <f t="shared" si="192"/>
        <v>10072.055050000001</v>
      </c>
      <c r="U846" s="8" t="str">
        <f t="shared" si="193"/>
        <v/>
      </c>
    </row>
    <row r="847" spans="1:21" ht="17" x14ac:dyDescent="0.2">
      <c r="A847">
        <v>60</v>
      </c>
      <c r="B847" t="s">
        <v>7</v>
      </c>
      <c r="C847">
        <v>32.450000000000003</v>
      </c>
      <c r="D847">
        <v>0</v>
      </c>
      <c r="E847" t="s">
        <v>8</v>
      </c>
      <c r="F847" t="s">
        <v>12</v>
      </c>
      <c r="G847">
        <v>45008.955499999996</v>
      </c>
      <c r="H847">
        <f t="shared" si="194"/>
        <v>45008.955499999996</v>
      </c>
      <c r="I847" t="str">
        <f t="shared" si="195"/>
        <v/>
      </c>
      <c r="J847" t="str">
        <f t="shared" si="182"/>
        <v/>
      </c>
      <c r="K847">
        <f t="shared" si="183"/>
        <v>45008.955499999996</v>
      </c>
      <c r="L847" t="str">
        <f t="shared" si="184"/>
        <v/>
      </c>
      <c r="M847">
        <f t="shared" si="185"/>
        <v>45008.955499999996</v>
      </c>
      <c r="N847">
        <f t="shared" si="186"/>
        <v>45008.955499999996</v>
      </c>
      <c r="O847" s="8" t="str">
        <f t="shared" si="187"/>
        <v/>
      </c>
      <c r="P847">
        <f t="shared" si="188"/>
        <v>45008.955499999996</v>
      </c>
      <c r="Q847" s="8" t="str">
        <f t="shared" si="189"/>
        <v/>
      </c>
      <c r="R847" s="8">
        <f t="shared" si="190"/>
        <v>45008.955499999996</v>
      </c>
      <c r="S847" s="8" t="str">
        <f t="shared" si="191"/>
        <v/>
      </c>
      <c r="T847" s="8" t="str">
        <f t="shared" si="192"/>
        <v/>
      </c>
      <c r="U847" s="8" t="str">
        <f t="shared" si="193"/>
        <v/>
      </c>
    </row>
    <row r="848" spans="1:21" ht="17" x14ac:dyDescent="0.2">
      <c r="A848">
        <v>51</v>
      </c>
      <c r="B848" t="s">
        <v>7</v>
      </c>
      <c r="C848">
        <v>34.200000000000003</v>
      </c>
      <c r="D848">
        <v>1</v>
      </c>
      <c r="E848" t="s">
        <v>11</v>
      </c>
      <c r="F848" t="s">
        <v>9</v>
      </c>
      <c r="G848">
        <v>9872.7009999999991</v>
      </c>
      <c r="H848" t="str">
        <f t="shared" si="194"/>
        <v/>
      </c>
      <c r="I848">
        <f t="shared" si="195"/>
        <v>9872.7009999999991</v>
      </c>
      <c r="J848" t="str">
        <f t="shared" si="182"/>
        <v/>
      </c>
      <c r="K848">
        <f t="shared" si="183"/>
        <v>9872.7009999999991</v>
      </c>
      <c r="L848" t="str">
        <f t="shared" si="184"/>
        <v/>
      </c>
      <c r="M848">
        <f t="shared" si="185"/>
        <v>9872.7009999999991</v>
      </c>
      <c r="N848">
        <f t="shared" si="186"/>
        <v>9872.7009999999991</v>
      </c>
      <c r="O848" s="8" t="str">
        <f t="shared" si="187"/>
        <v/>
      </c>
      <c r="P848" t="str">
        <f t="shared" si="188"/>
        <v/>
      </c>
      <c r="Q848" s="8">
        <f t="shared" si="189"/>
        <v>9872.7009999999991</v>
      </c>
      <c r="R848" s="8" t="str">
        <f t="shared" si="190"/>
        <v/>
      </c>
      <c r="S848" s="8">
        <f t="shared" si="191"/>
        <v>9872.7009999999991</v>
      </c>
      <c r="T848" s="8" t="str">
        <f t="shared" si="192"/>
        <v/>
      </c>
      <c r="U848" s="8" t="str">
        <f t="shared" si="193"/>
        <v/>
      </c>
    </row>
    <row r="849" spans="1:21" ht="17" x14ac:dyDescent="0.2">
      <c r="A849">
        <v>23</v>
      </c>
      <c r="B849" t="s">
        <v>10</v>
      </c>
      <c r="C849">
        <v>50.38</v>
      </c>
      <c r="D849">
        <v>1</v>
      </c>
      <c r="E849" t="s">
        <v>11</v>
      </c>
      <c r="F849" t="s">
        <v>12</v>
      </c>
      <c r="G849">
        <v>2438.0551999999998</v>
      </c>
      <c r="H849" t="str">
        <f t="shared" si="194"/>
        <v/>
      </c>
      <c r="I849">
        <f t="shared" si="195"/>
        <v>2438.0551999999998</v>
      </c>
      <c r="J849" t="str">
        <f t="shared" si="182"/>
        <v/>
      </c>
      <c r="K849">
        <f t="shared" si="183"/>
        <v>2438.0551999999998</v>
      </c>
      <c r="L849">
        <f t="shared" si="184"/>
        <v>2438.0551999999998</v>
      </c>
      <c r="M849" t="str">
        <f t="shared" si="185"/>
        <v/>
      </c>
      <c r="N849">
        <f t="shared" si="186"/>
        <v>2438.0551999999998</v>
      </c>
      <c r="O849" s="8" t="str">
        <f t="shared" si="187"/>
        <v/>
      </c>
      <c r="P849">
        <f t="shared" si="188"/>
        <v>2438.0551999999998</v>
      </c>
      <c r="Q849" s="8" t="str">
        <f t="shared" si="189"/>
        <v/>
      </c>
      <c r="R849" s="8">
        <f t="shared" si="190"/>
        <v>2438.0551999999998</v>
      </c>
      <c r="S849" s="8" t="str">
        <f t="shared" si="191"/>
        <v/>
      </c>
      <c r="T849" s="8" t="str">
        <f t="shared" si="192"/>
        <v/>
      </c>
      <c r="U849" s="8" t="str">
        <f t="shared" si="193"/>
        <v/>
      </c>
    </row>
    <row r="850" spans="1:21" ht="17" x14ac:dyDescent="0.2">
      <c r="A850">
        <v>27</v>
      </c>
      <c r="B850" t="s">
        <v>7</v>
      </c>
      <c r="C850">
        <v>24.1</v>
      </c>
      <c r="D850">
        <v>0</v>
      </c>
      <c r="E850" t="s">
        <v>11</v>
      </c>
      <c r="F850" t="s">
        <v>9</v>
      </c>
      <c r="G850">
        <v>2974.1260000000002</v>
      </c>
      <c r="H850" t="str">
        <f t="shared" si="194"/>
        <v/>
      </c>
      <c r="I850">
        <f t="shared" si="195"/>
        <v>2974.1260000000002</v>
      </c>
      <c r="J850">
        <f t="shared" si="182"/>
        <v>2974.1260000000002</v>
      </c>
      <c r="K850" t="str">
        <f t="shared" si="183"/>
        <v/>
      </c>
      <c r="L850" t="str">
        <f t="shared" si="184"/>
        <v/>
      </c>
      <c r="M850">
        <f t="shared" si="185"/>
        <v>2974.1260000000002</v>
      </c>
      <c r="N850">
        <f t="shared" si="186"/>
        <v>2974.1260000000002</v>
      </c>
      <c r="O850" s="8" t="str">
        <f t="shared" si="187"/>
        <v/>
      </c>
      <c r="P850" t="str">
        <f t="shared" si="188"/>
        <v/>
      </c>
      <c r="Q850" s="8">
        <f t="shared" si="189"/>
        <v>2974.1260000000002</v>
      </c>
      <c r="R850" s="8" t="str">
        <f t="shared" si="190"/>
        <v/>
      </c>
      <c r="S850" s="8">
        <f t="shared" si="191"/>
        <v>2974.1260000000002</v>
      </c>
      <c r="T850" s="8" t="str">
        <f t="shared" si="192"/>
        <v/>
      </c>
      <c r="U850" s="8" t="str">
        <f t="shared" si="193"/>
        <v/>
      </c>
    </row>
    <row r="851" spans="1:21" ht="17" x14ac:dyDescent="0.2">
      <c r="A851">
        <v>55</v>
      </c>
      <c r="B851" t="s">
        <v>10</v>
      </c>
      <c r="C851">
        <v>32.774999999999999</v>
      </c>
      <c r="D851">
        <v>0</v>
      </c>
      <c r="E851" t="s">
        <v>11</v>
      </c>
      <c r="F851" t="s">
        <v>13</v>
      </c>
      <c r="G851">
        <v>10601.632250000001</v>
      </c>
      <c r="H851" t="str">
        <f t="shared" si="194"/>
        <v/>
      </c>
      <c r="I851">
        <f t="shared" si="195"/>
        <v>10601.632250000001</v>
      </c>
      <c r="J851" t="str">
        <f t="shared" si="182"/>
        <v/>
      </c>
      <c r="K851">
        <f t="shared" si="183"/>
        <v>10601.632250000001</v>
      </c>
      <c r="L851">
        <f t="shared" si="184"/>
        <v>10601.632250000001</v>
      </c>
      <c r="M851" t="str">
        <f t="shared" si="185"/>
        <v/>
      </c>
      <c r="N851" t="str">
        <f t="shared" si="186"/>
        <v/>
      </c>
      <c r="O851" s="8">
        <f t="shared" si="187"/>
        <v>10601.632250000001</v>
      </c>
      <c r="P851" t="str">
        <f t="shared" si="188"/>
        <v/>
      </c>
      <c r="Q851" s="8">
        <f t="shared" si="189"/>
        <v>10601.632250000001</v>
      </c>
      <c r="R851" s="8" t="str">
        <f t="shared" si="190"/>
        <v/>
      </c>
      <c r="S851" s="8" t="str">
        <f t="shared" si="191"/>
        <v/>
      </c>
      <c r="T851" s="8" t="str">
        <f t="shared" si="192"/>
        <v/>
      </c>
      <c r="U851" s="8">
        <f t="shared" si="193"/>
        <v>10601.632250000001</v>
      </c>
    </row>
    <row r="852" spans="1:21" ht="17" x14ac:dyDescent="0.2">
      <c r="A852">
        <v>37</v>
      </c>
      <c r="B852" t="s">
        <v>7</v>
      </c>
      <c r="C852">
        <v>30.78</v>
      </c>
      <c r="D852">
        <v>0</v>
      </c>
      <c r="E852" t="s">
        <v>8</v>
      </c>
      <c r="F852" t="s">
        <v>14</v>
      </c>
      <c r="G852">
        <v>37270.1512</v>
      </c>
      <c r="H852">
        <f t="shared" si="194"/>
        <v>37270.1512</v>
      </c>
      <c r="I852" t="str">
        <f t="shared" si="195"/>
        <v/>
      </c>
      <c r="J852" t="str">
        <f t="shared" si="182"/>
        <v/>
      </c>
      <c r="K852">
        <f t="shared" si="183"/>
        <v>37270.1512</v>
      </c>
      <c r="L852" t="str">
        <f t="shared" si="184"/>
        <v/>
      </c>
      <c r="M852">
        <f t="shared" si="185"/>
        <v>37270.1512</v>
      </c>
      <c r="N852" t="str">
        <f t="shared" si="186"/>
        <v/>
      </c>
      <c r="O852" s="8">
        <f t="shared" si="187"/>
        <v>37270.1512</v>
      </c>
      <c r="P852">
        <f t="shared" si="188"/>
        <v>37270.1512</v>
      </c>
      <c r="Q852" s="8" t="str">
        <f t="shared" si="189"/>
        <v/>
      </c>
      <c r="R852" s="8" t="str">
        <f t="shared" si="190"/>
        <v/>
      </c>
      <c r="S852" s="8" t="str">
        <f t="shared" si="191"/>
        <v/>
      </c>
      <c r="T852" s="8">
        <f t="shared" si="192"/>
        <v>37270.1512</v>
      </c>
      <c r="U852" s="8" t="str">
        <f t="shared" si="193"/>
        <v/>
      </c>
    </row>
    <row r="853" spans="1:21" ht="17" x14ac:dyDescent="0.2">
      <c r="A853">
        <v>61</v>
      </c>
      <c r="B853" t="s">
        <v>10</v>
      </c>
      <c r="C853">
        <v>32.299999999999997</v>
      </c>
      <c r="D853">
        <v>2</v>
      </c>
      <c r="E853" t="s">
        <v>11</v>
      </c>
      <c r="F853" t="s">
        <v>13</v>
      </c>
      <c r="G853">
        <v>14119.62</v>
      </c>
      <c r="H853" t="str">
        <f t="shared" si="194"/>
        <v/>
      </c>
      <c r="I853">
        <f t="shared" si="195"/>
        <v>14119.62</v>
      </c>
      <c r="J853" t="str">
        <f t="shared" si="182"/>
        <v/>
      </c>
      <c r="K853">
        <f t="shared" si="183"/>
        <v>14119.62</v>
      </c>
      <c r="L853">
        <f t="shared" si="184"/>
        <v>14119.62</v>
      </c>
      <c r="M853" t="str">
        <f t="shared" si="185"/>
        <v/>
      </c>
      <c r="N853" t="str">
        <f t="shared" si="186"/>
        <v/>
      </c>
      <c r="O853" s="8">
        <f t="shared" si="187"/>
        <v>14119.62</v>
      </c>
      <c r="P853" t="str">
        <f t="shared" si="188"/>
        <v/>
      </c>
      <c r="Q853" s="8">
        <f t="shared" si="189"/>
        <v>14119.62</v>
      </c>
      <c r="R853" s="8" t="str">
        <f t="shared" si="190"/>
        <v/>
      </c>
      <c r="S853" s="8" t="str">
        <f t="shared" si="191"/>
        <v/>
      </c>
      <c r="T853" s="8" t="str">
        <f t="shared" si="192"/>
        <v/>
      </c>
      <c r="U853" s="8">
        <f t="shared" si="193"/>
        <v>14119.62</v>
      </c>
    </row>
    <row r="854" spans="1:21" ht="17" x14ac:dyDescent="0.2">
      <c r="A854">
        <v>46</v>
      </c>
      <c r="B854" t="s">
        <v>7</v>
      </c>
      <c r="C854">
        <v>35.53</v>
      </c>
      <c r="D854">
        <v>0</v>
      </c>
      <c r="E854" t="s">
        <v>8</v>
      </c>
      <c r="F854" t="s">
        <v>14</v>
      </c>
      <c r="G854">
        <v>42111.664700000001</v>
      </c>
      <c r="H854">
        <f t="shared" si="194"/>
        <v>42111.664700000001</v>
      </c>
      <c r="I854" t="str">
        <f t="shared" si="195"/>
        <v/>
      </c>
      <c r="J854" t="str">
        <f t="shared" si="182"/>
        <v/>
      </c>
      <c r="K854">
        <f t="shared" si="183"/>
        <v>42111.664700000001</v>
      </c>
      <c r="L854" t="str">
        <f t="shared" si="184"/>
        <v/>
      </c>
      <c r="M854">
        <f t="shared" si="185"/>
        <v>42111.664700000001</v>
      </c>
      <c r="N854" t="str">
        <f t="shared" si="186"/>
        <v/>
      </c>
      <c r="O854" s="8">
        <f t="shared" si="187"/>
        <v>42111.664700000001</v>
      </c>
      <c r="P854">
        <f t="shared" si="188"/>
        <v>42111.664700000001</v>
      </c>
      <c r="Q854" s="8" t="str">
        <f t="shared" si="189"/>
        <v/>
      </c>
      <c r="R854" s="8" t="str">
        <f t="shared" si="190"/>
        <v/>
      </c>
      <c r="S854" s="8" t="str">
        <f t="shared" si="191"/>
        <v/>
      </c>
      <c r="T854" s="8">
        <f t="shared" si="192"/>
        <v>42111.664700000001</v>
      </c>
      <c r="U854" s="8" t="str">
        <f t="shared" si="193"/>
        <v/>
      </c>
    </row>
    <row r="855" spans="1:21" ht="17" x14ac:dyDescent="0.2">
      <c r="A855">
        <v>53</v>
      </c>
      <c r="B855" t="s">
        <v>7</v>
      </c>
      <c r="C855">
        <v>23.75</v>
      </c>
      <c r="D855">
        <v>2</v>
      </c>
      <c r="E855" t="s">
        <v>11</v>
      </c>
      <c r="F855" t="s">
        <v>14</v>
      </c>
      <c r="G855">
        <v>11729.6795</v>
      </c>
      <c r="H855" t="str">
        <f t="shared" si="194"/>
        <v/>
      </c>
      <c r="I855">
        <f t="shared" si="195"/>
        <v>11729.6795</v>
      </c>
      <c r="J855">
        <f t="shared" si="182"/>
        <v>11729.6795</v>
      </c>
      <c r="K855" t="str">
        <f t="shared" si="183"/>
        <v/>
      </c>
      <c r="L855" t="str">
        <f t="shared" si="184"/>
        <v/>
      </c>
      <c r="M855">
        <f t="shared" si="185"/>
        <v>11729.6795</v>
      </c>
      <c r="N855" t="str">
        <f t="shared" si="186"/>
        <v/>
      </c>
      <c r="O855" s="8">
        <f t="shared" si="187"/>
        <v>11729.6795</v>
      </c>
      <c r="P855">
        <f t="shared" si="188"/>
        <v>11729.6795</v>
      </c>
      <c r="Q855" s="8" t="str">
        <f t="shared" si="189"/>
        <v/>
      </c>
      <c r="R855" s="8" t="str">
        <f t="shared" si="190"/>
        <v/>
      </c>
      <c r="S855" s="8" t="str">
        <f t="shared" si="191"/>
        <v/>
      </c>
      <c r="T855" s="8">
        <f t="shared" si="192"/>
        <v>11729.6795</v>
      </c>
      <c r="U855" s="8" t="str">
        <f t="shared" si="193"/>
        <v/>
      </c>
    </row>
    <row r="856" spans="1:21" ht="17" x14ac:dyDescent="0.2">
      <c r="A856">
        <v>49</v>
      </c>
      <c r="B856" t="s">
        <v>7</v>
      </c>
      <c r="C856">
        <v>23.844999999999999</v>
      </c>
      <c r="D856">
        <v>3</v>
      </c>
      <c r="E856" t="s">
        <v>8</v>
      </c>
      <c r="F856" t="s">
        <v>14</v>
      </c>
      <c r="G856">
        <v>24106.912550000001</v>
      </c>
      <c r="H856">
        <f t="shared" si="194"/>
        <v>24106.912550000001</v>
      </c>
      <c r="I856" t="str">
        <f t="shared" si="195"/>
        <v/>
      </c>
      <c r="J856">
        <f t="shared" si="182"/>
        <v>24106.912550000001</v>
      </c>
      <c r="K856" t="str">
        <f t="shared" si="183"/>
        <v/>
      </c>
      <c r="L856" t="str">
        <f t="shared" si="184"/>
        <v/>
      </c>
      <c r="M856">
        <f t="shared" si="185"/>
        <v>24106.912550000001</v>
      </c>
      <c r="N856" t="str">
        <f t="shared" si="186"/>
        <v/>
      </c>
      <c r="O856" s="8">
        <f t="shared" si="187"/>
        <v>24106.912550000001</v>
      </c>
      <c r="P856">
        <f t="shared" si="188"/>
        <v>24106.912550000001</v>
      </c>
      <c r="Q856" s="8" t="str">
        <f t="shared" si="189"/>
        <v/>
      </c>
      <c r="R856" s="8" t="str">
        <f t="shared" si="190"/>
        <v/>
      </c>
      <c r="S856" s="8" t="str">
        <f t="shared" si="191"/>
        <v/>
      </c>
      <c r="T856" s="8">
        <f t="shared" si="192"/>
        <v>24106.912550000001</v>
      </c>
      <c r="U856" s="8" t="str">
        <f t="shared" si="193"/>
        <v/>
      </c>
    </row>
    <row r="857" spans="1:21" ht="17" x14ac:dyDescent="0.2">
      <c r="A857">
        <v>20</v>
      </c>
      <c r="B857" t="s">
        <v>7</v>
      </c>
      <c r="C857">
        <v>29.6</v>
      </c>
      <c r="D857">
        <v>0</v>
      </c>
      <c r="E857" t="s">
        <v>11</v>
      </c>
      <c r="F857" t="s">
        <v>9</v>
      </c>
      <c r="G857">
        <v>1875.3440000000001</v>
      </c>
      <c r="H857" t="str">
        <f t="shared" si="194"/>
        <v/>
      </c>
      <c r="I857">
        <f t="shared" si="195"/>
        <v>1875.3440000000001</v>
      </c>
      <c r="J857" t="str">
        <f t="shared" si="182"/>
        <v/>
      </c>
      <c r="K857">
        <f t="shared" si="183"/>
        <v>1875.3440000000001</v>
      </c>
      <c r="L857" t="str">
        <f t="shared" si="184"/>
        <v/>
      </c>
      <c r="M857">
        <f t="shared" si="185"/>
        <v>1875.3440000000001</v>
      </c>
      <c r="N857">
        <f t="shared" si="186"/>
        <v>1875.3440000000001</v>
      </c>
      <c r="O857" s="8" t="str">
        <f t="shared" si="187"/>
        <v/>
      </c>
      <c r="P857" t="str">
        <f t="shared" si="188"/>
        <v/>
      </c>
      <c r="Q857" s="8">
        <f t="shared" si="189"/>
        <v>1875.3440000000001</v>
      </c>
      <c r="R857" s="8" t="str">
        <f t="shared" si="190"/>
        <v/>
      </c>
      <c r="S857" s="8">
        <f t="shared" si="191"/>
        <v>1875.3440000000001</v>
      </c>
      <c r="T857" s="8" t="str">
        <f t="shared" si="192"/>
        <v/>
      </c>
      <c r="U857" s="8" t="str">
        <f t="shared" si="193"/>
        <v/>
      </c>
    </row>
    <row r="858" spans="1:21" ht="17" x14ac:dyDescent="0.2">
      <c r="A858">
        <v>48</v>
      </c>
      <c r="B858" t="s">
        <v>7</v>
      </c>
      <c r="C858">
        <v>33.11</v>
      </c>
      <c r="D858">
        <v>0</v>
      </c>
      <c r="E858" t="s">
        <v>8</v>
      </c>
      <c r="F858" t="s">
        <v>12</v>
      </c>
      <c r="G858">
        <v>40974.164900000003</v>
      </c>
      <c r="H858">
        <f t="shared" si="194"/>
        <v>40974.164900000003</v>
      </c>
      <c r="I858" t="str">
        <f t="shared" si="195"/>
        <v/>
      </c>
      <c r="J858" t="str">
        <f t="shared" si="182"/>
        <v/>
      </c>
      <c r="K858">
        <f t="shared" si="183"/>
        <v>40974.164900000003</v>
      </c>
      <c r="L858" t="str">
        <f t="shared" si="184"/>
        <v/>
      </c>
      <c r="M858">
        <f t="shared" si="185"/>
        <v>40974.164900000003</v>
      </c>
      <c r="N858">
        <f t="shared" si="186"/>
        <v>40974.164900000003</v>
      </c>
      <c r="O858" s="8" t="str">
        <f t="shared" si="187"/>
        <v/>
      </c>
      <c r="P858">
        <f t="shared" si="188"/>
        <v>40974.164900000003</v>
      </c>
      <c r="Q858" s="8" t="str">
        <f t="shared" si="189"/>
        <v/>
      </c>
      <c r="R858" s="8">
        <f t="shared" si="190"/>
        <v>40974.164900000003</v>
      </c>
      <c r="S858" s="8" t="str">
        <f t="shared" si="191"/>
        <v/>
      </c>
      <c r="T858" s="8" t="str">
        <f t="shared" si="192"/>
        <v/>
      </c>
      <c r="U858" s="8" t="str">
        <f t="shared" si="193"/>
        <v/>
      </c>
    </row>
    <row r="859" spans="1:21" ht="17" x14ac:dyDescent="0.2">
      <c r="A859">
        <v>25</v>
      </c>
      <c r="B859" t="s">
        <v>10</v>
      </c>
      <c r="C859">
        <v>24.13</v>
      </c>
      <c r="D859">
        <v>0</v>
      </c>
      <c r="E859" t="s">
        <v>8</v>
      </c>
      <c r="F859" t="s">
        <v>13</v>
      </c>
      <c r="G859">
        <v>15817.985699999999</v>
      </c>
      <c r="H859">
        <f t="shared" si="194"/>
        <v>15817.985699999999</v>
      </c>
      <c r="I859" t="str">
        <f t="shared" si="195"/>
        <v/>
      </c>
      <c r="J859">
        <f t="shared" si="182"/>
        <v>15817.985699999999</v>
      </c>
      <c r="K859" t="str">
        <f t="shared" si="183"/>
        <v/>
      </c>
      <c r="L859">
        <f t="shared" si="184"/>
        <v>15817.985699999999</v>
      </c>
      <c r="M859" t="str">
        <f t="shared" si="185"/>
        <v/>
      </c>
      <c r="N859" t="str">
        <f t="shared" si="186"/>
        <v/>
      </c>
      <c r="O859" s="8">
        <f t="shared" si="187"/>
        <v>15817.985699999999</v>
      </c>
      <c r="P859" t="str">
        <f t="shared" si="188"/>
        <v/>
      </c>
      <c r="Q859" s="8">
        <f t="shared" si="189"/>
        <v>15817.985699999999</v>
      </c>
      <c r="R859" s="8" t="str">
        <f t="shared" si="190"/>
        <v/>
      </c>
      <c r="S859" s="8" t="str">
        <f t="shared" si="191"/>
        <v/>
      </c>
      <c r="T859" s="8" t="str">
        <f t="shared" si="192"/>
        <v/>
      </c>
      <c r="U859" s="8">
        <f t="shared" si="193"/>
        <v>15817.985699999999</v>
      </c>
    </row>
    <row r="860" spans="1:21" ht="17" x14ac:dyDescent="0.2">
      <c r="A860">
        <v>25</v>
      </c>
      <c r="B860" t="s">
        <v>7</v>
      </c>
      <c r="C860">
        <v>32.229999999999997</v>
      </c>
      <c r="D860">
        <v>1</v>
      </c>
      <c r="E860" t="s">
        <v>11</v>
      </c>
      <c r="F860" t="s">
        <v>12</v>
      </c>
      <c r="G860">
        <v>18218.161390000001</v>
      </c>
      <c r="H860" t="str">
        <f t="shared" si="194"/>
        <v/>
      </c>
      <c r="I860">
        <f t="shared" si="195"/>
        <v>18218.161390000001</v>
      </c>
      <c r="J860" t="str">
        <f t="shared" si="182"/>
        <v/>
      </c>
      <c r="K860">
        <f t="shared" si="183"/>
        <v>18218.161390000001</v>
      </c>
      <c r="L860" t="str">
        <f t="shared" si="184"/>
        <v/>
      </c>
      <c r="M860">
        <f t="shared" si="185"/>
        <v>18218.161390000001</v>
      </c>
      <c r="N860">
        <f t="shared" si="186"/>
        <v>18218.161390000001</v>
      </c>
      <c r="O860" s="8" t="str">
        <f t="shared" si="187"/>
        <v/>
      </c>
      <c r="P860">
        <f t="shared" si="188"/>
        <v>18218.161390000001</v>
      </c>
      <c r="Q860" s="8" t="str">
        <f t="shared" si="189"/>
        <v/>
      </c>
      <c r="R860" s="8">
        <f t="shared" si="190"/>
        <v>18218.161390000001</v>
      </c>
      <c r="S860" s="8" t="str">
        <f t="shared" si="191"/>
        <v/>
      </c>
      <c r="T860" s="8" t="str">
        <f t="shared" si="192"/>
        <v/>
      </c>
      <c r="U860" s="8" t="str">
        <f t="shared" si="193"/>
        <v/>
      </c>
    </row>
    <row r="861" spans="1:21" ht="17" x14ac:dyDescent="0.2">
      <c r="A861">
        <v>57</v>
      </c>
      <c r="B861" t="s">
        <v>10</v>
      </c>
      <c r="C861">
        <v>28.1</v>
      </c>
      <c r="D861">
        <v>0</v>
      </c>
      <c r="E861" t="s">
        <v>11</v>
      </c>
      <c r="F861" t="s">
        <v>9</v>
      </c>
      <c r="G861">
        <v>10965.446</v>
      </c>
      <c r="H861" t="str">
        <f t="shared" si="194"/>
        <v/>
      </c>
      <c r="I861">
        <f t="shared" si="195"/>
        <v>10965.446</v>
      </c>
      <c r="J861" t="str">
        <f t="shared" si="182"/>
        <v/>
      </c>
      <c r="K861">
        <f t="shared" si="183"/>
        <v>10965.446</v>
      </c>
      <c r="L861">
        <f t="shared" si="184"/>
        <v>10965.446</v>
      </c>
      <c r="M861" t="str">
        <f t="shared" si="185"/>
        <v/>
      </c>
      <c r="N861">
        <f t="shared" si="186"/>
        <v>10965.446</v>
      </c>
      <c r="O861" s="8" t="str">
        <f t="shared" si="187"/>
        <v/>
      </c>
      <c r="P861" t="str">
        <f t="shared" si="188"/>
        <v/>
      </c>
      <c r="Q861" s="8">
        <f t="shared" si="189"/>
        <v>10965.446</v>
      </c>
      <c r="R861" s="8" t="str">
        <f t="shared" si="190"/>
        <v/>
      </c>
      <c r="S861" s="8">
        <f t="shared" si="191"/>
        <v>10965.446</v>
      </c>
      <c r="T861" s="8" t="str">
        <f t="shared" si="192"/>
        <v/>
      </c>
      <c r="U861" s="8" t="str">
        <f t="shared" si="193"/>
        <v/>
      </c>
    </row>
    <row r="862" spans="1:21" ht="17" x14ac:dyDescent="0.2">
      <c r="A862">
        <v>37</v>
      </c>
      <c r="B862" t="s">
        <v>7</v>
      </c>
      <c r="C862">
        <v>47.6</v>
      </c>
      <c r="D862">
        <v>2</v>
      </c>
      <c r="E862" t="s">
        <v>8</v>
      </c>
      <c r="F862" t="s">
        <v>9</v>
      </c>
      <c r="G862">
        <v>46113.510999999999</v>
      </c>
      <c r="H862">
        <f t="shared" si="194"/>
        <v>46113.510999999999</v>
      </c>
      <c r="I862" t="str">
        <f t="shared" si="195"/>
        <v/>
      </c>
      <c r="J862" t="str">
        <f t="shared" si="182"/>
        <v/>
      </c>
      <c r="K862">
        <f t="shared" si="183"/>
        <v>46113.510999999999</v>
      </c>
      <c r="L862" t="str">
        <f t="shared" si="184"/>
        <v/>
      </c>
      <c r="M862">
        <f t="shared" si="185"/>
        <v>46113.510999999999</v>
      </c>
      <c r="N862">
        <f t="shared" si="186"/>
        <v>46113.510999999999</v>
      </c>
      <c r="O862" s="8" t="str">
        <f t="shared" si="187"/>
        <v/>
      </c>
      <c r="P862" t="str">
        <f t="shared" si="188"/>
        <v/>
      </c>
      <c r="Q862" s="8">
        <f t="shared" si="189"/>
        <v>46113.510999999999</v>
      </c>
      <c r="R862" s="8" t="str">
        <f t="shared" si="190"/>
        <v/>
      </c>
      <c r="S862" s="8">
        <f t="shared" si="191"/>
        <v>46113.510999999999</v>
      </c>
      <c r="T862" s="8" t="str">
        <f t="shared" si="192"/>
        <v/>
      </c>
      <c r="U862" s="8" t="str">
        <f t="shared" si="193"/>
        <v/>
      </c>
    </row>
    <row r="863" spans="1:21" ht="17" x14ac:dyDescent="0.2">
      <c r="A863">
        <v>38</v>
      </c>
      <c r="B863" t="s">
        <v>7</v>
      </c>
      <c r="C863">
        <v>28</v>
      </c>
      <c r="D863">
        <v>3</v>
      </c>
      <c r="E863" t="s">
        <v>11</v>
      </c>
      <c r="F863" t="s">
        <v>9</v>
      </c>
      <c r="G863">
        <v>7151.0919999999996</v>
      </c>
      <c r="H863" t="str">
        <f t="shared" si="194"/>
        <v/>
      </c>
      <c r="I863">
        <f t="shared" si="195"/>
        <v>7151.0919999999996</v>
      </c>
      <c r="J863" t="str">
        <f t="shared" si="182"/>
        <v/>
      </c>
      <c r="K863">
        <f t="shared" si="183"/>
        <v>7151.0919999999996</v>
      </c>
      <c r="L863" t="str">
        <f t="shared" si="184"/>
        <v/>
      </c>
      <c r="M863">
        <f t="shared" si="185"/>
        <v>7151.0919999999996</v>
      </c>
      <c r="N863">
        <f t="shared" si="186"/>
        <v>7151.0919999999996</v>
      </c>
      <c r="O863" s="8" t="str">
        <f t="shared" si="187"/>
        <v/>
      </c>
      <c r="P863" t="str">
        <f t="shared" si="188"/>
        <v/>
      </c>
      <c r="Q863" s="8">
        <f t="shared" si="189"/>
        <v>7151.0919999999996</v>
      </c>
      <c r="R863" s="8" t="str">
        <f t="shared" si="190"/>
        <v/>
      </c>
      <c r="S863" s="8">
        <f t="shared" si="191"/>
        <v>7151.0919999999996</v>
      </c>
      <c r="T863" s="8" t="str">
        <f t="shared" si="192"/>
        <v/>
      </c>
      <c r="U863" s="8" t="str">
        <f t="shared" si="193"/>
        <v/>
      </c>
    </row>
    <row r="864" spans="1:21" ht="17" x14ac:dyDescent="0.2">
      <c r="A864">
        <v>55</v>
      </c>
      <c r="B864" t="s">
        <v>7</v>
      </c>
      <c r="C864">
        <v>33.534999999999997</v>
      </c>
      <c r="D864">
        <v>2</v>
      </c>
      <c r="E864" t="s">
        <v>11</v>
      </c>
      <c r="F864" t="s">
        <v>13</v>
      </c>
      <c r="G864">
        <v>12269.68865</v>
      </c>
      <c r="H864" t="str">
        <f t="shared" si="194"/>
        <v/>
      </c>
      <c r="I864">
        <f t="shared" si="195"/>
        <v>12269.68865</v>
      </c>
      <c r="J864" t="str">
        <f t="shared" si="182"/>
        <v/>
      </c>
      <c r="K864">
        <f t="shared" si="183"/>
        <v>12269.68865</v>
      </c>
      <c r="L864" t="str">
        <f t="shared" si="184"/>
        <v/>
      </c>
      <c r="M864">
        <f t="shared" si="185"/>
        <v>12269.68865</v>
      </c>
      <c r="N864" t="str">
        <f t="shared" si="186"/>
        <v/>
      </c>
      <c r="O864" s="8">
        <f t="shared" si="187"/>
        <v>12269.68865</v>
      </c>
      <c r="P864" t="str">
        <f t="shared" si="188"/>
        <v/>
      </c>
      <c r="Q864" s="8">
        <f t="shared" si="189"/>
        <v>12269.68865</v>
      </c>
      <c r="R864" s="8" t="str">
        <f t="shared" si="190"/>
        <v/>
      </c>
      <c r="S864" s="8" t="str">
        <f t="shared" si="191"/>
        <v/>
      </c>
      <c r="T864" s="8" t="str">
        <f t="shared" si="192"/>
        <v/>
      </c>
      <c r="U864" s="8">
        <f t="shared" si="193"/>
        <v>12269.68865</v>
      </c>
    </row>
    <row r="865" spans="1:21" ht="17" x14ac:dyDescent="0.2">
      <c r="A865">
        <v>36</v>
      </c>
      <c r="B865" t="s">
        <v>7</v>
      </c>
      <c r="C865">
        <v>19.855</v>
      </c>
      <c r="D865">
        <v>0</v>
      </c>
      <c r="E865" t="s">
        <v>11</v>
      </c>
      <c r="F865" t="s">
        <v>14</v>
      </c>
      <c r="G865">
        <v>5458.0464499999998</v>
      </c>
      <c r="H865" t="str">
        <f t="shared" si="194"/>
        <v/>
      </c>
      <c r="I865">
        <f t="shared" si="195"/>
        <v>5458.0464499999998</v>
      </c>
      <c r="J865">
        <f t="shared" si="182"/>
        <v>5458.0464499999998</v>
      </c>
      <c r="K865" t="str">
        <f t="shared" si="183"/>
        <v/>
      </c>
      <c r="L865" t="str">
        <f t="shared" si="184"/>
        <v/>
      </c>
      <c r="M865">
        <f t="shared" si="185"/>
        <v>5458.0464499999998</v>
      </c>
      <c r="N865" t="str">
        <f t="shared" si="186"/>
        <v/>
      </c>
      <c r="O865" s="8">
        <f t="shared" si="187"/>
        <v>5458.0464499999998</v>
      </c>
      <c r="P865">
        <f t="shared" si="188"/>
        <v>5458.0464499999998</v>
      </c>
      <c r="Q865" s="8" t="str">
        <f t="shared" si="189"/>
        <v/>
      </c>
      <c r="R865" s="8" t="str">
        <f t="shared" si="190"/>
        <v/>
      </c>
      <c r="S865" s="8" t="str">
        <f t="shared" si="191"/>
        <v/>
      </c>
      <c r="T865" s="8">
        <f t="shared" si="192"/>
        <v>5458.0464499999998</v>
      </c>
      <c r="U865" s="8" t="str">
        <f t="shared" si="193"/>
        <v/>
      </c>
    </row>
    <row r="866" spans="1:21" ht="17" x14ac:dyDescent="0.2">
      <c r="A866">
        <v>51</v>
      </c>
      <c r="B866" t="s">
        <v>10</v>
      </c>
      <c r="C866">
        <v>25.4</v>
      </c>
      <c r="D866">
        <v>0</v>
      </c>
      <c r="E866" t="s">
        <v>11</v>
      </c>
      <c r="F866" t="s">
        <v>9</v>
      </c>
      <c r="G866">
        <v>8782.4689999999991</v>
      </c>
      <c r="H866" t="str">
        <f t="shared" si="194"/>
        <v/>
      </c>
      <c r="I866">
        <f t="shared" si="195"/>
        <v>8782.4689999999991</v>
      </c>
      <c r="J866" t="str">
        <f t="shared" si="182"/>
        <v/>
      </c>
      <c r="K866">
        <f t="shared" si="183"/>
        <v>8782.4689999999991</v>
      </c>
      <c r="L866">
        <f t="shared" si="184"/>
        <v>8782.4689999999991</v>
      </c>
      <c r="M866" t="str">
        <f t="shared" si="185"/>
        <v/>
      </c>
      <c r="N866">
        <f t="shared" si="186"/>
        <v>8782.4689999999991</v>
      </c>
      <c r="O866" s="8" t="str">
        <f t="shared" si="187"/>
        <v/>
      </c>
      <c r="P866" t="str">
        <f t="shared" si="188"/>
        <v/>
      </c>
      <c r="Q866" s="8">
        <f t="shared" si="189"/>
        <v>8782.4689999999991</v>
      </c>
      <c r="R866" s="8" t="str">
        <f t="shared" si="190"/>
        <v/>
      </c>
      <c r="S866" s="8">
        <f t="shared" si="191"/>
        <v>8782.4689999999991</v>
      </c>
      <c r="T866" s="8" t="str">
        <f t="shared" si="192"/>
        <v/>
      </c>
      <c r="U866" s="8" t="str">
        <f t="shared" si="193"/>
        <v/>
      </c>
    </row>
    <row r="867" spans="1:21" ht="17" x14ac:dyDescent="0.2">
      <c r="A867">
        <v>40</v>
      </c>
      <c r="B867" t="s">
        <v>10</v>
      </c>
      <c r="C867">
        <v>29.9</v>
      </c>
      <c r="D867">
        <v>2</v>
      </c>
      <c r="E867" t="s">
        <v>11</v>
      </c>
      <c r="F867" t="s">
        <v>9</v>
      </c>
      <c r="G867">
        <v>6600.3609999999999</v>
      </c>
      <c r="H867" t="str">
        <f t="shared" si="194"/>
        <v/>
      </c>
      <c r="I867">
        <f t="shared" si="195"/>
        <v>6600.3609999999999</v>
      </c>
      <c r="J867" t="str">
        <f t="shared" si="182"/>
        <v/>
      </c>
      <c r="K867">
        <f t="shared" si="183"/>
        <v>6600.3609999999999</v>
      </c>
      <c r="L867">
        <f t="shared" si="184"/>
        <v>6600.3609999999999</v>
      </c>
      <c r="M867" t="str">
        <f t="shared" si="185"/>
        <v/>
      </c>
      <c r="N867">
        <f t="shared" si="186"/>
        <v>6600.3609999999999</v>
      </c>
      <c r="O867" s="8" t="str">
        <f t="shared" si="187"/>
        <v/>
      </c>
      <c r="P867" t="str">
        <f t="shared" si="188"/>
        <v/>
      </c>
      <c r="Q867" s="8">
        <f t="shared" si="189"/>
        <v>6600.3609999999999</v>
      </c>
      <c r="R867" s="8" t="str">
        <f t="shared" si="190"/>
        <v/>
      </c>
      <c r="S867" s="8">
        <f t="shared" si="191"/>
        <v>6600.3609999999999</v>
      </c>
      <c r="T867" s="8" t="str">
        <f t="shared" si="192"/>
        <v/>
      </c>
      <c r="U867" s="8" t="str">
        <f t="shared" si="193"/>
        <v/>
      </c>
    </row>
    <row r="868" spans="1:21" ht="17" x14ac:dyDescent="0.2">
      <c r="A868">
        <v>18</v>
      </c>
      <c r="B868" t="s">
        <v>10</v>
      </c>
      <c r="C868">
        <v>37.29</v>
      </c>
      <c r="D868">
        <v>0</v>
      </c>
      <c r="E868" t="s">
        <v>11</v>
      </c>
      <c r="F868" t="s">
        <v>12</v>
      </c>
      <c r="G868">
        <v>1141.4450999999999</v>
      </c>
      <c r="H868" t="str">
        <f t="shared" si="194"/>
        <v/>
      </c>
      <c r="I868">
        <f t="shared" si="195"/>
        <v>1141.4450999999999</v>
      </c>
      <c r="J868" t="str">
        <f t="shared" si="182"/>
        <v/>
      </c>
      <c r="K868">
        <f t="shared" si="183"/>
        <v>1141.4450999999999</v>
      </c>
      <c r="L868">
        <f t="shared" si="184"/>
        <v>1141.4450999999999</v>
      </c>
      <c r="M868" t="str">
        <f t="shared" si="185"/>
        <v/>
      </c>
      <c r="N868">
        <f t="shared" si="186"/>
        <v>1141.4450999999999</v>
      </c>
      <c r="O868" s="8" t="str">
        <f t="shared" si="187"/>
        <v/>
      </c>
      <c r="P868">
        <f t="shared" si="188"/>
        <v>1141.4450999999999</v>
      </c>
      <c r="Q868" s="8" t="str">
        <f t="shared" si="189"/>
        <v/>
      </c>
      <c r="R868" s="8">
        <f t="shared" si="190"/>
        <v>1141.4450999999999</v>
      </c>
      <c r="S868" s="8" t="str">
        <f t="shared" si="191"/>
        <v/>
      </c>
      <c r="T868" s="8" t="str">
        <f t="shared" si="192"/>
        <v/>
      </c>
      <c r="U868" s="8" t="str">
        <f t="shared" si="193"/>
        <v/>
      </c>
    </row>
    <row r="869" spans="1:21" ht="17" x14ac:dyDescent="0.2">
      <c r="A869">
        <v>57</v>
      </c>
      <c r="B869" t="s">
        <v>10</v>
      </c>
      <c r="C869">
        <v>43.7</v>
      </c>
      <c r="D869">
        <v>1</v>
      </c>
      <c r="E869" t="s">
        <v>11</v>
      </c>
      <c r="F869" t="s">
        <v>9</v>
      </c>
      <c r="G869">
        <v>11576.13</v>
      </c>
      <c r="H869" t="str">
        <f t="shared" si="194"/>
        <v/>
      </c>
      <c r="I869">
        <f t="shared" si="195"/>
        <v>11576.13</v>
      </c>
      <c r="J869" t="str">
        <f t="shared" si="182"/>
        <v/>
      </c>
      <c r="K869">
        <f t="shared" si="183"/>
        <v>11576.13</v>
      </c>
      <c r="L869">
        <f t="shared" si="184"/>
        <v>11576.13</v>
      </c>
      <c r="M869" t="str">
        <f t="shared" si="185"/>
        <v/>
      </c>
      <c r="N869">
        <f t="shared" si="186"/>
        <v>11576.13</v>
      </c>
      <c r="O869" s="8" t="str">
        <f t="shared" si="187"/>
        <v/>
      </c>
      <c r="P869" t="str">
        <f t="shared" si="188"/>
        <v/>
      </c>
      <c r="Q869" s="8">
        <f t="shared" si="189"/>
        <v>11576.13</v>
      </c>
      <c r="R869" s="8" t="str">
        <f t="shared" si="190"/>
        <v/>
      </c>
      <c r="S869" s="8">
        <f t="shared" si="191"/>
        <v>11576.13</v>
      </c>
      <c r="T869" s="8" t="str">
        <f t="shared" si="192"/>
        <v/>
      </c>
      <c r="U869" s="8" t="str">
        <f t="shared" si="193"/>
        <v/>
      </c>
    </row>
    <row r="870" spans="1:21" ht="17" x14ac:dyDescent="0.2">
      <c r="A870">
        <v>61</v>
      </c>
      <c r="B870" t="s">
        <v>10</v>
      </c>
      <c r="C870">
        <v>23.655000000000001</v>
      </c>
      <c r="D870">
        <v>0</v>
      </c>
      <c r="E870" t="s">
        <v>11</v>
      </c>
      <c r="F870" t="s">
        <v>14</v>
      </c>
      <c r="G870">
        <v>13129.603450000001</v>
      </c>
      <c r="H870" t="str">
        <f t="shared" si="194"/>
        <v/>
      </c>
      <c r="I870">
        <f t="shared" si="195"/>
        <v>13129.603450000001</v>
      </c>
      <c r="J870">
        <f t="shared" si="182"/>
        <v>13129.603450000001</v>
      </c>
      <c r="K870" t="str">
        <f t="shared" si="183"/>
        <v/>
      </c>
      <c r="L870">
        <f t="shared" si="184"/>
        <v>13129.603450000001</v>
      </c>
      <c r="M870" t="str">
        <f t="shared" si="185"/>
        <v/>
      </c>
      <c r="N870" t="str">
        <f t="shared" si="186"/>
        <v/>
      </c>
      <c r="O870" s="8">
        <f t="shared" si="187"/>
        <v>13129.603450000001</v>
      </c>
      <c r="P870">
        <f t="shared" si="188"/>
        <v>13129.603450000001</v>
      </c>
      <c r="Q870" s="8" t="str">
        <f t="shared" si="189"/>
        <v/>
      </c>
      <c r="R870" s="8" t="str">
        <f t="shared" si="190"/>
        <v/>
      </c>
      <c r="S870" s="8" t="str">
        <f t="shared" si="191"/>
        <v/>
      </c>
      <c r="T870" s="8">
        <f t="shared" si="192"/>
        <v>13129.603450000001</v>
      </c>
      <c r="U870" s="8" t="str">
        <f t="shared" si="193"/>
        <v/>
      </c>
    </row>
    <row r="871" spans="1:21" ht="17" x14ac:dyDescent="0.2">
      <c r="A871">
        <v>25</v>
      </c>
      <c r="B871" t="s">
        <v>7</v>
      </c>
      <c r="C871">
        <v>24.3</v>
      </c>
      <c r="D871">
        <v>3</v>
      </c>
      <c r="E871" t="s">
        <v>11</v>
      </c>
      <c r="F871" t="s">
        <v>9</v>
      </c>
      <c r="G871">
        <v>4391.652</v>
      </c>
      <c r="H871" t="str">
        <f t="shared" si="194"/>
        <v/>
      </c>
      <c r="I871">
        <f t="shared" si="195"/>
        <v>4391.652</v>
      </c>
      <c r="J871">
        <f t="shared" si="182"/>
        <v>4391.652</v>
      </c>
      <c r="K871" t="str">
        <f t="shared" si="183"/>
        <v/>
      </c>
      <c r="L871" t="str">
        <f t="shared" si="184"/>
        <v/>
      </c>
      <c r="M871">
        <f t="shared" si="185"/>
        <v>4391.652</v>
      </c>
      <c r="N871">
        <f t="shared" si="186"/>
        <v>4391.652</v>
      </c>
      <c r="O871" s="8" t="str">
        <f t="shared" si="187"/>
        <v/>
      </c>
      <c r="P871" t="str">
        <f t="shared" si="188"/>
        <v/>
      </c>
      <c r="Q871" s="8">
        <f t="shared" si="189"/>
        <v>4391.652</v>
      </c>
      <c r="R871" s="8" t="str">
        <f t="shared" si="190"/>
        <v/>
      </c>
      <c r="S871" s="8">
        <f t="shared" si="191"/>
        <v>4391.652</v>
      </c>
      <c r="T871" s="8" t="str">
        <f t="shared" si="192"/>
        <v/>
      </c>
      <c r="U871" s="8" t="str">
        <f t="shared" si="193"/>
        <v/>
      </c>
    </row>
    <row r="872" spans="1:21" ht="17" x14ac:dyDescent="0.2">
      <c r="A872">
        <v>50</v>
      </c>
      <c r="B872" t="s">
        <v>10</v>
      </c>
      <c r="C872">
        <v>36.200000000000003</v>
      </c>
      <c r="D872">
        <v>0</v>
      </c>
      <c r="E872" t="s">
        <v>11</v>
      </c>
      <c r="F872" t="s">
        <v>9</v>
      </c>
      <c r="G872">
        <v>8457.8179999999993</v>
      </c>
      <c r="H872" t="str">
        <f t="shared" si="194"/>
        <v/>
      </c>
      <c r="I872">
        <f t="shared" si="195"/>
        <v>8457.8179999999993</v>
      </c>
      <c r="J872" t="str">
        <f t="shared" si="182"/>
        <v/>
      </c>
      <c r="K872">
        <f t="shared" si="183"/>
        <v>8457.8179999999993</v>
      </c>
      <c r="L872">
        <f t="shared" si="184"/>
        <v>8457.8179999999993</v>
      </c>
      <c r="M872" t="str">
        <f t="shared" si="185"/>
        <v/>
      </c>
      <c r="N872">
        <f t="shared" si="186"/>
        <v>8457.8179999999993</v>
      </c>
      <c r="O872" s="8" t="str">
        <f t="shared" si="187"/>
        <v/>
      </c>
      <c r="P872" t="str">
        <f t="shared" si="188"/>
        <v/>
      </c>
      <c r="Q872" s="8">
        <f t="shared" si="189"/>
        <v>8457.8179999999993</v>
      </c>
      <c r="R872" s="8" t="str">
        <f t="shared" si="190"/>
        <v/>
      </c>
      <c r="S872" s="8">
        <f t="shared" si="191"/>
        <v>8457.8179999999993</v>
      </c>
      <c r="T872" s="8" t="str">
        <f t="shared" si="192"/>
        <v/>
      </c>
      <c r="U872" s="8" t="str">
        <f t="shared" si="193"/>
        <v/>
      </c>
    </row>
    <row r="873" spans="1:21" ht="17" x14ac:dyDescent="0.2">
      <c r="A873">
        <v>26</v>
      </c>
      <c r="B873" t="s">
        <v>7</v>
      </c>
      <c r="C873">
        <v>29.48</v>
      </c>
      <c r="D873">
        <v>1</v>
      </c>
      <c r="E873" t="s">
        <v>11</v>
      </c>
      <c r="F873" t="s">
        <v>12</v>
      </c>
      <c r="G873">
        <v>3392.3652000000002</v>
      </c>
      <c r="H873" t="str">
        <f t="shared" si="194"/>
        <v/>
      </c>
      <c r="I873">
        <f t="shared" si="195"/>
        <v>3392.3652000000002</v>
      </c>
      <c r="J873" t="str">
        <f t="shared" si="182"/>
        <v/>
      </c>
      <c r="K873">
        <f t="shared" si="183"/>
        <v>3392.3652000000002</v>
      </c>
      <c r="L873" t="str">
        <f t="shared" si="184"/>
        <v/>
      </c>
      <c r="M873">
        <f t="shared" si="185"/>
        <v>3392.3652000000002</v>
      </c>
      <c r="N873">
        <f t="shared" si="186"/>
        <v>3392.3652000000002</v>
      </c>
      <c r="O873" s="8" t="str">
        <f t="shared" si="187"/>
        <v/>
      </c>
      <c r="P873">
        <f t="shared" si="188"/>
        <v>3392.3652000000002</v>
      </c>
      <c r="Q873" s="8" t="str">
        <f t="shared" si="189"/>
        <v/>
      </c>
      <c r="R873" s="8">
        <f t="shared" si="190"/>
        <v>3392.3652000000002</v>
      </c>
      <c r="S873" s="8" t="str">
        <f t="shared" si="191"/>
        <v/>
      </c>
      <c r="T873" s="8" t="str">
        <f t="shared" si="192"/>
        <v/>
      </c>
      <c r="U873" s="8" t="str">
        <f t="shared" si="193"/>
        <v/>
      </c>
    </row>
    <row r="874" spans="1:21" ht="17" x14ac:dyDescent="0.2">
      <c r="A874">
        <v>42</v>
      </c>
      <c r="B874" t="s">
        <v>10</v>
      </c>
      <c r="C874">
        <v>24.86</v>
      </c>
      <c r="D874">
        <v>0</v>
      </c>
      <c r="E874" t="s">
        <v>11</v>
      </c>
      <c r="F874" t="s">
        <v>12</v>
      </c>
      <c r="G874">
        <v>5966.8873999999996</v>
      </c>
      <c r="H874" t="str">
        <f t="shared" si="194"/>
        <v/>
      </c>
      <c r="I874">
        <f t="shared" si="195"/>
        <v>5966.8873999999996</v>
      </c>
      <c r="J874">
        <f t="shared" si="182"/>
        <v>5966.8873999999996</v>
      </c>
      <c r="K874" t="str">
        <f t="shared" si="183"/>
        <v/>
      </c>
      <c r="L874">
        <f t="shared" si="184"/>
        <v>5966.8873999999996</v>
      </c>
      <c r="M874" t="str">
        <f t="shared" si="185"/>
        <v/>
      </c>
      <c r="N874">
        <f t="shared" si="186"/>
        <v>5966.8873999999996</v>
      </c>
      <c r="O874" s="8" t="str">
        <f t="shared" si="187"/>
        <v/>
      </c>
      <c r="P874">
        <f t="shared" si="188"/>
        <v>5966.8873999999996</v>
      </c>
      <c r="Q874" s="8" t="str">
        <f t="shared" si="189"/>
        <v/>
      </c>
      <c r="R874" s="8">
        <f t="shared" si="190"/>
        <v>5966.8873999999996</v>
      </c>
      <c r="S874" s="8" t="str">
        <f t="shared" si="191"/>
        <v/>
      </c>
      <c r="T874" s="8" t="str">
        <f t="shared" si="192"/>
        <v/>
      </c>
      <c r="U874" s="8" t="str">
        <f t="shared" si="193"/>
        <v/>
      </c>
    </row>
    <row r="875" spans="1:21" ht="17" x14ac:dyDescent="0.2">
      <c r="A875">
        <v>43</v>
      </c>
      <c r="B875" t="s">
        <v>10</v>
      </c>
      <c r="C875">
        <v>30.1</v>
      </c>
      <c r="D875">
        <v>1</v>
      </c>
      <c r="E875" t="s">
        <v>11</v>
      </c>
      <c r="F875" t="s">
        <v>9</v>
      </c>
      <c r="G875">
        <v>6849.0259999999998</v>
      </c>
      <c r="H875" t="str">
        <f t="shared" si="194"/>
        <v/>
      </c>
      <c r="I875">
        <f t="shared" si="195"/>
        <v>6849.0259999999998</v>
      </c>
      <c r="J875" t="str">
        <f t="shared" si="182"/>
        <v/>
      </c>
      <c r="K875">
        <f t="shared" si="183"/>
        <v>6849.0259999999998</v>
      </c>
      <c r="L875">
        <f t="shared" si="184"/>
        <v>6849.0259999999998</v>
      </c>
      <c r="M875" t="str">
        <f t="shared" si="185"/>
        <v/>
      </c>
      <c r="N875">
        <f t="shared" si="186"/>
        <v>6849.0259999999998</v>
      </c>
      <c r="O875" s="8" t="str">
        <f t="shared" si="187"/>
        <v/>
      </c>
      <c r="P875" t="str">
        <f t="shared" si="188"/>
        <v/>
      </c>
      <c r="Q875" s="8">
        <f t="shared" si="189"/>
        <v>6849.0259999999998</v>
      </c>
      <c r="R875" s="8" t="str">
        <f t="shared" si="190"/>
        <v/>
      </c>
      <c r="S875" s="8">
        <f t="shared" si="191"/>
        <v>6849.0259999999998</v>
      </c>
      <c r="T875" s="8" t="str">
        <f t="shared" si="192"/>
        <v/>
      </c>
      <c r="U875" s="8" t="str">
        <f t="shared" si="193"/>
        <v/>
      </c>
    </row>
    <row r="876" spans="1:21" ht="17" x14ac:dyDescent="0.2">
      <c r="A876">
        <v>44</v>
      </c>
      <c r="B876" t="s">
        <v>10</v>
      </c>
      <c r="C876">
        <v>21.85</v>
      </c>
      <c r="D876">
        <v>3</v>
      </c>
      <c r="E876" t="s">
        <v>11</v>
      </c>
      <c r="F876" t="s">
        <v>14</v>
      </c>
      <c r="G876">
        <v>8891.1394999999993</v>
      </c>
      <c r="H876" t="str">
        <f t="shared" si="194"/>
        <v/>
      </c>
      <c r="I876">
        <f t="shared" si="195"/>
        <v>8891.1394999999993</v>
      </c>
      <c r="J876">
        <f t="shared" si="182"/>
        <v>8891.1394999999993</v>
      </c>
      <c r="K876" t="str">
        <f t="shared" si="183"/>
        <v/>
      </c>
      <c r="L876">
        <f t="shared" si="184"/>
        <v>8891.1394999999993</v>
      </c>
      <c r="M876" t="str">
        <f t="shared" si="185"/>
        <v/>
      </c>
      <c r="N876" t="str">
        <f t="shared" si="186"/>
        <v/>
      </c>
      <c r="O876" s="8">
        <f t="shared" si="187"/>
        <v>8891.1394999999993</v>
      </c>
      <c r="P876">
        <f t="shared" si="188"/>
        <v>8891.1394999999993</v>
      </c>
      <c r="Q876" s="8" t="str">
        <f t="shared" si="189"/>
        <v/>
      </c>
      <c r="R876" s="8" t="str">
        <f t="shared" si="190"/>
        <v/>
      </c>
      <c r="S876" s="8" t="str">
        <f t="shared" si="191"/>
        <v/>
      </c>
      <c r="T876" s="8">
        <f t="shared" si="192"/>
        <v>8891.1394999999993</v>
      </c>
      <c r="U876" s="8" t="str">
        <f t="shared" si="193"/>
        <v/>
      </c>
    </row>
    <row r="877" spans="1:21" ht="17" x14ac:dyDescent="0.2">
      <c r="A877">
        <v>23</v>
      </c>
      <c r="B877" t="s">
        <v>7</v>
      </c>
      <c r="C877">
        <v>28.12</v>
      </c>
      <c r="D877">
        <v>0</v>
      </c>
      <c r="E877" t="s">
        <v>11</v>
      </c>
      <c r="F877" t="s">
        <v>13</v>
      </c>
      <c r="G877">
        <v>2690.1138000000001</v>
      </c>
      <c r="H877" t="str">
        <f t="shared" si="194"/>
        <v/>
      </c>
      <c r="I877">
        <f t="shared" si="195"/>
        <v>2690.1138000000001</v>
      </c>
      <c r="J877" t="str">
        <f t="shared" si="182"/>
        <v/>
      </c>
      <c r="K877">
        <f t="shared" si="183"/>
        <v>2690.1138000000001</v>
      </c>
      <c r="L877" t="str">
        <f t="shared" si="184"/>
        <v/>
      </c>
      <c r="M877">
        <f t="shared" si="185"/>
        <v>2690.1138000000001</v>
      </c>
      <c r="N877" t="str">
        <f t="shared" si="186"/>
        <v/>
      </c>
      <c r="O877" s="8">
        <f t="shared" si="187"/>
        <v>2690.1138000000001</v>
      </c>
      <c r="P877" t="str">
        <f t="shared" si="188"/>
        <v/>
      </c>
      <c r="Q877" s="8">
        <f t="shared" si="189"/>
        <v>2690.1138000000001</v>
      </c>
      <c r="R877" s="8" t="str">
        <f t="shared" si="190"/>
        <v/>
      </c>
      <c r="S877" s="8" t="str">
        <f t="shared" si="191"/>
        <v/>
      </c>
      <c r="T877" s="8" t="str">
        <f t="shared" si="192"/>
        <v/>
      </c>
      <c r="U877" s="8">
        <f t="shared" si="193"/>
        <v>2690.1138000000001</v>
      </c>
    </row>
    <row r="878" spans="1:21" ht="17" x14ac:dyDescent="0.2">
      <c r="A878">
        <v>49</v>
      </c>
      <c r="B878" t="s">
        <v>7</v>
      </c>
      <c r="C878">
        <v>27.1</v>
      </c>
      <c r="D878">
        <v>1</v>
      </c>
      <c r="E878" t="s">
        <v>11</v>
      </c>
      <c r="F878" t="s">
        <v>9</v>
      </c>
      <c r="G878">
        <v>26140.3603</v>
      </c>
      <c r="H878" t="str">
        <f t="shared" si="194"/>
        <v/>
      </c>
      <c r="I878">
        <f t="shared" si="195"/>
        <v>26140.3603</v>
      </c>
      <c r="J878" t="str">
        <f t="shared" si="182"/>
        <v/>
      </c>
      <c r="K878">
        <f t="shared" si="183"/>
        <v>26140.3603</v>
      </c>
      <c r="L878" t="str">
        <f t="shared" si="184"/>
        <v/>
      </c>
      <c r="M878">
        <f t="shared" si="185"/>
        <v>26140.3603</v>
      </c>
      <c r="N878">
        <f t="shared" si="186"/>
        <v>26140.3603</v>
      </c>
      <c r="O878" s="8" t="str">
        <f t="shared" si="187"/>
        <v/>
      </c>
      <c r="P878" t="str">
        <f t="shared" si="188"/>
        <v/>
      </c>
      <c r="Q878" s="8">
        <f t="shared" si="189"/>
        <v>26140.3603</v>
      </c>
      <c r="R878" s="8" t="str">
        <f t="shared" si="190"/>
        <v/>
      </c>
      <c r="S878" s="8">
        <f t="shared" si="191"/>
        <v>26140.3603</v>
      </c>
      <c r="T878" s="8" t="str">
        <f t="shared" si="192"/>
        <v/>
      </c>
      <c r="U878" s="8" t="str">
        <f t="shared" si="193"/>
        <v/>
      </c>
    </row>
    <row r="879" spans="1:21" ht="17" x14ac:dyDescent="0.2">
      <c r="A879">
        <v>33</v>
      </c>
      <c r="B879" t="s">
        <v>10</v>
      </c>
      <c r="C879">
        <v>33.44</v>
      </c>
      <c r="D879">
        <v>5</v>
      </c>
      <c r="E879" t="s">
        <v>11</v>
      </c>
      <c r="F879" t="s">
        <v>12</v>
      </c>
      <c r="G879">
        <v>6653.7885999999999</v>
      </c>
      <c r="H879" t="str">
        <f t="shared" si="194"/>
        <v/>
      </c>
      <c r="I879">
        <f t="shared" si="195"/>
        <v>6653.7885999999999</v>
      </c>
      <c r="J879" t="str">
        <f t="shared" si="182"/>
        <v/>
      </c>
      <c r="K879">
        <f t="shared" si="183"/>
        <v>6653.7885999999999</v>
      </c>
      <c r="L879">
        <f t="shared" si="184"/>
        <v>6653.7885999999999</v>
      </c>
      <c r="M879" t="str">
        <f t="shared" si="185"/>
        <v/>
      </c>
      <c r="N879">
        <f t="shared" si="186"/>
        <v>6653.7885999999999</v>
      </c>
      <c r="O879" s="8" t="str">
        <f t="shared" si="187"/>
        <v/>
      </c>
      <c r="P879">
        <f t="shared" si="188"/>
        <v>6653.7885999999999</v>
      </c>
      <c r="Q879" s="8" t="str">
        <f t="shared" si="189"/>
        <v/>
      </c>
      <c r="R879" s="8">
        <f t="shared" si="190"/>
        <v>6653.7885999999999</v>
      </c>
      <c r="S879" s="8" t="str">
        <f t="shared" si="191"/>
        <v/>
      </c>
      <c r="T879" s="8" t="str">
        <f t="shared" si="192"/>
        <v/>
      </c>
      <c r="U879" s="8" t="str">
        <f t="shared" si="193"/>
        <v/>
      </c>
    </row>
    <row r="880" spans="1:21" ht="17" x14ac:dyDescent="0.2">
      <c r="A880">
        <v>41</v>
      </c>
      <c r="B880" t="s">
        <v>10</v>
      </c>
      <c r="C880">
        <v>28.8</v>
      </c>
      <c r="D880">
        <v>1</v>
      </c>
      <c r="E880" t="s">
        <v>11</v>
      </c>
      <c r="F880" t="s">
        <v>9</v>
      </c>
      <c r="G880">
        <v>6282.2349999999997</v>
      </c>
      <c r="H880" t="str">
        <f t="shared" si="194"/>
        <v/>
      </c>
      <c r="I880">
        <f t="shared" si="195"/>
        <v>6282.2349999999997</v>
      </c>
      <c r="J880" t="str">
        <f t="shared" si="182"/>
        <v/>
      </c>
      <c r="K880">
        <f t="shared" si="183"/>
        <v>6282.2349999999997</v>
      </c>
      <c r="L880">
        <f t="shared" si="184"/>
        <v>6282.2349999999997</v>
      </c>
      <c r="M880" t="str">
        <f t="shared" si="185"/>
        <v/>
      </c>
      <c r="N880">
        <f t="shared" si="186"/>
        <v>6282.2349999999997</v>
      </c>
      <c r="O880" s="8" t="str">
        <f t="shared" si="187"/>
        <v/>
      </c>
      <c r="P880" t="str">
        <f t="shared" si="188"/>
        <v/>
      </c>
      <c r="Q880" s="8">
        <f t="shared" si="189"/>
        <v>6282.2349999999997</v>
      </c>
      <c r="R880" s="8" t="str">
        <f t="shared" si="190"/>
        <v/>
      </c>
      <c r="S880" s="8">
        <f t="shared" si="191"/>
        <v>6282.2349999999997</v>
      </c>
      <c r="T880" s="8" t="str">
        <f t="shared" si="192"/>
        <v/>
      </c>
      <c r="U880" s="8" t="str">
        <f t="shared" si="193"/>
        <v/>
      </c>
    </row>
    <row r="881" spans="1:21" ht="17" x14ac:dyDescent="0.2">
      <c r="A881">
        <v>37</v>
      </c>
      <c r="B881" t="s">
        <v>7</v>
      </c>
      <c r="C881">
        <v>29.5</v>
      </c>
      <c r="D881">
        <v>2</v>
      </c>
      <c r="E881" t="s">
        <v>11</v>
      </c>
      <c r="F881" t="s">
        <v>9</v>
      </c>
      <c r="G881">
        <v>6311.9520000000002</v>
      </c>
      <c r="H881" t="str">
        <f t="shared" si="194"/>
        <v/>
      </c>
      <c r="I881">
        <f t="shared" si="195"/>
        <v>6311.9520000000002</v>
      </c>
      <c r="J881" t="str">
        <f t="shared" si="182"/>
        <v/>
      </c>
      <c r="K881">
        <f t="shared" si="183"/>
        <v>6311.9520000000002</v>
      </c>
      <c r="L881" t="str">
        <f t="shared" si="184"/>
        <v/>
      </c>
      <c r="M881">
        <f t="shared" si="185"/>
        <v>6311.9520000000002</v>
      </c>
      <c r="N881">
        <f t="shared" si="186"/>
        <v>6311.9520000000002</v>
      </c>
      <c r="O881" s="8" t="str">
        <f t="shared" si="187"/>
        <v/>
      </c>
      <c r="P881" t="str">
        <f t="shared" si="188"/>
        <v/>
      </c>
      <c r="Q881" s="8">
        <f t="shared" si="189"/>
        <v>6311.9520000000002</v>
      </c>
      <c r="R881" s="8" t="str">
        <f t="shared" si="190"/>
        <v/>
      </c>
      <c r="S881" s="8">
        <f t="shared" si="191"/>
        <v>6311.9520000000002</v>
      </c>
      <c r="T881" s="8" t="str">
        <f t="shared" si="192"/>
        <v/>
      </c>
      <c r="U881" s="8" t="str">
        <f t="shared" si="193"/>
        <v/>
      </c>
    </row>
    <row r="882" spans="1:21" ht="17" x14ac:dyDescent="0.2">
      <c r="A882">
        <v>22</v>
      </c>
      <c r="B882" t="s">
        <v>10</v>
      </c>
      <c r="C882">
        <v>34.799999999999997</v>
      </c>
      <c r="D882">
        <v>3</v>
      </c>
      <c r="E882" t="s">
        <v>11</v>
      </c>
      <c r="F882" t="s">
        <v>9</v>
      </c>
      <c r="G882">
        <v>3443.0639999999999</v>
      </c>
      <c r="H882" t="str">
        <f t="shared" si="194"/>
        <v/>
      </c>
      <c r="I882">
        <f t="shared" si="195"/>
        <v>3443.0639999999999</v>
      </c>
      <c r="J882" t="str">
        <f t="shared" si="182"/>
        <v/>
      </c>
      <c r="K882">
        <f t="shared" si="183"/>
        <v>3443.0639999999999</v>
      </c>
      <c r="L882">
        <f t="shared" si="184"/>
        <v>3443.0639999999999</v>
      </c>
      <c r="M882" t="str">
        <f t="shared" si="185"/>
        <v/>
      </c>
      <c r="N882">
        <f t="shared" si="186"/>
        <v>3443.0639999999999</v>
      </c>
      <c r="O882" s="8" t="str">
        <f t="shared" si="187"/>
        <v/>
      </c>
      <c r="P882" t="str">
        <f t="shared" si="188"/>
        <v/>
      </c>
      <c r="Q882" s="8">
        <f t="shared" si="189"/>
        <v>3443.0639999999999</v>
      </c>
      <c r="R882" s="8" t="str">
        <f t="shared" si="190"/>
        <v/>
      </c>
      <c r="S882" s="8">
        <f t="shared" si="191"/>
        <v>3443.0639999999999</v>
      </c>
      <c r="T882" s="8" t="str">
        <f t="shared" si="192"/>
        <v/>
      </c>
      <c r="U882" s="8" t="str">
        <f t="shared" si="193"/>
        <v/>
      </c>
    </row>
    <row r="883" spans="1:21" ht="17" x14ac:dyDescent="0.2">
      <c r="A883">
        <v>23</v>
      </c>
      <c r="B883" t="s">
        <v>10</v>
      </c>
      <c r="C883">
        <v>27.36</v>
      </c>
      <c r="D883">
        <v>1</v>
      </c>
      <c r="E883" t="s">
        <v>11</v>
      </c>
      <c r="F883" t="s">
        <v>13</v>
      </c>
      <c r="G883">
        <v>2789.0574000000001</v>
      </c>
      <c r="H883" t="str">
        <f t="shared" si="194"/>
        <v/>
      </c>
      <c r="I883">
        <f t="shared" si="195"/>
        <v>2789.0574000000001</v>
      </c>
      <c r="J883" t="str">
        <f t="shared" si="182"/>
        <v/>
      </c>
      <c r="K883">
        <f t="shared" si="183"/>
        <v>2789.0574000000001</v>
      </c>
      <c r="L883">
        <f t="shared" si="184"/>
        <v>2789.0574000000001</v>
      </c>
      <c r="M883" t="str">
        <f t="shared" si="185"/>
        <v/>
      </c>
      <c r="N883" t="str">
        <f t="shared" si="186"/>
        <v/>
      </c>
      <c r="O883" s="8">
        <f t="shared" si="187"/>
        <v>2789.0574000000001</v>
      </c>
      <c r="P883" t="str">
        <f t="shared" si="188"/>
        <v/>
      </c>
      <c r="Q883" s="8">
        <f t="shared" si="189"/>
        <v>2789.0574000000001</v>
      </c>
      <c r="R883" s="8" t="str">
        <f t="shared" si="190"/>
        <v/>
      </c>
      <c r="S883" s="8" t="str">
        <f t="shared" si="191"/>
        <v/>
      </c>
      <c r="T883" s="8" t="str">
        <f t="shared" si="192"/>
        <v/>
      </c>
      <c r="U883" s="8">
        <f t="shared" si="193"/>
        <v>2789.0574000000001</v>
      </c>
    </row>
    <row r="884" spans="1:21" ht="17" x14ac:dyDescent="0.2">
      <c r="A884">
        <v>21</v>
      </c>
      <c r="B884" t="s">
        <v>7</v>
      </c>
      <c r="C884">
        <v>22.135000000000002</v>
      </c>
      <c r="D884">
        <v>0</v>
      </c>
      <c r="E884" t="s">
        <v>11</v>
      </c>
      <c r="F884" t="s">
        <v>14</v>
      </c>
      <c r="G884">
        <v>2585.8506499999999</v>
      </c>
      <c r="H884" t="str">
        <f t="shared" si="194"/>
        <v/>
      </c>
      <c r="I884">
        <f t="shared" si="195"/>
        <v>2585.8506499999999</v>
      </c>
      <c r="J884">
        <f t="shared" si="182"/>
        <v>2585.8506499999999</v>
      </c>
      <c r="K884" t="str">
        <f t="shared" si="183"/>
        <v/>
      </c>
      <c r="L884" t="str">
        <f t="shared" si="184"/>
        <v/>
      </c>
      <c r="M884">
        <f t="shared" si="185"/>
        <v>2585.8506499999999</v>
      </c>
      <c r="N884" t="str">
        <f t="shared" si="186"/>
        <v/>
      </c>
      <c r="O884" s="8">
        <f t="shared" si="187"/>
        <v>2585.8506499999999</v>
      </c>
      <c r="P884">
        <f t="shared" si="188"/>
        <v>2585.8506499999999</v>
      </c>
      <c r="Q884" s="8" t="str">
        <f t="shared" si="189"/>
        <v/>
      </c>
      <c r="R884" s="8" t="str">
        <f t="shared" si="190"/>
        <v/>
      </c>
      <c r="S884" s="8" t="str">
        <f t="shared" si="191"/>
        <v/>
      </c>
      <c r="T884" s="8">
        <f t="shared" si="192"/>
        <v>2585.8506499999999</v>
      </c>
      <c r="U884" s="8" t="str">
        <f t="shared" si="193"/>
        <v/>
      </c>
    </row>
    <row r="885" spans="1:21" ht="17" x14ac:dyDescent="0.2">
      <c r="A885">
        <v>51</v>
      </c>
      <c r="B885" t="s">
        <v>7</v>
      </c>
      <c r="C885">
        <v>37.049999999999997</v>
      </c>
      <c r="D885">
        <v>3</v>
      </c>
      <c r="E885" t="s">
        <v>8</v>
      </c>
      <c r="F885" t="s">
        <v>14</v>
      </c>
      <c r="G885">
        <v>46255.112500000003</v>
      </c>
      <c r="H885">
        <f t="shared" si="194"/>
        <v>46255.112500000003</v>
      </c>
      <c r="I885" t="str">
        <f t="shared" si="195"/>
        <v/>
      </c>
      <c r="J885" t="str">
        <f t="shared" si="182"/>
        <v/>
      </c>
      <c r="K885">
        <f t="shared" si="183"/>
        <v>46255.112500000003</v>
      </c>
      <c r="L885" t="str">
        <f t="shared" si="184"/>
        <v/>
      </c>
      <c r="M885">
        <f t="shared" si="185"/>
        <v>46255.112500000003</v>
      </c>
      <c r="N885" t="str">
        <f t="shared" si="186"/>
        <v/>
      </c>
      <c r="O885" s="8">
        <f t="shared" si="187"/>
        <v>46255.112500000003</v>
      </c>
      <c r="P885">
        <f t="shared" si="188"/>
        <v>46255.112500000003</v>
      </c>
      <c r="Q885" s="8" t="str">
        <f t="shared" si="189"/>
        <v/>
      </c>
      <c r="R885" s="8" t="str">
        <f t="shared" si="190"/>
        <v/>
      </c>
      <c r="S885" s="8" t="str">
        <f t="shared" si="191"/>
        <v/>
      </c>
      <c r="T885" s="8">
        <f t="shared" si="192"/>
        <v>46255.112500000003</v>
      </c>
      <c r="U885" s="8" t="str">
        <f t="shared" si="193"/>
        <v/>
      </c>
    </row>
    <row r="886" spans="1:21" ht="17" x14ac:dyDescent="0.2">
      <c r="A886">
        <v>25</v>
      </c>
      <c r="B886" t="s">
        <v>10</v>
      </c>
      <c r="C886">
        <v>26.695</v>
      </c>
      <c r="D886">
        <v>4</v>
      </c>
      <c r="E886" t="s">
        <v>11</v>
      </c>
      <c r="F886" t="s">
        <v>13</v>
      </c>
      <c r="G886">
        <v>4877.9810500000003</v>
      </c>
      <c r="H886" t="str">
        <f t="shared" si="194"/>
        <v/>
      </c>
      <c r="I886">
        <f t="shared" si="195"/>
        <v>4877.9810500000003</v>
      </c>
      <c r="J886" t="str">
        <f t="shared" si="182"/>
        <v/>
      </c>
      <c r="K886">
        <f t="shared" si="183"/>
        <v>4877.9810500000003</v>
      </c>
      <c r="L886">
        <f t="shared" si="184"/>
        <v>4877.9810500000003</v>
      </c>
      <c r="M886" t="str">
        <f t="shared" si="185"/>
        <v/>
      </c>
      <c r="N886" t="str">
        <f t="shared" si="186"/>
        <v/>
      </c>
      <c r="O886" s="8">
        <f t="shared" si="187"/>
        <v>4877.9810500000003</v>
      </c>
      <c r="P886" t="str">
        <f t="shared" si="188"/>
        <v/>
      </c>
      <c r="Q886" s="8">
        <f t="shared" si="189"/>
        <v>4877.9810500000003</v>
      </c>
      <c r="R886" s="8" t="str">
        <f t="shared" si="190"/>
        <v/>
      </c>
      <c r="S886" s="8" t="str">
        <f t="shared" si="191"/>
        <v/>
      </c>
      <c r="T886" s="8" t="str">
        <f t="shared" si="192"/>
        <v/>
      </c>
      <c r="U886" s="8">
        <f t="shared" si="193"/>
        <v>4877.9810500000003</v>
      </c>
    </row>
    <row r="887" spans="1:21" ht="17" x14ac:dyDescent="0.2">
      <c r="A887">
        <v>32</v>
      </c>
      <c r="B887" t="s">
        <v>10</v>
      </c>
      <c r="C887">
        <v>28.93</v>
      </c>
      <c r="D887">
        <v>1</v>
      </c>
      <c r="E887" t="s">
        <v>8</v>
      </c>
      <c r="F887" t="s">
        <v>12</v>
      </c>
      <c r="G887">
        <v>19719.6947</v>
      </c>
      <c r="H887">
        <f t="shared" si="194"/>
        <v>19719.6947</v>
      </c>
      <c r="I887" t="str">
        <f t="shared" si="195"/>
        <v/>
      </c>
      <c r="J887" t="str">
        <f t="shared" si="182"/>
        <v/>
      </c>
      <c r="K887">
        <f t="shared" si="183"/>
        <v>19719.6947</v>
      </c>
      <c r="L887">
        <f t="shared" si="184"/>
        <v>19719.6947</v>
      </c>
      <c r="M887" t="str">
        <f t="shared" si="185"/>
        <v/>
      </c>
      <c r="N887">
        <f t="shared" si="186"/>
        <v>19719.6947</v>
      </c>
      <c r="O887" s="8" t="str">
        <f t="shared" si="187"/>
        <v/>
      </c>
      <c r="P887">
        <f t="shared" si="188"/>
        <v>19719.6947</v>
      </c>
      <c r="Q887" s="8" t="str">
        <f t="shared" si="189"/>
        <v/>
      </c>
      <c r="R887" s="8">
        <f t="shared" si="190"/>
        <v>19719.6947</v>
      </c>
      <c r="S887" s="8" t="str">
        <f t="shared" si="191"/>
        <v/>
      </c>
      <c r="T887" s="8" t="str">
        <f t="shared" si="192"/>
        <v/>
      </c>
      <c r="U887" s="8" t="str">
        <f t="shared" si="193"/>
        <v/>
      </c>
    </row>
    <row r="888" spans="1:21" ht="17" x14ac:dyDescent="0.2">
      <c r="A888">
        <v>57</v>
      </c>
      <c r="B888" t="s">
        <v>10</v>
      </c>
      <c r="C888">
        <v>28.975000000000001</v>
      </c>
      <c r="D888">
        <v>0</v>
      </c>
      <c r="E888" t="s">
        <v>8</v>
      </c>
      <c r="F888" t="s">
        <v>14</v>
      </c>
      <c r="G888">
        <v>27218.437249999999</v>
      </c>
      <c r="H888">
        <f t="shared" si="194"/>
        <v>27218.437249999999</v>
      </c>
      <c r="I888" t="str">
        <f t="shared" si="195"/>
        <v/>
      </c>
      <c r="J888" t="str">
        <f t="shared" si="182"/>
        <v/>
      </c>
      <c r="K888">
        <f t="shared" si="183"/>
        <v>27218.437249999999</v>
      </c>
      <c r="L888">
        <f t="shared" si="184"/>
        <v>27218.437249999999</v>
      </c>
      <c r="M888" t="str">
        <f t="shared" si="185"/>
        <v/>
      </c>
      <c r="N888" t="str">
        <f t="shared" si="186"/>
        <v/>
      </c>
      <c r="O888" s="8">
        <f t="shared" si="187"/>
        <v>27218.437249999999</v>
      </c>
      <c r="P888">
        <f t="shared" si="188"/>
        <v>27218.437249999999</v>
      </c>
      <c r="Q888" s="8" t="str">
        <f t="shared" si="189"/>
        <v/>
      </c>
      <c r="R888" s="8" t="str">
        <f t="shared" si="190"/>
        <v/>
      </c>
      <c r="S888" s="8" t="str">
        <f t="shared" si="191"/>
        <v/>
      </c>
      <c r="T888" s="8">
        <f t="shared" si="192"/>
        <v>27218.437249999999</v>
      </c>
      <c r="U888" s="8" t="str">
        <f t="shared" si="193"/>
        <v/>
      </c>
    </row>
    <row r="889" spans="1:21" ht="17" x14ac:dyDescent="0.2">
      <c r="A889">
        <v>36</v>
      </c>
      <c r="B889" t="s">
        <v>7</v>
      </c>
      <c r="C889">
        <v>30.02</v>
      </c>
      <c r="D889">
        <v>0</v>
      </c>
      <c r="E889" t="s">
        <v>11</v>
      </c>
      <c r="F889" t="s">
        <v>13</v>
      </c>
      <c r="G889">
        <v>5272.1758</v>
      </c>
      <c r="H889" t="str">
        <f t="shared" si="194"/>
        <v/>
      </c>
      <c r="I889">
        <f t="shared" si="195"/>
        <v>5272.1758</v>
      </c>
      <c r="J889" t="str">
        <f t="shared" si="182"/>
        <v/>
      </c>
      <c r="K889">
        <f t="shared" si="183"/>
        <v>5272.1758</v>
      </c>
      <c r="L889" t="str">
        <f t="shared" si="184"/>
        <v/>
      </c>
      <c r="M889">
        <f t="shared" si="185"/>
        <v>5272.1758</v>
      </c>
      <c r="N889" t="str">
        <f t="shared" si="186"/>
        <v/>
      </c>
      <c r="O889" s="8">
        <f t="shared" si="187"/>
        <v>5272.1758</v>
      </c>
      <c r="P889" t="str">
        <f t="shared" si="188"/>
        <v/>
      </c>
      <c r="Q889" s="8">
        <f t="shared" si="189"/>
        <v>5272.1758</v>
      </c>
      <c r="R889" s="8" t="str">
        <f t="shared" si="190"/>
        <v/>
      </c>
      <c r="S889" s="8" t="str">
        <f t="shared" si="191"/>
        <v/>
      </c>
      <c r="T889" s="8" t="str">
        <f t="shared" si="192"/>
        <v/>
      </c>
      <c r="U889" s="8">
        <f t="shared" si="193"/>
        <v>5272.1758</v>
      </c>
    </row>
    <row r="890" spans="1:21" ht="17" x14ac:dyDescent="0.2">
      <c r="A890">
        <v>22</v>
      </c>
      <c r="B890" t="s">
        <v>10</v>
      </c>
      <c r="C890">
        <v>39.5</v>
      </c>
      <c r="D890">
        <v>0</v>
      </c>
      <c r="E890" t="s">
        <v>11</v>
      </c>
      <c r="F890" t="s">
        <v>9</v>
      </c>
      <c r="G890">
        <v>1682.597</v>
      </c>
      <c r="H890" t="str">
        <f t="shared" si="194"/>
        <v/>
      </c>
      <c r="I890">
        <f t="shared" si="195"/>
        <v>1682.597</v>
      </c>
      <c r="J890" t="str">
        <f t="shared" si="182"/>
        <v/>
      </c>
      <c r="K890">
        <f t="shared" si="183"/>
        <v>1682.597</v>
      </c>
      <c r="L890">
        <f t="shared" si="184"/>
        <v>1682.597</v>
      </c>
      <c r="M890" t="str">
        <f t="shared" si="185"/>
        <v/>
      </c>
      <c r="N890">
        <f t="shared" si="186"/>
        <v>1682.597</v>
      </c>
      <c r="O890" s="8" t="str">
        <f t="shared" si="187"/>
        <v/>
      </c>
      <c r="P890" t="str">
        <f t="shared" si="188"/>
        <v/>
      </c>
      <c r="Q890" s="8">
        <f t="shared" si="189"/>
        <v>1682.597</v>
      </c>
      <c r="R890" s="8" t="str">
        <f t="shared" si="190"/>
        <v/>
      </c>
      <c r="S890" s="8">
        <f t="shared" si="191"/>
        <v>1682.597</v>
      </c>
      <c r="T890" s="8" t="str">
        <f t="shared" si="192"/>
        <v/>
      </c>
      <c r="U890" s="8" t="str">
        <f t="shared" si="193"/>
        <v/>
      </c>
    </row>
    <row r="891" spans="1:21" ht="17" x14ac:dyDescent="0.2">
      <c r="A891">
        <v>57</v>
      </c>
      <c r="B891" t="s">
        <v>10</v>
      </c>
      <c r="C891">
        <v>33.630000000000003</v>
      </c>
      <c r="D891">
        <v>1</v>
      </c>
      <c r="E891" t="s">
        <v>11</v>
      </c>
      <c r="F891" t="s">
        <v>13</v>
      </c>
      <c r="G891">
        <v>11945.1327</v>
      </c>
      <c r="H891" t="str">
        <f t="shared" si="194"/>
        <v/>
      </c>
      <c r="I891">
        <f t="shared" si="195"/>
        <v>11945.1327</v>
      </c>
      <c r="J891" t="str">
        <f t="shared" si="182"/>
        <v/>
      </c>
      <c r="K891">
        <f t="shared" si="183"/>
        <v>11945.1327</v>
      </c>
      <c r="L891">
        <f t="shared" si="184"/>
        <v>11945.1327</v>
      </c>
      <c r="M891" t="str">
        <f t="shared" si="185"/>
        <v/>
      </c>
      <c r="N891" t="str">
        <f t="shared" si="186"/>
        <v/>
      </c>
      <c r="O891" s="8">
        <f t="shared" si="187"/>
        <v>11945.1327</v>
      </c>
      <c r="P891" t="str">
        <f t="shared" si="188"/>
        <v/>
      </c>
      <c r="Q891" s="8">
        <f t="shared" si="189"/>
        <v>11945.1327</v>
      </c>
      <c r="R891" s="8" t="str">
        <f t="shared" si="190"/>
        <v/>
      </c>
      <c r="S891" s="8" t="str">
        <f t="shared" si="191"/>
        <v/>
      </c>
      <c r="T891" s="8" t="str">
        <f t="shared" si="192"/>
        <v/>
      </c>
      <c r="U891" s="8">
        <f t="shared" si="193"/>
        <v>11945.1327</v>
      </c>
    </row>
    <row r="892" spans="1:21" ht="17" x14ac:dyDescent="0.2">
      <c r="A892">
        <v>64</v>
      </c>
      <c r="B892" t="s">
        <v>7</v>
      </c>
      <c r="C892">
        <v>26.885000000000002</v>
      </c>
      <c r="D892">
        <v>0</v>
      </c>
      <c r="E892" t="s">
        <v>8</v>
      </c>
      <c r="F892" t="s">
        <v>13</v>
      </c>
      <c r="G892">
        <v>29330.98315</v>
      </c>
      <c r="H892">
        <f t="shared" si="194"/>
        <v>29330.98315</v>
      </c>
      <c r="I892" t="str">
        <f t="shared" si="195"/>
        <v/>
      </c>
      <c r="J892" t="str">
        <f t="shared" si="182"/>
        <v/>
      </c>
      <c r="K892">
        <f t="shared" si="183"/>
        <v>29330.98315</v>
      </c>
      <c r="L892" t="str">
        <f t="shared" si="184"/>
        <v/>
      </c>
      <c r="M892">
        <f t="shared" si="185"/>
        <v>29330.98315</v>
      </c>
      <c r="N892" t="str">
        <f t="shared" si="186"/>
        <v/>
      </c>
      <c r="O892" s="8">
        <f t="shared" si="187"/>
        <v>29330.98315</v>
      </c>
      <c r="P892" t="str">
        <f t="shared" si="188"/>
        <v/>
      </c>
      <c r="Q892" s="8">
        <f t="shared" si="189"/>
        <v>29330.98315</v>
      </c>
      <c r="R892" s="8" t="str">
        <f t="shared" si="190"/>
        <v/>
      </c>
      <c r="S892" s="8" t="str">
        <f t="shared" si="191"/>
        <v/>
      </c>
      <c r="T892" s="8" t="str">
        <f t="shared" si="192"/>
        <v/>
      </c>
      <c r="U892" s="8">
        <f t="shared" si="193"/>
        <v>29330.98315</v>
      </c>
    </row>
    <row r="893" spans="1:21" ht="17" x14ac:dyDescent="0.2">
      <c r="A893">
        <v>36</v>
      </c>
      <c r="B893" t="s">
        <v>7</v>
      </c>
      <c r="C893">
        <v>29.04</v>
      </c>
      <c r="D893">
        <v>4</v>
      </c>
      <c r="E893" t="s">
        <v>11</v>
      </c>
      <c r="F893" t="s">
        <v>12</v>
      </c>
      <c r="G893">
        <v>7243.8136000000004</v>
      </c>
      <c r="H893" t="str">
        <f t="shared" si="194"/>
        <v/>
      </c>
      <c r="I893">
        <f t="shared" si="195"/>
        <v>7243.8136000000004</v>
      </c>
      <c r="J893" t="str">
        <f t="shared" si="182"/>
        <v/>
      </c>
      <c r="K893">
        <f t="shared" si="183"/>
        <v>7243.8136000000004</v>
      </c>
      <c r="L893" t="str">
        <f t="shared" si="184"/>
        <v/>
      </c>
      <c r="M893">
        <f t="shared" si="185"/>
        <v>7243.8136000000004</v>
      </c>
      <c r="N893">
        <f t="shared" si="186"/>
        <v>7243.8136000000004</v>
      </c>
      <c r="O893" s="8" t="str">
        <f t="shared" si="187"/>
        <v/>
      </c>
      <c r="P893">
        <f t="shared" si="188"/>
        <v>7243.8136000000004</v>
      </c>
      <c r="Q893" s="8" t="str">
        <f t="shared" si="189"/>
        <v/>
      </c>
      <c r="R893" s="8">
        <f t="shared" si="190"/>
        <v>7243.8136000000004</v>
      </c>
      <c r="S893" s="8" t="str">
        <f t="shared" si="191"/>
        <v/>
      </c>
      <c r="T893" s="8" t="str">
        <f t="shared" si="192"/>
        <v/>
      </c>
      <c r="U893" s="8" t="str">
        <f t="shared" si="193"/>
        <v/>
      </c>
    </row>
    <row r="894" spans="1:21" ht="17" x14ac:dyDescent="0.2">
      <c r="A894">
        <v>54</v>
      </c>
      <c r="B894" t="s">
        <v>10</v>
      </c>
      <c r="C894">
        <v>24.035</v>
      </c>
      <c r="D894">
        <v>0</v>
      </c>
      <c r="E894" t="s">
        <v>11</v>
      </c>
      <c r="F894" t="s">
        <v>14</v>
      </c>
      <c r="G894">
        <v>10422.916649999999</v>
      </c>
      <c r="H894" t="str">
        <f t="shared" si="194"/>
        <v/>
      </c>
      <c r="I894">
        <f t="shared" si="195"/>
        <v>10422.916649999999</v>
      </c>
      <c r="J894">
        <f t="shared" si="182"/>
        <v>10422.916649999999</v>
      </c>
      <c r="K894" t="str">
        <f t="shared" si="183"/>
        <v/>
      </c>
      <c r="L894">
        <f t="shared" si="184"/>
        <v>10422.916649999999</v>
      </c>
      <c r="M894" t="str">
        <f t="shared" si="185"/>
        <v/>
      </c>
      <c r="N894" t="str">
        <f t="shared" si="186"/>
        <v/>
      </c>
      <c r="O894" s="8">
        <f t="shared" si="187"/>
        <v>10422.916649999999</v>
      </c>
      <c r="P894">
        <f t="shared" si="188"/>
        <v>10422.916649999999</v>
      </c>
      <c r="Q894" s="8" t="str">
        <f t="shared" si="189"/>
        <v/>
      </c>
      <c r="R894" s="8" t="str">
        <f t="shared" si="190"/>
        <v/>
      </c>
      <c r="S894" s="8" t="str">
        <f t="shared" si="191"/>
        <v/>
      </c>
      <c r="T894" s="8">
        <f t="shared" si="192"/>
        <v>10422.916649999999</v>
      </c>
      <c r="U894" s="8" t="str">
        <f t="shared" si="193"/>
        <v/>
      </c>
    </row>
    <row r="895" spans="1:21" ht="17" x14ac:dyDescent="0.2">
      <c r="A895">
        <v>47</v>
      </c>
      <c r="B895" t="s">
        <v>10</v>
      </c>
      <c r="C895">
        <v>38.94</v>
      </c>
      <c r="D895">
        <v>2</v>
      </c>
      <c r="E895" t="s">
        <v>8</v>
      </c>
      <c r="F895" t="s">
        <v>12</v>
      </c>
      <c r="G895">
        <v>44202.653599999998</v>
      </c>
      <c r="H895">
        <f t="shared" si="194"/>
        <v>44202.653599999998</v>
      </c>
      <c r="I895" t="str">
        <f t="shared" si="195"/>
        <v/>
      </c>
      <c r="J895" t="str">
        <f t="shared" si="182"/>
        <v/>
      </c>
      <c r="K895">
        <f t="shared" si="183"/>
        <v>44202.653599999998</v>
      </c>
      <c r="L895">
        <f t="shared" si="184"/>
        <v>44202.653599999998</v>
      </c>
      <c r="M895" t="str">
        <f t="shared" si="185"/>
        <v/>
      </c>
      <c r="N895">
        <f t="shared" si="186"/>
        <v>44202.653599999998</v>
      </c>
      <c r="O895" s="8" t="str">
        <f t="shared" si="187"/>
        <v/>
      </c>
      <c r="P895">
        <f t="shared" si="188"/>
        <v>44202.653599999998</v>
      </c>
      <c r="Q895" s="8" t="str">
        <f t="shared" si="189"/>
        <v/>
      </c>
      <c r="R895" s="8">
        <f t="shared" si="190"/>
        <v>44202.653599999998</v>
      </c>
      <c r="S895" s="8" t="str">
        <f t="shared" si="191"/>
        <v/>
      </c>
      <c r="T895" s="8" t="str">
        <f t="shared" si="192"/>
        <v/>
      </c>
      <c r="U895" s="8" t="str">
        <f t="shared" si="193"/>
        <v/>
      </c>
    </row>
    <row r="896" spans="1:21" ht="17" x14ac:dyDescent="0.2">
      <c r="A896">
        <v>62</v>
      </c>
      <c r="B896" t="s">
        <v>10</v>
      </c>
      <c r="C896">
        <v>32.11</v>
      </c>
      <c r="D896">
        <v>0</v>
      </c>
      <c r="E896" t="s">
        <v>11</v>
      </c>
      <c r="F896" t="s">
        <v>14</v>
      </c>
      <c r="G896">
        <v>13555.0049</v>
      </c>
      <c r="H896" t="str">
        <f t="shared" si="194"/>
        <v/>
      </c>
      <c r="I896">
        <f t="shared" si="195"/>
        <v>13555.0049</v>
      </c>
      <c r="J896" t="str">
        <f t="shared" si="182"/>
        <v/>
      </c>
      <c r="K896">
        <f t="shared" si="183"/>
        <v>13555.0049</v>
      </c>
      <c r="L896">
        <f t="shared" si="184"/>
        <v>13555.0049</v>
      </c>
      <c r="M896" t="str">
        <f t="shared" si="185"/>
        <v/>
      </c>
      <c r="N896" t="str">
        <f t="shared" si="186"/>
        <v/>
      </c>
      <c r="O896" s="8">
        <f t="shared" si="187"/>
        <v>13555.0049</v>
      </c>
      <c r="P896">
        <f t="shared" si="188"/>
        <v>13555.0049</v>
      </c>
      <c r="Q896" s="8" t="str">
        <f t="shared" si="189"/>
        <v/>
      </c>
      <c r="R896" s="8" t="str">
        <f t="shared" si="190"/>
        <v/>
      </c>
      <c r="S896" s="8" t="str">
        <f t="shared" si="191"/>
        <v/>
      </c>
      <c r="T896" s="8">
        <f t="shared" si="192"/>
        <v>13555.0049</v>
      </c>
      <c r="U896" s="8" t="str">
        <f t="shared" si="193"/>
        <v/>
      </c>
    </row>
    <row r="897" spans="1:21" ht="17" x14ac:dyDescent="0.2">
      <c r="A897">
        <v>61</v>
      </c>
      <c r="B897" t="s">
        <v>7</v>
      </c>
      <c r="C897">
        <v>44</v>
      </c>
      <c r="D897">
        <v>0</v>
      </c>
      <c r="E897" t="s">
        <v>11</v>
      </c>
      <c r="F897" t="s">
        <v>9</v>
      </c>
      <c r="G897">
        <v>13063.883</v>
      </c>
      <c r="H897" t="str">
        <f t="shared" si="194"/>
        <v/>
      </c>
      <c r="I897">
        <f t="shared" si="195"/>
        <v>13063.883</v>
      </c>
      <c r="J897" t="str">
        <f t="shared" si="182"/>
        <v/>
      </c>
      <c r="K897">
        <f t="shared" si="183"/>
        <v>13063.883</v>
      </c>
      <c r="L897" t="str">
        <f t="shared" si="184"/>
        <v/>
      </c>
      <c r="M897">
        <f t="shared" si="185"/>
        <v>13063.883</v>
      </c>
      <c r="N897">
        <f t="shared" si="186"/>
        <v>13063.883</v>
      </c>
      <c r="O897" s="8" t="str">
        <f t="shared" si="187"/>
        <v/>
      </c>
      <c r="P897" t="str">
        <f t="shared" si="188"/>
        <v/>
      </c>
      <c r="Q897" s="8">
        <f t="shared" si="189"/>
        <v>13063.883</v>
      </c>
      <c r="R897" s="8" t="str">
        <f t="shared" si="190"/>
        <v/>
      </c>
      <c r="S897" s="8">
        <f t="shared" si="191"/>
        <v>13063.883</v>
      </c>
      <c r="T897" s="8" t="str">
        <f t="shared" si="192"/>
        <v/>
      </c>
      <c r="U897" s="8" t="str">
        <f t="shared" si="193"/>
        <v/>
      </c>
    </row>
    <row r="898" spans="1:21" ht="17" x14ac:dyDescent="0.2">
      <c r="A898">
        <v>43</v>
      </c>
      <c r="B898" t="s">
        <v>7</v>
      </c>
      <c r="C898">
        <v>20.045000000000002</v>
      </c>
      <c r="D898">
        <v>2</v>
      </c>
      <c r="E898" t="s">
        <v>8</v>
      </c>
      <c r="F898" t="s">
        <v>14</v>
      </c>
      <c r="G898">
        <v>19798.054550000001</v>
      </c>
      <c r="H898">
        <f t="shared" si="194"/>
        <v>19798.054550000001</v>
      </c>
      <c r="I898" t="str">
        <f t="shared" si="195"/>
        <v/>
      </c>
      <c r="J898">
        <f t="shared" si="182"/>
        <v>19798.054550000001</v>
      </c>
      <c r="K898" t="str">
        <f t="shared" si="183"/>
        <v/>
      </c>
      <c r="L898" t="str">
        <f t="shared" si="184"/>
        <v/>
      </c>
      <c r="M898">
        <f t="shared" si="185"/>
        <v>19798.054550000001</v>
      </c>
      <c r="N898" t="str">
        <f t="shared" si="186"/>
        <v/>
      </c>
      <c r="O898" s="8">
        <f t="shared" si="187"/>
        <v>19798.054550000001</v>
      </c>
      <c r="P898">
        <f t="shared" si="188"/>
        <v>19798.054550000001</v>
      </c>
      <c r="Q898" s="8" t="str">
        <f t="shared" si="189"/>
        <v/>
      </c>
      <c r="R898" s="8" t="str">
        <f t="shared" si="190"/>
        <v/>
      </c>
      <c r="S898" s="8" t="str">
        <f t="shared" si="191"/>
        <v/>
      </c>
      <c r="T898" s="8">
        <f t="shared" si="192"/>
        <v>19798.054550000001</v>
      </c>
      <c r="U898" s="8" t="str">
        <f t="shared" si="193"/>
        <v/>
      </c>
    </row>
    <row r="899" spans="1:21" ht="17" x14ac:dyDescent="0.2">
      <c r="A899">
        <v>19</v>
      </c>
      <c r="B899" t="s">
        <v>10</v>
      </c>
      <c r="C899">
        <v>25.555</v>
      </c>
      <c r="D899">
        <v>1</v>
      </c>
      <c r="E899" t="s">
        <v>11</v>
      </c>
      <c r="F899" t="s">
        <v>13</v>
      </c>
      <c r="G899">
        <v>2221.5644499999999</v>
      </c>
      <c r="H899" t="str">
        <f t="shared" si="194"/>
        <v/>
      </c>
      <c r="I899">
        <f t="shared" si="195"/>
        <v>2221.5644499999999</v>
      </c>
      <c r="J899" t="str">
        <f t="shared" ref="J899:J962" si="196">IF(C899&lt;=25,G899,"")</f>
        <v/>
      </c>
      <c r="K899">
        <f t="shared" ref="K899:K962" si="197">IF(C899&gt;25,G899,"")</f>
        <v>2221.5644499999999</v>
      </c>
      <c r="L899">
        <f t="shared" ref="L899:L962" si="198">IF(B899="male",G899,"")</f>
        <v>2221.5644499999999</v>
      </c>
      <c r="M899" t="str">
        <f t="shared" ref="M899:M962" si="199">IF(B899="female",G899,"")</f>
        <v/>
      </c>
      <c r="N899" t="str">
        <f t="shared" ref="N899:N962" si="200">IF(OR(F899="southwest", F899="southeast"),G899,"")</f>
        <v/>
      </c>
      <c r="O899" s="8">
        <f t="shared" ref="O899:O962" si="201">IF(OR(F899="northwest", F899="northeast"), G899, "")</f>
        <v>2221.5644499999999</v>
      </c>
      <c r="P899" t="str">
        <f t="shared" ref="P899:P962" si="202">IF(OR(F899="northeast", F899="southeast"),G899,"")</f>
        <v/>
      </c>
      <c r="Q899" s="8">
        <f t="shared" ref="Q899:Q962" si="203">IF(OR(F899="southwest", F899="northwest"),G899,"")</f>
        <v>2221.5644499999999</v>
      </c>
      <c r="R899" s="8" t="str">
        <f t="shared" ref="R899:R962" si="204">IF(F899="southeast",G899,"")</f>
        <v/>
      </c>
      <c r="S899" s="8" t="str">
        <f t="shared" ref="S899:S962" si="205">IF(F899="southwest",G899,"")</f>
        <v/>
      </c>
      <c r="T899" s="8" t="str">
        <f t="shared" ref="T899:T962" si="206">IF(F899="northeast", G899,"")</f>
        <v/>
      </c>
      <c r="U899" s="8">
        <f t="shared" ref="U899:U962" si="207">IF(F899="northwest",G899,"")</f>
        <v>2221.5644499999999</v>
      </c>
    </row>
    <row r="900" spans="1:21" ht="17" x14ac:dyDescent="0.2">
      <c r="A900">
        <v>18</v>
      </c>
      <c r="B900" t="s">
        <v>7</v>
      </c>
      <c r="C900">
        <v>40.26</v>
      </c>
      <c r="D900">
        <v>0</v>
      </c>
      <c r="E900" t="s">
        <v>11</v>
      </c>
      <c r="F900" t="s">
        <v>12</v>
      </c>
      <c r="G900">
        <v>1634.5734</v>
      </c>
      <c r="H900" t="str">
        <f t="shared" ref="H900:H963" si="208">IF(E900="yes",G900,"")</f>
        <v/>
      </c>
      <c r="I900">
        <f t="shared" ref="I900:I963" si="209">IF(E900="no",G900,"")</f>
        <v>1634.5734</v>
      </c>
      <c r="J900" t="str">
        <f t="shared" si="196"/>
        <v/>
      </c>
      <c r="K900">
        <f t="shared" si="197"/>
        <v>1634.5734</v>
      </c>
      <c r="L900" t="str">
        <f t="shared" si="198"/>
        <v/>
      </c>
      <c r="M900">
        <f t="shared" si="199"/>
        <v>1634.5734</v>
      </c>
      <c r="N900">
        <f t="shared" si="200"/>
        <v>1634.5734</v>
      </c>
      <c r="O900" s="8" t="str">
        <f t="shared" si="201"/>
        <v/>
      </c>
      <c r="P900">
        <f t="shared" si="202"/>
        <v>1634.5734</v>
      </c>
      <c r="Q900" s="8" t="str">
        <f t="shared" si="203"/>
        <v/>
      </c>
      <c r="R900" s="8">
        <f t="shared" si="204"/>
        <v>1634.5734</v>
      </c>
      <c r="S900" s="8" t="str">
        <f t="shared" si="205"/>
        <v/>
      </c>
      <c r="T900" s="8" t="str">
        <f t="shared" si="206"/>
        <v/>
      </c>
      <c r="U900" s="8" t="str">
        <f t="shared" si="207"/>
        <v/>
      </c>
    </row>
    <row r="901" spans="1:21" ht="17" x14ac:dyDescent="0.2">
      <c r="A901">
        <v>19</v>
      </c>
      <c r="B901" t="s">
        <v>7</v>
      </c>
      <c r="C901">
        <v>22.515000000000001</v>
      </c>
      <c r="D901">
        <v>0</v>
      </c>
      <c r="E901" t="s">
        <v>11</v>
      </c>
      <c r="F901" t="s">
        <v>13</v>
      </c>
      <c r="G901">
        <v>2117.3388500000001</v>
      </c>
      <c r="H901" t="str">
        <f t="shared" si="208"/>
        <v/>
      </c>
      <c r="I901">
        <f t="shared" si="209"/>
        <v>2117.3388500000001</v>
      </c>
      <c r="J901">
        <f t="shared" si="196"/>
        <v>2117.3388500000001</v>
      </c>
      <c r="K901" t="str">
        <f t="shared" si="197"/>
        <v/>
      </c>
      <c r="L901" t="str">
        <f t="shared" si="198"/>
        <v/>
      </c>
      <c r="M901">
        <f t="shared" si="199"/>
        <v>2117.3388500000001</v>
      </c>
      <c r="N901" t="str">
        <f t="shared" si="200"/>
        <v/>
      </c>
      <c r="O901" s="8">
        <f t="shared" si="201"/>
        <v>2117.3388500000001</v>
      </c>
      <c r="P901" t="str">
        <f t="shared" si="202"/>
        <v/>
      </c>
      <c r="Q901" s="8">
        <f t="shared" si="203"/>
        <v>2117.3388500000001</v>
      </c>
      <c r="R901" s="8" t="str">
        <f t="shared" si="204"/>
        <v/>
      </c>
      <c r="S901" s="8" t="str">
        <f t="shared" si="205"/>
        <v/>
      </c>
      <c r="T901" s="8" t="str">
        <f t="shared" si="206"/>
        <v/>
      </c>
      <c r="U901" s="8">
        <f t="shared" si="207"/>
        <v>2117.3388500000001</v>
      </c>
    </row>
    <row r="902" spans="1:21" ht="17" x14ac:dyDescent="0.2">
      <c r="A902">
        <v>49</v>
      </c>
      <c r="B902" t="s">
        <v>10</v>
      </c>
      <c r="C902">
        <v>22.515000000000001</v>
      </c>
      <c r="D902">
        <v>0</v>
      </c>
      <c r="E902" t="s">
        <v>11</v>
      </c>
      <c r="F902" t="s">
        <v>14</v>
      </c>
      <c r="G902">
        <v>8688.8588500000005</v>
      </c>
      <c r="H902" t="str">
        <f t="shared" si="208"/>
        <v/>
      </c>
      <c r="I902">
        <f t="shared" si="209"/>
        <v>8688.8588500000005</v>
      </c>
      <c r="J902">
        <f t="shared" si="196"/>
        <v>8688.8588500000005</v>
      </c>
      <c r="K902" t="str">
        <f t="shared" si="197"/>
        <v/>
      </c>
      <c r="L902">
        <f t="shared" si="198"/>
        <v>8688.8588500000005</v>
      </c>
      <c r="M902" t="str">
        <f t="shared" si="199"/>
        <v/>
      </c>
      <c r="N902" t="str">
        <f t="shared" si="200"/>
        <v/>
      </c>
      <c r="O902" s="8">
        <f t="shared" si="201"/>
        <v>8688.8588500000005</v>
      </c>
      <c r="P902">
        <f t="shared" si="202"/>
        <v>8688.8588500000005</v>
      </c>
      <c r="Q902" s="8" t="str">
        <f t="shared" si="203"/>
        <v/>
      </c>
      <c r="R902" s="8" t="str">
        <f t="shared" si="204"/>
        <v/>
      </c>
      <c r="S902" s="8" t="str">
        <f t="shared" si="205"/>
        <v/>
      </c>
      <c r="T902" s="8">
        <f t="shared" si="206"/>
        <v>8688.8588500000005</v>
      </c>
      <c r="U902" s="8" t="str">
        <f t="shared" si="207"/>
        <v/>
      </c>
    </row>
    <row r="903" spans="1:21" ht="17" x14ac:dyDescent="0.2">
      <c r="A903">
        <v>60</v>
      </c>
      <c r="B903" t="s">
        <v>10</v>
      </c>
      <c r="C903">
        <v>40.92</v>
      </c>
      <c r="D903">
        <v>0</v>
      </c>
      <c r="E903" t="s">
        <v>8</v>
      </c>
      <c r="F903" t="s">
        <v>12</v>
      </c>
      <c r="G903">
        <v>48673.558799999999</v>
      </c>
      <c r="H903">
        <f t="shared" si="208"/>
        <v>48673.558799999999</v>
      </c>
      <c r="I903" t="str">
        <f t="shared" si="209"/>
        <v/>
      </c>
      <c r="J903" t="str">
        <f t="shared" si="196"/>
        <v/>
      </c>
      <c r="K903">
        <f t="shared" si="197"/>
        <v>48673.558799999999</v>
      </c>
      <c r="L903">
        <f t="shared" si="198"/>
        <v>48673.558799999999</v>
      </c>
      <c r="M903" t="str">
        <f t="shared" si="199"/>
        <v/>
      </c>
      <c r="N903">
        <f t="shared" si="200"/>
        <v>48673.558799999999</v>
      </c>
      <c r="O903" s="8" t="str">
        <f t="shared" si="201"/>
        <v/>
      </c>
      <c r="P903">
        <f t="shared" si="202"/>
        <v>48673.558799999999</v>
      </c>
      <c r="Q903" s="8" t="str">
        <f t="shared" si="203"/>
        <v/>
      </c>
      <c r="R903" s="8">
        <f t="shared" si="204"/>
        <v>48673.558799999999</v>
      </c>
      <c r="S903" s="8" t="str">
        <f t="shared" si="205"/>
        <v/>
      </c>
      <c r="T903" s="8" t="str">
        <f t="shared" si="206"/>
        <v/>
      </c>
      <c r="U903" s="8" t="str">
        <f t="shared" si="207"/>
        <v/>
      </c>
    </row>
    <row r="904" spans="1:21" ht="17" x14ac:dyDescent="0.2">
      <c r="A904">
        <v>26</v>
      </c>
      <c r="B904" t="s">
        <v>10</v>
      </c>
      <c r="C904">
        <v>27.265000000000001</v>
      </c>
      <c r="D904">
        <v>3</v>
      </c>
      <c r="E904" t="s">
        <v>11</v>
      </c>
      <c r="F904" t="s">
        <v>14</v>
      </c>
      <c r="G904">
        <v>4661.2863500000003</v>
      </c>
      <c r="H904" t="str">
        <f t="shared" si="208"/>
        <v/>
      </c>
      <c r="I904">
        <f t="shared" si="209"/>
        <v>4661.2863500000003</v>
      </c>
      <c r="J904" t="str">
        <f t="shared" si="196"/>
        <v/>
      </c>
      <c r="K904">
        <f t="shared" si="197"/>
        <v>4661.2863500000003</v>
      </c>
      <c r="L904">
        <f t="shared" si="198"/>
        <v>4661.2863500000003</v>
      </c>
      <c r="M904" t="str">
        <f t="shared" si="199"/>
        <v/>
      </c>
      <c r="N904" t="str">
        <f t="shared" si="200"/>
        <v/>
      </c>
      <c r="O904" s="8">
        <f t="shared" si="201"/>
        <v>4661.2863500000003</v>
      </c>
      <c r="P904">
        <f t="shared" si="202"/>
        <v>4661.2863500000003</v>
      </c>
      <c r="Q904" s="8" t="str">
        <f t="shared" si="203"/>
        <v/>
      </c>
      <c r="R904" s="8" t="str">
        <f t="shared" si="204"/>
        <v/>
      </c>
      <c r="S904" s="8" t="str">
        <f t="shared" si="205"/>
        <v/>
      </c>
      <c r="T904" s="8">
        <f t="shared" si="206"/>
        <v>4661.2863500000003</v>
      </c>
      <c r="U904" s="8" t="str">
        <f t="shared" si="207"/>
        <v/>
      </c>
    </row>
    <row r="905" spans="1:21" ht="17" x14ac:dyDescent="0.2">
      <c r="A905">
        <v>49</v>
      </c>
      <c r="B905" t="s">
        <v>10</v>
      </c>
      <c r="C905">
        <v>36.85</v>
      </c>
      <c r="D905">
        <v>0</v>
      </c>
      <c r="E905" t="s">
        <v>11</v>
      </c>
      <c r="F905" t="s">
        <v>12</v>
      </c>
      <c r="G905">
        <v>8125.7844999999998</v>
      </c>
      <c r="H905" t="str">
        <f t="shared" si="208"/>
        <v/>
      </c>
      <c r="I905">
        <f t="shared" si="209"/>
        <v>8125.7844999999998</v>
      </c>
      <c r="J905" t="str">
        <f t="shared" si="196"/>
        <v/>
      </c>
      <c r="K905">
        <f t="shared" si="197"/>
        <v>8125.7844999999998</v>
      </c>
      <c r="L905">
        <f t="shared" si="198"/>
        <v>8125.7844999999998</v>
      </c>
      <c r="M905" t="str">
        <f t="shared" si="199"/>
        <v/>
      </c>
      <c r="N905">
        <f t="shared" si="200"/>
        <v>8125.7844999999998</v>
      </c>
      <c r="O905" s="8" t="str">
        <f t="shared" si="201"/>
        <v/>
      </c>
      <c r="P905">
        <f t="shared" si="202"/>
        <v>8125.7844999999998</v>
      </c>
      <c r="Q905" s="8" t="str">
        <f t="shared" si="203"/>
        <v/>
      </c>
      <c r="R905" s="8">
        <f t="shared" si="204"/>
        <v>8125.7844999999998</v>
      </c>
      <c r="S905" s="8" t="str">
        <f t="shared" si="205"/>
        <v/>
      </c>
      <c r="T905" s="8" t="str">
        <f t="shared" si="206"/>
        <v/>
      </c>
      <c r="U905" s="8" t="str">
        <f t="shared" si="207"/>
        <v/>
      </c>
    </row>
    <row r="906" spans="1:21" ht="17" x14ac:dyDescent="0.2">
      <c r="A906">
        <v>60</v>
      </c>
      <c r="B906" t="s">
        <v>7</v>
      </c>
      <c r="C906">
        <v>35.1</v>
      </c>
      <c r="D906">
        <v>0</v>
      </c>
      <c r="E906" t="s">
        <v>11</v>
      </c>
      <c r="F906" t="s">
        <v>9</v>
      </c>
      <c r="G906">
        <v>12644.589</v>
      </c>
      <c r="H906" t="str">
        <f t="shared" si="208"/>
        <v/>
      </c>
      <c r="I906">
        <f t="shared" si="209"/>
        <v>12644.589</v>
      </c>
      <c r="J906" t="str">
        <f t="shared" si="196"/>
        <v/>
      </c>
      <c r="K906">
        <f t="shared" si="197"/>
        <v>12644.589</v>
      </c>
      <c r="L906" t="str">
        <f t="shared" si="198"/>
        <v/>
      </c>
      <c r="M906">
        <f t="shared" si="199"/>
        <v>12644.589</v>
      </c>
      <c r="N906">
        <f t="shared" si="200"/>
        <v>12644.589</v>
      </c>
      <c r="O906" s="8" t="str">
        <f t="shared" si="201"/>
        <v/>
      </c>
      <c r="P906" t="str">
        <f t="shared" si="202"/>
        <v/>
      </c>
      <c r="Q906" s="8">
        <f t="shared" si="203"/>
        <v>12644.589</v>
      </c>
      <c r="R906" s="8" t="str">
        <f t="shared" si="204"/>
        <v/>
      </c>
      <c r="S906" s="8">
        <f t="shared" si="205"/>
        <v>12644.589</v>
      </c>
      <c r="T906" s="8" t="str">
        <f t="shared" si="206"/>
        <v/>
      </c>
      <c r="U906" s="8" t="str">
        <f t="shared" si="207"/>
        <v/>
      </c>
    </row>
    <row r="907" spans="1:21" ht="17" x14ac:dyDescent="0.2">
      <c r="A907">
        <v>26</v>
      </c>
      <c r="B907" t="s">
        <v>7</v>
      </c>
      <c r="C907">
        <v>29.355</v>
      </c>
      <c r="D907">
        <v>2</v>
      </c>
      <c r="E907" t="s">
        <v>11</v>
      </c>
      <c r="F907" t="s">
        <v>14</v>
      </c>
      <c r="G907">
        <v>4564.1914500000003</v>
      </c>
      <c r="H907" t="str">
        <f t="shared" si="208"/>
        <v/>
      </c>
      <c r="I907">
        <f t="shared" si="209"/>
        <v>4564.1914500000003</v>
      </c>
      <c r="J907" t="str">
        <f t="shared" si="196"/>
        <v/>
      </c>
      <c r="K907">
        <f t="shared" si="197"/>
        <v>4564.1914500000003</v>
      </c>
      <c r="L907" t="str">
        <f t="shared" si="198"/>
        <v/>
      </c>
      <c r="M907">
        <f t="shared" si="199"/>
        <v>4564.1914500000003</v>
      </c>
      <c r="N907" t="str">
        <f t="shared" si="200"/>
        <v/>
      </c>
      <c r="O907" s="8">
        <f t="shared" si="201"/>
        <v>4564.1914500000003</v>
      </c>
      <c r="P907">
        <f t="shared" si="202"/>
        <v>4564.1914500000003</v>
      </c>
      <c r="Q907" s="8" t="str">
        <f t="shared" si="203"/>
        <v/>
      </c>
      <c r="R907" s="8" t="str">
        <f t="shared" si="204"/>
        <v/>
      </c>
      <c r="S907" s="8" t="str">
        <f t="shared" si="205"/>
        <v/>
      </c>
      <c r="T907" s="8">
        <f t="shared" si="206"/>
        <v>4564.1914500000003</v>
      </c>
      <c r="U907" s="8" t="str">
        <f t="shared" si="207"/>
        <v/>
      </c>
    </row>
    <row r="908" spans="1:21" ht="17" x14ac:dyDescent="0.2">
      <c r="A908">
        <v>27</v>
      </c>
      <c r="B908" t="s">
        <v>10</v>
      </c>
      <c r="C908">
        <v>32.585000000000001</v>
      </c>
      <c r="D908">
        <v>3</v>
      </c>
      <c r="E908" t="s">
        <v>11</v>
      </c>
      <c r="F908" t="s">
        <v>14</v>
      </c>
      <c r="G908">
        <v>4846.9201499999999</v>
      </c>
      <c r="H908" t="str">
        <f t="shared" si="208"/>
        <v/>
      </c>
      <c r="I908">
        <f t="shared" si="209"/>
        <v>4846.9201499999999</v>
      </c>
      <c r="J908" t="str">
        <f t="shared" si="196"/>
        <v/>
      </c>
      <c r="K908">
        <f t="shared" si="197"/>
        <v>4846.9201499999999</v>
      </c>
      <c r="L908">
        <f t="shared" si="198"/>
        <v>4846.9201499999999</v>
      </c>
      <c r="M908" t="str">
        <f t="shared" si="199"/>
        <v/>
      </c>
      <c r="N908" t="str">
        <f t="shared" si="200"/>
        <v/>
      </c>
      <c r="O908" s="8">
        <f t="shared" si="201"/>
        <v>4846.9201499999999</v>
      </c>
      <c r="P908">
        <f t="shared" si="202"/>
        <v>4846.9201499999999</v>
      </c>
      <c r="Q908" s="8" t="str">
        <f t="shared" si="203"/>
        <v/>
      </c>
      <c r="R908" s="8" t="str">
        <f t="shared" si="204"/>
        <v/>
      </c>
      <c r="S908" s="8" t="str">
        <f t="shared" si="205"/>
        <v/>
      </c>
      <c r="T908" s="8">
        <f t="shared" si="206"/>
        <v>4846.9201499999999</v>
      </c>
      <c r="U908" s="8" t="str">
        <f t="shared" si="207"/>
        <v/>
      </c>
    </row>
    <row r="909" spans="1:21" ht="17" x14ac:dyDescent="0.2">
      <c r="A909">
        <v>44</v>
      </c>
      <c r="B909" t="s">
        <v>7</v>
      </c>
      <c r="C909">
        <v>32.340000000000003</v>
      </c>
      <c r="D909">
        <v>1</v>
      </c>
      <c r="E909" t="s">
        <v>11</v>
      </c>
      <c r="F909" t="s">
        <v>12</v>
      </c>
      <c r="G909">
        <v>7633.7205999999996</v>
      </c>
      <c r="H909" t="str">
        <f t="shared" si="208"/>
        <v/>
      </c>
      <c r="I909">
        <f t="shared" si="209"/>
        <v>7633.7205999999996</v>
      </c>
      <c r="J909" t="str">
        <f t="shared" si="196"/>
        <v/>
      </c>
      <c r="K909">
        <f t="shared" si="197"/>
        <v>7633.7205999999996</v>
      </c>
      <c r="L909" t="str">
        <f t="shared" si="198"/>
        <v/>
      </c>
      <c r="M909">
        <f t="shared" si="199"/>
        <v>7633.7205999999996</v>
      </c>
      <c r="N909">
        <f t="shared" si="200"/>
        <v>7633.7205999999996</v>
      </c>
      <c r="O909" s="8" t="str">
        <f t="shared" si="201"/>
        <v/>
      </c>
      <c r="P909">
        <f t="shared" si="202"/>
        <v>7633.7205999999996</v>
      </c>
      <c r="Q909" s="8" t="str">
        <f t="shared" si="203"/>
        <v/>
      </c>
      <c r="R909" s="8">
        <f t="shared" si="204"/>
        <v>7633.7205999999996</v>
      </c>
      <c r="S909" s="8" t="str">
        <f t="shared" si="205"/>
        <v/>
      </c>
      <c r="T909" s="8" t="str">
        <f t="shared" si="206"/>
        <v/>
      </c>
      <c r="U909" s="8" t="str">
        <f t="shared" si="207"/>
        <v/>
      </c>
    </row>
    <row r="910" spans="1:21" ht="17" x14ac:dyDescent="0.2">
      <c r="A910">
        <v>63</v>
      </c>
      <c r="B910" t="s">
        <v>10</v>
      </c>
      <c r="C910">
        <v>39.799999999999997</v>
      </c>
      <c r="D910">
        <v>3</v>
      </c>
      <c r="E910" t="s">
        <v>11</v>
      </c>
      <c r="F910" t="s">
        <v>9</v>
      </c>
      <c r="G910">
        <v>15170.069</v>
      </c>
      <c r="H910" t="str">
        <f t="shared" si="208"/>
        <v/>
      </c>
      <c r="I910">
        <f t="shared" si="209"/>
        <v>15170.069</v>
      </c>
      <c r="J910" t="str">
        <f t="shared" si="196"/>
        <v/>
      </c>
      <c r="K910">
        <f t="shared" si="197"/>
        <v>15170.069</v>
      </c>
      <c r="L910">
        <f t="shared" si="198"/>
        <v>15170.069</v>
      </c>
      <c r="M910" t="str">
        <f t="shared" si="199"/>
        <v/>
      </c>
      <c r="N910">
        <f t="shared" si="200"/>
        <v>15170.069</v>
      </c>
      <c r="O910" s="8" t="str">
        <f t="shared" si="201"/>
        <v/>
      </c>
      <c r="P910" t="str">
        <f t="shared" si="202"/>
        <v/>
      </c>
      <c r="Q910" s="8">
        <f t="shared" si="203"/>
        <v>15170.069</v>
      </c>
      <c r="R910" s="8" t="str">
        <f t="shared" si="204"/>
        <v/>
      </c>
      <c r="S910" s="8">
        <f t="shared" si="205"/>
        <v>15170.069</v>
      </c>
      <c r="T910" s="8" t="str">
        <f t="shared" si="206"/>
        <v/>
      </c>
      <c r="U910" s="8" t="str">
        <f t="shared" si="207"/>
        <v/>
      </c>
    </row>
    <row r="911" spans="1:21" ht="17" x14ac:dyDescent="0.2">
      <c r="A911">
        <v>32</v>
      </c>
      <c r="B911" t="s">
        <v>7</v>
      </c>
      <c r="C911">
        <v>24.6</v>
      </c>
      <c r="D911">
        <v>0</v>
      </c>
      <c r="E911" t="s">
        <v>8</v>
      </c>
      <c r="F911" t="s">
        <v>9</v>
      </c>
      <c r="G911">
        <v>17496.306</v>
      </c>
      <c r="H911">
        <f t="shared" si="208"/>
        <v>17496.306</v>
      </c>
      <c r="I911" t="str">
        <f t="shared" si="209"/>
        <v/>
      </c>
      <c r="J911">
        <f t="shared" si="196"/>
        <v>17496.306</v>
      </c>
      <c r="K911" t="str">
        <f t="shared" si="197"/>
        <v/>
      </c>
      <c r="L911" t="str">
        <f t="shared" si="198"/>
        <v/>
      </c>
      <c r="M911">
        <f t="shared" si="199"/>
        <v>17496.306</v>
      </c>
      <c r="N911">
        <f t="shared" si="200"/>
        <v>17496.306</v>
      </c>
      <c r="O911" s="8" t="str">
        <f t="shared" si="201"/>
        <v/>
      </c>
      <c r="P911" t="str">
        <f t="shared" si="202"/>
        <v/>
      </c>
      <c r="Q911" s="8">
        <f t="shared" si="203"/>
        <v>17496.306</v>
      </c>
      <c r="R911" s="8" t="str">
        <f t="shared" si="204"/>
        <v/>
      </c>
      <c r="S911" s="8">
        <f t="shared" si="205"/>
        <v>17496.306</v>
      </c>
      <c r="T911" s="8" t="str">
        <f t="shared" si="206"/>
        <v/>
      </c>
      <c r="U911" s="8" t="str">
        <f t="shared" si="207"/>
        <v/>
      </c>
    </row>
    <row r="912" spans="1:21" ht="17" x14ac:dyDescent="0.2">
      <c r="A912">
        <v>22</v>
      </c>
      <c r="B912" t="s">
        <v>10</v>
      </c>
      <c r="C912">
        <v>28.31</v>
      </c>
      <c r="D912">
        <v>1</v>
      </c>
      <c r="E912" t="s">
        <v>11</v>
      </c>
      <c r="F912" t="s">
        <v>13</v>
      </c>
      <c r="G912">
        <v>2639.0428999999999</v>
      </c>
      <c r="H912" t="str">
        <f t="shared" si="208"/>
        <v/>
      </c>
      <c r="I912">
        <f t="shared" si="209"/>
        <v>2639.0428999999999</v>
      </c>
      <c r="J912" t="str">
        <f t="shared" si="196"/>
        <v/>
      </c>
      <c r="K912">
        <f t="shared" si="197"/>
        <v>2639.0428999999999</v>
      </c>
      <c r="L912">
        <f t="shared" si="198"/>
        <v>2639.0428999999999</v>
      </c>
      <c r="M912" t="str">
        <f t="shared" si="199"/>
        <v/>
      </c>
      <c r="N912" t="str">
        <f t="shared" si="200"/>
        <v/>
      </c>
      <c r="O912" s="8">
        <f t="shared" si="201"/>
        <v>2639.0428999999999</v>
      </c>
      <c r="P912" t="str">
        <f t="shared" si="202"/>
        <v/>
      </c>
      <c r="Q912" s="8">
        <f t="shared" si="203"/>
        <v>2639.0428999999999</v>
      </c>
      <c r="R912" s="8" t="str">
        <f t="shared" si="204"/>
        <v/>
      </c>
      <c r="S912" s="8" t="str">
        <f t="shared" si="205"/>
        <v/>
      </c>
      <c r="T912" s="8" t="str">
        <f t="shared" si="206"/>
        <v/>
      </c>
      <c r="U912" s="8">
        <f t="shared" si="207"/>
        <v>2639.0428999999999</v>
      </c>
    </row>
    <row r="913" spans="1:21" ht="17" x14ac:dyDescent="0.2">
      <c r="A913">
        <v>18</v>
      </c>
      <c r="B913" t="s">
        <v>10</v>
      </c>
      <c r="C913">
        <v>31.73</v>
      </c>
      <c r="D913">
        <v>0</v>
      </c>
      <c r="E913" t="s">
        <v>8</v>
      </c>
      <c r="F913" t="s">
        <v>14</v>
      </c>
      <c r="G913">
        <v>33732.686699999998</v>
      </c>
      <c r="H913">
        <f t="shared" si="208"/>
        <v>33732.686699999998</v>
      </c>
      <c r="I913" t="str">
        <f t="shared" si="209"/>
        <v/>
      </c>
      <c r="J913" t="str">
        <f t="shared" si="196"/>
        <v/>
      </c>
      <c r="K913">
        <f t="shared" si="197"/>
        <v>33732.686699999998</v>
      </c>
      <c r="L913">
        <f t="shared" si="198"/>
        <v>33732.686699999998</v>
      </c>
      <c r="M913" t="str">
        <f t="shared" si="199"/>
        <v/>
      </c>
      <c r="N913" t="str">
        <f t="shared" si="200"/>
        <v/>
      </c>
      <c r="O913" s="8">
        <f t="shared" si="201"/>
        <v>33732.686699999998</v>
      </c>
      <c r="P913">
        <f t="shared" si="202"/>
        <v>33732.686699999998</v>
      </c>
      <c r="Q913" s="8" t="str">
        <f t="shared" si="203"/>
        <v/>
      </c>
      <c r="R913" s="8" t="str">
        <f t="shared" si="204"/>
        <v/>
      </c>
      <c r="S913" s="8" t="str">
        <f t="shared" si="205"/>
        <v/>
      </c>
      <c r="T913" s="8">
        <f t="shared" si="206"/>
        <v>33732.686699999998</v>
      </c>
      <c r="U913" s="8" t="str">
        <f t="shared" si="207"/>
        <v/>
      </c>
    </row>
    <row r="914" spans="1:21" ht="17" x14ac:dyDescent="0.2">
      <c r="A914">
        <v>59</v>
      </c>
      <c r="B914" t="s">
        <v>7</v>
      </c>
      <c r="C914">
        <v>26.695</v>
      </c>
      <c r="D914">
        <v>3</v>
      </c>
      <c r="E914" t="s">
        <v>11</v>
      </c>
      <c r="F914" t="s">
        <v>13</v>
      </c>
      <c r="G914">
        <v>14382.709049999999</v>
      </c>
      <c r="H914" t="str">
        <f t="shared" si="208"/>
        <v/>
      </c>
      <c r="I914">
        <f t="shared" si="209"/>
        <v>14382.709049999999</v>
      </c>
      <c r="J914" t="str">
        <f t="shared" si="196"/>
        <v/>
      </c>
      <c r="K914">
        <f t="shared" si="197"/>
        <v>14382.709049999999</v>
      </c>
      <c r="L914" t="str">
        <f t="shared" si="198"/>
        <v/>
      </c>
      <c r="M914">
        <f t="shared" si="199"/>
        <v>14382.709049999999</v>
      </c>
      <c r="N914" t="str">
        <f t="shared" si="200"/>
        <v/>
      </c>
      <c r="O914" s="8">
        <f t="shared" si="201"/>
        <v>14382.709049999999</v>
      </c>
      <c r="P914" t="str">
        <f t="shared" si="202"/>
        <v/>
      </c>
      <c r="Q914" s="8">
        <f t="shared" si="203"/>
        <v>14382.709049999999</v>
      </c>
      <c r="R914" s="8" t="str">
        <f t="shared" si="204"/>
        <v/>
      </c>
      <c r="S914" s="8" t="str">
        <f t="shared" si="205"/>
        <v/>
      </c>
      <c r="T914" s="8" t="str">
        <f t="shared" si="206"/>
        <v/>
      </c>
      <c r="U914" s="8">
        <f t="shared" si="207"/>
        <v>14382.709049999999</v>
      </c>
    </row>
    <row r="915" spans="1:21" ht="17" x14ac:dyDescent="0.2">
      <c r="A915">
        <v>44</v>
      </c>
      <c r="B915" t="s">
        <v>7</v>
      </c>
      <c r="C915">
        <v>27.5</v>
      </c>
      <c r="D915">
        <v>1</v>
      </c>
      <c r="E915" t="s">
        <v>11</v>
      </c>
      <c r="F915" t="s">
        <v>9</v>
      </c>
      <c r="G915">
        <v>7626.9930000000004</v>
      </c>
      <c r="H915" t="str">
        <f t="shared" si="208"/>
        <v/>
      </c>
      <c r="I915">
        <f t="shared" si="209"/>
        <v>7626.9930000000004</v>
      </c>
      <c r="J915" t="str">
        <f t="shared" si="196"/>
        <v/>
      </c>
      <c r="K915">
        <f t="shared" si="197"/>
        <v>7626.9930000000004</v>
      </c>
      <c r="L915" t="str">
        <f t="shared" si="198"/>
        <v/>
      </c>
      <c r="M915">
        <f t="shared" si="199"/>
        <v>7626.9930000000004</v>
      </c>
      <c r="N915">
        <f t="shared" si="200"/>
        <v>7626.9930000000004</v>
      </c>
      <c r="O915" s="8" t="str">
        <f t="shared" si="201"/>
        <v/>
      </c>
      <c r="P915" t="str">
        <f t="shared" si="202"/>
        <v/>
      </c>
      <c r="Q915" s="8">
        <f t="shared" si="203"/>
        <v>7626.9930000000004</v>
      </c>
      <c r="R915" s="8" t="str">
        <f t="shared" si="204"/>
        <v/>
      </c>
      <c r="S915" s="8">
        <f t="shared" si="205"/>
        <v>7626.9930000000004</v>
      </c>
      <c r="T915" s="8" t="str">
        <f t="shared" si="206"/>
        <v/>
      </c>
      <c r="U915" s="8" t="str">
        <f t="shared" si="207"/>
        <v/>
      </c>
    </row>
    <row r="916" spans="1:21" ht="17" x14ac:dyDescent="0.2">
      <c r="A916">
        <v>33</v>
      </c>
      <c r="B916" t="s">
        <v>10</v>
      </c>
      <c r="C916">
        <v>24.605</v>
      </c>
      <c r="D916">
        <v>2</v>
      </c>
      <c r="E916" t="s">
        <v>11</v>
      </c>
      <c r="F916" t="s">
        <v>13</v>
      </c>
      <c r="G916">
        <v>5257.5079500000002</v>
      </c>
      <c r="H916" t="str">
        <f t="shared" si="208"/>
        <v/>
      </c>
      <c r="I916">
        <f t="shared" si="209"/>
        <v>5257.5079500000002</v>
      </c>
      <c r="J916">
        <f t="shared" si="196"/>
        <v>5257.5079500000002</v>
      </c>
      <c r="K916" t="str">
        <f t="shared" si="197"/>
        <v/>
      </c>
      <c r="L916">
        <f t="shared" si="198"/>
        <v>5257.5079500000002</v>
      </c>
      <c r="M916" t="str">
        <f t="shared" si="199"/>
        <v/>
      </c>
      <c r="N916" t="str">
        <f t="shared" si="200"/>
        <v/>
      </c>
      <c r="O916" s="8">
        <f t="shared" si="201"/>
        <v>5257.5079500000002</v>
      </c>
      <c r="P916" t="str">
        <f t="shared" si="202"/>
        <v/>
      </c>
      <c r="Q916" s="8">
        <f t="shared" si="203"/>
        <v>5257.5079500000002</v>
      </c>
      <c r="R916" s="8" t="str">
        <f t="shared" si="204"/>
        <v/>
      </c>
      <c r="S916" s="8" t="str">
        <f t="shared" si="205"/>
        <v/>
      </c>
      <c r="T916" s="8" t="str">
        <f t="shared" si="206"/>
        <v/>
      </c>
      <c r="U916" s="8">
        <f t="shared" si="207"/>
        <v>5257.5079500000002</v>
      </c>
    </row>
    <row r="917" spans="1:21" ht="17" x14ac:dyDescent="0.2">
      <c r="A917">
        <v>24</v>
      </c>
      <c r="B917" t="s">
        <v>7</v>
      </c>
      <c r="C917">
        <v>33.99</v>
      </c>
      <c r="D917">
        <v>0</v>
      </c>
      <c r="E917" t="s">
        <v>11</v>
      </c>
      <c r="F917" t="s">
        <v>12</v>
      </c>
      <c r="G917">
        <v>2473.3341</v>
      </c>
      <c r="H917" t="str">
        <f t="shared" si="208"/>
        <v/>
      </c>
      <c r="I917">
        <f t="shared" si="209"/>
        <v>2473.3341</v>
      </c>
      <c r="J917" t="str">
        <f t="shared" si="196"/>
        <v/>
      </c>
      <c r="K917">
        <f t="shared" si="197"/>
        <v>2473.3341</v>
      </c>
      <c r="L917" t="str">
        <f t="shared" si="198"/>
        <v/>
      </c>
      <c r="M917">
        <f t="shared" si="199"/>
        <v>2473.3341</v>
      </c>
      <c r="N917">
        <f t="shared" si="200"/>
        <v>2473.3341</v>
      </c>
      <c r="O917" s="8" t="str">
        <f t="shared" si="201"/>
        <v/>
      </c>
      <c r="P917">
        <f t="shared" si="202"/>
        <v>2473.3341</v>
      </c>
      <c r="Q917" s="8" t="str">
        <f t="shared" si="203"/>
        <v/>
      </c>
      <c r="R917" s="8">
        <f t="shared" si="204"/>
        <v>2473.3341</v>
      </c>
      <c r="S917" s="8" t="str">
        <f t="shared" si="205"/>
        <v/>
      </c>
      <c r="T917" s="8" t="str">
        <f t="shared" si="206"/>
        <v/>
      </c>
      <c r="U917" s="8" t="str">
        <f t="shared" si="207"/>
        <v/>
      </c>
    </row>
    <row r="918" spans="1:21" ht="17" x14ac:dyDescent="0.2">
      <c r="A918">
        <v>43</v>
      </c>
      <c r="B918" t="s">
        <v>7</v>
      </c>
      <c r="C918">
        <v>26.885000000000002</v>
      </c>
      <c r="D918">
        <v>0</v>
      </c>
      <c r="E918" t="s">
        <v>8</v>
      </c>
      <c r="F918" t="s">
        <v>13</v>
      </c>
      <c r="G918">
        <v>21774.32215</v>
      </c>
      <c r="H918">
        <f t="shared" si="208"/>
        <v>21774.32215</v>
      </c>
      <c r="I918" t="str">
        <f t="shared" si="209"/>
        <v/>
      </c>
      <c r="J918" t="str">
        <f t="shared" si="196"/>
        <v/>
      </c>
      <c r="K918">
        <f t="shared" si="197"/>
        <v>21774.32215</v>
      </c>
      <c r="L918" t="str">
        <f t="shared" si="198"/>
        <v/>
      </c>
      <c r="M918">
        <f t="shared" si="199"/>
        <v>21774.32215</v>
      </c>
      <c r="N918" t="str">
        <f t="shared" si="200"/>
        <v/>
      </c>
      <c r="O918" s="8">
        <f t="shared" si="201"/>
        <v>21774.32215</v>
      </c>
      <c r="P918" t="str">
        <f t="shared" si="202"/>
        <v/>
      </c>
      <c r="Q918" s="8">
        <f t="shared" si="203"/>
        <v>21774.32215</v>
      </c>
      <c r="R918" s="8" t="str">
        <f t="shared" si="204"/>
        <v/>
      </c>
      <c r="S918" s="8" t="str">
        <f t="shared" si="205"/>
        <v/>
      </c>
      <c r="T918" s="8" t="str">
        <f t="shared" si="206"/>
        <v/>
      </c>
      <c r="U918" s="8">
        <f t="shared" si="207"/>
        <v>21774.32215</v>
      </c>
    </row>
    <row r="919" spans="1:21" ht="17" x14ac:dyDescent="0.2">
      <c r="A919">
        <v>45</v>
      </c>
      <c r="B919" t="s">
        <v>10</v>
      </c>
      <c r="C919">
        <v>22.895</v>
      </c>
      <c r="D919">
        <v>0</v>
      </c>
      <c r="E919" t="s">
        <v>8</v>
      </c>
      <c r="F919" t="s">
        <v>14</v>
      </c>
      <c r="G919">
        <v>35069.374519999998</v>
      </c>
      <c r="H919">
        <f t="shared" si="208"/>
        <v>35069.374519999998</v>
      </c>
      <c r="I919" t="str">
        <f t="shared" si="209"/>
        <v/>
      </c>
      <c r="J919">
        <f t="shared" si="196"/>
        <v>35069.374519999998</v>
      </c>
      <c r="K919" t="str">
        <f t="shared" si="197"/>
        <v/>
      </c>
      <c r="L919">
        <f t="shared" si="198"/>
        <v>35069.374519999998</v>
      </c>
      <c r="M919" t="str">
        <f t="shared" si="199"/>
        <v/>
      </c>
      <c r="N919" t="str">
        <f t="shared" si="200"/>
        <v/>
      </c>
      <c r="O919" s="8">
        <f t="shared" si="201"/>
        <v>35069.374519999998</v>
      </c>
      <c r="P919">
        <f t="shared" si="202"/>
        <v>35069.374519999998</v>
      </c>
      <c r="Q919" s="8" t="str">
        <f t="shared" si="203"/>
        <v/>
      </c>
      <c r="R919" s="8" t="str">
        <f t="shared" si="204"/>
        <v/>
      </c>
      <c r="S919" s="8" t="str">
        <f t="shared" si="205"/>
        <v/>
      </c>
      <c r="T919" s="8">
        <f t="shared" si="206"/>
        <v>35069.374519999998</v>
      </c>
      <c r="U919" s="8" t="str">
        <f t="shared" si="207"/>
        <v/>
      </c>
    </row>
    <row r="920" spans="1:21" ht="17" x14ac:dyDescent="0.2">
      <c r="A920">
        <v>61</v>
      </c>
      <c r="B920" t="s">
        <v>7</v>
      </c>
      <c r="C920">
        <v>28.2</v>
      </c>
      <c r="D920">
        <v>0</v>
      </c>
      <c r="E920" t="s">
        <v>11</v>
      </c>
      <c r="F920" t="s">
        <v>9</v>
      </c>
      <c r="G920">
        <v>13041.921</v>
      </c>
      <c r="H920" t="str">
        <f t="shared" si="208"/>
        <v/>
      </c>
      <c r="I920">
        <f t="shared" si="209"/>
        <v>13041.921</v>
      </c>
      <c r="J920" t="str">
        <f t="shared" si="196"/>
        <v/>
      </c>
      <c r="K920">
        <f t="shared" si="197"/>
        <v>13041.921</v>
      </c>
      <c r="L920" t="str">
        <f t="shared" si="198"/>
        <v/>
      </c>
      <c r="M920">
        <f t="shared" si="199"/>
        <v>13041.921</v>
      </c>
      <c r="N920">
        <f t="shared" si="200"/>
        <v>13041.921</v>
      </c>
      <c r="O920" s="8" t="str">
        <f t="shared" si="201"/>
        <v/>
      </c>
      <c r="P920" t="str">
        <f t="shared" si="202"/>
        <v/>
      </c>
      <c r="Q920" s="8">
        <f t="shared" si="203"/>
        <v>13041.921</v>
      </c>
      <c r="R920" s="8" t="str">
        <f t="shared" si="204"/>
        <v/>
      </c>
      <c r="S920" s="8">
        <f t="shared" si="205"/>
        <v>13041.921</v>
      </c>
      <c r="T920" s="8" t="str">
        <f t="shared" si="206"/>
        <v/>
      </c>
      <c r="U920" s="8" t="str">
        <f t="shared" si="207"/>
        <v/>
      </c>
    </row>
    <row r="921" spans="1:21" ht="17" x14ac:dyDescent="0.2">
      <c r="A921">
        <v>35</v>
      </c>
      <c r="B921" t="s">
        <v>7</v>
      </c>
      <c r="C921">
        <v>34.21</v>
      </c>
      <c r="D921">
        <v>1</v>
      </c>
      <c r="E921" t="s">
        <v>11</v>
      </c>
      <c r="F921" t="s">
        <v>12</v>
      </c>
      <c r="G921">
        <v>5245.2268999999997</v>
      </c>
      <c r="H921" t="str">
        <f t="shared" si="208"/>
        <v/>
      </c>
      <c r="I921">
        <f t="shared" si="209"/>
        <v>5245.2268999999997</v>
      </c>
      <c r="J921" t="str">
        <f t="shared" si="196"/>
        <v/>
      </c>
      <c r="K921">
        <f t="shared" si="197"/>
        <v>5245.2268999999997</v>
      </c>
      <c r="L921" t="str">
        <f t="shared" si="198"/>
        <v/>
      </c>
      <c r="M921">
        <f t="shared" si="199"/>
        <v>5245.2268999999997</v>
      </c>
      <c r="N921">
        <f t="shared" si="200"/>
        <v>5245.2268999999997</v>
      </c>
      <c r="O921" s="8" t="str">
        <f t="shared" si="201"/>
        <v/>
      </c>
      <c r="P921">
        <f t="shared" si="202"/>
        <v>5245.2268999999997</v>
      </c>
      <c r="Q921" s="8" t="str">
        <f t="shared" si="203"/>
        <v/>
      </c>
      <c r="R921" s="8">
        <f t="shared" si="204"/>
        <v>5245.2268999999997</v>
      </c>
      <c r="S921" s="8" t="str">
        <f t="shared" si="205"/>
        <v/>
      </c>
      <c r="T921" s="8" t="str">
        <f t="shared" si="206"/>
        <v/>
      </c>
      <c r="U921" s="8" t="str">
        <f t="shared" si="207"/>
        <v/>
      </c>
    </row>
    <row r="922" spans="1:21" ht="17" x14ac:dyDescent="0.2">
      <c r="A922">
        <v>62</v>
      </c>
      <c r="B922" t="s">
        <v>7</v>
      </c>
      <c r="C922">
        <v>25</v>
      </c>
      <c r="D922">
        <v>0</v>
      </c>
      <c r="E922" t="s">
        <v>11</v>
      </c>
      <c r="F922" t="s">
        <v>9</v>
      </c>
      <c r="G922">
        <v>13451.121999999999</v>
      </c>
      <c r="H922" t="str">
        <f t="shared" si="208"/>
        <v/>
      </c>
      <c r="I922">
        <f t="shared" si="209"/>
        <v>13451.121999999999</v>
      </c>
      <c r="J922">
        <f t="shared" si="196"/>
        <v>13451.121999999999</v>
      </c>
      <c r="K922" t="str">
        <f t="shared" si="197"/>
        <v/>
      </c>
      <c r="L922" t="str">
        <f t="shared" si="198"/>
        <v/>
      </c>
      <c r="M922">
        <f t="shared" si="199"/>
        <v>13451.121999999999</v>
      </c>
      <c r="N922">
        <f t="shared" si="200"/>
        <v>13451.121999999999</v>
      </c>
      <c r="O922" s="8" t="str">
        <f t="shared" si="201"/>
        <v/>
      </c>
      <c r="P922" t="str">
        <f t="shared" si="202"/>
        <v/>
      </c>
      <c r="Q922" s="8">
        <f t="shared" si="203"/>
        <v>13451.121999999999</v>
      </c>
      <c r="R922" s="8" t="str">
        <f t="shared" si="204"/>
        <v/>
      </c>
      <c r="S922" s="8">
        <f t="shared" si="205"/>
        <v>13451.121999999999</v>
      </c>
      <c r="T922" s="8" t="str">
        <f t="shared" si="206"/>
        <v/>
      </c>
      <c r="U922" s="8" t="str">
        <f t="shared" si="207"/>
        <v/>
      </c>
    </row>
    <row r="923" spans="1:21" ht="17" x14ac:dyDescent="0.2">
      <c r="A923">
        <v>62</v>
      </c>
      <c r="B923" t="s">
        <v>7</v>
      </c>
      <c r="C923">
        <v>33.200000000000003</v>
      </c>
      <c r="D923">
        <v>0</v>
      </c>
      <c r="E923" t="s">
        <v>11</v>
      </c>
      <c r="F923" t="s">
        <v>9</v>
      </c>
      <c r="G923">
        <v>13462.52</v>
      </c>
      <c r="H923" t="str">
        <f t="shared" si="208"/>
        <v/>
      </c>
      <c r="I923">
        <f t="shared" si="209"/>
        <v>13462.52</v>
      </c>
      <c r="J923" t="str">
        <f t="shared" si="196"/>
        <v/>
      </c>
      <c r="K923">
        <f t="shared" si="197"/>
        <v>13462.52</v>
      </c>
      <c r="L923" t="str">
        <f t="shared" si="198"/>
        <v/>
      </c>
      <c r="M923">
        <f t="shared" si="199"/>
        <v>13462.52</v>
      </c>
      <c r="N923">
        <f t="shared" si="200"/>
        <v>13462.52</v>
      </c>
      <c r="O923" s="8" t="str">
        <f t="shared" si="201"/>
        <v/>
      </c>
      <c r="P923" t="str">
        <f t="shared" si="202"/>
        <v/>
      </c>
      <c r="Q923" s="8">
        <f t="shared" si="203"/>
        <v>13462.52</v>
      </c>
      <c r="R923" s="8" t="str">
        <f t="shared" si="204"/>
        <v/>
      </c>
      <c r="S923" s="8">
        <f t="shared" si="205"/>
        <v>13462.52</v>
      </c>
      <c r="T923" s="8" t="str">
        <f t="shared" si="206"/>
        <v/>
      </c>
      <c r="U923" s="8" t="str">
        <f t="shared" si="207"/>
        <v/>
      </c>
    </row>
    <row r="924" spans="1:21" ht="17" x14ac:dyDescent="0.2">
      <c r="A924">
        <v>38</v>
      </c>
      <c r="B924" t="s">
        <v>10</v>
      </c>
      <c r="C924">
        <v>31</v>
      </c>
      <c r="D924">
        <v>1</v>
      </c>
      <c r="E924" t="s">
        <v>11</v>
      </c>
      <c r="F924" t="s">
        <v>9</v>
      </c>
      <c r="G924">
        <v>5488.2619999999997</v>
      </c>
      <c r="H924" t="str">
        <f t="shared" si="208"/>
        <v/>
      </c>
      <c r="I924">
        <f t="shared" si="209"/>
        <v>5488.2619999999997</v>
      </c>
      <c r="J924" t="str">
        <f t="shared" si="196"/>
        <v/>
      </c>
      <c r="K924">
        <f t="shared" si="197"/>
        <v>5488.2619999999997</v>
      </c>
      <c r="L924">
        <f t="shared" si="198"/>
        <v>5488.2619999999997</v>
      </c>
      <c r="M924" t="str">
        <f t="shared" si="199"/>
        <v/>
      </c>
      <c r="N924">
        <f t="shared" si="200"/>
        <v>5488.2619999999997</v>
      </c>
      <c r="O924" s="8" t="str">
        <f t="shared" si="201"/>
        <v/>
      </c>
      <c r="P924" t="str">
        <f t="shared" si="202"/>
        <v/>
      </c>
      <c r="Q924" s="8">
        <f t="shared" si="203"/>
        <v>5488.2619999999997</v>
      </c>
      <c r="R924" s="8" t="str">
        <f t="shared" si="204"/>
        <v/>
      </c>
      <c r="S924" s="8">
        <f t="shared" si="205"/>
        <v>5488.2619999999997</v>
      </c>
      <c r="T924" s="8" t="str">
        <f t="shared" si="206"/>
        <v/>
      </c>
      <c r="U924" s="8" t="str">
        <f t="shared" si="207"/>
        <v/>
      </c>
    </row>
    <row r="925" spans="1:21" ht="17" x14ac:dyDescent="0.2">
      <c r="A925">
        <v>34</v>
      </c>
      <c r="B925" t="s">
        <v>10</v>
      </c>
      <c r="C925">
        <v>35.814999999999998</v>
      </c>
      <c r="D925">
        <v>0</v>
      </c>
      <c r="E925" t="s">
        <v>11</v>
      </c>
      <c r="F925" t="s">
        <v>13</v>
      </c>
      <c r="G925">
        <v>4320.4108500000002</v>
      </c>
      <c r="H925" t="str">
        <f t="shared" si="208"/>
        <v/>
      </c>
      <c r="I925">
        <f t="shared" si="209"/>
        <v>4320.4108500000002</v>
      </c>
      <c r="J925" t="str">
        <f t="shared" si="196"/>
        <v/>
      </c>
      <c r="K925">
        <f t="shared" si="197"/>
        <v>4320.4108500000002</v>
      </c>
      <c r="L925">
        <f t="shared" si="198"/>
        <v>4320.4108500000002</v>
      </c>
      <c r="M925" t="str">
        <f t="shared" si="199"/>
        <v/>
      </c>
      <c r="N925" t="str">
        <f t="shared" si="200"/>
        <v/>
      </c>
      <c r="O925" s="8">
        <f t="shared" si="201"/>
        <v>4320.4108500000002</v>
      </c>
      <c r="P925" t="str">
        <f t="shared" si="202"/>
        <v/>
      </c>
      <c r="Q925" s="8">
        <f t="shared" si="203"/>
        <v>4320.4108500000002</v>
      </c>
      <c r="R925" s="8" t="str">
        <f t="shared" si="204"/>
        <v/>
      </c>
      <c r="S925" s="8" t="str">
        <f t="shared" si="205"/>
        <v/>
      </c>
      <c r="T925" s="8" t="str">
        <f t="shared" si="206"/>
        <v/>
      </c>
      <c r="U925" s="8">
        <f t="shared" si="207"/>
        <v>4320.4108500000002</v>
      </c>
    </row>
    <row r="926" spans="1:21" ht="17" x14ac:dyDescent="0.2">
      <c r="A926">
        <v>43</v>
      </c>
      <c r="B926" t="s">
        <v>10</v>
      </c>
      <c r="C926">
        <v>23.2</v>
      </c>
      <c r="D926">
        <v>0</v>
      </c>
      <c r="E926" t="s">
        <v>11</v>
      </c>
      <c r="F926" t="s">
        <v>9</v>
      </c>
      <c r="G926">
        <v>6250.4350000000004</v>
      </c>
      <c r="H926" t="str">
        <f t="shared" si="208"/>
        <v/>
      </c>
      <c r="I926">
        <f t="shared" si="209"/>
        <v>6250.4350000000004</v>
      </c>
      <c r="J926">
        <f t="shared" si="196"/>
        <v>6250.4350000000004</v>
      </c>
      <c r="K926" t="str">
        <f t="shared" si="197"/>
        <v/>
      </c>
      <c r="L926">
        <f t="shared" si="198"/>
        <v>6250.4350000000004</v>
      </c>
      <c r="M926" t="str">
        <f t="shared" si="199"/>
        <v/>
      </c>
      <c r="N926">
        <f t="shared" si="200"/>
        <v>6250.4350000000004</v>
      </c>
      <c r="O926" s="8" t="str">
        <f t="shared" si="201"/>
        <v/>
      </c>
      <c r="P926" t="str">
        <f t="shared" si="202"/>
        <v/>
      </c>
      <c r="Q926" s="8">
        <f t="shared" si="203"/>
        <v>6250.4350000000004</v>
      </c>
      <c r="R926" s="8" t="str">
        <f t="shared" si="204"/>
        <v/>
      </c>
      <c r="S926" s="8">
        <f t="shared" si="205"/>
        <v>6250.4350000000004</v>
      </c>
      <c r="T926" s="8" t="str">
        <f t="shared" si="206"/>
        <v/>
      </c>
      <c r="U926" s="8" t="str">
        <f t="shared" si="207"/>
        <v/>
      </c>
    </row>
    <row r="927" spans="1:21" ht="17" x14ac:dyDescent="0.2">
      <c r="A927">
        <v>50</v>
      </c>
      <c r="B927" t="s">
        <v>10</v>
      </c>
      <c r="C927">
        <v>32.11</v>
      </c>
      <c r="D927">
        <v>2</v>
      </c>
      <c r="E927" t="s">
        <v>11</v>
      </c>
      <c r="F927" t="s">
        <v>14</v>
      </c>
      <c r="G927">
        <v>25333.332839999999</v>
      </c>
      <c r="H927" t="str">
        <f t="shared" si="208"/>
        <v/>
      </c>
      <c r="I927">
        <f t="shared" si="209"/>
        <v>25333.332839999999</v>
      </c>
      <c r="J927" t="str">
        <f t="shared" si="196"/>
        <v/>
      </c>
      <c r="K927">
        <f t="shared" si="197"/>
        <v>25333.332839999999</v>
      </c>
      <c r="L927">
        <f t="shared" si="198"/>
        <v>25333.332839999999</v>
      </c>
      <c r="M927" t="str">
        <f t="shared" si="199"/>
        <v/>
      </c>
      <c r="N927" t="str">
        <f t="shared" si="200"/>
        <v/>
      </c>
      <c r="O927" s="8">
        <f t="shared" si="201"/>
        <v>25333.332839999999</v>
      </c>
      <c r="P927">
        <f t="shared" si="202"/>
        <v>25333.332839999999</v>
      </c>
      <c r="Q927" s="8" t="str">
        <f t="shared" si="203"/>
        <v/>
      </c>
      <c r="R927" s="8" t="str">
        <f t="shared" si="204"/>
        <v/>
      </c>
      <c r="S927" s="8" t="str">
        <f t="shared" si="205"/>
        <v/>
      </c>
      <c r="T927" s="8">
        <f t="shared" si="206"/>
        <v>25333.332839999999</v>
      </c>
      <c r="U927" s="8" t="str">
        <f t="shared" si="207"/>
        <v/>
      </c>
    </row>
    <row r="928" spans="1:21" ht="17" x14ac:dyDescent="0.2">
      <c r="A928">
        <v>19</v>
      </c>
      <c r="B928" t="s">
        <v>7</v>
      </c>
      <c r="C928">
        <v>23.4</v>
      </c>
      <c r="D928">
        <v>2</v>
      </c>
      <c r="E928" t="s">
        <v>11</v>
      </c>
      <c r="F928" t="s">
        <v>9</v>
      </c>
      <c r="G928">
        <v>2913.569</v>
      </c>
      <c r="H928" t="str">
        <f t="shared" si="208"/>
        <v/>
      </c>
      <c r="I928">
        <f t="shared" si="209"/>
        <v>2913.569</v>
      </c>
      <c r="J928">
        <f t="shared" si="196"/>
        <v>2913.569</v>
      </c>
      <c r="K928" t="str">
        <f t="shared" si="197"/>
        <v/>
      </c>
      <c r="L928" t="str">
        <f t="shared" si="198"/>
        <v/>
      </c>
      <c r="M928">
        <f t="shared" si="199"/>
        <v>2913.569</v>
      </c>
      <c r="N928">
        <f t="shared" si="200"/>
        <v>2913.569</v>
      </c>
      <c r="O928" s="8" t="str">
        <f t="shared" si="201"/>
        <v/>
      </c>
      <c r="P928" t="str">
        <f t="shared" si="202"/>
        <v/>
      </c>
      <c r="Q928" s="8">
        <f t="shared" si="203"/>
        <v>2913.569</v>
      </c>
      <c r="R928" s="8" t="str">
        <f t="shared" si="204"/>
        <v/>
      </c>
      <c r="S928" s="8">
        <f t="shared" si="205"/>
        <v>2913.569</v>
      </c>
      <c r="T928" s="8" t="str">
        <f t="shared" si="206"/>
        <v/>
      </c>
      <c r="U928" s="8" t="str">
        <f t="shared" si="207"/>
        <v/>
      </c>
    </row>
    <row r="929" spans="1:21" ht="17" x14ac:dyDescent="0.2">
      <c r="A929">
        <v>57</v>
      </c>
      <c r="B929" t="s">
        <v>7</v>
      </c>
      <c r="C929">
        <v>20.100000000000001</v>
      </c>
      <c r="D929">
        <v>1</v>
      </c>
      <c r="E929" t="s">
        <v>11</v>
      </c>
      <c r="F929" t="s">
        <v>9</v>
      </c>
      <c r="G929">
        <v>12032.325999999999</v>
      </c>
      <c r="H929" t="str">
        <f t="shared" si="208"/>
        <v/>
      </c>
      <c r="I929">
        <f t="shared" si="209"/>
        <v>12032.325999999999</v>
      </c>
      <c r="J929">
        <f t="shared" si="196"/>
        <v>12032.325999999999</v>
      </c>
      <c r="K929" t="str">
        <f t="shared" si="197"/>
        <v/>
      </c>
      <c r="L929" t="str">
        <f t="shared" si="198"/>
        <v/>
      </c>
      <c r="M929">
        <f t="shared" si="199"/>
        <v>12032.325999999999</v>
      </c>
      <c r="N929">
        <f t="shared" si="200"/>
        <v>12032.325999999999</v>
      </c>
      <c r="O929" s="8" t="str">
        <f t="shared" si="201"/>
        <v/>
      </c>
      <c r="P929" t="str">
        <f t="shared" si="202"/>
        <v/>
      </c>
      <c r="Q929" s="8">
        <f t="shared" si="203"/>
        <v>12032.325999999999</v>
      </c>
      <c r="R929" s="8" t="str">
        <f t="shared" si="204"/>
        <v/>
      </c>
      <c r="S929" s="8">
        <f t="shared" si="205"/>
        <v>12032.325999999999</v>
      </c>
      <c r="T929" s="8" t="str">
        <f t="shared" si="206"/>
        <v/>
      </c>
      <c r="U929" s="8" t="str">
        <f t="shared" si="207"/>
        <v/>
      </c>
    </row>
    <row r="930" spans="1:21" ht="17" x14ac:dyDescent="0.2">
      <c r="A930">
        <v>62</v>
      </c>
      <c r="B930" t="s">
        <v>7</v>
      </c>
      <c r="C930">
        <v>39.159999999999997</v>
      </c>
      <c r="D930">
        <v>0</v>
      </c>
      <c r="E930" t="s">
        <v>11</v>
      </c>
      <c r="F930" t="s">
        <v>12</v>
      </c>
      <c r="G930">
        <v>13470.804400000001</v>
      </c>
      <c r="H930" t="str">
        <f t="shared" si="208"/>
        <v/>
      </c>
      <c r="I930">
        <f t="shared" si="209"/>
        <v>13470.804400000001</v>
      </c>
      <c r="J930" t="str">
        <f t="shared" si="196"/>
        <v/>
      </c>
      <c r="K930">
        <f t="shared" si="197"/>
        <v>13470.804400000001</v>
      </c>
      <c r="L930" t="str">
        <f t="shared" si="198"/>
        <v/>
      </c>
      <c r="M930">
        <f t="shared" si="199"/>
        <v>13470.804400000001</v>
      </c>
      <c r="N930">
        <f t="shared" si="200"/>
        <v>13470.804400000001</v>
      </c>
      <c r="O930" s="8" t="str">
        <f t="shared" si="201"/>
        <v/>
      </c>
      <c r="P930">
        <f t="shared" si="202"/>
        <v>13470.804400000001</v>
      </c>
      <c r="Q930" s="8" t="str">
        <f t="shared" si="203"/>
        <v/>
      </c>
      <c r="R930" s="8">
        <f t="shared" si="204"/>
        <v>13470.804400000001</v>
      </c>
      <c r="S930" s="8" t="str">
        <f t="shared" si="205"/>
        <v/>
      </c>
      <c r="T930" s="8" t="str">
        <f t="shared" si="206"/>
        <v/>
      </c>
      <c r="U930" s="8" t="str">
        <f t="shared" si="207"/>
        <v/>
      </c>
    </row>
    <row r="931" spans="1:21" ht="17" x14ac:dyDescent="0.2">
      <c r="A931">
        <v>41</v>
      </c>
      <c r="B931" t="s">
        <v>10</v>
      </c>
      <c r="C931">
        <v>34.21</v>
      </c>
      <c r="D931">
        <v>1</v>
      </c>
      <c r="E931" t="s">
        <v>11</v>
      </c>
      <c r="F931" t="s">
        <v>12</v>
      </c>
      <c r="G931">
        <v>6289.7548999999999</v>
      </c>
      <c r="H931" t="str">
        <f t="shared" si="208"/>
        <v/>
      </c>
      <c r="I931">
        <f t="shared" si="209"/>
        <v>6289.7548999999999</v>
      </c>
      <c r="J931" t="str">
        <f t="shared" si="196"/>
        <v/>
      </c>
      <c r="K931">
        <f t="shared" si="197"/>
        <v>6289.7548999999999</v>
      </c>
      <c r="L931">
        <f t="shared" si="198"/>
        <v>6289.7548999999999</v>
      </c>
      <c r="M931" t="str">
        <f t="shared" si="199"/>
        <v/>
      </c>
      <c r="N931">
        <f t="shared" si="200"/>
        <v>6289.7548999999999</v>
      </c>
      <c r="O931" s="8" t="str">
        <f t="shared" si="201"/>
        <v/>
      </c>
      <c r="P931">
        <f t="shared" si="202"/>
        <v>6289.7548999999999</v>
      </c>
      <c r="Q931" s="8" t="str">
        <f t="shared" si="203"/>
        <v/>
      </c>
      <c r="R931" s="8">
        <f t="shared" si="204"/>
        <v>6289.7548999999999</v>
      </c>
      <c r="S931" s="8" t="str">
        <f t="shared" si="205"/>
        <v/>
      </c>
      <c r="T931" s="8" t="str">
        <f t="shared" si="206"/>
        <v/>
      </c>
      <c r="U931" s="8" t="str">
        <f t="shared" si="207"/>
        <v/>
      </c>
    </row>
    <row r="932" spans="1:21" ht="17" x14ac:dyDescent="0.2">
      <c r="A932">
        <v>26</v>
      </c>
      <c r="B932" t="s">
        <v>10</v>
      </c>
      <c r="C932">
        <v>46.53</v>
      </c>
      <c r="D932">
        <v>1</v>
      </c>
      <c r="E932" t="s">
        <v>11</v>
      </c>
      <c r="F932" t="s">
        <v>12</v>
      </c>
      <c r="G932">
        <v>2927.0646999999999</v>
      </c>
      <c r="H932" t="str">
        <f t="shared" si="208"/>
        <v/>
      </c>
      <c r="I932">
        <f t="shared" si="209"/>
        <v>2927.0646999999999</v>
      </c>
      <c r="J932" t="str">
        <f t="shared" si="196"/>
        <v/>
      </c>
      <c r="K932">
        <f t="shared" si="197"/>
        <v>2927.0646999999999</v>
      </c>
      <c r="L932">
        <f t="shared" si="198"/>
        <v>2927.0646999999999</v>
      </c>
      <c r="M932" t="str">
        <f t="shared" si="199"/>
        <v/>
      </c>
      <c r="N932">
        <f t="shared" si="200"/>
        <v>2927.0646999999999</v>
      </c>
      <c r="O932" s="8" t="str">
        <f t="shared" si="201"/>
        <v/>
      </c>
      <c r="P932">
        <f t="shared" si="202"/>
        <v>2927.0646999999999</v>
      </c>
      <c r="Q932" s="8" t="str">
        <f t="shared" si="203"/>
        <v/>
      </c>
      <c r="R932" s="8">
        <f t="shared" si="204"/>
        <v>2927.0646999999999</v>
      </c>
      <c r="S932" s="8" t="str">
        <f t="shared" si="205"/>
        <v/>
      </c>
      <c r="T932" s="8" t="str">
        <f t="shared" si="206"/>
        <v/>
      </c>
      <c r="U932" s="8" t="str">
        <f t="shared" si="207"/>
        <v/>
      </c>
    </row>
    <row r="933" spans="1:21" ht="17" x14ac:dyDescent="0.2">
      <c r="A933">
        <v>39</v>
      </c>
      <c r="B933" t="s">
        <v>7</v>
      </c>
      <c r="C933">
        <v>32.5</v>
      </c>
      <c r="D933">
        <v>1</v>
      </c>
      <c r="E933" t="s">
        <v>11</v>
      </c>
      <c r="F933" t="s">
        <v>9</v>
      </c>
      <c r="G933">
        <v>6238.2979999999998</v>
      </c>
      <c r="H933" t="str">
        <f t="shared" si="208"/>
        <v/>
      </c>
      <c r="I933">
        <f t="shared" si="209"/>
        <v>6238.2979999999998</v>
      </c>
      <c r="J933" t="str">
        <f t="shared" si="196"/>
        <v/>
      </c>
      <c r="K933">
        <f t="shared" si="197"/>
        <v>6238.2979999999998</v>
      </c>
      <c r="L933" t="str">
        <f t="shared" si="198"/>
        <v/>
      </c>
      <c r="M933">
        <f t="shared" si="199"/>
        <v>6238.2979999999998</v>
      </c>
      <c r="N933">
        <f t="shared" si="200"/>
        <v>6238.2979999999998</v>
      </c>
      <c r="O933" s="8" t="str">
        <f t="shared" si="201"/>
        <v/>
      </c>
      <c r="P933" t="str">
        <f t="shared" si="202"/>
        <v/>
      </c>
      <c r="Q933" s="8">
        <f t="shared" si="203"/>
        <v>6238.2979999999998</v>
      </c>
      <c r="R933" s="8" t="str">
        <f t="shared" si="204"/>
        <v/>
      </c>
      <c r="S933" s="8">
        <f t="shared" si="205"/>
        <v>6238.2979999999998</v>
      </c>
      <c r="T933" s="8" t="str">
        <f t="shared" si="206"/>
        <v/>
      </c>
      <c r="U933" s="8" t="str">
        <f t="shared" si="207"/>
        <v/>
      </c>
    </row>
    <row r="934" spans="1:21" ht="17" x14ac:dyDescent="0.2">
      <c r="A934">
        <v>46</v>
      </c>
      <c r="B934" t="s">
        <v>10</v>
      </c>
      <c r="C934">
        <v>25.8</v>
      </c>
      <c r="D934">
        <v>5</v>
      </c>
      <c r="E934" t="s">
        <v>11</v>
      </c>
      <c r="F934" t="s">
        <v>9</v>
      </c>
      <c r="G934">
        <v>10096.969999999999</v>
      </c>
      <c r="H934" t="str">
        <f t="shared" si="208"/>
        <v/>
      </c>
      <c r="I934">
        <f t="shared" si="209"/>
        <v>10096.969999999999</v>
      </c>
      <c r="J934" t="str">
        <f t="shared" si="196"/>
        <v/>
      </c>
      <c r="K934">
        <f t="shared" si="197"/>
        <v>10096.969999999999</v>
      </c>
      <c r="L934">
        <f t="shared" si="198"/>
        <v>10096.969999999999</v>
      </c>
      <c r="M934" t="str">
        <f t="shared" si="199"/>
        <v/>
      </c>
      <c r="N934">
        <f t="shared" si="200"/>
        <v>10096.969999999999</v>
      </c>
      <c r="O934" s="8" t="str">
        <f t="shared" si="201"/>
        <v/>
      </c>
      <c r="P934" t="str">
        <f t="shared" si="202"/>
        <v/>
      </c>
      <c r="Q934" s="8">
        <f t="shared" si="203"/>
        <v>10096.969999999999</v>
      </c>
      <c r="R934" s="8" t="str">
        <f t="shared" si="204"/>
        <v/>
      </c>
      <c r="S934" s="8">
        <f t="shared" si="205"/>
        <v>10096.969999999999</v>
      </c>
      <c r="T934" s="8" t="str">
        <f t="shared" si="206"/>
        <v/>
      </c>
      <c r="U934" s="8" t="str">
        <f t="shared" si="207"/>
        <v/>
      </c>
    </row>
    <row r="935" spans="1:21" ht="17" x14ac:dyDescent="0.2">
      <c r="A935">
        <v>45</v>
      </c>
      <c r="B935" t="s">
        <v>7</v>
      </c>
      <c r="C935">
        <v>35.299999999999997</v>
      </c>
      <c r="D935">
        <v>0</v>
      </c>
      <c r="E935" t="s">
        <v>11</v>
      </c>
      <c r="F935" t="s">
        <v>9</v>
      </c>
      <c r="G935">
        <v>7348.1419999999998</v>
      </c>
      <c r="H935" t="str">
        <f t="shared" si="208"/>
        <v/>
      </c>
      <c r="I935">
        <f t="shared" si="209"/>
        <v>7348.1419999999998</v>
      </c>
      <c r="J935" t="str">
        <f t="shared" si="196"/>
        <v/>
      </c>
      <c r="K935">
        <f t="shared" si="197"/>
        <v>7348.1419999999998</v>
      </c>
      <c r="L935" t="str">
        <f t="shared" si="198"/>
        <v/>
      </c>
      <c r="M935">
        <f t="shared" si="199"/>
        <v>7348.1419999999998</v>
      </c>
      <c r="N935">
        <f t="shared" si="200"/>
        <v>7348.1419999999998</v>
      </c>
      <c r="O935" s="8" t="str">
        <f t="shared" si="201"/>
        <v/>
      </c>
      <c r="P935" t="str">
        <f t="shared" si="202"/>
        <v/>
      </c>
      <c r="Q935" s="8">
        <f t="shared" si="203"/>
        <v>7348.1419999999998</v>
      </c>
      <c r="R935" s="8" t="str">
        <f t="shared" si="204"/>
        <v/>
      </c>
      <c r="S935" s="8">
        <f t="shared" si="205"/>
        <v>7348.1419999999998</v>
      </c>
      <c r="T935" s="8" t="str">
        <f t="shared" si="206"/>
        <v/>
      </c>
      <c r="U935" s="8" t="str">
        <f t="shared" si="207"/>
        <v/>
      </c>
    </row>
    <row r="936" spans="1:21" ht="17" x14ac:dyDescent="0.2">
      <c r="A936">
        <v>32</v>
      </c>
      <c r="B936" t="s">
        <v>10</v>
      </c>
      <c r="C936">
        <v>37.18</v>
      </c>
      <c r="D936">
        <v>2</v>
      </c>
      <c r="E936" t="s">
        <v>11</v>
      </c>
      <c r="F936" t="s">
        <v>12</v>
      </c>
      <c r="G936">
        <v>4673.3922000000002</v>
      </c>
      <c r="H936" t="str">
        <f t="shared" si="208"/>
        <v/>
      </c>
      <c r="I936">
        <f t="shared" si="209"/>
        <v>4673.3922000000002</v>
      </c>
      <c r="J936" t="str">
        <f t="shared" si="196"/>
        <v/>
      </c>
      <c r="K936">
        <f t="shared" si="197"/>
        <v>4673.3922000000002</v>
      </c>
      <c r="L936">
        <f t="shared" si="198"/>
        <v>4673.3922000000002</v>
      </c>
      <c r="M936" t="str">
        <f t="shared" si="199"/>
        <v/>
      </c>
      <c r="N936">
        <f t="shared" si="200"/>
        <v>4673.3922000000002</v>
      </c>
      <c r="O936" s="8" t="str">
        <f t="shared" si="201"/>
        <v/>
      </c>
      <c r="P936">
        <f t="shared" si="202"/>
        <v>4673.3922000000002</v>
      </c>
      <c r="Q936" s="8" t="str">
        <f t="shared" si="203"/>
        <v/>
      </c>
      <c r="R936" s="8">
        <f t="shared" si="204"/>
        <v>4673.3922000000002</v>
      </c>
      <c r="S936" s="8" t="str">
        <f t="shared" si="205"/>
        <v/>
      </c>
      <c r="T936" s="8" t="str">
        <f t="shared" si="206"/>
        <v/>
      </c>
      <c r="U936" s="8" t="str">
        <f t="shared" si="207"/>
        <v/>
      </c>
    </row>
    <row r="937" spans="1:21" ht="17" x14ac:dyDescent="0.2">
      <c r="A937">
        <v>59</v>
      </c>
      <c r="B937" t="s">
        <v>7</v>
      </c>
      <c r="C937">
        <v>27.5</v>
      </c>
      <c r="D937">
        <v>0</v>
      </c>
      <c r="E937" t="s">
        <v>11</v>
      </c>
      <c r="F937" t="s">
        <v>9</v>
      </c>
      <c r="G937">
        <v>12233.828</v>
      </c>
      <c r="H937" t="str">
        <f t="shared" si="208"/>
        <v/>
      </c>
      <c r="I937">
        <f t="shared" si="209"/>
        <v>12233.828</v>
      </c>
      <c r="J937" t="str">
        <f t="shared" si="196"/>
        <v/>
      </c>
      <c r="K937">
        <f t="shared" si="197"/>
        <v>12233.828</v>
      </c>
      <c r="L937" t="str">
        <f t="shared" si="198"/>
        <v/>
      </c>
      <c r="M937">
        <f t="shared" si="199"/>
        <v>12233.828</v>
      </c>
      <c r="N937">
        <f t="shared" si="200"/>
        <v>12233.828</v>
      </c>
      <c r="O937" s="8" t="str">
        <f t="shared" si="201"/>
        <v/>
      </c>
      <c r="P937" t="str">
        <f t="shared" si="202"/>
        <v/>
      </c>
      <c r="Q937" s="8">
        <f t="shared" si="203"/>
        <v>12233.828</v>
      </c>
      <c r="R937" s="8" t="str">
        <f t="shared" si="204"/>
        <v/>
      </c>
      <c r="S937" s="8">
        <f t="shared" si="205"/>
        <v>12233.828</v>
      </c>
      <c r="T937" s="8" t="str">
        <f t="shared" si="206"/>
        <v/>
      </c>
      <c r="U937" s="8" t="str">
        <f t="shared" si="207"/>
        <v/>
      </c>
    </row>
    <row r="938" spans="1:21" ht="17" x14ac:dyDescent="0.2">
      <c r="A938">
        <v>44</v>
      </c>
      <c r="B938" t="s">
        <v>10</v>
      </c>
      <c r="C938">
        <v>29.734999999999999</v>
      </c>
      <c r="D938">
        <v>2</v>
      </c>
      <c r="E938" t="s">
        <v>11</v>
      </c>
      <c r="F938" t="s">
        <v>14</v>
      </c>
      <c r="G938">
        <v>32108.662820000001</v>
      </c>
      <c r="H938" t="str">
        <f t="shared" si="208"/>
        <v/>
      </c>
      <c r="I938">
        <f t="shared" si="209"/>
        <v>32108.662820000001</v>
      </c>
      <c r="J938" t="str">
        <f t="shared" si="196"/>
        <v/>
      </c>
      <c r="K938">
        <f t="shared" si="197"/>
        <v>32108.662820000001</v>
      </c>
      <c r="L938">
        <f t="shared" si="198"/>
        <v>32108.662820000001</v>
      </c>
      <c r="M938" t="str">
        <f t="shared" si="199"/>
        <v/>
      </c>
      <c r="N938" t="str">
        <f t="shared" si="200"/>
        <v/>
      </c>
      <c r="O938" s="8">
        <f t="shared" si="201"/>
        <v>32108.662820000001</v>
      </c>
      <c r="P938">
        <f t="shared" si="202"/>
        <v>32108.662820000001</v>
      </c>
      <c r="Q938" s="8" t="str">
        <f t="shared" si="203"/>
        <v/>
      </c>
      <c r="R938" s="8" t="str">
        <f t="shared" si="204"/>
        <v/>
      </c>
      <c r="S938" s="8" t="str">
        <f t="shared" si="205"/>
        <v/>
      </c>
      <c r="T938" s="8">
        <f t="shared" si="206"/>
        <v>32108.662820000001</v>
      </c>
      <c r="U938" s="8" t="str">
        <f t="shared" si="207"/>
        <v/>
      </c>
    </row>
    <row r="939" spans="1:21" ht="17" x14ac:dyDescent="0.2">
      <c r="A939">
        <v>39</v>
      </c>
      <c r="B939" t="s">
        <v>7</v>
      </c>
      <c r="C939">
        <v>24.225000000000001</v>
      </c>
      <c r="D939">
        <v>5</v>
      </c>
      <c r="E939" t="s">
        <v>11</v>
      </c>
      <c r="F939" t="s">
        <v>13</v>
      </c>
      <c r="G939">
        <v>8965.7957499999993</v>
      </c>
      <c r="H939" t="str">
        <f t="shared" si="208"/>
        <v/>
      </c>
      <c r="I939">
        <f t="shared" si="209"/>
        <v>8965.7957499999993</v>
      </c>
      <c r="J939">
        <f t="shared" si="196"/>
        <v>8965.7957499999993</v>
      </c>
      <c r="K939" t="str">
        <f t="shared" si="197"/>
        <v/>
      </c>
      <c r="L939" t="str">
        <f t="shared" si="198"/>
        <v/>
      </c>
      <c r="M939">
        <f t="shared" si="199"/>
        <v>8965.7957499999993</v>
      </c>
      <c r="N939" t="str">
        <f t="shared" si="200"/>
        <v/>
      </c>
      <c r="O939" s="8">
        <f t="shared" si="201"/>
        <v>8965.7957499999993</v>
      </c>
      <c r="P939" t="str">
        <f t="shared" si="202"/>
        <v/>
      </c>
      <c r="Q939" s="8">
        <f t="shared" si="203"/>
        <v>8965.7957499999993</v>
      </c>
      <c r="R939" s="8" t="str">
        <f t="shared" si="204"/>
        <v/>
      </c>
      <c r="S939" s="8" t="str">
        <f t="shared" si="205"/>
        <v/>
      </c>
      <c r="T939" s="8" t="str">
        <f t="shared" si="206"/>
        <v/>
      </c>
      <c r="U939" s="8">
        <f t="shared" si="207"/>
        <v>8965.7957499999993</v>
      </c>
    </row>
    <row r="940" spans="1:21" ht="17" x14ac:dyDescent="0.2">
      <c r="A940">
        <v>18</v>
      </c>
      <c r="B940" t="s">
        <v>10</v>
      </c>
      <c r="C940">
        <v>26.18</v>
      </c>
      <c r="D940">
        <v>2</v>
      </c>
      <c r="E940" t="s">
        <v>11</v>
      </c>
      <c r="F940" t="s">
        <v>12</v>
      </c>
      <c r="G940">
        <v>2304.0021999999999</v>
      </c>
      <c r="H940" t="str">
        <f t="shared" si="208"/>
        <v/>
      </c>
      <c r="I940">
        <f t="shared" si="209"/>
        <v>2304.0021999999999</v>
      </c>
      <c r="J940" t="str">
        <f t="shared" si="196"/>
        <v/>
      </c>
      <c r="K940">
        <f t="shared" si="197"/>
        <v>2304.0021999999999</v>
      </c>
      <c r="L940">
        <f t="shared" si="198"/>
        <v>2304.0021999999999</v>
      </c>
      <c r="M940" t="str">
        <f t="shared" si="199"/>
        <v/>
      </c>
      <c r="N940">
        <f t="shared" si="200"/>
        <v>2304.0021999999999</v>
      </c>
      <c r="O940" s="8" t="str">
        <f t="shared" si="201"/>
        <v/>
      </c>
      <c r="P940">
        <f t="shared" si="202"/>
        <v>2304.0021999999999</v>
      </c>
      <c r="Q940" s="8" t="str">
        <f t="shared" si="203"/>
        <v/>
      </c>
      <c r="R940" s="8">
        <f t="shared" si="204"/>
        <v>2304.0021999999999</v>
      </c>
      <c r="S940" s="8" t="str">
        <f t="shared" si="205"/>
        <v/>
      </c>
      <c r="T940" s="8" t="str">
        <f t="shared" si="206"/>
        <v/>
      </c>
      <c r="U940" s="8" t="str">
        <f t="shared" si="207"/>
        <v/>
      </c>
    </row>
    <row r="941" spans="1:21" ht="17" x14ac:dyDescent="0.2">
      <c r="A941">
        <v>53</v>
      </c>
      <c r="B941" t="s">
        <v>10</v>
      </c>
      <c r="C941">
        <v>29.48</v>
      </c>
      <c r="D941">
        <v>0</v>
      </c>
      <c r="E941" t="s">
        <v>11</v>
      </c>
      <c r="F941" t="s">
        <v>12</v>
      </c>
      <c r="G941">
        <v>9487.6442000000006</v>
      </c>
      <c r="H941" t="str">
        <f t="shared" si="208"/>
        <v/>
      </c>
      <c r="I941">
        <f t="shared" si="209"/>
        <v>9487.6442000000006</v>
      </c>
      <c r="J941" t="str">
        <f t="shared" si="196"/>
        <v/>
      </c>
      <c r="K941">
        <f t="shared" si="197"/>
        <v>9487.6442000000006</v>
      </c>
      <c r="L941">
        <f t="shared" si="198"/>
        <v>9487.6442000000006</v>
      </c>
      <c r="M941" t="str">
        <f t="shared" si="199"/>
        <v/>
      </c>
      <c r="N941">
        <f t="shared" si="200"/>
        <v>9487.6442000000006</v>
      </c>
      <c r="O941" s="8" t="str">
        <f t="shared" si="201"/>
        <v/>
      </c>
      <c r="P941">
        <f t="shared" si="202"/>
        <v>9487.6442000000006</v>
      </c>
      <c r="Q941" s="8" t="str">
        <f t="shared" si="203"/>
        <v/>
      </c>
      <c r="R941" s="8">
        <f t="shared" si="204"/>
        <v>9487.6442000000006</v>
      </c>
      <c r="S941" s="8" t="str">
        <f t="shared" si="205"/>
        <v/>
      </c>
      <c r="T941" s="8" t="str">
        <f t="shared" si="206"/>
        <v/>
      </c>
      <c r="U941" s="8" t="str">
        <f t="shared" si="207"/>
        <v/>
      </c>
    </row>
    <row r="942" spans="1:21" ht="17" x14ac:dyDescent="0.2">
      <c r="A942">
        <v>18</v>
      </c>
      <c r="B942" t="s">
        <v>10</v>
      </c>
      <c r="C942">
        <v>23.21</v>
      </c>
      <c r="D942">
        <v>0</v>
      </c>
      <c r="E942" t="s">
        <v>11</v>
      </c>
      <c r="F942" t="s">
        <v>12</v>
      </c>
      <c r="G942">
        <v>1121.8739</v>
      </c>
      <c r="H942" t="str">
        <f t="shared" si="208"/>
        <v/>
      </c>
      <c r="I942">
        <f t="shared" si="209"/>
        <v>1121.8739</v>
      </c>
      <c r="J942">
        <f t="shared" si="196"/>
        <v>1121.8739</v>
      </c>
      <c r="K942" t="str">
        <f t="shared" si="197"/>
        <v/>
      </c>
      <c r="L942">
        <f t="shared" si="198"/>
        <v>1121.8739</v>
      </c>
      <c r="M942" t="str">
        <f t="shared" si="199"/>
        <v/>
      </c>
      <c r="N942">
        <f t="shared" si="200"/>
        <v>1121.8739</v>
      </c>
      <c r="O942" s="8" t="str">
        <f t="shared" si="201"/>
        <v/>
      </c>
      <c r="P942">
        <f t="shared" si="202"/>
        <v>1121.8739</v>
      </c>
      <c r="Q942" s="8" t="str">
        <f t="shared" si="203"/>
        <v/>
      </c>
      <c r="R942" s="8">
        <f t="shared" si="204"/>
        <v>1121.8739</v>
      </c>
      <c r="S942" s="8" t="str">
        <f t="shared" si="205"/>
        <v/>
      </c>
      <c r="T942" s="8" t="str">
        <f t="shared" si="206"/>
        <v/>
      </c>
      <c r="U942" s="8" t="str">
        <f t="shared" si="207"/>
        <v/>
      </c>
    </row>
    <row r="943" spans="1:21" ht="17" x14ac:dyDescent="0.2">
      <c r="A943">
        <v>50</v>
      </c>
      <c r="B943" t="s">
        <v>7</v>
      </c>
      <c r="C943">
        <v>46.09</v>
      </c>
      <c r="D943">
        <v>1</v>
      </c>
      <c r="E943" t="s">
        <v>11</v>
      </c>
      <c r="F943" t="s">
        <v>12</v>
      </c>
      <c r="G943">
        <v>9549.5650999999998</v>
      </c>
      <c r="H943" t="str">
        <f t="shared" si="208"/>
        <v/>
      </c>
      <c r="I943">
        <f t="shared" si="209"/>
        <v>9549.5650999999998</v>
      </c>
      <c r="J943" t="str">
        <f t="shared" si="196"/>
        <v/>
      </c>
      <c r="K943">
        <f t="shared" si="197"/>
        <v>9549.5650999999998</v>
      </c>
      <c r="L943" t="str">
        <f t="shared" si="198"/>
        <v/>
      </c>
      <c r="M943">
        <f t="shared" si="199"/>
        <v>9549.5650999999998</v>
      </c>
      <c r="N943">
        <f t="shared" si="200"/>
        <v>9549.5650999999998</v>
      </c>
      <c r="O943" s="8" t="str">
        <f t="shared" si="201"/>
        <v/>
      </c>
      <c r="P943">
        <f t="shared" si="202"/>
        <v>9549.5650999999998</v>
      </c>
      <c r="Q943" s="8" t="str">
        <f t="shared" si="203"/>
        <v/>
      </c>
      <c r="R943" s="8">
        <f t="shared" si="204"/>
        <v>9549.5650999999998</v>
      </c>
      <c r="S943" s="8" t="str">
        <f t="shared" si="205"/>
        <v/>
      </c>
      <c r="T943" s="8" t="str">
        <f t="shared" si="206"/>
        <v/>
      </c>
      <c r="U943" s="8" t="str">
        <f t="shared" si="207"/>
        <v/>
      </c>
    </row>
    <row r="944" spans="1:21" ht="17" x14ac:dyDescent="0.2">
      <c r="A944">
        <v>18</v>
      </c>
      <c r="B944" t="s">
        <v>7</v>
      </c>
      <c r="C944">
        <v>40.185000000000002</v>
      </c>
      <c r="D944">
        <v>0</v>
      </c>
      <c r="E944" t="s">
        <v>11</v>
      </c>
      <c r="F944" t="s">
        <v>14</v>
      </c>
      <c r="G944">
        <v>2217.4691499999999</v>
      </c>
      <c r="H944" t="str">
        <f t="shared" si="208"/>
        <v/>
      </c>
      <c r="I944">
        <f t="shared" si="209"/>
        <v>2217.4691499999999</v>
      </c>
      <c r="J944" t="str">
        <f t="shared" si="196"/>
        <v/>
      </c>
      <c r="K944">
        <f t="shared" si="197"/>
        <v>2217.4691499999999</v>
      </c>
      <c r="L944" t="str">
        <f t="shared" si="198"/>
        <v/>
      </c>
      <c r="M944">
        <f t="shared" si="199"/>
        <v>2217.4691499999999</v>
      </c>
      <c r="N944" t="str">
        <f t="shared" si="200"/>
        <v/>
      </c>
      <c r="O944" s="8">
        <f t="shared" si="201"/>
        <v>2217.4691499999999</v>
      </c>
      <c r="P944">
        <f t="shared" si="202"/>
        <v>2217.4691499999999</v>
      </c>
      <c r="Q944" s="8" t="str">
        <f t="shared" si="203"/>
        <v/>
      </c>
      <c r="R944" s="8" t="str">
        <f t="shared" si="204"/>
        <v/>
      </c>
      <c r="S944" s="8" t="str">
        <f t="shared" si="205"/>
        <v/>
      </c>
      <c r="T944" s="8">
        <f t="shared" si="206"/>
        <v>2217.4691499999999</v>
      </c>
      <c r="U944" s="8" t="str">
        <f t="shared" si="207"/>
        <v/>
      </c>
    </row>
    <row r="945" spans="1:21" ht="17" x14ac:dyDescent="0.2">
      <c r="A945">
        <v>19</v>
      </c>
      <c r="B945" t="s">
        <v>10</v>
      </c>
      <c r="C945">
        <v>22.61</v>
      </c>
      <c r="D945">
        <v>0</v>
      </c>
      <c r="E945" t="s">
        <v>11</v>
      </c>
      <c r="F945" t="s">
        <v>13</v>
      </c>
      <c r="G945">
        <v>1628.4709</v>
      </c>
      <c r="H945" t="str">
        <f t="shared" si="208"/>
        <v/>
      </c>
      <c r="I945">
        <f t="shared" si="209"/>
        <v>1628.4709</v>
      </c>
      <c r="J945">
        <f t="shared" si="196"/>
        <v>1628.4709</v>
      </c>
      <c r="K945" t="str">
        <f t="shared" si="197"/>
        <v/>
      </c>
      <c r="L945">
        <f t="shared" si="198"/>
        <v>1628.4709</v>
      </c>
      <c r="M945" t="str">
        <f t="shared" si="199"/>
        <v/>
      </c>
      <c r="N945" t="str">
        <f t="shared" si="200"/>
        <v/>
      </c>
      <c r="O945" s="8">
        <f t="shared" si="201"/>
        <v>1628.4709</v>
      </c>
      <c r="P945" t="str">
        <f t="shared" si="202"/>
        <v/>
      </c>
      <c r="Q945" s="8">
        <f t="shared" si="203"/>
        <v>1628.4709</v>
      </c>
      <c r="R945" s="8" t="str">
        <f t="shared" si="204"/>
        <v/>
      </c>
      <c r="S945" s="8" t="str">
        <f t="shared" si="205"/>
        <v/>
      </c>
      <c r="T945" s="8" t="str">
        <f t="shared" si="206"/>
        <v/>
      </c>
      <c r="U945" s="8">
        <f t="shared" si="207"/>
        <v>1628.4709</v>
      </c>
    </row>
    <row r="946" spans="1:21" ht="17" x14ac:dyDescent="0.2">
      <c r="A946">
        <v>62</v>
      </c>
      <c r="B946" t="s">
        <v>10</v>
      </c>
      <c r="C946">
        <v>39.93</v>
      </c>
      <c r="D946">
        <v>0</v>
      </c>
      <c r="E946" t="s">
        <v>11</v>
      </c>
      <c r="F946" t="s">
        <v>12</v>
      </c>
      <c r="G946">
        <v>12982.8747</v>
      </c>
      <c r="H946" t="str">
        <f t="shared" si="208"/>
        <v/>
      </c>
      <c r="I946">
        <f t="shared" si="209"/>
        <v>12982.8747</v>
      </c>
      <c r="J946" t="str">
        <f t="shared" si="196"/>
        <v/>
      </c>
      <c r="K946">
        <f t="shared" si="197"/>
        <v>12982.8747</v>
      </c>
      <c r="L946">
        <f t="shared" si="198"/>
        <v>12982.8747</v>
      </c>
      <c r="M946" t="str">
        <f t="shared" si="199"/>
        <v/>
      </c>
      <c r="N946">
        <f t="shared" si="200"/>
        <v>12982.8747</v>
      </c>
      <c r="O946" s="8" t="str">
        <f t="shared" si="201"/>
        <v/>
      </c>
      <c r="P946">
        <f t="shared" si="202"/>
        <v>12982.8747</v>
      </c>
      <c r="Q946" s="8" t="str">
        <f t="shared" si="203"/>
        <v/>
      </c>
      <c r="R946" s="8">
        <f t="shared" si="204"/>
        <v>12982.8747</v>
      </c>
      <c r="S946" s="8" t="str">
        <f t="shared" si="205"/>
        <v/>
      </c>
      <c r="T946" s="8" t="str">
        <f t="shared" si="206"/>
        <v/>
      </c>
      <c r="U946" s="8" t="str">
        <f t="shared" si="207"/>
        <v/>
      </c>
    </row>
    <row r="947" spans="1:21" ht="17" x14ac:dyDescent="0.2">
      <c r="A947">
        <v>56</v>
      </c>
      <c r="B947" t="s">
        <v>7</v>
      </c>
      <c r="C947">
        <v>35.799999999999997</v>
      </c>
      <c r="D947">
        <v>1</v>
      </c>
      <c r="E947" t="s">
        <v>11</v>
      </c>
      <c r="F947" t="s">
        <v>9</v>
      </c>
      <c r="G947">
        <v>11674.13</v>
      </c>
      <c r="H947" t="str">
        <f t="shared" si="208"/>
        <v/>
      </c>
      <c r="I947">
        <f t="shared" si="209"/>
        <v>11674.13</v>
      </c>
      <c r="J947" t="str">
        <f t="shared" si="196"/>
        <v/>
      </c>
      <c r="K947">
        <f t="shared" si="197"/>
        <v>11674.13</v>
      </c>
      <c r="L947" t="str">
        <f t="shared" si="198"/>
        <v/>
      </c>
      <c r="M947">
        <f t="shared" si="199"/>
        <v>11674.13</v>
      </c>
      <c r="N947">
        <f t="shared" si="200"/>
        <v>11674.13</v>
      </c>
      <c r="O947" s="8" t="str">
        <f t="shared" si="201"/>
        <v/>
      </c>
      <c r="P947" t="str">
        <f t="shared" si="202"/>
        <v/>
      </c>
      <c r="Q947" s="8">
        <f t="shared" si="203"/>
        <v>11674.13</v>
      </c>
      <c r="R947" s="8" t="str">
        <f t="shared" si="204"/>
        <v/>
      </c>
      <c r="S947" s="8">
        <f t="shared" si="205"/>
        <v>11674.13</v>
      </c>
      <c r="T947" s="8" t="str">
        <f t="shared" si="206"/>
        <v/>
      </c>
      <c r="U947" s="8" t="str">
        <f t="shared" si="207"/>
        <v/>
      </c>
    </row>
    <row r="948" spans="1:21" ht="17" x14ac:dyDescent="0.2">
      <c r="A948">
        <v>42</v>
      </c>
      <c r="B948" t="s">
        <v>10</v>
      </c>
      <c r="C948">
        <v>35.799999999999997</v>
      </c>
      <c r="D948">
        <v>2</v>
      </c>
      <c r="E948" t="s">
        <v>11</v>
      </c>
      <c r="F948" t="s">
        <v>9</v>
      </c>
      <c r="G948">
        <v>7160.0940000000001</v>
      </c>
      <c r="H948" t="str">
        <f t="shared" si="208"/>
        <v/>
      </c>
      <c r="I948">
        <f t="shared" si="209"/>
        <v>7160.0940000000001</v>
      </c>
      <c r="J948" t="str">
        <f t="shared" si="196"/>
        <v/>
      </c>
      <c r="K948">
        <f t="shared" si="197"/>
        <v>7160.0940000000001</v>
      </c>
      <c r="L948">
        <f t="shared" si="198"/>
        <v>7160.0940000000001</v>
      </c>
      <c r="M948" t="str">
        <f t="shared" si="199"/>
        <v/>
      </c>
      <c r="N948">
        <f t="shared" si="200"/>
        <v>7160.0940000000001</v>
      </c>
      <c r="O948" s="8" t="str">
        <f t="shared" si="201"/>
        <v/>
      </c>
      <c r="P948" t="str">
        <f t="shared" si="202"/>
        <v/>
      </c>
      <c r="Q948" s="8">
        <f t="shared" si="203"/>
        <v>7160.0940000000001</v>
      </c>
      <c r="R948" s="8" t="str">
        <f t="shared" si="204"/>
        <v/>
      </c>
      <c r="S948" s="8">
        <f t="shared" si="205"/>
        <v>7160.0940000000001</v>
      </c>
      <c r="T948" s="8" t="str">
        <f t="shared" si="206"/>
        <v/>
      </c>
      <c r="U948" s="8" t="str">
        <f t="shared" si="207"/>
        <v/>
      </c>
    </row>
    <row r="949" spans="1:21" ht="17" x14ac:dyDescent="0.2">
      <c r="A949">
        <v>37</v>
      </c>
      <c r="B949" t="s">
        <v>10</v>
      </c>
      <c r="C949">
        <v>34.200000000000003</v>
      </c>
      <c r="D949">
        <v>1</v>
      </c>
      <c r="E949" t="s">
        <v>8</v>
      </c>
      <c r="F949" t="s">
        <v>14</v>
      </c>
      <c r="G949">
        <v>39047.285000000003</v>
      </c>
      <c r="H949">
        <f t="shared" si="208"/>
        <v>39047.285000000003</v>
      </c>
      <c r="I949" t="str">
        <f t="shared" si="209"/>
        <v/>
      </c>
      <c r="J949" t="str">
        <f t="shared" si="196"/>
        <v/>
      </c>
      <c r="K949">
        <f t="shared" si="197"/>
        <v>39047.285000000003</v>
      </c>
      <c r="L949">
        <f t="shared" si="198"/>
        <v>39047.285000000003</v>
      </c>
      <c r="M949" t="str">
        <f t="shared" si="199"/>
        <v/>
      </c>
      <c r="N949" t="str">
        <f t="shared" si="200"/>
        <v/>
      </c>
      <c r="O949" s="8">
        <f t="shared" si="201"/>
        <v>39047.285000000003</v>
      </c>
      <c r="P949">
        <f t="shared" si="202"/>
        <v>39047.285000000003</v>
      </c>
      <c r="Q949" s="8" t="str">
        <f t="shared" si="203"/>
        <v/>
      </c>
      <c r="R949" s="8" t="str">
        <f t="shared" si="204"/>
        <v/>
      </c>
      <c r="S949" s="8" t="str">
        <f t="shared" si="205"/>
        <v/>
      </c>
      <c r="T949" s="8">
        <f t="shared" si="206"/>
        <v>39047.285000000003</v>
      </c>
      <c r="U949" s="8" t="str">
        <f t="shared" si="207"/>
        <v/>
      </c>
    </row>
    <row r="950" spans="1:21" ht="17" x14ac:dyDescent="0.2">
      <c r="A950">
        <v>42</v>
      </c>
      <c r="B950" t="s">
        <v>10</v>
      </c>
      <c r="C950">
        <v>31.254999999999999</v>
      </c>
      <c r="D950">
        <v>0</v>
      </c>
      <c r="E950" t="s">
        <v>11</v>
      </c>
      <c r="F950" t="s">
        <v>13</v>
      </c>
      <c r="G950">
        <v>6358.7764500000003</v>
      </c>
      <c r="H950" t="str">
        <f t="shared" si="208"/>
        <v/>
      </c>
      <c r="I950">
        <f t="shared" si="209"/>
        <v>6358.7764500000003</v>
      </c>
      <c r="J950" t="str">
        <f t="shared" si="196"/>
        <v/>
      </c>
      <c r="K950">
        <f t="shared" si="197"/>
        <v>6358.7764500000003</v>
      </c>
      <c r="L950">
        <f t="shared" si="198"/>
        <v>6358.7764500000003</v>
      </c>
      <c r="M950" t="str">
        <f t="shared" si="199"/>
        <v/>
      </c>
      <c r="N950" t="str">
        <f t="shared" si="200"/>
        <v/>
      </c>
      <c r="O950" s="8">
        <f t="shared" si="201"/>
        <v>6358.7764500000003</v>
      </c>
      <c r="P950" t="str">
        <f t="shared" si="202"/>
        <v/>
      </c>
      <c r="Q950" s="8">
        <f t="shared" si="203"/>
        <v>6358.7764500000003</v>
      </c>
      <c r="R950" s="8" t="str">
        <f t="shared" si="204"/>
        <v/>
      </c>
      <c r="S950" s="8" t="str">
        <f t="shared" si="205"/>
        <v/>
      </c>
      <c r="T950" s="8" t="str">
        <f t="shared" si="206"/>
        <v/>
      </c>
      <c r="U950" s="8">
        <f t="shared" si="207"/>
        <v>6358.7764500000003</v>
      </c>
    </row>
    <row r="951" spans="1:21" ht="17" x14ac:dyDescent="0.2">
      <c r="A951">
        <v>25</v>
      </c>
      <c r="B951" t="s">
        <v>10</v>
      </c>
      <c r="C951">
        <v>29.7</v>
      </c>
      <c r="D951">
        <v>3</v>
      </c>
      <c r="E951" t="s">
        <v>8</v>
      </c>
      <c r="F951" t="s">
        <v>9</v>
      </c>
      <c r="G951">
        <v>19933.457999999999</v>
      </c>
      <c r="H951">
        <f t="shared" si="208"/>
        <v>19933.457999999999</v>
      </c>
      <c r="I951" t="str">
        <f t="shared" si="209"/>
        <v/>
      </c>
      <c r="J951" t="str">
        <f t="shared" si="196"/>
        <v/>
      </c>
      <c r="K951">
        <f t="shared" si="197"/>
        <v>19933.457999999999</v>
      </c>
      <c r="L951">
        <f t="shared" si="198"/>
        <v>19933.457999999999</v>
      </c>
      <c r="M951" t="str">
        <f t="shared" si="199"/>
        <v/>
      </c>
      <c r="N951">
        <f t="shared" si="200"/>
        <v>19933.457999999999</v>
      </c>
      <c r="O951" s="8" t="str">
        <f t="shared" si="201"/>
        <v/>
      </c>
      <c r="P951" t="str">
        <f t="shared" si="202"/>
        <v/>
      </c>
      <c r="Q951" s="8">
        <f t="shared" si="203"/>
        <v>19933.457999999999</v>
      </c>
      <c r="R951" s="8" t="str">
        <f t="shared" si="204"/>
        <v/>
      </c>
      <c r="S951" s="8">
        <f t="shared" si="205"/>
        <v>19933.457999999999</v>
      </c>
      <c r="T951" s="8" t="str">
        <f t="shared" si="206"/>
        <v/>
      </c>
      <c r="U951" s="8" t="str">
        <f t="shared" si="207"/>
        <v/>
      </c>
    </row>
    <row r="952" spans="1:21" ht="17" x14ac:dyDescent="0.2">
      <c r="A952">
        <v>57</v>
      </c>
      <c r="B952" t="s">
        <v>10</v>
      </c>
      <c r="C952">
        <v>18.335000000000001</v>
      </c>
      <c r="D952">
        <v>0</v>
      </c>
      <c r="E952" t="s">
        <v>11</v>
      </c>
      <c r="F952" t="s">
        <v>14</v>
      </c>
      <c r="G952">
        <v>11534.872649999999</v>
      </c>
      <c r="H952" t="str">
        <f t="shared" si="208"/>
        <v/>
      </c>
      <c r="I952">
        <f t="shared" si="209"/>
        <v>11534.872649999999</v>
      </c>
      <c r="J952">
        <f t="shared" si="196"/>
        <v>11534.872649999999</v>
      </c>
      <c r="K952" t="str">
        <f t="shared" si="197"/>
        <v/>
      </c>
      <c r="L952">
        <f t="shared" si="198"/>
        <v>11534.872649999999</v>
      </c>
      <c r="M952" t="str">
        <f t="shared" si="199"/>
        <v/>
      </c>
      <c r="N952" t="str">
        <f t="shared" si="200"/>
        <v/>
      </c>
      <c r="O952" s="8">
        <f t="shared" si="201"/>
        <v>11534.872649999999</v>
      </c>
      <c r="P952">
        <f t="shared" si="202"/>
        <v>11534.872649999999</v>
      </c>
      <c r="Q952" s="8" t="str">
        <f t="shared" si="203"/>
        <v/>
      </c>
      <c r="R952" s="8" t="str">
        <f t="shared" si="204"/>
        <v/>
      </c>
      <c r="S952" s="8" t="str">
        <f t="shared" si="205"/>
        <v/>
      </c>
      <c r="T952" s="8">
        <f t="shared" si="206"/>
        <v>11534.872649999999</v>
      </c>
      <c r="U952" s="8" t="str">
        <f t="shared" si="207"/>
        <v/>
      </c>
    </row>
    <row r="953" spans="1:21" ht="17" x14ac:dyDescent="0.2">
      <c r="A953">
        <v>51</v>
      </c>
      <c r="B953" t="s">
        <v>10</v>
      </c>
      <c r="C953">
        <v>42.9</v>
      </c>
      <c r="D953">
        <v>2</v>
      </c>
      <c r="E953" t="s">
        <v>8</v>
      </c>
      <c r="F953" t="s">
        <v>12</v>
      </c>
      <c r="G953">
        <v>47462.894</v>
      </c>
      <c r="H953">
        <f t="shared" si="208"/>
        <v>47462.894</v>
      </c>
      <c r="I953" t="str">
        <f t="shared" si="209"/>
        <v/>
      </c>
      <c r="J953" t="str">
        <f t="shared" si="196"/>
        <v/>
      </c>
      <c r="K953">
        <f t="shared" si="197"/>
        <v>47462.894</v>
      </c>
      <c r="L953">
        <f t="shared" si="198"/>
        <v>47462.894</v>
      </c>
      <c r="M953" t="str">
        <f t="shared" si="199"/>
        <v/>
      </c>
      <c r="N953">
        <f t="shared" si="200"/>
        <v>47462.894</v>
      </c>
      <c r="O953" s="8" t="str">
        <f t="shared" si="201"/>
        <v/>
      </c>
      <c r="P953">
        <f t="shared" si="202"/>
        <v>47462.894</v>
      </c>
      <c r="Q953" s="8" t="str">
        <f t="shared" si="203"/>
        <v/>
      </c>
      <c r="R953" s="8">
        <f t="shared" si="204"/>
        <v>47462.894</v>
      </c>
      <c r="S953" s="8" t="str">
        <f t="shared" si="205"/>
        <v/>
      </c>
      <c r="T953" s="8" t="str">
        <f t="shared" si="206"/>
        <v/>
      </c>
      <c r="U953" s="8" t="str">
        <f t="shared" si="207"/>
        <v/>
      </c>
    </row>
    <row r="954" spans="1:21" ht="17" x14ac:dyDescent="0.2">
      <c r="A954">
        <v>30</v>
      </c>
      <c r="B954" t="s">
        <v>7</v>
      </c>
      <c r="C954">
        <v>28.405000000000001</v>
      </c>
      <c r="D954">
        <v>1</v>
      </c>
      <c r="E954" t="s">
        <v>11</v>
      </c>
      <c r="F954" t="s">
        <v>13</v>
      </c>
      <c r="G954">
        <v>4527.1829500000003</v>
      </c>
      <c r="H954" t="str">
        <f t="shared" si="208"/>
        <v/>
      </c>
      <c r="I954">
        <f t="shared" si="209"/>
        <v>4527.1829500000003</v>
      </c>
      <c r="J954" t="str">
        <f t="shared" si="196"/>
        <v/>
      </c>
      <c r="K954">
        <f t="shared" si="197"/>
        <v>4527.1829500000003</v>
      </c>
      <c r="L954" t="str">
        <f t="shared" si="198"/>
        <v/>
      </c>
      <c r="M954">
        <f t="shared" si="199"/>
        <v>4527.1829500000003</v>
      </c>
      <c r="N954" t="str">
        <f t="shared" si="200"/>
        <v/>
      </c>
      <c r="O954" s="8">
        <f t="shared" si="201"/>
        <v>4527.1829500000003</v>
      </c>
      <c r="P954" t="str">
        <f t="shared" si="202"/>
        <v/>
      </c>
      <c r="Q954" s="8">
        <f t="shared" si="203"/>
        <v>4527.1829500000003</v>
      </c>
      <c r="R954" s="8" t="str">
        <f t="shared" si="204"/>
        <v/>
      </c>
      <c r="S954" s="8" t="str">
        <f t="shared" si="205"/>
        <v/>
      </c>
      <c r="T954" s="8" t="str">
        <f t="shared" si="206"/>
        <v/>
      </c>
      <c r="U954" s="8">
        <f t="shared" si="207"/>
        <v>4527.1829500000003</v>
      </c>
    </row>
    <row r="955" spans="1:21" ht="17" x14ac:dyDescent="0.2">
      <c r="A955">
        <v>44</v>
      </c>
      <c r="B955" t="s">
        <v>10</v>
      </c>
      <c r="C955">
        <v>30.2</v>
      </c>
      <c r="D955">
        <v>2</v>
      </c>
      <c r="E955" t="s">
        <v>8</v>
      </c>
      <c r="F955" t="s">
        <v>9</v>
      </c>
      <c r="G955">
        <v>38998.546000000002</v>
      </c>
      <c r="H955">
        <f t="shared" si="208"/>
        <v>38998.546000000002</v>
      </c>
      <c r="I955" t="str">
        <f t="shared" si="209"/>
        <v/>
      </c>
      <c r="J955" t="str">
        <f t="shared" si="196"/>
        <v/>
      </c>
      <c r="K955">
        <f t="shared" si="197"/>
        <v>38998.546000000002</v>
      </c>
      <c r="L955">
        <f t="shared" si="198"/>
        <v>38998.546000000002</v>
      </c>
      <c r="M955" t="str">
        <f t="shared" si="199"/>
        <v/>
      </c>
      <c r="N955">
        <f t="shared" si="200"/>
        <v>38998.546000000002</v>
      </c>
      <c r="O955" s="8" t="str">
        <f t="shared" si="201"/>
        <v/>
      </c>
      <c r="P955" t="str">
        <f t="shared" si="202"/>
        <v/>
      </c>
      <c r="Q955" s="8">
        <f t="shared" si="203"/>
        <v>38998.546000000002</v>
      </c>
      <c r="R955" s="8" t="str">
        <f t="shared" si="204"/>
        <v/>
      </c>
      <c r="S955" s="8">
        <f t="shared" si="205"/>
        <v>38998.546000000002</v>
      </c>
      <c r="T955" s="8" t="str">
        <f t="shared" si="206"/>
        <v/>
      </c>
      <c r="U955" s="8" t="str">
        <f t="shared" si="207"/>
        <v/>
      </c>
    </row>
    <row r="956" spans="1:21" ht="17" x14ac:dyDescent="0.2">
      <c r="A956">
        <v>34</v>
      </c>
      <c r="B956" t="s">
        <v>10</v>
      </c>
      <c r="C956">
        <v>27.835000000000001</v>
      </c>
      <c r="D956">
        <v>1</v>
      </c>
      <c r="E956" t="s">
        <v>8</v>
      </c>
      <c r="F956" t="s">
        <v>13</v>
      </c>
      <c r="G956">
        <v>20009.63365</v>
      </c>
      <c r="H956">
        <f t="shared" si="208"/>
        <v>20009.63365</v>
      </c>
      <c r="I956" t="str">
        <f t="shared" si="209"/>
        <v/>
      </c>
      <c r="J956" t="str">
        <f t="shared" si="196"/>
        <v/>
      </c>
      <c r="K956">
        <f t="shared" si="197"/>
        <v>20009.63365</v>
      </c>
      <c r="L956">
        <f t="shared" si="198"/>
        <v>20009.63365</v>
      </c>
      <c r="M956" t="str">
        <f t="shared" si="199"/>
        <v/>
      </c>
      <c r="N956" t="str">
        <f t="shared" si="200"/>
        <v/>
      </c>
      <c r="O956" s="8">
        <f t="shared" si="201"/>
        <v>20009.63365</v>
      </c>
      <c r="P956" t="str">
        <f t="shared" si="202"/>
        <v/>
      </c>
      <c r="Q956" s="8">
        <f t="shared" si="203"/>
        <v>20009.63365</v>
      </c>
      <c r="R956" s="8" t="str">
        <f t="shared" si="204"/>
        <v/>
      </c>
      <c r="S956" s="8" t="str">
        <f t="shared" si="205"/>
        <v/>
      </c>
      <c r="T956" s="8" t="str">
        <f t="shared" si="206"/>
        <v/>
      </c>
      <c r="U956" s="8">
        <f t="shared" si="207"/>
        <v>20009.63365</v>
      </c>
    </row>
    <row r="957" spans="1:21" ht="17" x14ac:dyDescent="0.2">
      <c r="A957">
        <v>31</v>
      </c>
      <c r="B957" t="s">
        <v>10</v>
      </c>
      <c r="C957">
        <v>39.49</v>
      </c>
      <c r="D957">
        <v>1</v>
      </c>
      <c r="E957" t="s">
        <v>11</v>
      </c>
      <c r="F957" t="s">
        <v>12</v>
      </c>
      <c r="G957">
        <v>3875.7341000000001</v>
      </c>
      <c r="H957" t="str">
        <f t="shared" si="208"/>
        <v/>
      </c>
      <c r="I957">
        <f t="shared" si="209"/>
        <v>3875.7341000000001</v>
      </c>
      <c r="J957" t="str">
        <f t="shared" si="196"/>
        <v/>
      </c>
      <c r="K957">
        <f t="shared" si="197"/>
        <v>3875.7341000000001</v>
      </c>
      <c r="L957">
        <f t="shared" si="198"/>
        <v>3875.7341000000001</v>
      </c>
      <c r="M957" t="str">
        <f t="shared" si="199"/>
        <v/>
      </c>
      <c r="N957">
        <f t="shared" si="200"/>
        <v>3875.7341000000001</v>
      </c>
      <c r="O957" s="8" t="str">
        <f t="shared" si="201"/>
        <v/>
      </c>
      <c r="P957">
        <f t="shared" si="202"/>
        <v>3875.7341000000001</v>
      </c>
      <c r="Q957" s="8" t="str">
        <f t="shared" si="203"/>
        <v/>
      </c>
      <c r="R957" s="8">
        <f t="shared" si="204"/>
        <v>3875.7341000000001</v>
      </c>
      <c r="S957" s="8" t="str">
        <f t="shared" si="205"/>
        <v/>
      </c>
      <c r="T957" s="8" t="str">
        <f t="shared" si="206"/>
        <v/>
      </c>
      <c r="U957" s="8" t="str">
        <f t="shared" si="207"/>
        <v/>
      </c>
    </row>
    <row r="958" spans="1:21" ht="17" x14ac:dyDescent="0.2">
      <c r="A958">
        <v>54</v>
      </c>
      <c r="B958" t="s">
        <v>10</v>
      </c>
      <c r="C958">
        <v>30.8</v>
      </c>
      <c r="D958">
        <v>1</v>
      </c>
      <c r="E958" t="s">
        <v>8</v>
      </c>
      <c r="F958" t="s">
        <v>12</v>
      </c>
      <c r="G958">
        <v>41999.519999999997</v>
      </c>
      <c r="H958">
        <f t="shared" si="208"/>
        <v>41999.519999999997</v>
      </c>
      <c r="I958" t="str">
        <f t="shared" si="209"/>
        <v/>
      </c>
      <c r="J958" t="str">
        <f t="shared" si="196"/>
        <v/>
      </c>
      <c r="K958">
        <f t="shared" si="197"/>
        <v>41999.519999999997</v>
      </c>
      <c r="L958">
        <f t="shared" si="198"/>
        <v>41999.519999999997</v>
      </c>
      <c r="M958" t="str">
        <f t="shared" si="199"/>
        <v/>
      </c>
      <c r="N958">
        <f t="shared" si="200"/>
        <v>41999.519999999997</v>
      </c>
      <c r="O958" s="8" t="str">
        <f t="shared" si="201"/>
        <v/>
      </c>
      <c r="P958">
        <f t="shared" si="202"/>
        <v>41999.519999999997</v>
      </c>
      <c r="Q958" s="8" t="str">
        <f t="shared" si="203"/>
        <v/>
      </c>
      <c r="R958" s="8">
        <f t="shared" si="204"/>
        <v>41999.519999999997</v>
      </c>
      <c r="S958" s="8" t="str">
        <f t="shared" si="205"/>
        <v/>
      </c>
      <c r="T958" s="8" t="str">
        <f t="shared" si="206"/>
        <v/>
      </c>
      <c r="U958" s="8" t="str">
        <f t="shared" si="207"/>
        <v/>
      </c>
    </row>
    <row r="959" spans="1:21" ht="17" x14ac:dyDescent="0.2">
      <c r="A959">
        <v>24</v>
      </c>
      <c r="B959" t="s">
        <v>10</v>
      </c>
      <c r="C959">
        <v>26.79</v>
      </c>
      <c r="D959">
        <v>1</v>
      </c>
      <c r="E959" t="s">
        <v>11</v>
      </c>
      <c r="F959" t="s">
        <v>13</v>
      </c>
      <c r="G959">
        <v>12609.88702</v>
      </c>
      <c r="H959" t="str">
        <f t="shared" si="208"/>
        <v/>
      </c>
      <c r="I959">
        <f t="shared" si="209"/>
        <v>12609.88702</v>
      </c>
      <c r="J959" t="str">
        <f t="shared" si="196"/>
        <v/>
      </c>
      <c r="K959">
        <f t="shared" si="197"/>
        <v>12609.88702</v>
      </c>
      <c r="L959">
        <f t="shared" si="198"/>
        <v>12609.88702</v>
      </c>
      <c r="M959" t="str">
        <f t="shared" si="199"/>
        <v/>
      </c>
      <c r="N959" t="str">
        <f t="shared" si="200"/>
        <v/>
      </c>
      <c r="O959" s="8">
        <f t="shared" si="201"/>
        <v>12609.88702</v>
      </c>
      <c r="P959" t="str">
        <f t="shared" si="202"/>
        <v/>
      </c>
      <c r="Q959" s="8">
        <f t="shared" si="203"/>
        <v>12609.88702</v>
      </c>
      <c r="R959" s="8" t="str">
        <f t="shared" si="204"/>
        <v/>
      </c>
      <c r="S959" s="8" t="str">
        <f t="shared" si="205"/>
        <v/>
      </c>
      <c r="T959" s="8" t="str">
        <f t="shared" si="206"/>
        <v/>
      </c>
      <c r="U959" s="8">
        <f t="shared" si="207"/>
        <v>12609.88702</v>
      </c>
    </row>
    <row r="960" spans="1:21" ht="17" x14ac:dyDescent="0.2">
      <c r="A960">
        <v>43</v>
      </c>
      <c r="B960" t="s">
        <v>10</v>
      </c>
      <c r="C960">
        <v>34.96</v>
      </c>
      <c r="D960">
        <v>1</v>
      </c>
      <c r="E960" t="s">
        <v>8</v>
      </c>
      <c r="F960" t="s">
        <v>14</v>
      </c>
      <c r="G960">
        <v>41034.221400000002</v>
      </c>
      <c r="H960">
        <f t="shared" si="208"/>
        <v>41034.221400000002</v>
      </c>
      <c r="I960" t="str">
        <f t="shared" si="209"/>
        <v/>
      </c>
      <c r="J960" t="str">
        <f t="shared" si="196"/>
        <v/>
      </c>
      <c r="K960">
        <f t="shared" si="197"/>
        <v>41034.221400000002</v>
      </c>
      <c r="L960">
        <f t="shared" si="198"/>
        <v>41034.221400000002</v>
      </c>
      <c r="M960" t="str">
        <f t="shared" si="199"/>
        <v/>
      </c>
      <c r="N960" t="str">
        <f t="shared" si="200"/>
        <v/>
      </c>
      <c r="O960" s="8">
        <f t="shared" si="201"/>
        <v>41034.221400000002</v>
      </c>
      <c r="P960">
        <f t="shared" si="202"/>
        <v>41034.221400000002</v>
      </c>
      <c r="Q960" s="8" t="str">
        <f t="shared" si="203"/>
        <v/>
      </c>
      <c r="R960" s="8" t="str">
        <f t="shared" si="204"/>
        <v/>
      </c>
      <c r="S960" s="8" t="str">
        <f t="shared" si="205"/>
        <v/>
      </c>
      <c r="T960" s="8">
        <f t="shared" si="206"/>
        <v>41034.221400000002</v>
      </c>
      <c r="U960" s="8" t="str">
        <f t="shared" si="207"/>
        <v/>
      </c>
    </row>
    <row r="961" spans="1:21" ht="17" x14ac:dyDescent="0.2">
      <c r="A961">
        <v>48</v>
      </c>
      <c r="B961" t="s">
        <v>10</v>
      </c>
      <c r="C961">
        <v>36.67</v>
      </c>
      <c r="D961">
        <v>1</v>
      </c>
      <c r="E961" t="s">
        <v>11</v>
      </c>
      <c r="F961" t="s">
        <v>13</v>
      </c>
      <c r="G961">
        <v>28468.919010000001</v>
      </c>
      <c r="H961" t="str">
        <f t="shared" si="208"/>
        <v/>
      </c>
      <c r="I961">
        <f t="shared" si="209"/>
        <v>28468.919010000001</v>
      </c>
      <c r="J961" t="str">
        <f t="shared" si="196"/>
        <v/>
      </c>
      <c r="K961">
        <f t="shared" si="197"/>
        <v>28468.919010000001</v>
      </c>
      <c r="L961">
        <f t="shared" si="198"/>
        <v>28468.919010000001</v>
      </c>
      <c r="M961" t="str">
        <f t="shared" si="199"/>
        <v/>
      </c>
      <c r="N961" t="str">
        <f t="shared" si="200"/>
        <v/>
      </c>
      <c r="O961" s="8">
        <f t="shared" si="201"/>
        <v>28468.919010000001</v>
      </c>
      <c r="P961" t="str">
        <f t="shared" si="202"/>
        <v/>
      </c>
      <c r="Q961" s="8">
        <f t="shared" si="203"/>
        <v>28468.919010000001</v>
      </c>
      <c r="R961" s="8" t="str">
        <f t="shared" si="204"/>
        <v/>
      </c>
      <c r="S961" s="8" t="str">
        <f t="shared" si="205"/>
        <v/>
      </c>
      <c r="T961" s="8" t="str">
        <f t="shared" si="206"/>
        <v/>
      </c>
      <c r="U961" s="8">
        <f t="shared" si="207"/>
        <v>28468.919010000001</v>
      </c>
    </row>
    <row r="962" spans="1:21" ht="17" x14ac:dyDescent="0.2">
      <c r="A962">
        <v>19</v>
      </c>
      <c r="B962" t="s">
        <v>7</v>
      </c>
      <c r="C962">
        <v>39.615000000000002</v>
      </c>
      <c r="D962">
        <v>1</v>
      </c>
      <c r="E962" t="s">
        <v>11</v>
      </c>
      <c r="F962" t="s">
        <v>13</v>
      </c>
      <c r="G962">
        <v>2730.1078499999999</v>
      </c>
      <c r="H962" t="str">
        <f t="shared" si="208"/>
        <v/>
      </c>
      <c r="I962">
        <f t="shared" si="209"/>
        <v>2730.1078499999999</v>
      </c>
      <c r="J962" t="str">
        <f t="shared" si="196"/>
        <v/>
      </c>
      <c r="K962">
        <f t="shared" si="197"/>
        <v>2730.1078499999999</v>
      </c>
      <c r="L962" t="str">
        <f t="shared" si="198"/>
        <v/>
      </c>
      <c r="M962">
        <f t="shared" si="199"/>
        <v>2730.1078499999999</v>
      </c>
      <c r="N962" t="str">
        <f t="shared" si="200"/>
        <v/>
      </c>
      <c r="O962" s="8">
        <f t="shared" si="201"/>
        <v>2730.1078499999999</v>
      </c>
      <c r="P962" t="str">
        <f t="shared" si="202"/>
        <v/>
      </c>
      <c r="Q962" s="8">
        <f t="shared" si="203"/>
        <v>2730.1078499999999</v>
      </c>
      <c r="R962" s="8" t="str">
        <f t="shared" si="204"/>
        <v/>
      </c>
      <c r="S962" s="8" t="str">
        <f t="shared" si="205"/>
        <v/>
      </c>
      <c r="T962" s="8" t="str">
        <f t="shared" si="206"/>
        <v/>
      </c>
      <c r="U962" s="8">
        <f t="shared" si="207"/>
        <v>2730.1078499999999</v>
      </c>
    </row>
    <row r="963" spans="1:21" ht="17" x14ac:dyDescent="0.2">
      <c r="A963">
        <v>29</v>
      </c>
      <c r="B963" t="s">
        <v>7</v>
      </c>
      <c r="C963">
        <v>25.9</v>
      </c>
      <c r="D963">
        <v>0</v>
      </c>
      <c r="E963" t="s">
        <v>11</v>
      </c>
      <c r="F963" t="s">
        <v>9</v>
      </c>
      <c r="G963">
        <v>3353.2840000000001</v>
      </c>
      <c r="H963" t="str">
        <f t="shared" si="208"/>
        <v/>
      </c>
      <c r="I963">
        <f t="shared" si="209"/>
        <v>3353.2840000000001</v>
      </c>
      <c r="J963" t="str">
        <f t="shared" ref="J963:J1026" si="210">IF(C963&lt;=25,G963,"")</f>
        <v/>
      </c>
      <c r="K963">
        <f t="shared" ref="K963:K1026" si="211">IF(C963&gt;25,G963,"")</f>
        <v>3353.2840000000001</v>
      </c>
      <c r="L963" t="str">
        <f t="shared" ref="L963:L1026" si="212">IF(B963="male",G963,"")</f>
        <v/>
      </c>
      <c r="M963">
        <f t="shared" ref="M963:M1026" si="213">IF(B963="female",G963,"")</f>
        <v>3353.2840000000001</v>
      </c>
      <c r="N963">
        <f t="shared" ref="N963:N1026" si="214">IF(OR(F963="southwest", F963="southeast"),G963,"")</f>
        <v>3353.2840000000001</v>
      </c>
      <c r="O963" s="8" t="str">
        <f t="shared" ref="O963:O1026" si="215">IF(OR(F963="northwest", F963="northeast"), G963, "")</f>
        <v/>
      </c>
      <c r="P963" t="str">
        <f t="shared" ref="P963:P1026" si="216">IF(OR(F963="northeast", F963="southeast"),G963,"")</f>
        <v/>
      </c>
      <c r="Q963" s="8">
        <f t="shared" ref="Q963:Q1026" si="217">IF(OR(F963="southwest", F963="northwest"),G963,"")</f>
        <v>3353.2840000000001</v>
      </c>
      <c r="R963" s="8" t="str">
        <f t="shared" ref="R963:R1026" si="218">IF(F963="southeast",G963,"")</f>
        <v/>
      </c>
      <c r="S963" s="8">
        <f t="shared" ref="S963:S1026" si="219">IF(F963="southwest",G963,"")</f>
        <v>3353.2840000000001</v>
      </c>
      <c r="T963" s="8" t="str">
        <f t="shared" ref="T963:T1026" si="220">IF(F963="northeast", G963,"")</f>
        <v/>
      </c>
      <c r="U963" s="8" t="str">
        <f t="shared" ref="U963:U1026" si="221">IF(F963="northwest",G963,"")</f>
        <v/>
      </c>
    </row>
    <row r="964" spans="1:21" ht="17" x14ac:dyDescent="0.2">
      <c r="A964">
        <v>63</v>
      </c>
      <c r="B964" t="s">
        <v>7</v>
      </c>
      <c r="C964">
        <v>35.200000000000003</v>
      </c>
      <c r="D964">
        <v>1</v>
      </c>
      <c r="E964" t="s">
        <v>11</v>
      </c>
      <c r="F964" t="s">
        <v>12</v>
      </c>
      <c r="G964">
        <v>14474.674999999999</v>
      </c>
      <c r="H964" t="str">
        <f t="shared" ref="H964:H1027" si="222">IF(E964="yes",G964,"")</f>
        <v/>
      </c>
      <c r="I964">
        <f t="shared" ref="I964:I1027" si="223">IF(E964="no",G964,"")</f>
        <v>14474.674999999999</v>
      </c>
      <c r="J964" t="str">
        <f t="shared" si="210"/>
        <v/>
      </c>
      <c r="K964">
        <f t="shared" si="211"/>
        <v>14474.674999999999</v>
      </c>
      <c r="L964" t="str">
        <f t="shared" si="212"/>
        <v/>
      </c>
      <c r="M964">
        <f t="shared" si="213"/>
        <v>14474.674999999999</v>
      </c>
      <c r="N964">
        <f t="shared" si="214"/>
        <v>14474.674999999999</v>
      </c>
      <c r="O964" s="8" t="str">
        <f t="shared" si="215"/>
        <v/>
      </c>
      <c r="P964">
        <f t="shared" si="216"/>
        <v>14474.674999999999</v>
      </c>
      <c r="Q964" s="8" t="str">
        <f t="shared" si="217"/>
        <v/>
      </c>
      <c r="R964" s="8">
        <f t="shared" si="218"/>
        <v>14474.674999999999</v>
      </c>
      <c r="S964" s="8" t="str">
        <f t="shared" si="219"/>
        <v/>
      </c>
      <c r="T964" s="8" t="str">
        <f t="shared" si="220"/>
        <v/>
      </c>
      <c r="U964" s="8" t="str">
        <f t="shared" si="221"/>
        <v/>
      </c>
    </row>
    <row r="965" spans="1:21" ht="17" x14ac:dyDescent="0.2">
      <c r="A965">
        <v>46</v>
      </c>
      <c r="B965" t="s">
        <v>10</v>
      </c>
      <c r="C965">
        <v>24.795000000000002</v>
      </c>
      <c r="D965">
        <v>3</v>
      </c>
      <c r="E965" t="s">
        <v>11</v>
      </c>
      <c r="F965" t="s">
        <v>14</v>
      </c>
      <c r="G965">
        <v>9500.5730500000009</v>
      </c>
      <c r="H965" t="str">
        <f t="shared" si="222"/>
        <v/>
      </c>
      <c r="I965">
        <f t="shared" si="223"/>
        <v>9500.5730500000009</v>
      </c>
      <c r="J965">
        <f t="shared" si="210"/>
        <v>9500.5730500000009</v>
      </c>
      <c r="K965" t="str">
        <f t="shared" si="211"/>
        <v/>
      </c>
      <c r="L965">
        <f t="shared" si="212"/>
        <v>9500.5730500000009</v>
      </c>
      <c r="M965" t="str">
        <f t="shared" si="213"/>
        <v/>
      </c>
      <c r="N965" t="str">
        <f t="shared" si="214"/>
        <v/>
      </c>
      <c r="O965" s="8">
        <f t="shared" si="215"/>
        <v>9500.5730500000009</v>
      </c>
      <c r="P965">
        <f t="shared" si="216"/>
        <v>9500.5730500000009</v>
      </c>
      <c r="Q965" s="8" t="str">
        <f t="shared" si="217"/>
        <v/>
      </c>
      <c r="R965" s="8" t="str">
        <f t="shared" si="218"/>
        <v/>
      </c>
      <c r="S965" s="8" t="str">
        <f t="shared" si="219"/>
        <v/>
      </c>
      <c r="T965" s="8">
        <f t="shared" si="220"/>
        <v>9500.5730500000009</v>
      </c>
      <c r="U965" s="8" t="str">
        <f t="shared" si="221"/>
        <v/>
      </c>
    </row>
    <row r="966" spans="1:21" ht="17" x14ac:dyDescent="0.2">
      <c r="A966">
        <v>52</v>
      </c>
      <c r="B966" t="s">
        <v>10</v>
      </c>
      <c r="C966">
        <v>36.765000000000001</v>
      </c>
      <c r="D966">
        <v>2</v>
      </c>
      <c r="E966" t="s">
        <v>11</v>
      </c>
      <c r="F966" t="s">
        <v>13</v>
      </c>
      <c r="G966">
        <v>26467.09737</v>
      </c>
      <c r="H966" t="str">
        <f t="shared" si="222"/>
        <v/>
      </c>
      <c r="I966">
        <f t="shared" si="223"/>
        <v>26467.09737</v>
      </c>
      <c r="J966" t="str">
        <f t="shared" si="210"/>
        <v/>
      </c>
      <c r="K966">
        <f t="shared" si="211"/>
        <v>26467.09737</v>
      </c>
      <c r="L966">
        <f t="shared" si="212"/>
        <v>26467.09737</v>
      </c>
      <c r="M966" t="str">
        <f t="shared" si="213"/>
        <v/>
      </c>
      <c r="N966" t="str">
        <f t="shared" si="214"/>
        <v/>
      </c>
      <c r="O966" s="8">
        <f t="shared" si="215"/>
        <v>26467.09737</v>
      </c>
      <c r="P966" t="str">
        <f t="shared" si="216"/>
        <v/>
      </c>
      <c r="Q966" s="8">
        <f t="shared" si="217"/>
        <v>26467.09737</v>
      </c>
      <c r="R966" s="8" t="str">
        <f t="shared" si="218"/>
        <v/>
      </c>
      <c r="S966" s="8" t="str">
        <f t="shared" si="219"/>
        <v/>
      </c>
      <c r="T966" s="8" t="str">
        <f t="shared" si="220"/>
        <v/>
      </c>
      <c r="U966" s="8">
        <f t="shared" si="221"/>
        <v>26467.09737</v>
      </c>
    </row>
    <row r="967" spans="1:21" ht="17" x14ac:dyDescent="0.2">
      <c r="A967">
        <v>35</v>
      </c>
      <c r="B967" t="s">
        <v>10</v>
      </c>
      <c r="C967">
        <v>27.1</v>
      </c>
      <c r="D967">
        <v>1</v>
      </c>
      <c r="E967" t="s">
        <v>11</v>
      </c>
      <c r="F967" t="s">
        <v>9</v>
      </c>
      <c r="G967">
        <v>4746.3440000000001</v>
      </c>
      <c r="H967" t="str">
        <f t="shared" si="222"/>
        <v/>
      </c>
      <c r="I967">
        <f t="shared" si="223"/>
        <v>4746.3440000000001</v>
      </c>
      <c r="J967" t="str">
        <f t="shared" si="210"/>
        <v/>
      </c>
      <c r="K967">
        <f t="shared" si="211"/>
        <v>4746.3440000000001</v>
      </c>
      <c r="L967">
        <f t="shared" si="212"/>
        <v>4746.3440000000001</v>
      </c>
      <c r="M967" t="str">
        <f t="shared" si="213"/>
        <v/>
      </c>
      <c r="N967">
        <f t="shared" si="214"/>
        <v>4746.3440000000001</v>
      </c>
      <c r="O967" s="8" t="str">
        <f t="shared" si="215"/>
        <v/>
      </c>
      <c r="P967" t="str">
        <f t="shared" si="216"/>
        <v/>
      </c>
      <c r="Q967" s="8">
        <f t="shared" si="217"/>
        <v>4746.3440000000001</v>
      </c>
      <c r="R967" s="8" t="str">
        <f t="shared" si="218"/>
        <v/>
      </c>
      <c r="S967" s="8">
        <f t="shared" si="219"/>
        <v>4746.3440000000001</v>
      </c>
      <c r="T967" s="8" t="str">
        <f t="shared" si="220"/>
        <v/>
      </c>
      <c r="U967" s="8" t="str">
        <f t="shared" si="221"/>
        <v/>
      </c>
    </row>
    <row r="968" spans="1:21" ht="17" x14ac:dyDescent="0.2">
      <c r="A968">
        <v>51</v>
      </c>
      <c r="B968" t="s">
        <v>10</v>
      </c>
      <c r="C968">
        <v>24.795000000000002</v>
      </c>
      <c r="D968">
        <v>2</v>
      </c>
      <c r="E968" t="s">
        <v>8</v>
      </c>
      <c r="F968" t="s">
        <v>13</v>
      </c>
      <c r="G968">
        <v>23967.38305</v>
      </c>
      <c r="H968">
        <f t="shared" si="222"/>
        <v>23967.38305</v>
      </c>
      <c r="I968" t="str">
        <f t="shared" si="223"/>
        <v/>
      </c>
      <c r="J968">
        <f t="shared" si="210"/>
        <v>23967.38305</v>
      </c>
      <c r="K968" t="str">
        <f t="shared" si="211"/>
        <v/>
      </c>
      <c r="L968">
        <f t="shared" si="212"/>
        <v>23967.38305</v>
      </c>
      <c r="M968" t="str">
        <f t="shared" si="213"/>
        <v/>
      </c>
      <c r="N968" t="str">
        <f t="shared" si="214"/>
        <v/>
      </c>
      <c r="O968" s="8">
        <f t="shared" si="215"/>
        <v>23967.38305</v>
      </c>
      <c r="P968" t="str">
        <f t="shared" si="216"/>
        <v/>
      </c>
      <c r="Q968" s="8">
        <f t="shared" si="217"/>
        <v>23967.38305</v>
      </c>
      <c r="R968" s="8" t="str">
        <f t="shared" si="218"/>
        <v/>
      </c>
      <c r="S968" s="8" t="str">
        <f t="shared" si="219"/>
        <v/>
      </c>
      <c r="T968" s="8" t="str">
        <f t="shared" si="220"/>
        <v/>
      </c>
      <c r="U968" s="8">
        <f t="shared" si="221"/>
        <v>23967.38305</v>
      </c>
    </row>
    <row r="969" spans="1:21" ht="17" x14ac:dyDescent="0.2">
      <c r="A969">
        <v>44</v>
      </c>
      <c r="B969" t="s">
        <v>10</v>
      </c>
      <c r="C969">
        <v>25.364999999999998</v>
      </c>
      <c r="D969">
        <v>1</v>
      </c>
      <c r="E969" t="s">
        <v>11</v>
      </c>
      <c r="F969" t="s">
        <v>13</v>
      </c>
      <c r="G969">
        <v>7518.0253499999999</v>
      </c>
      <c r="H969" t="str">
        <f t="shared" si="222"/>
        <v/>
      </c>
      <c r="I969">
        <f t="shared" si="223"/>
        <v>7518.0253499999999</v>
      </c>
      <c r="J969" t="str">
        <f t="shared" si="210"/>
        <v/>
      </c>
      <c r="K969">
        <f t="shared" si="211"/>
        <v>7518.0253499999999</v>
      </c>
      <c r="L969">
        <f t="shared" si="212"/>
        <v>7518.0253499999999</v>
      </c>
      <c r="M969" t="str">
        <f t="shared" si="213"/>
        <v/>
      </c>
      <c r="N969" t="str">
        <f t="shared" si="214"/>
        <v/>
      </c>
      <c r="O969" s="8">
        <f t="shared" si="215"/>
        <v>7518.0253499999999</v>
      </c>
      <c r="P969" t="str">
        <f t="shared" si="216"/>
        <v/>
      </c>
      <c r="Q969" s="8">
        <f t="shared" si="217"/>
        <v>7518.0253499999999</v>
      </c>
      <c r="R969" s="8" t="str">
        <f t="shared" si="218"/>
        <v/>
      </c>
      <c r="S969" s="8" t="str">
        <f t="shared" si="219"/>
        <v/>
      </c>
      <c r="T969" s="8" t="str">
        <f t="shared" si="220"/>
        <v/>
      </c>
      <c r="U969" s="8">
        <f t="shared" si="221"/>
        <v>7518.0253499999999</v>
      </c>
    </row>
    <row r="970" spans="1:21" ht="17" x14ac:dyDescent="0.2">
      <c r="A970">
        <v>21</v>
      </c>
      <c r="B970" t="s">
        <v>10</v>
      </c>
      <c r="C970">
        <v>25.745000000000001</v>
      </c>
      <c r="D970">
        <v>2</v>
      </c>
      <c r="E970" t="s">
        <v>11</v>
      </c>
      <c r="F970" t="s">
        <v>14</v>
      </c>
      <c r="G970">
        <v>3279.8685500000001</v>
      </c>
      <c r="H970" t="str">
        <f t="shared" si="222"/>
        <v/>
      </c>
      <c r="I970">
        <f t="shared" si="223"/>
        <v>3279.8685500000001</v>
      </c>
      <c r="J970" t="str">
        <f t="shared" si="210"/>
        <v/>
      </c>
      <c r="K970">
        <f t="shared" si="211"/>
        <v>3279.8685500000001</v>
      </c>
      <c r="L970">
        <f t="shared" si="212"/>
        <v>3279.8685500000001</v>
      </c>
      <c r="M970" t="str">
        <f t="shared" si="213"/>
        <v/>
      </c>
      <c r="N970" t="str">
        <f t="shared" si="214"/>
        <v/>
      </c>
      <c r="O970" s="8">
        <f t="shared" si="215"/>
        <v>3279.8685500000001</v>
      </c>
      <c r="P970">
        <f t="shared" si="216"/>
        <v>3279.8685500000001</v>
      </c>
      <c r="Q970" s="8" t="str">
        <f t="shared" si="217"/>
        <v/>
      </c>
      <c r="R970" s="8" t="str">
        <f t="shared" si="218"/>
        <v/>
      </c>
      <c r="S970" s="8" t="str">
        <f t="shared" si="219"/>
        <v/>
      </c>
      <c r="T970" s="8">
        <f t="shared" si="220"/>
        <v>3279.8685500000001</v>
      </c>
      <c r="U970" s="8" t="str">
        <f t="shared" si="221"/>
        <v/>
      </c>
    </row>
    <row r="971" spans="1:21" ht="17" x14ac:dyDescent="0.2">
      <c r="A971">
        <v>39</v>
      </c>
      <c r="B971" t="s">
        <v>7</v>
      </c>
      <c r="C971">
        <v>34.32</v>
      </c>
      <c r="D971">
        <v>5</v>
      </c>
      <c r="E971" t="s">
        <v>11</v>
      </c>
      <c r="F971" t="s">
        <v>12</v>
      </c>
      <c r="G971">
        <v>8596.8277999999991</v>
      </c>
      <c r="H971" t="str">
        <f t="shared" si="222"/>
        <v/>
      </c>
      <c r="I971">
        <f t="shared" si="223"/>
        <v>8596.8277999999991</v>
      </c>
      <c r="J971" t="str">
        <f t="shared" si="210"/>
        <v/>
      </c>
      <c r="K971">
        <f t="shared" si="211"/>
        <v>8596.8277999999991</v>
      </c>
      <c r="L971" t="str">
        <f t="shared" si="212"/>
        <v/>
      </c>
      <c r="M971">
        <f t="shared" si="213"/>
        <v>8596.8277999999991</v>
      </c>
      <c r="N971">
        <f t="shared" si="214"/>
        <v>8596.8277999999991</v>
      </c>
      <c r="O971" s="8" t="str">
        <f t="shared" si="215"/>
        <v/>
      </c>
      <c r="P971">
        <f t="shared" si="216"/>
        <v>8596.8277999999991</v>
      </c>
      <c r="Q971" s="8" t="str">
        <f t="shared" si="217"/>
        <v/>
      </c>
      <c r="R971" s="8">
        <f t="shared" si="218"/>
        <v>8596.8277999999991</v>
      </c>
      <c r="S971" s="8" t="str">
        <f t="shared" si="219"/>
        <v/>
      </c>
      <c r="T971" s="8" t="str">
        <f t="shared" si="220"/>
        <v/>
      </c>
      <c r="U971" s="8" t="str">
        <f t="shared" si="221"/>
        <v/>
      </c>
    </row>
    <row r="972" spans="1:21" ht="17" x14ac:dyDescent="0.2">
      <c r="A972">
        <v>50</v>
      </c>
      <c r="B972" t="s">
        <v>7</v>
      </c>
      <c r="C972">
        <v>28.16</v>
      </c>
      <c r="D972">
        <v>3</v>
      </c>
      <c r="E972" t="s">
        <v>11</v>
      </c>
      <c r="F972" t="s">
        <v>12</v>
      </c>
      <c r="G972">
        <v>10702.642400000001</v>
      </c>
      <c r="H972" t="str">
        <f t="shared" si="222"/>
        <v/>
      </c>
      <c r="I972">
        <f t="shared" si="223"/>
        <v>10702.642400000001</v>
      </c>
      <c r="J972" t="str">
        <f t="shared" si="210"/>
        <v/>
      </c>
      <c r="K972">
        <f t="shared" si="211"/>
        <v>10702.642400000001</v>
      </c>
      <c r="L972" t="str">
        <f t="shared" si="212"/>
        <v/>
      </c>
      <c r="M972">
        <f t="shared" si="213"/>
        <v>10702.642400000001</v>
      </c>
      <c r="N972">
        <f t="shared" si="214"/>
        <v>10702.642400000001</v>
      </c>
      <c r="O972" s="8" t="str">
        <f t="shared" si="215"/>
        <v/>
      </c>
      <c r="P972">
        <f t="shared" si="216"/>
        <v>10702.642400000001</v>
      </c>
      <c r="Q972" s="8" t="str">
        <f t="shared" si="217"/>
        <v/>
      </c>
      <c r="R972" s="8">
        <f t="shared" si="218"/>
        <v>10702.642400000001</v>
      </c>
      <c r="S972" s="8" t="str">
        <f t="shared" si="219"/>
        <v/>
      </c>
      <c r="T972" s="8" t="str">
        <f t="shared" si="220"/>
        <v/>
      </c>
      <c r="U972" s="8" t="str">
        <f t="shared" si="221"/>
        <v/>
      </c>
    </row>
    <row r="973" spans="1:21" ht="17" x14ac:dyDescent="0.2">
      <c r="A973">
        <v>34</v>
      </c>
      <c r="B973" t="s">
        <v>7</v>
      </c>
      <c r="C973">
        <v>23.56</v>
      </c>
      <c r="D973">
        <v>0</v>
      </c>
      <c r="E973" t="s">
        <v>11</v>
      </c>
      <c r="F973" t="s">
        <v>14</v>
      </c>
      <c r="G973">
        <v>4992.3764000000001</v>
      </c>
      <c r="H973" t="str">
        <f t="shared" si="222"/>
        <v/>
      </c>
      <c r="I973">
        <f t="shared" si="223"/>
        <v>4992.3764000000001</v>
      </c>
      <c r="J973">
        <f t="shared" si="210"/>
        <v>4992.3764000000001</v>
      </c>
      <c r="K973" t="str">
        <f t="shared" si="211"/>
        <v/>
      </c>
      <c r="L973" t="str">
        <f t="shared" si="212"/>
        <v/>
      </c>
      <c r="M973">
        <f t="shared" si="213"/>
        <v>4992.3764000000001</v>
      </c>
      <c r="N973" t="str">
        <f t="shared" si="214"/>
        <v/>
      </c>
      <c r="O973" s="8">
        <f t="shared" si="215"/>
        <v>4992.3764000000001</v>
      </c>
      <c r="P973">
        <f t="shared" si="216"/>
        <v>4992.3764000000001</v>
      </c>
      <c r="Q973" s="8" t="str">
        <f t="shared" si="217"/>
        <v/>
      </c>
      <c r="R973" s="8" t="str">
        <f t="shared" si="218"/>
        <v/>
      </c>
      <c r="S973" s="8" t="str">
        <f t="shared" si="219"/>
        <v/>
      </c>
      <c r="T973" s="8">
        <f t="shared" si="220"/>
        <v>4992.3764000000001</v>
      </c>
      <c r="U973" s="8" t="str">
        <f t="shared" si="221"/>
        <v/>
      </c>
    </row>
    <row r="974" spans="1:21" ht="17" x14ac:dyDescent="0.2">
      <c r="A974">
        <v>22</v>
      </c>
      <c r="B974" t="s">
        <v>7</v>
      </c>
      <c r="C974">
        <v>20.234999999999999</v>
      </c>
      <c r="D974">
        <v>0</v>
      </c>
      <c r="E974" t="s">
        <v>11</v>
      </c>
      <c r="F974" t="s">
        <v>13</v>
      </c>
      <c r="G974">
        <v>2527.8186500000002</v>
      </c>
      <c r="H974" t="str">
        <f t="shared" si="222"/>
        <v/>
      </c>
      <c r="I974">
        <f t="shared" si="223"/>
        <v>2527.8186500000002</v>
      </c>
      <c r="J974">
        <f t="shared" si="210"/>
        <v>2527.8186500000002</v>
      </c>
      <c r="K974" t="str">
        <f t="shared" si="211"/>
        <v/>
      </c>
      <c r="L974" t="str">
        <f t="shared" si="212"/>
        <v/>
      </c>
      <c r="M974">
        <f t="shared" si="213"/>
        <v>2527.8186500000002</v>
      </c>
      <c r="N974" t="str">
        <f t="shared" si="214"/>
        <v/>
      </c>
      <c r="O974" s="8">
        <f t="shared" si="215"/>
        <v>2527.8186500000002</v>
      </c>
      <c r="P974" t="str">
        <f t="shared" si="216"/>
        <v/>
      </c>
      <c r="Q974" s="8">
        <f t="shared" si="217"/>
        <v>2527.8186500000002</v>
      </c>
      <c r="R974" s="8" t="str">
        <f t="shared" si="218"/>
        <v/>
      </c>
      <c r="S974" s="8" t="str">
        <f t="shared" si="219"/>
        <v/>
      </c>
      <c r="T974" s="8" t="str">
        <f t="shared" si="220"/>
        <v/>
      </c>
      <c r="U974" s="8">
        <f t="shared" si="221"/>
        <v>2527.8186500000002</v>
      </c>
    </row>
    <row r="975" spans="1:21" ht="17" x14ac:dyDescent="0.2">
      <c r="A975">
        <v>19</v>
      </c>
      <c r="B975" t="s">
        <v>7</v>
      </c>
      <c r="C975">
        <v>40.5</v>
      </c>
      <c r="D975">
        <v>0</v>
      </c>
      <c r="E975" t="s">
        <v>11</v>
      </c>
      <c r="F975" t="s">
        <v>9</v>
      </c>
      <c r="G975">
        <v>1759.338</v>
      </c>
      <c r="H975" t="str">
        <f t="shared" si="222"/>
        <v/>
      </c>
      <c r="I975">
        <f t="shared" si="223"/>
        <v>1759.338</v>
      </c>
      <c r="J975" t="str">
        <f t="shared" si="210"/>
        <v/>
      </c>
      <c r="K975">
        <f t="shared" si="211"/>
        <v>1759.338</v>
      </c>
      <c r="L975" t="str">
        <f t="shared" si="212"/>
        <v/>
      </c>
      <c r="M975">
        <f t="shared" si="213"/>
        <v>1759.338</v>
      </c>
      <c r="N975">
        <f t="shared" si="214"/>
        <v>1759.338</v>
      </c>
      <c r="O975" s="8" t="str">
        <f t="shared" si="215"/>
        <v/>
      </c>
      <c r="P975" t="str">
        <f t="shared" si="216"/>
        <v/>
      </c>
      <c r="Q975" s="8">
        <f t="shared" si="217"/>
        <v>1759.338</v>
      </c>
      <c r="R975" s="8" t="str">
        <f t="shared" si="218"/>
        <v/>
      </c>
      <c r="S975" s="8">
        <f t="shared" si="219"/>
        <v>1759.338</v>
      </c>
      <c r="T975" s="8" t="str">
        <f t="shared" si="220"/>
        <v/>
      </c>
      <c r="U975" s="8" t="str">
        <f t="shared" si="221"/>
        <v/>
      </c>
    </row>
    <row r="976" spans="1:21" ht="17" x14ac:dyDescent="0.2">
      <c r="A976">
        <v>26</v>
      </c>
      <c r="B976" t="s">
        <v>10</v>
      </c>
      <c r="C976">
        <v>35.42</v>
      </c>
      <c r="D976">
        <v>0</v>
      </c>
      <c r="E976" t="s">
        <v>11</v>
      </c>
      <c r="F976" t="s">
        <v>12</v>
      </c>
      <c r="G976">
        <v>2322.6217999999999</v>
      </c>
      <c r="H976" t="str">
        <f t="shared" si="222"/>
        <v/>
      </c>
      <c r="I976">
        <f t="shared" si="223"/>
        <v>2322.6217999999999</v>
      </c>
      <c r="J976" t="str">
        <f t="shared" si="210"/>
        <v/>
      </c>
      <c r="K976">
        <f t="shared" si="211"/>
        <v>2322.6217999999999</v>
      </c>
      <c r="L976">
        <f t="shared" si="212"/>
        <v>2322.6217999999999</v>
      </c>
      <c r="M976" t="str">
        <f t="shared" si="213"/>
        <v/>
      </c>
      <c r="N976">
        <f t="shared" si="214"/>
        <v>2322.6217999999999</v>
      </c>
      <c r="O976" s="8" t="str">
        <f t="shared" si="215"/>
        <v/>
      </c>
      <c r="P976">
        <f t="shared" si="216"/>
        <v>2322.6217999999999</v>
      </c>
      <c r="Q976" s="8" t="str">
        <f t="shared" si="217"/>
        <v/>
      </c>
      <c r="R976" s="8">
        <f t="shared" si="218"/>
        <v>2322.6217999999999</v>
      </c>
      <c r="S976" s="8" t="str">
        <f t="shared" si="219"/>
        <v/>
      </c>
      <c r="T976" s="8" t="str">
        <f t="shared" si="220"/>
        <v/>
      </c>
      <c r="U976" s="8" t="str">
        <f t="shared" si="221"/>
        <v/>
      </c>
    </row>
    <row r="977" spans="1:21" ht="17" x14ac:dyDescent="0.2">
      <c r="A977">
        <v>29</v>
      </c>
      <c r="B977" t="s">
        <v>10</v>
      </c>
      <c r="C977">
        <v>22.895</v>
      </c>
      <c r="D977">
        <v>0</v>
      </c>
      <c r="E977" t="s">
        <v>8</v>
      </c>
      <c r="F977" t="s">
        <v>14</v>
      </c>
      <c r="G977">
        <v>16138.762049999999</v>
      </c>
      <c r="H977">
        <f t="shared" si="222"/>
        <v>16138.762049999999</v>
      </c>
      <c r="I977" t="str">
        <f t="shared" si="223"/>
        <v/>
      </c>
      <c r="J977">
        <f t="shared" si="210"/>
        <v>16138.762049999999</v>
      </c>
      <c r="K977" t="str">
        <f t="shared" si="211"/>
        <v/>
      </c>
      <c r="L977">
        <f t="shared" si="212"/>
        <v>16138.762049999999</v>
      </c>
      <c r="M977" t="str">
        <f t="shared" si="213"/>
        <v/>
      </c>
      <c r="N977" t="str">
        <f t="shared" si="214"/>
        <v/>
      </c>
      <c r="O977" s="8">
        <f t="shared" si="215"/>
        <v>16138.762049999999</v>
      </c>
      <c r="P977">
        <f t="shared" si="216"/>
        <v>16138.762049999999</v>
      </c>
      <c r="Q977" s="8" t="str">
        <f t="shared" si="217"/>
        <v/>
      </c>
      <c r="R977" s="8" t="str">
        <f t="shared" si="218"/>
        <v/>
      </c>
      <c r="S977" s="8" t="str">
        <f t="shared" si="219"/>
        <v/>
      </c>
      <c r="T977" s="8">
        <f t="shared" si="220"/>
        <v>16138.762049999999</v>
      </c>
      <c r="U977" s="8" t="str">
        <f t="shared" si="221"/>
        <v/>
      </c>
    </row>
    <row r="978" spans="1:21" ht="17" x14ac:dyDescent="0.2">
      <c r="A978">
        <v>48</v>
      </c>
      <c r="B978" t="s">
        <v>10</v>
      </c>
      <c r="C978">
        <v>40.15</v>
      </c>
      <c r="D978">
        <v>0</v>
      </c>
      <c r="E978" t="s">
        <v>11</v>
      </c>
      <c r="F978" t="s">
        <v>12</v>
      </c>
      <c r="G978">
        <v>7804.1605</v>
      </c>
      <c r="H978" t="str">
        <f t="shared" si="222"/>
        <v/>
      </c>
      <c r="I978">
        <f t="shared" si="223"/>
        <v>7804.1605</v>
      </c>
      <c r="J978" t="str">
        <f t="shared" si="210"/>
        <v/>
      </c>
      <c r="K978">
        <f t="shared" si="211"/>
        <v>7804.1605</v>
      </c>
      <c r="L978">
        <f t="shared" si="212"/>
        <v>7804.1605</v>
      </c>
      <c r="M978" t="str">
        <f t="shared" si="213"/>
        <v/>
      </c>
      <c r="N978">
        <f t="shared" si="214"/>
        <v>7804.1605</v>
      </c>
      <c r="O978" s="8" t="str">
        <f t="shared" si="215"/>
        <v/>
      </c>
      <c r="P978">
        <f t="shared" si="216"/>
        <v>7804.1605</v>
      </c>
      <c r="Q978" s="8" t="str">
        <f t="shared" si="217"/>
        <v/>
      </c>
      <c r="R978" s="8">
        <f t="shared" si="218"/>
        <v>7804.1605</v>
      </c>
      <c r="S978" s="8" t="str">
        <f t="shared" si="219"/>
        <v/>
      </c>
      <c r="T978" s="8" t="str">
        <f t="shared" si="220"/>
        <v/>
      </c>
      <c r="U978" s="8" t="str">
        <f t="shared" si="221"/>
        <v/>
      </c>
    </row>
    <row r="979" spans="1:21" ht="17" x14ac:dyDescent="0.2">
      <c r="A979">
        <v>26</v>
      </c>
      <c r="B979" t="s">
        <v>10</v>
      </c>
      <c r="C979">
        <v>29.15</v>
      </c>
      <c r="D979">
        <v>1</v>
      </c>
      <c r="E979" t="s">
        <v>11</v>
      </c>
      <c r="F979" t="s">
        <v>12</v>
      </c>
      <c r="G979">
        <v>2902.9065000000001</v>
      </c>
      <c r="H979" t="str">
        <f t="shared" si="222"/>
        <v/>
      </c>
      <c r="I979">
        <f t="shared" si="223"/>
        <v>2902.9065000000001</v>
      </c>
      <c r="J979" t="str">
        <f t="shared" si="210"/>
        <v/>
      </c>
      <c r="K979">
        <f t="shared" si="211"/>
        <v>2902.9065000000001</v>
      </c>
      <c r="L979">
        <f t="shared" si="212"/>
        <v>2902.9065000000001</v>
      </c>
      <c r="M979" t="str">
        <f t="shared" si="213"/>
        <v/>
      </c>
      <c r="N979">
        <f t="shared" si="214"/>
        <v>2902.9065000000001</v>
      </c>
      <c r="O979" s="8" t="str">
        <f t="shared" si="215"/>
        <v/>
      </c>
      <c r="P979">
        <f t="shared" si="216"/>
        <v>2902.9065000000001</v>
      </c>
      <c r="Q979" s="8" t="str">
        <f t="shared" si="217"/>
        <v/>
      </c>
      <c r="R979" s="8">
        <f t="shared" si="218"/>
        <v>2902.9065000000001</v>
      </c>
      <c r="S979" s="8" t="str">
        <f t="shared" si="219"/>
        <v/>
      </c>
      <c r="T979" s="8" t="str">
        <f t="shared" si="220"/>
        <v/>
      </c>
      <c r="U979" s="8" t="str">
        <f t="shared" si="221"/>
        <v/>
      </c>
    </row>
    <row r="980" spans="1:21" ht="17" x14ac:dyDescent="0.2">
      <c r="A980">
        <v>45</v>
      </c>
      <c r="B980" t="s">
        <v>7</v>
      </c>
      <c r="C980">
        <v>39.994999999999997</v>
      </c>
      <c r="D980">
        <v>3</v>
      </c>
      <c r="E980" t="s">
        <v>11</v>
      </c>
      <c r="F980" t="s">
        <v>14</v>
      </c>
      <c r="G980">
        <v>9704.6680500000002</v>
      </c>
      <c r="H980" t="str">
        <f t="shared" si="222"/>
        <v/>
      </c>
      <c r="I980">
        <f t="shared" si="223"/>
        <v>9704.6680500000002</v>
      </c>
      <c r="J980" t="str">
        <f t="shared" si="210"/>
        <v/>
      </c>
      <c r="K980">
        <f t="shared" si="211"/>
        <v>9704.6680500000002</v>
      </c>
      <c r="L980" t="str">
        <f t="shared" si="212"/>
        <v/>
      </c>
      <c r="M980">
        <f t="shared" si="213"/>
        <v>9704.6680500000002</v>
      </c>
      <c r="N980" t="str">
        <f t="shared" si="214"/>
        <v/>
      </c>
      <c r="O980" s="8">
        <f t="shared" si="215"/>
        <v>9704.6680500000002</v>
      </c>
      <c r="P980">
        <f t="shared" si="216"/>
        <v>9704.6680500000002</v>
      </c>
      <c r="Q980" s="8" t="str">
        <f t="shared" si="217"/>
        <v/>
      </c>
      <c r="R980" s="8" t="str">
        <f t="shared" si="218"/>
        <v/>
      </c>
      <c r="S980" s="8" t="str">
        <f t="shared" si="219"/>
        <v/>
      </c>
      <c r="T980" s="8">
        <f t="shared" si="220"/>
        <v>9704.6680500000002</v>
      </c>
      <c r="U980" s="8" t="str">
        <f t="shared" si="221"/>
        <v/>
      </c>
    </row>
    <row r="981" spans="1:21" ht="17" x14ac:dyDescent="0.2">
      <c r="A981">
        <v>36</v>
      </c>
      <c r="B981" t="s">
        <v>7</v>
      </c>
      <c r="C981">
        <v>29.92</v>
      </c>
      <c r="D981">
        <v>0</v>
      </c>
      <c r="E981" t="s">
        <v>11</v>
      </c>
      <c r="F981" t="s">
        <v>12</v>
      </c>
      <c r="G981">
        <v>4889.0367999999999</v>
      </c>
      <c r="H981" t="str">
        <f t="shared" si="222"/>
        <v/>
      </c>
      <c r="I981">
        <f t="shared" si="223"/>
        <v>4889.0367999999999</v>
      </c>
      <c r="J981" t="str">
        <f t="shared" si="210"/>
        <v/>
      </c>
      <c r="K981">
        <f t="shared" si="211"/>
        <v>4889.0367999999999</v>
      </c>
      <c r="L981" t="str">
        <f t="shared" si="212"/>
        <v/>
      </c>
      <c r="M981">
        <f t="shared" si="213"/>
        <v>4889.0367999999999</v>
      </c>
      <c r="N981">
        <f t="shared" si="214"/>
        <v>4889.0367999999999</v>
      </c>
      <c r="O981" s="8" t="str">
        <f t="shared" si="215"/>
        <v/>
      </c>
      <c r="P981">
        <f t="shared" si="216"/>
        <v>4889.0367999999999</v>
      </c>
      <c r="Q981" s="8" t="str">
        <f t="shared" si="217"/>
        <v/>
      </c>
      <c r="R981" s="8">
        <f t="shared" si="218"/>
        <v>4889.0367999999999</v>
      </c>
      <c r="S981" s="8" t="str">
        <f t="shared" si="219"/>
        <v/>
      </c>
      <c r="T981" s="8" t="str">
        <f t="shared" si="220"/>
        <v/>
      </c>
      <c r="U981" s="8" t="str">
        <f t="shared" si="221"/>
        <v/>
      </c>
    </row>
    <row r="982" spans="1:21" ht="17" x14ac:dyDescent="0.2">
      <c r="A982">
        <v>54</v>
      </c>
      <c r="B982" t="s">
        <v>10</v>
      </c>
      <c r="C982">
        <v>25.46</v>
      </c>
      <c r="D982">
        <v>1</v>
      </c>
      <c r="E982" t="s">
        <v>11</v>
      </c>
      <c r="F982" t="s">
        <v>14</v>
      </c>
      <c r="G982">
        <v>25517.11363</v>
      </c>
      <c r="H982" t="str">
        <f t="shared" si="222"/>
        <v/>
      </c>
      <c r="I982">
        <f t="shared" si="223"/>
        <v>25517.11363</v>
      </c>
      <c r="J982" t="str">
        <f t="shared" si="210"/>
        <v/>
      </c>
      <c r="K982">
        <f t="shared" si="211"/>
        <v>25517.11363</v>
      </c>
      <c r="L982">
        <f t="shared" si="212"/>
        <v>25517.11363</v>
      </c>
      <c r="M982" t="str">
        <f t="shared" si="213"/>
        <v/>
      </c>
      <c r="N982" t="str">
        <f t="shared" si="214"/>
        <v/>
      </c>
      <c r="O982" s="8">
        <f t="shared" si="215"/>
        <v>25517.11363</v>
      </c>
      <c r="P982">
        <f t="shared" si="216"/>
        <v>25517.11363</v>
      </c>
      <c r="Q982" s="8" t="str">
        <f t="shared" si="217"/>
        <v/>
      </c>
      <c r="R982" s="8" t="str">
        <f t="shared" si="218"/>
        <v/>
      </c>
      <c r="S982" s="8" t="str">
        <f t="shared" si="219"/>
        <v/>
      </c>
      <c r="T982" s="8">
        <f t="shared" si="220"/>
        <v>25517.11363</v>
      </c>
      <c r="U982" s="8" t="str">
        <f t="shared" si="221"/>
        <v/>
      </c>
    </row>
    <row r="983" spans="1:21" ht="17" x14ac:dyDescent="0.2">
      <c r="A983">
        <v>34</v>
      </c>
      <c r="B983" t="s">
        <v>10</v>
      </c>
      <c r="C983">
        <v>21.375</v>
      </c>
      <c r="D983">
        <v>0</v>
      </c>
      <c r="E983" t="s">
        <v>11</v>
      </c>
      <c r="F983" t="s">
        <v>14</v>
      </c>
      <c r="G983">
        <v>4500.33925</v>
      </c>
      <c r="H983" t="str">
        <f t="shared" si="222"/>
        <v/>
      </c>
      <c r="I983">
        <f t="shared" si="223"/>
        <v>4500.33925</v>
      </c>
      <c r="J983">
        <f t="shared" si="210"/>
        <v>4500.33925</v>
      </c>
      <c r="K983" t="str">
        <f t="shared" si="211"/>
        <v/>
      </c>
      <c r="L983">
        <f t="shared" si="212"/>
        <v>4500.33925</v>
      </c>
      <c r="M983" t="str">
        <f t="shared" si="213"/>
        <v/>
      </c>
      <c r="N983" t="str">
        <f t="shared" si="214"/>
        <v/>
      </c>
      <c r="O983" s="8">
        <f t="shared" si="215"/>
        <v>4500.33925</v>
      </c>
      <c r="P983">
        <f t="shared" si="216"/>
        <v>4500.33925</v>
      </c>
      <c r="Q983" s="8" t="str">
        <f t="shared" si="217"/>
        <v/>
      </c>
      <c r="R983" s="8" t="str">
        <f t="shared" si="218"/>
        <v/>
      </c>
      <c r="S983" s="8" t="str">
        <f t="shared" si="219"/>
        <v/>
      </c>
      <c r="T983" s="8">
        <f t="shared" si="220"/>
        <v>4500.33925</v>
      </c>
      <c r="U983" s="8" t="str">
        <f t="shared" si="221"/>
        <v/>
      </c>
    </row>
    <row r="984" spans="1:21" ht="17" x14ac:dyDescent="0.2">
      <c r="A984">
        <v>31</v>
      </c>
      <c r="B984" t="s">
        <v>10</v>
      </c>
      <c r="C984">
        <v>25.9</v>
      </c>
      <c r="D984">
        <v>3</v>
      </c>
      <c r="E984" t="s">
        <v>8</v>
      </c>
      <c r="F984" t="s">
        <v>9</v>
      </c>
      <c r="G984">
        <v>19199.944</v>
      </c>
      <c r="H984">
        <f t="shared" si="222"/>
        <v>19199.944</v>
      </c>
      <c r="I984" t="str">
        <f t="shared" si="223"/>
        <v/>
      </c>
      <c r="J984" t="str">
        <f t="shared" si="210"/>
        <v/>
      </c>
      <c r="K984">
        <f t="shared" si="211"/>
        <v>19199.944</v>
      </c>
      <c r="L984">
        <f t="shared" si="212"/>
        <v>19199.944</v>
      </c>
      <c r="M984" t="str">
        <f t="shared" si="213"/>
        <v/>
      </c>
      <c r="N984">
        <f t="shared" si="214"/>
        <v>19199.944</v>
      </c>
      <c r="O984" s="8" t="str">
        <f t="shared" si="215"/>
        <v/>
      </c>
      <c r="P984" t="str">
        <f t="shared" si="216"/>
        <v/>
      </c>
      <c r="Q984" s="8">
        <f t="shared" si="217"/>
        <v>19199.944</v>
      </c>
      <c r="R984" s="8" t="str">
        <f t="shared" si="218"/>
        <v/>
      </c>
      <c r="S984" s="8">
        <f t="shared" si="219"/>
        <v>19199.944</v>
      </c>
      <c r="T984" s="8" t="str">
        <f t="shared" si="220"/>
        <v/>
      </c>
      <c r="U984" s="8" t="str">
        <f t="shared" si="221"/>
        <v/>
      </c>
    </row>
    <row r="985" spans="1:21" ht="17" x14ac:dyDescent="0.2">
      <c r="A985">
        <v>27</v>
      </c>
      <c r="B985" t="s">
        <v>7</v>
      </c>
      <c r="C985">
        <v>30.59</v>
      </c>
      <c r="D985">
        <v>1</v>
      </c>
      <c r="E985" t="s">
        <v>11</v>
      </c>
      <c r="F985" t="s">
        <v>14</v>
      </c>
      <c r="G985">
        <v>16796.411940000002</v>
      </c>
      <c r="H985" t="str">
        <f t="shared" si="222"/>
        <v/>
      </c>
      <c r="I985">
        <f t="shared" si="223"/>
        <v>16796.411940000002</v>
      </c>
      <c r="J985" t="str">
        <f t="shared" si="210"/>
        <v/>
      </c>
      <c r="K985">
        <f t="shared" si="211"/>
        <v>16796.411940000002</v>
      </c>
      <c r="L985" t="str">
        <f t="shared" si="212"/>
        <v/>
      </c>
      <c r="M985">
        <f t="shared" si="213"/>
        <v>16796.411940000002</v>
      </c>
      <c r="N985" t="str">
        <f t="shared" si="214"/>
        <v/>
      </c>
      <c r="O985" s="8">
        <f t="shared" si="215"/>
        <v>16796.411940000002</v>
      </c>
      <c r="P985">
        <f t="shared" si="216"/>
        <v>16796.411940000002</v>
      </c>
      <c r="Q985" s="8" t="str">
        <f t="shared" si="217"/>
        <v/>
      </c>
      <c r="R985" s="8" t="str">
        <f t="shared" si="218"/>
        <v/>
      </c>
      <c r="S985" s="8" t="str">
        <f t="shared" si="219"/>
        <v/>
      </c>
      <c r="T985" s="8">
        <f t="shared" si="220"/>
        <v>16796.411940000002</v>
      </c>
      <c r="U985" s="8" t="str">
        <f t="shared" si="221"/>
        <v/>
      </c>
    </row>
    <row r="986" spans="1:21" ht="17" x14ac:dyDescent="0.2">
      <c r="A986">
        <v>20</v>
      </c>
      <c r="B986" t="s">
        <v>10</v>
      </c>
      <c r="C986">
        <v>30.114999999999998</v>
      </c>
      <c r="D986">
        <v>5</v>
      </c>
      <c r="E986" t="s">
        <v>11</v>
      </c>
      <c r="F986" t="s">
        <v>14</v>
      </c>
      <c r="G986">
        <v>4915.0598499999996</v>
      </c>
      <c r="H986" t="str">
        <f t="shared" si="222"/>
        <v/>
      </c>
      <c r="I986">
        <f t="shared" si="223"/>
        <v>4915.0598499999996</v>
      </c>
      <c r="J986" t="str">
        <f t="shared" si="210"/>
        <v/>
      </c>
      <c r="K986">
        <f t="shared" si="211"/>
        <v>4915.0598499999996</v>
      </c>
      <c r="L986">
        <f t="shared" si="212"/>
        <v>4915.0598499999996</v>
      </c>
      <c r="M986" t="str">
        <f t="shared" si="213"/>
        <v/>
      </c>
      <c r="N986" t="str">
        <f t="shared" si="214"/>
        <v/>
      </c>
      <c r="O986" s="8">
        <f t="shared" si="215"/>
        <v>4915.0598499999996</v>
      </c>
      <c r="P986">
        <f t="shared" si="216"/>
        <v>4915.0598499999996</v>
      </c>
      <c r="Q986" s="8" t="str">
        <f t="shared" si="217"/>
        <v/>
      </c>
      <c r="R986" s="8" t="str">
        <f t="shared" si="218"/>
        <v/>
      </c>
      <c r="S986" s="8" t="str">
        <f t="shared" si="219"/>
        <v/>
      </c>
      <c r="T986" s="8">
        <f t="shared" si="220"/>
        <v>4915.0598499999996</v>
      </c>
      <c r="U986" s="8" t="str">
        <f t="shared" si="221"/>
        <v/>
      </c>
    </row>
    <row r="987" spans="1:21" ht="17" x14ac:dyDescent="0.2">
      <c r="A987">
        <v>44</v>
      </c>
      <c r="B987" t="s">
        <v>7</v>
      </c>
      <c r="C987">
        <v>25.8</v>
      </c>
      <c r="D987">
        <v>1</v>
      </c>
      <c r="E987" t="s">
        <v>11</v>
      </c>
      <c r="F987" t="s">
        <v>9</v>
      </c>
      <c r="G987">
        <v>7624.63</v>
      </c>
      <c r="H987" t="str">
        <f t="shared" si="222"/>
        <v/>
      </c>
      <c r="I987">
        <f t="shared" si="223"/>
        <v>7624.63</v>
      </c>
      <c r="J987" t="str">
        <f t="shared" si="210"/>
        <v/>
      </c>
      <c r="K987">
        <f t="shared" si="211"/>
        <v>7624.63</v>
      </c>
      <c r="L987" t="str">
        <f t="shared" si="212"/>
        <v/>
      </c>
      <c r="M987">
        <f t="shared" si="213"/>
        <v>7624.63</v>
      </c>
      <c r="N987">
        <f t="shared" si="214"/>
        <v>7624.63</v>
      </c>
      <c r="O987" s="8" t="str">
        <f t="shared" si="215"/>
        <v/>
      </c>
      <c r="P987" t="str">
        <f t="shared" si="216"/>
        <v/>
      </c>
      <c r="Q987" s="8">
        <f t="shared" si="217"/>
        <v>7624.63</v>
      </c>
      <c r="R987" s="8" t="str">
        <f t="shared" si="218"/>
        <v/>
      </c>
      <c r="S987" s="8">
        <f t="shared" si="219"/>
        <v>7624.63</v>
      </c>
      <c r="T987" s="8" t="str">
        <f t="shared" si="220"/>
        <v/>
      </c>
      <c r="U987" s="8" t="str">
        <f t="shared" si="221"/>
        <v/>
      </c>
    </row>
    <row r="988" spans="1:21" ht="17" x14ac:dyDescent="0.2">
      <c r="A988">
        <v>43</v>
      </c>
      <c r="B988" t="s">
        <v>10</v>
      </c>
      <c r="C988">
        <v>30.114999999999998</v>
      </c>
      <c r="D988">
        <v>3</v>
      </c>
      <c r="E988" t="s">
        <v>11</v>
      </c>
      <c r="F988" t="s">
        <v>13</v>
      </c>
      <c r="G988">
        <v>8410.0468500000006</v>
      </c>
      <c r="H988" t="str">
        <f t="shared" si="222"/>
        <v/>
      </c>
      <c r="I988">
        <f t="shared" si="223"/>
        <v>8410.0468500000006</v>
      </c>
      <c r="J988" t="str">
        <f t="shared" si="210"/>
        <v/>
      </c>
      <c r="K988">
        <f t="shared" si="211"/>
        <v>8410.0468500000006</v>
      </c>
      <c r="L988">
        <f t="shared" si="212"/>
        <v>8410.0468500000006</v>
      </c>
      <c r="M988" t="str">
        <f t="shared" si="213"/>
        <v/>
      </c>
      <c r="N988" t="str">
        <f t="shared" si="214"/>
        <v/>
      </c>
      <c r="O988" s="8">
        <f t="shared" si="215"/>
        <v>8410.0468500000006</v>
      </c>
      <c r="P988" t="str">
        <f t="shared" si="216"/>
        <v/>
      </c>
      <c r="Q988" s="8">
        <f t="shared" si="217"/>
        <v>8410.0468500000006</v>
      </c>
      <c r="R988" s="8" t="str">
        <f t="shared" si="218"/>
        <v/>
      </c>
      <c r="S988" s="8" t="str">
        <f t="shared" si="219"/>
        <v/>
      </c>
      <c r="T988" s="8" t="str">
        <f t="shared" si="220"/>
        <v/>
      </c>
      <c r="U988" s="8">
        <f t="shared" si="221"/>
        <v>8410.0468500000006</v>
      </c>
    </row>
    <row r="989" spans="1:21" ht="17" x14ac:dyDescent="0.2">
      <c r="A989">
        <v>45</v>
      </c>
      <c r="B989" t="s">
        <v>7</v>
      </c>
      <c r="C989">
        <v>27.645</v>
      </c>
      <c r="D989">
        <v>1</v>
      </c>
      <c r="E989" t="s">
        <v>11</v>
      </c>
      <c r="F989" t="s">
        <v>13</v>
      </c>
      <c r="G989">
        <v>28340.188849999999</v>
      </c>
      <c r="H989" t="str">
        <f t="shared" si="222"/>
        <v/>
      </c>
      <c r="I989">
        <f t="shared" si="223"/>
        <v>28340.188849999999</v>
      </c>
      <c r="J989" t="str">
        <f t="shared" si="210"/>
        <v/>
      </c>
      <c r="K989">
        <f t="shared" si="211"/>
        <v>28340.188849999999</v>
      </c>
      <c r="L989" t="str">
        <f t="shared" si="212"/>
        <v/>
      </c>
      <c r="M989">
        <f t="shared" si="213"/>
        <v>28340.188849999999</v>
      </c>
      <c r="N989" t="str">
        <f t="shared" si="214"/>
        <v/>
      </c>
      <c r="O989" s="8">
        <f t="shared" si="215"/>
        <v>28340.188849999999</v>
      </c>
      <c r="P989" t="str">
        <f t="shared" si="216"/>
        <v/>
      </c>
      <c r="Q989" s="8">
        <f t="shared" si="217"/>
        <v>28340.188849999999</v>
      </c>
      <c r="R989" s="8" t="str">
        <f t="shared" si="218"/>
        <v/>
      </c>
      <c r="S989" s="8" t="str">
        <f t="shared" si="219"/>
        <v/>
      </c>
      <c r="T989" s="8" t="str">
        <f t="shared" si="220"/>
        <v/>
      </c>
      <c r="U989" s="8">
        <f t="shared" si="221"/>
        <v>28340.188849999999</v>
      </c>
    </row>
    <row r="990" spans="1:21" ht="17" x14ac:dyDescent="0.2">
      <c r="A990">
        <v>34</v>
      </c>
      <c r="B990" t="s">
        <v>10</v>
      </c>
      <c r="C990">
        <v>34.674999999999997</v>
      </c>
      <c r="D990">
        <v>0</v>
      </c>
      <c r="E990" t="s">
        <v>11</v>
      </c>
      <c r="F990" t="s">
        <v>14</v>
      </c>
      <c r="G990">
        <v>4518.8262500000001</v>
      </c>
      <c r="H990" t="str">
        <f t="shared" si="222"/>
        <v/>
      </c>
      <c r="I990">
        <f t="shared" si="223"/>
        <v>4518.8262500000001</v>
      </c>
      <c r="J990" t="str">
        <f t="shared" si="210"/>
        <v/>
      </c>
      <c r="K990">
        <f t="shared" si="211"/>
        <v>4518.8262500000001</v>
      </c>
      <c r="L990">
        <f t="shared" si="212"/>
        <v>4518.8262500000001</v>
      </c>
      <c r="M990" t="str">
        <f t="shared" si="213"/>
        <v/>
      </c>
      <c r="N990" t="str">
        <f t="shared" si="214"/>
        <v/>
      </c>
      <c r="O990" s="8">
        <f t="shared" si="215"/>
        <v>4518.8262500000001</v>
      </c>
      <c r="P990">
        <f t="shared" si="216"/>
        <v>4518.8262500000001</v>
      </c>
      <c r="Q990" s="8" t="str">
        <f t="shared" si="217"/>
        <v/>
      </c>
      <c r="R990" s="8" t="str">
        <f t="shared" si="218"/>
        <v/>
      </c>
      <c r="S990" s="8" t="str">
        <f t="shared" si="219"/>
        <v/>
      </c>
      <c r="T990" s="8">
        <f t="shared" si="220"/>
        <v>4518.8262500000001</v>
      </c>
      <c r="U990" s="8" t="str">
        <f t="shared" si="221"/>
        <v/>
      </c>
    </row>
    <row r="991" spans="1:21" ht="17" x14ac:dyDescent="0.2">
      <c r="A991">
        <v>24</v>
      </c>
      <c r="B991" t="s">
        <v>7</v>
      </c>
      <c r="C991">
        <v>20.52</v>
      </c>
      <c r="D991">
        <v>0</v>
      </c>
      <c r="E991" t="s">
        <v>8</v>
      </c>
      <c r="F991" t="s">
        <v>14</v>
      </c>
      <c r="G991">
        <v>14571.890799999999</v>
      </c>
      <c r="H991">
        <f t="shared" si="222"/>
        <v>14571.890799999999</v>
      </c>
      <c r="I991" t="str">
        <f t="shared" si="223"/>
        <v/>
      </c>
      <c r="J991">
        <f t="shared" si="210"/>
        <v>14571.890799999999</v>
      </c>
      <c r="K991" t="str">
        <f t="shared" si="211"/>
        <v/>
      </c>
      <c r="L991" t="str">
        <f t="shared" si="212"/>
        <v/>
      </c>
      <c r="M991">
        <f t="shared" si="213"/>
        <v>14571.890799999999</v>
      </c>
      <c r="N991" t="str">
        <f t="shared" si="214"/>
        <v/>
      </c>
      <c r="O991" s="8">
        <f t="shared" si="215"/>
        <v>14571.890799999999</v>
      </c>
      <c r="P991">
        <f t="shared" si="216"/>
        <v>14571.890799999999</v>
      </c>
      <c r="Q991" s="8" t="str">
        <f t="shared" si="217"/>
        <v/>
      </c>
      <c r="R991" s="8" t="str">
        <f t="shared" si="218"/>
        <v/>
      </c>
      <c r="S991" s="8" t="str">
        <f t="shared" si="219"/>
        <v/>
      </c>
      <c r="T991" s="8">
        <f t="shared" si="220"/>
        <v>14571.890799999999</v>
      </c>
      <c r="U991" s="8" t="str">
        <f t="shared" si="221"/>
        <v/>
      </c>
    </row>
    <row r="992" spans="1:21" ht="17" x14ac:dyDescent="0.2">
      <c r="A992">
        <v>26</v>
      </c>
      <c r="B992" t="s">
        <v>7</v>
      </c>
      <c r="C992">
        <v>19.8</v>
      </c>
      <c r="D992">
        <v>1</v>
      </c>
      <c r="E992" t="s">
        <v>11</v>
      </c>
      <c r="F992" t="s">
        <v>9</v>
      </c>
      <c r="G992">
        <v>3378.91</v>
      </c>
      <c r="H992" t="str">
        <f t="shared" si="222"/>
        <v/>
      </c>
      <c r="I992">
        <f t="shared" si="223"/>
        <v>3378.91</v>
      </c>
      <c r="J992">
        <f t="shared" si="210"/>
        <v>3378.91</v>
      </c>
      <c r="K992" t="str">
        <f t="shared" si="211"/>
        <v/>
      </c>
      <c r="L992" t="str">
        <f t="shared" si="212"/>
        <v/>
      </c>
      <c r="M992">
        <f t="shared" si="213"/>
        <v>3378.91</v>
      </c>
      <c r="N992">
        <f t="shared" si="214"/>
        <v>3378.91</v>
      </c>
      <c r="O992" s="8" t="str">
        <f t="shared" si="215"/>
        <v/>
      </c>
      <c r="P992" t="str">
        <f t="shared" si="216"/>
        <v/>
      </c>
      <c r="Q992" s="8">
        <f t="shared" si="217"/>
        <v>3378.91</v>
      </c>
      <c r="R992" s="8" t="str">
        <f t="shared" si="218"/>
        <v/>
      </c>
      <c r="S992" s="8">
        <f t="shared" si="219"/>
        <v>3378.91</v>
      </c>
      <c r="T992" s="8" t="str">
        <f t="shared" si="220"/>
        <v/>
      </c>
      <c r="U992" s="8" t="str">
        <f t="shared" si="221"/>
        <v/>
      </c>
    </row>
    <row r="993" spans="1:21" ht="17" x14ac:dyDescent="0.2">
      <c r="A993">
        <v>38</v>
      </c>
      <c r="B993" t="s">
        <v>7</v>
      </c>
      <c r="C993">
        <v>27.835000000000001</v>
      </c>
      <c r="D993">
        <v>2</v>
      </c>
      <c r="E993" t="s">
        <v>11</v>
      </c>
      <c r="F993" t="s">
        <v>14</v>
      </c>
      <c r="G993">
        <v>7144.86265</v>
      </c>
      <c r="H993" t="str">
        <f t="shared" si="222"/>
        <v/>
      </c>
      <c r="I993">
        <f t="shared" si="223"/>
        <v>7144.86265</v>
      </c>
      <c r="J993" t="str">
        <f t="shared" si="210"/>
        <v/>
      </c>
      <c r="K993">
        <f t="shared" si="211"/>
        <v>7144.86265</v>
      </c>
      <c r="L993" t="str">
        <f t="shared" si="212"/>
        <v/>
      </c>
      <c r="M993">
        <f t="shared" si="213"/>
        <v>7144.86265</v>
      </c>
      <c r="N993" t="str">
        <f t="shared" si="214"/>
        <v/>
      </c>
      <c r="O993" s="8">
        <f t="shared" si="215"/>
        <v>7144.86265</v>
      </c>
      <c r="P993">
        <f t="shared" si="216"/>
        <v>7144.86265</v>
      </c>
      <c r="Q993" s="8" t="str">
        <f t="shared" si="217"/>
        <v/>
      </c>
      <c r="R993" s="8" t="str">
        <f t="shared" si="218"/>
        <v/>
      </c>
      <c r="S993" s="8" t="str">
        <f t="shared" si="219"/>
        <v/>
      </c>
      <c r="T993" s="8">
        <f t="shared" si="220"/>
        <v>7144.86265</v>
      </c>
      <c r="U993" s="8" t="str">
        <f t="shared" si="221"/>
        <v/>
      </c>
    </row>
    <row r="994" spans="1:21" ht="17" x14ac:dyDescent="0.2">
      <c r="A994">
        <v>50</v>
      </c>
      <c r="B994" t="s">
        <v>7</v>
      </c>
      <c r="C994">
        <v>31.6</v>
      </c>
      <c r="D994">
        <v>2</v>
      </c>
      <c r="E994" t="s">
        <v>11</v>
      </c>
      <c r="F994" t="s">
        <v>9</v>
      </c>
      <c r="G994">
        <v>10118.424000000001</v>
      </c>
      <c r="H994" t="str">
        <f t="shared" si="222"/>
        <v/>
      </c>
      <c r="I994">
        <f t="shared" si="223"/>
        <v>10118.424000000001</v>
      </c>
      <c r="J994" t="str">
        <f t="shared" si="210"/>
        <v/>
      </c>
      <c r="K994">
        <f t="shared" si="211"/>
        <v>10118.424000000001</v>
      </c>
      <c r="L994" t="str">
        <f t="shared" si="212"/>
        <v/>
      </c>
      <c r="M994">
        <f t="shared" si="213"/>
        <v>10118.424000000001</v>
      </c>
      <c r="N994">
        <f t="shared" si="214"/>
        <v>10118.424000000001</v>
      </c>
      <c r="O994" s="8" t="str">
        <f t="shared" si="215"/>
        <v/>
      </c>
      <c r="P994" t="str">
        <f t="shared" si="216"/>
        <v/>
      </c>
      <c r="Q994" s="8">
        <f t="shared" si="217"/>
        <v>10118.424000000001</v>
      </c>
      <c r="R994" s="8" t="str">
        <f t="shared" si="218"/>
        <v/>
      </c>
      <c r="S994" s="8">
        <f t="shared" si="219"/>
        <v>10118.424000000001</v>
      </c>
      <c r="T994" s="8" t="str">
        <f t="shared" si="220"/>
        <v/>
      </c>
      <c r="U994" s="8" t="str">
        <f t="shared" si="221"/>
        <v/>
      </c>
    </row>
    <row r="995" spans="1:21" ht="17" x14ac:dyDescent="0.2">
      <c r="A995">
        <v>38</v>
      </c>
      <c r="B995" t="s">
        <v>10</v>
      </c>
      <c r="C995">
        <v>28.27</v>
      </c>
      <c r="D995">
        <v>1</v>
      </c>
      <c r="E995" t="s">
        <v>11</v>
      </c>
      <c r="F995" t="s">
        <v>12</v>
      </c>
      <c r="G995">
        <v>5484.4673000000003</v>
      </c>
      <c r="H995" t="str">
        <f t="shared" si="222"/>
        <v/>
      </c>
      <c r="I995">
        <f t="shared" si="223"/>
        <v>5484.4673000000003</v>
      </c>
      <c r="J995" t="str">
        <f t="shared" si="210"/>
        <v/>
      </c>
      <c r="K995">
        <f t="shared" si="211"/>
        <v>5484.4673000000003</v>
      </c>
      <c r="L995">
        <f t="shared" si="212"/>
        <v>5484.4673000000003</v>
      </c>
      <c r="M995" t="str">
        <f t="shared" si="213"/>
        <v/>
      </c>
      <c r="N995">
        <f t="shared" si="214"/>
        <v>5484.4673000000003</v>
      </c>
      <c r="O995" s="8" t="str">
        <f t="shared" si="215"/>
        <v/>
      </c>
      <c r="P995">
        <f t="shared" si="216"/>
        <v>5484.4673000000003</v>
      </c>
      <c r="Q995" s="8" t="str">
        <f t="shared" si="217"/>
        <v/>
      </c>
      <c r="R995" s="8">
        <f t="shared" si="218"/>
        <v>5484.4673000000003</v>
      </c>
      <c r="S995" s="8" t="str">
        <f t="shared" si="219"/>
        <v/>
      </c>
      <c r="T995" s="8" t="str">
        <f t="shared" si="220"/>
        <v/>
      </c>
      <c r="U995" s="8" t="str">
        <f t="shared" si="221"/>
        <v/>
      </c>
    </row>
    <row r="996" spans="1:21" ht="17" x14ac:dyDescent="0.2">
      <c r="A996">
        <v>27</v>
      </c>
      <c r="B996" t="s">
        <v>7</v>
      </c>
      <c r="C996">
        <v>20.045000000000002</v>
      </c>
      <c r="D996">
        <v>3</v>
      </c>
      <c r="E996" t="s">
        <v>8</v>
      </c>
      <c r="F996" t="s">
        <v>13</v>
      </c>
      <c r="G996">
        <v>16420.494549999999</v>
      </c>
      <c r="H996">
        <f t="shared" si="222"/>
        <v>16420.494549999999</v>
      </c>
      <c r="I996" t="str">
        <f t="shared" si="223"/>
        <v/>
      </c>
      <c r="J996">
        <f t="shared" si="210"/>
        <v>16420.494549999999</v>
      </c>
      <c r="K996" t="str">
        <f t="shared" si="211"/>
        <v/>
      </c>
      <c r="L996" t="str">
        <f t="shared" si="212"/>
        <v/>
      </c>
      <c r="M996">
        <f t="shared" si="213"/>
        <v>16420.494549999999</v>
      </c>
      <c r="N996" t="str">
        <f t="shared" si="214"/>
        <v/>
      </c>
      <c r="O996" s="8">
        <f t="shared" si="215"/>
        <v>16420.494549999999</v>
      </c>
      <c r="P996" t="str">
        <f t="shared" si="216"/>
        <v/>
      </c>
      <c r="Q996" s="8">
        <f t="shared" si="217"/>
        <v>16420.494549999999</v>
      </c>
      <c r="R996" s="8" t="str">
        <f t="shared" si="218"/>
        <v/>
      </c>
      <c r="S996" s="8" t="str">
        <f t="shared" si="219"/>
        <v/>
      </c>
      <c r="T996" s="8" t="str">
        <f t="shared" si="220"/>
        <v/>
      </c>
      <c r="U996" s="8">
        <f t="shared" si="221"/>
        <v>16420.494549999999</v>
      </c>
    </row>
    <row r="997" spans="1:21" ht="17" x14ac:dyDescent="0.2">
      <c r="A997">
        <v>39</v>
      </c>
      <c r="B997" t="s">
        <v>7</v>
      </c>
      <c r="C997">
        <v>23.274999999999999</v>
      </c>
      <c r="D997">
        <v>3</v>
      </c>
      <c r="E997" t="s">
        <v>11</v>
      </c>
      <c r="F997" t="s">
        <v>14</v>
      </c>
      <c r="G997">
        <v>7986.4752500000004</v>
      </c>
      <c r="H997" t="str">
        <f t="shared" si="222"/>
        <v/>
      </c>
      <c r="I997">
        <f t="shared" si="223"/>
        <v>7986.4752500000004</v>
      </c>
      <c r="J997">
        <f t="shared" si="210"/>
        <v>7986.4752500000004</v>
      </c>
      <c r="K997" t="str">
        <f t="shared" si="211"/>
        <v/>
      </c>
      <c r="L997" t="str">
        <f t="shared" si="212"/>
        <v/>
      </c>
      <c r="M997">
        <f t="shared" si="213"/>
        <v>7986.4752500000004</v>
      </c>
      <c r="N997" t="str">
        <f t="shared" si="214"/>
        <v/>
      </c>
      <c r="O997" s="8">
        <f t="shared" si="215"/>
        <v>7986.4752500000004</v>
      </c>
      <c r="P997">
        <f t="shared" si="216"/>
        <v>7986.4752500000004</v>
      </c>
      <c r="Q997" s="8" t="str">
        <f t="shared" si="217"/>
        <v/>
      </c>
      <c r="R997" s="8" t="str">
        <f t="shared" si="218"/>
        <v/>
      </c>
      <c r="S997" s="8" t="str">
        <f t="shared" si="219"/>
        <v/>
      </c>
      <c r="T997" s="8">
        <f t="shared" si="220"/>
        <v>7986.4752500000004</v>
      </c>
      <c r="U997" s="8" t="str">
        <f t="shared" si="221"/>
        <v/>
      </c>
    </row>
    <row r="998" spans="1:21" ht="17" x14ac:dyDescent="0.2">
      <c r="A998">
        <v>39</v>
      </c>
      <c r="B998" t="s">
        <v>7</v>
      </c>
      <c r="C998">
        <v>34.1</v>
      </c>
      <c r="D998">
        <v>3</v>
      </c>
      <c r="E998" t="s">
        <v>11</v>
      </c>
      <c r="F998" t="s">
        <v>9</v>
      </c>
      <c r="G998">
        <v>7418.5219999999999</v>
      </c>
      <c r="H998" t="str">
        <f t="shared" si="222"/>
        <v/>
      </c>
      <c r="I998">
        <f t="shared" si="223"/>
        <v>7418.5219999999999</v>
      </c>
      <c r="J998" t="str">
        <f t="shared" si="210"/>
        <v/>
      </c>
      <c r="K998">
        <f t="shared" si="211"/>
        <v>7418.5219999999999</v>
      </c>
      <c r="L998" t="str">
        <f t="shared" si="212"/>
        <v/>
      </c>
      <c r="M998">
        <f t="shared" si="213"/>
        <v>7418.5219999999999</v>
      </c>
      <c r="N998">
        <f t="shared" si="214"/>
        <v>7418.5219999999999</v>
      </c>
      <c r="O998" s="8" t="str">
        <f t="shared" si="215"/>
        <v/>
      </c>
      <c r="P998" t="str">
        <f t="shared" si="216"/>
        <v/>
      </c>
      <c r="Q998" s="8">
        <f t="shared" si="217"/>
        <v>7418.5219999999999</v>
      </c>
      <c r="R998" s="8" t="str">
        <f t="shared" si="218"/>
        <v/>
      </c>
      <c r="S998" s="8">
        <f t="shared" si="219"/>
        <v>7418.5219999999999</v>
      </c>
      <c r="T998" s="8" t="str">
        <f t="shared" si="220"/>
        <v/>
      </c>
      <c r="U998" s="8" t="str">
        <f t="shared" si="221"/>
        <v/>
      </c>
    </row>
    <row r="999" spans="1:21" ht="17" x14ac:dyDescent="0.2">
      <c r="A999">
        <v>63</v>
      </c>
      <c r="B999" t="s">
        <v>7</v>
      </c>
      <c r="C999">
        <v>36.85</v>
      </c>
      <c r="D999">
        <v>0</v>
      </c>
      <c r="E999" t="s">
        <v>11</v>
      </c>
      <c r="F999" t="s">
        <v>12</v>
      </c>
      <c r="G999">
        <v>13887.968500000001</v>
      </c>
      <c r="H999" t="str">
        <f t="shared" si="222"/>
        <v/>
      </c>
      <c r="I999">
        <f t="shared" si="223"/>
        <v>13887.968500000001</v>
      </c>
      <c r="J999" t="str">
        <f t="shared" si="210"/>
        <v/>
      </c>
      <c r="K999">
        <f t="shared" si="211"/>
        <v>13887.968500000001</v>
      </c>
      <c r="L999" t="str">
        <f t="shared" si="212"/>
        <v/>
      </c>
      <c r="M999">
        <f t="shared" si="213"/>
        <v>13887.968500000001</v>
      </c>
      <c r="N999">
        <f t="shared" si="214"/>
        <v>13887.968500000001</v>
      </c>
      <c r="O999" s="8" t="str">
        <f t="shared" si="215"/>
        <v/>
      </c>
      <c r="P999">
        <f t="shared" si="216"/>
        <v>13887.968500000001</v>
      </c>
      <c r="Q999" s="8" t="str">
        <f t="shared" si="217"/>
        <v/>
      </c>
      <c r="R999" s="8">
        <f t="shared" si="218"/>
        <v>13887.968500000001</v>
      </c>
      <c r="S999" s="8" t="str">
        <f t="shared" si="219"/>
        <v/>
      </c>
      <c r="T999" s="8" t="str">
        <f t="shared" si="220"/>
        <v/>
      </c>
      <c r="U999" s="8" t="str">
        <f t="shared" si="221"/>
        <v/>
      </c>
    </row>
    <row r="1000" spans="1:21" ht="17" x14ac:dyDescent="0.2">
      <c r="A1000">
        <v>33</v>
      </c>
      <c r="B1000" t="s">
        <v>7</v>
      </c>
      <c r="C1000">
        <v>36.29</v>
      </c>
      <c r="D1000">
        <v>3</v>
      </c>
      <c r="E1000" t="s">
        <v>11</v>
      </c>
      <c r="F1000" t="s">
        <v>14</v>
      </c>
      <c r="G1000">
        <v>6551.7501000000002</v>
      </c>
      <c r="H1000" t="str">
        <f t="shared" si="222"/>
        <v/>
      </c>
      <c r="I1000">
        <f t="shared" si="223"/>
        <v>6551.7501000000002</v>
      </c>
      <c r="J1000" t="str">
        <f t="shared" si="210"/>
        <v/>
      </c>
      <c r="K1000">
        <f t="shared" si="211"/>
        <v>6551.7501000000002</v>
      </c>
      <c r="L1000" t="str">
        <f t="shared" si="212"/>
        <v/>
      </c>
      <c r="M1000">
        <f t="shared" si="213"/>
        <v>6551.7501000000002</v>
      </c>
      <c r="N1000" t="str">
        <f t="shared" si="214"/>
        <v/>
      </c>
      <c r="O1000" s="8">
        <f t="shared" si="215"/>
        <v>6551.7501000000002</v>
      </c>
      <c r="P1000">
        <f t="shared" si="216"/>
        <v>6551.7501000000002</v>
      </c>
      <c r="Q1000" s="8" t="str">
        <f t="shared" si="217"/>
        <v/>
      </c>
      <c r="R1000" s="8" t="str">
        <f t="shared" si="218"/>
        <v/>
      </c>
      <c r="S1000" s="8" t="str">
        <f t="shared" si="219"/>
        <v/>
      </c>
      <c r="T1000" s="8">
        <f t="shared" si="220"/>
        <v>6551.7501000000002</v>
      </c>
      <c r="U1000" s="8" t="str">
        <f t="shared" si="221"/>
        <v/>
      </c>
    </row>
    <row r="1001" spans="1:21" ht="17" x14ac:dyDescent="0.2">
      <c r="A1001">
        <v>36</v>
      </c>
      <c r="B1001" t="s">
        <v>7</v>
      </c>
      <c r="C1001">
        <v>26.885000000000002</v>
      </c>
      <c r="D1001">
        <v>0</v>
      </c>
      <c r="E1001" t="s">
        <v>11</v>
      </c>
      <c r="F1001" t="s">
        <v>13</v>
      </c>
      <c r="G1001">
        <v>5267.8181500000001</v>
      </c>
      <c r="H1001" t="str">
        <f t="shared" si="222"/>
        <v/>
      </c>
      <c r="I1001">
        <f t="shared" si="223"/>
        <v>5267.8181500000001</v>
      </c>
      <c r="J1001" t="str">
        <f t="shared" si="210"/>
        <v/>
      </c>
      <c r="K1001">
        <f t="shared" si="211"/>
        <v>5267.8181500000001</v>
      </c>
      <c r="L1001" t="str">
        <f t="shared" si="212"/>
        <v/>
      </c>
      <c r="M1001">
        <f t="shared" si="213"/>
        <v>5267.8181500000001</v>
      </c>
      <c r="N1001" t="str">
        <f t="shared" si="214"/>
        <v/>
      </c>
      <c r="O1001" s="8">
        <f t="shared" si="215"/>
        <v>5267.8181500000001</v>
      </c>
      <c r="P1001" t="str">
        <f t="shared" si="216"/>
        <v/>
      </c>
      <c r="Q1001" s="8">
        <f t="shared" si="217"/>
        <v>5267.8181500000001</v>
      </c>
      <c r="R1001" s="8" t="str">
        <f t="shared" si="218"/>
        <v/>
      </c>
      <c r="S1001" s="8" t="str">
        <f t="shared" si="219"/>
        <v/>
      </c>
      <c r="T1001" s="8" t="str">
        <f t="shared" si="220"/>
        <v/>
      </c>
      <c r="U1001" s="8">
        <f t="shared" si="221"/>
        <v>5267.8181500000001</v>
      </c>
    </row>
    <row r="1002" spans="1:21" ht="17" x14ac:dyDescent="0.2">
      <c r="A1002">
        <v>30</v>
      </c>
      <c r="B1002" t="s">
        <v>10</v>
      </c>
      <c r="C1002">
        <v>22.99</v>
      </c>
      <c r="D1002">
        <v>2</v>
      </c>
      <c r="E1002" t="s">
        <v>8</v>
      </c>
      <c r="F1002" t="s">
        <v>13</v>
      </c>
      <c r="G1002">
        <v>17361.766100000001</v>
      </c>
      <c r="H1002">
        <f t="shared" si="222"/>
        <v>17361.766100000001</v>
      </c>
      <c r="I1002" t="str">
        <f t="shared" si="223"/>
        <v/>
      </c>
      <c r="J1002">
        <f t="shared" si="210"/>
        <v>17361.766100000001</v>
      </c>
      <c r="K1002" t="str">
        <f t="shared" si="211"/>
        <v/>
      </c>
      <c r="L1002">
        <f t="shared" si="212"/>
        <v>17361.766100000001</v>
      </c>
      <c r="M1002" t="str">
        <f t="shared" si="213"/>
        <v/>
      </c>
      <c r="N1002" t="str">
        <f t="shared" si="214"/>
        <v/>
      </c>
      <c r="O1002" s="8">
        <f t="shared" si="215"/>
        <v>17361.766100000001</v>
      </c>
      <c r="P1002" t="str">
        <f t="shared" si="216"/>
        <v/>
      </c>
      <c r="Q1002" s="8">
        <f t="shared" si="217"/>
        <v>17361.766100000001</v>
      </c>
      <c r="R1002" s="8" t="str">
        <f t="shared" si="218"/>
        <v/>
      </c>
      <c r="S1002" s="8" t="str">
        <f t="shared" si="219"/>
        <v/>
      </c>
      <c r="T1002" s="8" t="str">
        <f t="shared" si="220"/>
        <v/>
      </c>
      <c r="U1002" s="8">
        <f t="shared" si="221"/>
        <v>17361.766100000001</v>
      </c>
    </row>
    <row r="1003" spans="1:21" ht="17" x14ac:dyDescent="0.2">
      <c r="A1003">
        <v>24</v>
      </c>
      <c r="B1003" t="s">
        <v>10</v>
      </c>
      <c r="C1003">
        <v>32.700000000000003</v>
      </c>
      <c r="D1003">
        <v>0</v>
      </c>
      <c r="E1003" t="s">
        <v>8</v>
      </c>
      <c r="F1003" t="s">
        <v>9</v>
      </c>
      <c r="G1003">
        <v>34472.841</v>
      </c>
      <c r="H1003">
        <f t="shared" si="222"/>
        <v>34472.841</v>
      </c>
      <c r="I1003" t="str">
        <f t="shared" si="223"/>
        <v/>
      </c>
      <c r="J1003" t="str">
        <f t="shared" si="210"/>
        <v/>
      </c>
      <c r="K1003">
        <f t="shared" si="211"/>
        <v>34472.841</v>
      </c>
      <c r="L1003">
        <f t="shared" si="212"/>
        <v>34472.841</v>
      </c>
      <c r="M1003" t="str">
        <f t="shared" si="213"/>
        <v/>
      </c>
      <c r="N1003">
        <f t="shared" si="214"/>
        <v>34472.841</v>
      </c>
      <c r="O1003" s="8" t="str">
        <f t="shared" si="215"/>
        <v/>
      </c>
      <c r="P1003" t="str">
        <f t="shared" si="216"/>
        <v/>
      </c>
      <c r="Q1003" s="8">
        <f t="shared" si="217"/>
        <v>34472.841</v>
      </c>
      <c r="R1003" s="8" t="str">
        <f t="shared" si="218"/>
        <v/>
      </c>
      <c r="S1003" s="8">
        <f t="shared" si="219"/>
        <v>34472.841</v>
      </c>
      <c r="T1003" s="8" t="str">
        <f t="shared" si="220"/>
        <v/>
      </c>
      <c r="U1003" s="8" t="str">
        <f t="shared" si="221"/>
        <v/>
      </c>
    </row>
    <row r="1004" spans="1:21" ht="17" x14ac:dyDescent="0.2">
      <c r="A1004">
        <v>24</v>
      </c>
      <c r="B1004" t="s">
        <v>10</v>
      </c>
      <c r="C1004">
        <v>25.8</v>
      </c>
      <c r="D1004">
        <v>0</v>
      </c>
      <c r="E1004" t="s">
        <v>11</v>
      </c>
      <c r="F1004" t="s">
        <v>9</v>
      </c>
      <c r="G1004">
        <v>1972.95</v>
      </c>
      <c r="H1004" t="str">
        <f t="shared" si="222"/>
        <v/>
      </c>
      <c r="I1004">
        <f t="shared" si="223"/>
        <v>1972.95</v>
      </c>
      <c r="J1004" t="str">
        <f t="shared" si="210"/>
        <v/>
      </c>
      <c r="K1004">
        <f t="shared" si="211"/>
        <v>1972.95</v>
      </c>
      <c r="L1004">
        <f t="shared" si="212"/>
        <v>1972.95</v>
      </c>
      <c r="M1004" t="str">
        <f t="shared" si="213"/>
        <v/>
      </c>
      <c r="N1004">
        <f t="shared" si="214"/>
        <v>1972.95</v>
      </c>
      <c r="O1004" s="8" t="str">
        <f t="shared" si="215"/>
        <v/>
      </c>
      <c r="P1004" t="str">
        <f t="shared" si="216"/>
        <v/>
      </c>
      <c r="Q1004" s="8">
        <f t="shared" si="217"/>
        <v>1972.95</v>
      </c>
      <c r="R1004" s="8" t="str">
        <f t="shared" si="218"/>
        <v/>
      </c>
      <c r="S1004" s="8">
        <f t="shared" si="219"/>
        <v>1972.95</v>
      </c>
      <c r="T1004" s="8" t="str">
        <f t="shared" si="220"/>
        <v/>
      </c>
      <c r="U1004" s="8" t="str">
        <f t="shared" si="221"/>
        <v/>
      </c>
    </row>
    <row r="1005" spans="1:21" ht="17" x14ac:dyDescent="0.2">
      <c r="A1005">
        <v>48</v>
      </c>
      <c r="B1005" t="s">
        <v>10</v>
      </c>
      <c r="C1005">
        <v>29.6</v>
      </c>
      <c r="D1005">
        <v>0</v>
      </c>
      <c r="E1005" t="s">
        <v>11</v>
      </c>
      <c r="F1005" t="s">
        <v>9</v>
      </c>
      <c r="G1005">
        <v>21232.182260000001</v>
      </c>
      <c r="H1005" t="str">
        <f t="shared" si="222"/>
        <v/>
      </c>
      <c r="I1005">
        <f t="shared" si="223"/>
        <v>21232.182260000001</v>
      </c>
      <c r="J1005" t="str">
        <f t="shared" si="210"/>
        <v/>
      </c>
      <c r="K1005">
        <f t="shared" si="211"/>
        <v>21232.182260000001</v>
      </c>
      <c r="L1005">
        <f t="shared" si="212"/>
        <v>21232.182260000001</v>
      </c>
      <c r="M1005" t="str">
        <f t="shared" si="213"/>
        <v/>
      </c>
      <c r="N1005">
        <f t="shared" si="214"/>
        <v>21232.182260000001</v>
      </c>
      <c r="O1005" s="8" t="str">
        <f t="shared" si="215"/>
        <v/>
      </c>
      <c r="P1005" t="str">
        <f t="shared" si="216"/>
        <v/>
      </c>
      <c r="Q1005" s="8">
        <f t="shared" si="217"/>
        <v>21232.182260000001</v>
      </c>
      <c r="R1005" s="8" t="str">
        <f t="shared" si="218"/>
        <v/>
      </c>
      <c r="S1005" s="8">
        <f t="shared" si="219"/>
        <v>21232.182260000001</v>
      </c>
      <c r="T1005" s="8" t="str">
        <f t="shared" si="220"/>
        <v/>
      </c>
      <c r="U1005" s="8" t="str">
        <f t="shared" si="221"/>
        <v/>
      </c>
    </row>
    <row r="1006" spans="1:21" ht="17" x14ac:dyDescent="0.2">
      <c r="A1006">
        <v>47</v>
      </c>
      <c r="B1006" t="s">
        <v>10</v>
      </c>
      <c r="C1006">
        <v>19.190000000000001</v>
      </c>
      <c r="D1006">
        <v>1</v>
      </c>
      <c r="E1006" t="s">
        <v>11</v>
      </c>
      <c r="F1006" t="s">
        <v>14</v>
      </c>
      <c r="G1006">
        <v>8627.5411000000004</v>
      </c>
      <c r="H1006" t="str">
        <f t="shared" si="222"/>
        <v/>
      </c>
      <c r="I1006">
        <f t="shared" si="223"/>
        <v>8627.5411000000004</v>
      </c>
      <c r="J1006">
        <f t="shared" si="210"/>
        <v>8627.5411000000004</v>
      </c>
      <c r="K1006" t="str">
        <f t="shared" si="211"/>
        <v/>
      </c>
      <c r="L1006">
        <f t="shared" si="212"/>
        <v>8627.5411000000004</v>
      </c>
      <c r="M1006" t="str">
        <f t="shared" si="213"/>
        <v/>
      </c>
      <c r="N1006" t="str">
        <f t="shared" si="214"/>
        <v/>
      </c>
      <c r="O1006" s="8">
        <f t="shared" si="215"/>
        <v>8627.5411000000004</v>
      </c>
      <c r="P1006">
        <f t="shared" si="216"/>
        <v>8627.5411000000004</v>
      </c>
      <c r="Q1006" s="8" t="str">
        <f t="shared" si="217"/>
        <v/>
      </c>
      <c r="R1006" s="8" t="str">
        <f t="shared" si="218"/>
        <v/>
      </c>
      <c r="S1006" s="8" t="str">
        <f t="shared" si="219"/>
        <v/>
      </c>
      <c r="T1006" s="8">
        <f t="shared" si="220"/>
        <v>8627.5411000000004</v>
      </c>
      <c r="U1006" s="8" t="str">
        <f t="shared" si="221"/>
        <v/>
      </c>
    </row>
    <row r="1007" spans="1:21" ht="17" x14ac:dyDescent="0.2">
      <c r="A1007">
        <v>29</v>
      </c>
      <c r="B1007" t="s">
        <v>10</v>
      </c>
      <c r="C1007">
        <v>31.73</v>
      </c>
      <c r="D1007">
        <v>2</v>
      </c>
      <c r="E1007" t="s">
        <v>11</v>
      </c>
      <c r="F1007" t="s">
        <v>13</v>
      </c>
      <c r="G1007">
        <v>4433.3877000000002</v>
      </c>
      <c r="H1007" t="str">
        <f t="shared" si="222"/>
        <v/>
      </c>
      <c r="I1007">
        <f t="shared" si="223"/>
        <v>4433.3877000000002</v>
      </c>
      <c r="J1007" t="str">
        <f t="shared" si="210"/>
        <v/>
      </c>
      <c r="K1007">
        <f t="shared" si="211"/>
        <v>4433.3877000000002</v>
      </c>
      <c r="L1007">
        <f t="shared" si="212"/>
        <v>4433.3877000000002</v>
      </c>
      <c r="M1007" t="str">
        <f t="shared" si="213"/>
        <v/>
      </c>
      <c r="N1007" t="str">
        <f t="shared" si="214"/>
        <v/>
      </c>
      <c r="O1007" s="8">
        <f t="shared" si="215"/>
        <v>4433.3877000000002</v>
      </c>
      <c r="P1007" t="str">
        <f t="shared" si="216"/>
        <v/>
      </c>
      <c r="Q1007" s="8">
        <f t="shared" si="217"/>
        <v>4433.3877000000002</v>
      </c>
      <c r="R1007" s="8" t="str">
        <f t="shared" si="218"/>
        <v/>
      </c>
      <c r="S1007" s="8" t="str">
        <f t="shared" si="219"/>
        <v/>
      </c>
      <c r="T1007" s="8" t="str">
        <f t="shared" si="220"/>
        <v/>
      </c>
      <c r="U1007" s="8">
        <f t="shared" si="221"/>
        <v>4433.3877000000002</v>
      </c>
    </row>
    <row r="1008" spans="1:21" ht="17" x14ac:dyDescent="0.2">
      <c r="A1008">
        <v>28</v>
      </c>
      <c r="B1008" t="s">
        <v>10</v>
      </c>
      <c r="C1008">
        <v>29.26</v>
      </c>
      <c r="D1008">
        <v>2</v>
      </c>
      <c r="E1008" t="s">
        <v>11</v>
      </c>
      <c r="F1008" t="s">
        <v>14</v>
      </c>
      <c r="G1008">
        <v>4438.2633999999998</v>
      </c>
      <c r="H1008" t="str">
        <f t="shared" si="222"/>
        <v/>
      </c>
      <c r="I1008">
        <f t="shared" si="223"/>
        <v>4438.2633999999998</v>
      </c>
      <c r="J1008" t="str">
        <f t="shared" si="210"/>
        <v/>
      </c>
      <c r="K1008">
        <f t="shared" si="211"/>
        <v>4438.2633999999998</v>
      </c>
      <c r="L1008">
        <f t="shared" si="212"/>
        <v>4438.2633999999998</v>
      </c>
      <c r="M1008" t="str">
        <f t="shared" si="213"/>
        <v/>
      </c>
      <c r="N1008" t="str">
        <f t="shared" si="214"/>
        <v/>
      </c>
      <c r="O1008" s="8">
        <f t="shared" si="215"/>
        <v>4438.2633999999998</v>
      </c>
      <c r="P1008">
        <f t="shared" si="216"/>
        <v>4438.2633999999998</v>
      </c>
      <c r="Q1008" s="8" t="str">
        <f t="shared" si="217"/>
        <v/>
      </c>
      <c r="R1008" s="8" t="str">
        <f t="shared" si="218"/>
        <v/>
      </c>
      <c r="S1008" s="8" t="str">
        <f t="shared" si="219"/>
        <v/>
      </c>
      <c r="T1008" s="8">
        <f t="shared" si="220"/>
        <v>4438.2633999999998</v>
      </c>
      <c r="U1008" s="8" t="str">
        <f t="shared" si="221"/>
        <v/>
      </c>
    </row>
    <row r="1009" spans="1:21" ht="17" x14ac:dyDescent="0.2">
      <c r="A1009">
        <v>47</v>
      </c>
      <c r="B1009" t="s">
        <v>10</v>
      </c>
      <c r="C1009">
        <v>28.215</v>
      </c>
      <c r="D1009">
        <v>3</v>
      </c>
      <c r="E1009" t="s">
        <v>8</v>
      </c>
      <c r="F1009" t="s">
        <v>13</v>
      </c>
      <c r="G1009">
        <v>24915.220850000002</v>
      </c>
      <c r="H1009">
        <f t="shared" si="222"/>
        <v>24915.220850000002</v>
      </c>
      <c r="I1009" t="str">
        <f t="shared" si="223"/>
        <v/>
      </c>
      <c r="J1009" t="str">
        <f t="shared" si="210"/>
        <v/>
      </c>
      <c r="K1009">
        <f t="shared" si="211"/>
        <v>24915.220850000002</v>
      </c>
      <c r="L1009">
        <f t="shared" si="212"/>
        <v>24915.220850000002</v>
      </c>
      <c r="M1009" t="str">
        <f t="shared" si="213"/>
        <v/>
      </c>
      <c r="N1009" t="str">
        <f t="shared" si="214"/>
        <v/>
      </c>
      <c r="O1009" s="8">
        <f t="shared" si="215"/>
        <v>24915.220850000002</v>
      </c>
      <c r="P1009" t="str">
        <f t="shared" si="216"/>
        <v/>
      </c>
      <c r="Q1009" s="8">
        <f t="shared" si="217"/>
        <v>24915.220850000002</v>
      </c>
      <c r="R1009" s="8" t="str">
        <f t="shared" si="218"/>
        <v/>
      </c>
      <c r="S1009" s="8" t="str">
        <f t="shared" si="219"/>
        <v/>
      </c>
      <c r="T1009" s="8" t="str">
        <f t="shared" si="220"/>
        <v/>
      </c>
      <c r="U1009" s="8">
        <f t="shared" si="221"/>
        <v>24915.220850000002</v>
      </c>
    </row>
    <row r="1010" spans="1:21" ht="17" x14ac:dyDescent="0.2">
      <c r="A1010">
        <v>25</v>
      </c>
      <c r="B1010" t="s">
        <v>10</v>
      </c>
      <c r="C1010">
        <v>24.984999999999999</v>
      </c>
      <c r="D1010">
        <v>2</v>
      </c>
      <c r="E1010" t="s">
        <v>11</v>
      </c>
      <c r="F1010" t="s">
        <v>14</v>
      </c>
      <c r="G1010">
        <v>23241.47453</v>
      </c>
      <c r="H1010" t="str">
        <f t="shared" si="222"/>
        <v/>
      </c>
      <c r="I1010">
        <f t="shared" si="223"/>
        <v>23241.47453</v>
      </c>
      <c r="J1010">
        <f t="shared" si="210"/>
        <v>23241.47453</v>
      </c>
      <c r="K1010" t="str">
        <f t="shared" si="211"/>
        <v/>
      </c>
      <c r="L1010">
        <f t="shared" si="212"/>
        <v>23241.47453</v>
      </c>
      <c r="M1010" t="str">
        <f t="shared" si="213"/>
        <v/>
      </c>
      <c r="N1010" t="str">
        <f t="shared" si="214"/>
        <v/>
      </c>
      <c r="O1010" s="8">
        <f t="shared" si="215"/>
        <v>23241.47453</v>
      </c>
      <c r="P1010">
        <f t="shared" si="216"/>
        <v>23241.47453</v>
      </c>
      <c r="Q1010" s="8" t="str">
        <f t="shared" si="217"/>
        <v/>
      </c>
      <c r="R1010" s="8" t="str">
        <f t="shared" si="218"/>
        <v/>
      </c>
      <c r="S1010" s="8" t="str">
        <f t="shared" si="219"/>
        <v/>
      </c>
      <c r="T1010" s="8">
        <f t="shared" si="220"/>
        <v>23241.47453</v>
      </c>
      <c r="U1010" s="8" t="str">
        <f t="shared" si="221"/>
        <v/>
      </c>
    </row>
    <row r="1011" spans="1:21" ht="17" x14ac:dyDescent="0.2">
      <c r="A1011">
        <v>51</v>
      </c>
      <c r="B1011" t="s">
        <v>10</v>
      </c>
      <c r="C1011">
        <v>27.74</v>
      </c>
      <c r="D1011">
        <v>1</v>
      </c>
      <c r="E1011" t="s">
        <v>11</v>
      </c>
      <c r="F1011" t="s">
        <v>14</v>
      </c>
      <c r="G1011">
        <v>9957.7216000000008</v>
      </c>
      <c r="H1011" t="str">
        <f t="shared" si="222"/>
        <v/>
      </c>
      <c r="I1011">
        <f t="shared" si="223"/>
        <v>9957.7216000000008</v>
      </c>
      <c r="J1011" t="str">
        <f t="shared" si="210"/>
        <v/>
      </c>
      <c r="K1011">
        <f t="shared" si="211"/>
        <v>9957.7216000000008</v>
      </c>
      <c r="L1011">
        <f t="shared" si="212"/>
        <v>9957.7216000000008</v>
      </c>
      <c r="M1011" t="str">
        <f t="shared" si="213"/>
        <v/>
      </c>
      <c r="N1011" t="str">
        <f t="shared" si="214"/>
        <v/>
      </c>
      <c r="O1011" s="8">
        <f t="shared" si="215"/>
        <v>9957.7216000000008</v>
      </c>
      <c r="P1011">
        <f t="shared" si="216"/>
        <v>9957.7216000000008</v>
      </c>
      <c r="Q1011" s="8" t="str">
        <f t="shared" si="217"/>
        <v/>
      </c>
      <c r="R1011" s="8" t="str">
        <f t="shared" si="218"/>
        <v/>
      </c>
      <c r="S1011" s="8" t="str">
        <f t="shared" si="219"/>
        <v/>
      </c>
      <c r="T1011" s="8">
        <f t="shared" si="220"/>
        <v>9957.7216000000008</v>
      </c>
      <c r="U1011" s="8" t="str">
        <f t="shared" si="221"/>
        <v/>
      </c>
    </row>
    <row r="1012" spans="1:21" ht="17" x14ac:dyDescent="0.2">
      <c r="A1012">
        <v>48</v>
      </c>
      <c r="B1012" t="s">
        <v>7</v>
      </c>
      <c r="C1012">
        <v>22.8</v>
      </c>
      <c r="D1012">
        <v>0</v>
      </c>
      <c r="E1012" t="s">
        <v>11</v>
      </c>
      <c r="F1012" t="s">
        <v>9</v>
      </c>
      <c r="G1012">
        <v>8269.0439999999999</v>
      </c>
      <c r="H1012" t="str">
        <f t="shared" si="222"/>
        <v/>
      </c>
      <c r="I1012">
        <f t="shared" si="223"/>
        <v>8269.0439999999999</v>
      </c>
      <c r="J1012">
        <f t="shared" si="210"/>
        <v>8269.0439999999999</v>
      </c>
      <c r="K1012" t="str">
        <f t="shared" si="211"/>
        <v/>
      </c>
      <c r="L1012" t="str">
        <f t="shared" si="212"/>
        <v/>
      </c>
      <c r="M1012">
        <f t="shared" si="213"/>
        <v>8269.0439999999999</v>
      </c>
      <c r="N1012">
        <f t="shared" si="214"/>
        <v>8269.0439999999999</v>
      </c>
      <c r="O1012" s="8" t="str">
        <f t="shared" si="215"/>
        <v/>
      </c>
      <c r="P1012" t="str">
        <f t="shared" si="216"/>
        <v/>
      </c>
      <c r="Q1012" s="8">
        <f t="shared" si="217"/>
        <v>8269.0439999999999</v>
      </c>
      <c r="R1012" s="8" t="str">
        <f t="shared" si="218"/>
        <v/>
      </c>
      <c r="S1012" s="8">
        <f t="shared" si="219"/>
        <v>8269.0439999999999</v>
      </c>
      <c r="T1012" s="8" t="str">
        <f t="shared" si="220"/>
        <v/>
      </c>
      <c r="U1012" s="8" t="str">
        <f t="shared" si="221"/>
        <v/>
      </c>
    </row>
    <row r="1013" spans="1:21" ht="17" x14ac:dyDescent="0.2">
      <c r="A1013">
        <v>43</v>
      </c>
      <c r="B1013" t="s">
        <v>10</v>
      </c>
      <c r="C1013">
        <v>20.13</v>
      </c>
      <c r="D1013">
        <v>2</v>
      </c>
      <c r="E1013" t="s">
        <v>8</v>
      </c>
      <c r="F1013" t="s">
        <v>12</v>
      </c>
      <c r="G1013">
        <v>18767.737700000001</v>
      </c>
      <c r="H1013">
        <f t="shared" si="222"/>
        <v>18767.737700000001</v>
      </c>
      <c r="I1013" t="str">
        <f t="shared" si="223"/>
        <v/>
      </c>
      <c r="J1013">
        <f t="shared" si="210"/>
        <v>18767.737700000001</v>
      </c>
      <c r="K1013" t="str">
        <f t="shared" si="211"/>
        <v/>
      </c>
      <c r="L1013">
        <f t="shared" si="212"/>
        <v>18767.737700000001</v>
      </c>
      <c r="M1013" t="str">
        <f t="shared" si="213"/>
        <v/>
      </c>
      <c r="N1013">
        <f t="shared" si="214"/>
        <v>18767.737700000001</v>
      </c>
      <c r="O1013" s="8" t="str">
        <f t="shared" si="215"/>
        <v/>
      </c>
      <c r="P1013">
        <f t="shared" si="216"/>
        <v>18767.737700000001</v>
      </c>
      <c r="Q1013" s="8" t="str">
        <f t="shared" si="217"/>
        <v/>
      </c>
      <c r="R1013" s="8">
        <f t="shared" si="218"/>
        <v>18767.737700000001</v>
      </c>
      <c r="S1013" s="8" t="str">
        <f t="shared" si="219"/>
        <v/>
      </c>
      <c r="T1013" s="8" t="str">
        <f t="shared" si="220"/>
        <v/>
      </c>
      <c r="U1013" s="8" t="str">
        <f t="shared" si="221"/>
        <v/>
      </c>
    </row>
    <row r="1014" spans="1:21" ht="17" x14ac:dyDescent="0.2">
      <c r="A1014">
        <v>61</v>
      </c>
      <c r="B1014" t="s">
        <v>7</v>
      </c>
      <c r="C1014">
        <v>33.33</v>
      </c>
      <c r="D1014">
        <v>4</v>
      </c>
      <c r="E1014" t="s">
        <v>11</v>
      </c>
      <c r="F1014" t="s">
        <v>12</v>
      </c>
      <c r="G1014">
        <v>36580.282160000002</v>
      </c>
      <c r="H1014" t="str">
        <f t="shared" si="222"/>
        <v/>
      </c>
      <c r="I1014">
        <f t="shared" si="223"/>
        <v>36580.282160000002</v>
      </c>
      <c r="J1014" t="str">
        <f t="shared" si="210"/>
        <v/>
      </c>
      <c r="K1014">
        <f t="shared" si="211"/>
        <v>36580.282160000002</v>
      </c>
      <c r="L1014" t="str">
        <f t="shared" si="212"/>
        <v/>
      </c>
      <c r="M1014">
        <f t="shared" si="213"/>
        <v>36580.282160000002</v>
      </c>
      <c r="N1014">
        <f t="shared" si="214"/>
        <v>36580.282160000002</v>
      </c>
      <c r="O1014" s="8" t="str">
        <f t="shared" si="215"/>
        <v/>
      </c>
      <c r="P1014">
        <f t="shared" si="216"/>
        <v>36580.282160000002</v>
      </c>
      <c r="Q1014" s="8" t="str">
        <f t="shared" si="217"/>
        <v/>
      </c>
      <c r="R1014" s="8">
        <f t="shared" si="218"/>
        <v>36580.282160000002</v>
      </c>
      <c r="S1014" s="8" t="str">
        <f t="shared" si="219"/>
        <v/>
      </c>
      <c r="T1014" s="8" t="str">
        <f t="shared" si="220"/>
        <v/>
      </c>
      <c r="U1014" s="8" t="str">
        <f t="shared" si="221"/>
        <v/>
      </c>
    </row>
    <row r="1015" spans="1:21" ht="17" x14ac:dyDescent="0.2">
      <c r="A1015">
        <v>48</v>
      </c>
      <c r="B1015" t="s">
        <v>10</v>
      </c>
      <c r="C1015">
        <v>32.299999999999997</v>
      </c>
      <c r="D1015">
        <v>1</v>
      </c>
      <c r="E1015" t="s">
        <v>11</v>
      </c>
      <c r="F1015" t="s">
        <v>13</v>
      </c>
      <c r="G1015">
        <v>8765.2489999999998</v>
      </c>
      <c r="H1015" t="str">
        <f t="shared" si="222"/>
        <v/>
      </c>
      <c r="I1015">
        <f t="shared" si="223"/>
        <v>8765.2489999999998</v>
      </c>
      <c r="J1015" t="str">
        <f t="shared" si="210"/>
        <v/>
      </c>
      <c r="K1015">
        <f t="shared" si="211"/>
        <v>8765.2489999999998</v>
      </c>
      <c r="L1015">
        <f t="shared" si="212"/>
        <v>8765.2489999999998</v>
      </c>
      <c r="M1015" t="str">
        <f t="shared" si="213"/>
        <v/>
      </c>
      <c r="N1015" t="str">
        <f t="shared" si="214"/>
        <v/>
      </c>
      <c r="O1015" s="8">
        <f t="shared" si="215"/>
        <v>8765.2489999999998</v>
      </c>
      <c r="P1015" t="str">
        <f t="shared" si="216"/>
        <v/>
      </c>
      <c r="Q1015" s="8">
        <f t="shared" si="217"/>
        <v>8765.2489999999998</v>
      </c>
      <c r="R1015" s="8" t="str">
        <f t="shared" si="218"/>
        <v/>
      </c>
      <c r="S1015" s="8" t="str">
        <f t="shared" si="219"/>
        <v/>
      </c>
      <c r="T1015" s="8" t="str">
        <f t="shared" si="220"/>
        <v/>
      </c>
      <c r="U1015" s="8">
        <f t="shared" si="221"/>
        <v>8765.2489999999998</v>
      </c>
    </row>
    <row r="1016" spans="1:21" ht="17" x14ac:dyDescent="0.2">
      <c r="A1016">
        <v>38</v>
      </c>
      <c r="B1016" t="s">
        <v>7</v>
      </c>
      <c r="C1016">
        <v>27.6</v>
      </c>
      <c r="D1016">
        <v>0</v>
      </c>
      <c r="E1016" t="s">
        <v>11</v>
      </c>
      <c r="F1016" t="s">
        <v>9</v>
      </c>
      <c r="G1016">
        <v>5383.5360000000001</v>
      </c>
      <c r="H1016" t="str">
        <f t="shared" si="222"/>
        <v/>
      </c>
      <c r="I1016">
        <f t="shared" si="223"/>
        <v>5383.5360000000001</v>
      </c>
      <c r="J1016" t="str">
        <f t="shared" si="210"/>
        <v/>
      </c>
      <c r="K1016">
        <f t="shared" si="211"/>
        <v>5383.5360000000001</v>
      </c>
      <c r="L1016" t="str">
        <f t="shared" si="212"/>
        <v/>
      </c>
      <c r="M1016">
        <f t="shared" si="213"/>
        <v>5383.5360000000001</v>
      </c>
      <c r="N1016">
        <f t="shared" si="214"/>
        <v>5383.5360000000001</v>
      </c>
      <c r="O1016" s="8" t="str">
        <f t="shared" si="215"/>
        <v/>
      </c>
      <c r="P1016" t="str">
        <f t="shared" si="216"/>
        <v/>
      </c>
      <c r="Q1016" s="8">
        <f t="shared" si="217"/>
        <v>5383.5360000000001</v>
      </c>
      <c r="R1016" s="8" t="str">
        <f t="shared" si="218"/>
        <v/>
      </c>
      <c r="S1016" s="8">
        <f t="shared" si="219"/>
        <v>5383.5360000000001</v>
      </c>
      <c r="T1016" s="8" t="str">
        <f t="shared" si="220"/>
        <v/>
      </c>
      <c r="U1016" s="8" t="str">
        <f t="shared" si="221"/>
        <v/>
      </c>
    </row>
    <row r="1017" spans="1:21" ht="17" x14ac:dyDescent="0.2">
      <c r="A1017">
        <v>59</v>
      </c>
      <c r="B1017" t="s">
        <v>10</v>
      </c>
      <c r="C1017">
        <v>25.46</v>
      </c>
      <c r="D1017">
        <v>0</v>
      </c>
      <c r="E1017" t="s">
        <v>11</v>
      </c>
      <c r="F1017" t="s">
        <v>13</v>
      </c>
      <c r="G1017">
        <v>12124.992399999999</v>
      </c>
      <c r="H1017" t="str">
        <f t="shared" si="222"/>
        <v/>
      </c>
      <c r="I1017">
        <f t="shared" si="223"/>
        <v>12124.992399999999</v>
      </c>
      <c r="J1017" t="str">
        <f t="shared" si="210"/>
        <v/>
      </c>
      <c r="K1017">
        <f t="shared" si="211"/>
        <v>12124.992399999999</v>
      </c>
      <c r="L1017">
        <f t="shared" si="212"/>
        <v>12124.992399999999</v>
      </c>
      <c r="M1017" t="str">
        <f t="shared" si="213"/>
        <v/>
      </c>
      <c r="N1017" t="str">
        <f t="shared" si="214"/>
        <v/>
      </c>
      <c r="O1017" s="8">
        <f t="shared" si="215"/>
        <v>12124.992399999999</v>
      </c>
      <c r="P1017" t="str">
        <f t="shared" si="216"/>
        <v/>
      </c>
      <c r="Q1017" s="8">
        <f t="shared" si="217"/>
        <v>12124.992399999999</v>
      </c>
      <c r="R1017" s="8" t="str">
        <f t="shared" si="218"/>
        <v/>
      </c>
      <c r="S1017" s="8" t="str">
        <f t="shared" si="219"/>
        <v/>
      </c>
      <c r="T1017" s="8" t="str">
        <f t="shared" si="220"/>
        <v/>
      </c>
      <c r="U1017" s="8">
        <f t="shared" si="221"/>
        <v>12124.992399999999</v>
      </c>
    </row>
    <row r="1018" spans="1:21" ht="17" x14ac:dyDescent="0.2">
      <c r="A1018">
        <v>19</v>
      </c>
      <c r="B1018" t="s">
        <v>7</v>
      </c>
      <c r="C1018">
        <v>24.605</v>
      </c>
      <c r="D1018">
        <v>1</v>
      </c>
      <c r="E1018" t="s">
        <v>11</v>
      </c>
      <c r="F1018" t="s">
        <v>13</v>
      </c>
      <c r="G1018">
        <v>2709.24395</v>
      </c>
      <c r="H1018" t="str">
        <f t="shared" si="222"/>
        <v/>
      </c>
      <c r="I1018">
        <f t="shared" si="223"/>
        <v>2709.24395</v>
      </c>
      <c r="J1018">
        <f t="shared" si="210"/>
        <v>2709.24395</v>
      </c>
      <c r="K1018" t="str">
        <f t="shared" si="211"/>
        <v/>
      </c>
      <c r="L1018" t="str">
        <f t="shared" si="212"/>
        <v/>
      </c>
      <c r="M1018">
        <f t="shared" si="213"/>
        <v>2709.24395</v>
      </c>
      <c r="N1018" t="str">
        <f t="shared" si="214"/>
        <v/>
      </c>
      <c r="O1018" s="8">
        <f t="shared" si="215"/>
        <v>2709.24395</v>
      </c>
      <c r="P1018" t="str">
        <f t="shared" si="216"/>
        <v/>
      </c>
      <c r="Q1018" s="8">
        <f t="shared" si="217"/>
        <v>2709.24395</v>
      </c>
      <c r="R1018" s="8" t="str">
        <f t="shared" si="218"/>
        <v/>
      </c>
      <c r="S1018" s="8" t="str">
        <f t="shared" si="219"/>
        <v/>
      </c>
      <c r="T1018" s="8" t="str">
        <f t="shared" si="220"/>
        <v/>
      </c>
      <c r="U1018" s="8">
        <f t="shared" si="221"/>
        <v>2709.24395</v>
      </c>
    </row>
    <row r="1019" spans="1:21" ht="17" x14ac:dyDescent="0.2">
      <c r="A1019">
        <v>26</v>
      </c>
      <c r="B1019" t="s">
        <v>7</v>
      </c>
      <c r="C1019">
        <v>34.200000000000003</v>
      </c>
      <c r="D1019">
        <v>2</v>
      </c>
      <c r="E1019" t="s">
        <v>11</v>
      </c>
      <c r="F1019" t="s">
        <v>9</v>
      </c>
      <c r="G1019">
        <v>3987.9259999999999</v>
      </c>
      <c r="H1019" t="str">
        <f t="shared" si="222"/>
        <v/>
      </c>
      <c r="I1019">
        <f t="shared" si="223"/>
        <v>3987.9259999999999</v>
      </c>
      <c r="J1019" t="str">
        <f t="shared" si="210"/>
        <v/>
      </c>
      <c r="K1019">
        <f t="shared" si="211"/>
        <v>3987.9259999999999</v>
      </c>
      <c r="L1019" t="str">
        <f t="shared" si="212"/>
        <v/>
      </c>
      <c r="M1019">
        <f t="shared" si="213"/>
        <v>3987.9259999999999</v>
      </c>
      <c r="N1019">
        <f t="shared" si="214"/>
        <v>3987.9259999999999</v>
      </c>
      <c r="O1019" s="8" t="str">
        <f t="shared" si="215"/>
        <v/>
      </c>
      <c r="P1019" t="str">
        <f t="shared" si="216"/>
        <v/>
      </c>
      <c r="Q1019" s="8">
        <f t="shared" si="217"/>
        <v>3987.9259999999999</v>
      </c>
      <c r="R1019" s="8" t="str">
        <f t="shared" si="218"/>
        <v/>
      </c>
      <c r="S1019" s="8">
        <f t="shared" si="219"/>
        <v>3987.9259999999999</v>
      </c>
      <c r="T1019" s="8" t="str">
        <f t="shared" si="220"/>
        <v/>
      </c>
      <c r="U1019" s="8" t="str">
        <f t="shared" si="221"/>
        <v/>
      </c>
    </row>
    <row r="1020" spans="1:21" ht="17" x14ac:dyDescent="0.2">
      <c r="A1020">
        <v>54</v>
      </c>
      <c r="B1020" t="s">
        <v>7</v>
      </c>
      <c r="C1020">
        <v>35.814999999999998</v>
      </c>
      <c r="D1020">
        <v>3</v>
      </c>
      <c r="E1020" t="s">
        <v>11</v>
      </c>
      <c r="F1020" t="s">
        <v>13</v>
      </c>
      <c r="G1020">
        <v>12495.290849999999</v>
      </c>
      <c r="H1020" t="str">
        <f t="shared" si="222"/>
        <v/>
      </c>
      <c r="I1020">
        <f t="shared" si="223"/>
        <v>12495.290849999999</v>
      </c>
      <c r="J1020" t="str">
        <f t="shared" si="210"/>
        <v/>
      </c>
      <c r="K1020">
        <f t="shared" si="211"/>
        <v>12495.290849999999</v>
      </c>
      <c r="L1020" t="str">
        <f t="shared" si="212"/>
        <v/>
      </c>
      <c r="M1020">
        <f t="shared" si="213"/>
        <v>12495.290849999999</v>
      </c>
      <c r="N1020" t="str">
        <f t="shared" si="214"/>
        <v/>
      </c>
      <c r="O1020" s="8">
        <f t="shared" si="215"/>
        <v>12495.290849999999</v>
      </c>
      <c r="P1020" t="str">
        <f t="shared" si="216"/>
        <v/>
      </c>
      <c r="Q1020" s="8">
        <f t="shared" si="217"/>
        <v>12495.290849999999</v>
      </c>
      <c r="R1020" s="8" t="str">
        <f t="shared" si="218"/>
        <v/>
      </c>
      <c r="S1020" s="8" t="str">
        <f t="shared" si="219"/>
        <v/>
      </c>
      <c r="T1020" s="8" t="str">
        <f t="shared" si="220"/>
        <v/>
      </c>
      <c r="U1020" s="8">
        <f t="shared" si="221"/>
        <v>12495.290849999999</v>
      </c>
    </row>
    <row r="1021" spans="1:21" ht="17" x14ac:dyDescent="0.2">
      <c r="A1021">
        <v>21</v>
      </c>
      <c r="B1021" t="s">
        <v>7</v>
      </c>
      <c r="C1021">
        <v>32.68</v>
      </c>
      <c r="D1021">
        <v>2</v>
      </c>
      <c r="E1021" t="s">
        <v>11</v>
      </c>
      <c r="F1021" t="s">
        <v>13</v>
      </c>
      <c r="G1021">
        <v>26018.950519999999</v>
      </c>
      <c r="H1021" t="str">
        <f t="shared" si="222"/>
        <v/>
      </c>
      <c r="I1021">
        <f t="shared" si="223"/>
        <v>26018.950519999999</v>
      </c>
      <c r="J1021" t="str">
        <f t="shared" si="210"/>
        <v/>
      </c>
      <c r="K1021">
        <f t="shared" si="211"/>
        <v>26018.950519999999</v>
      </c>
      <c r="L1021" t="str">
        <f t="shared" si="212"/>
        <v/>
      </c>
      <c r="M1021">
        <f t="shared" si="213"/>
        <v>26018.950519999999</v>
      </c>
      <c r="N1021" t="str">
        <f t="shared" si="214"/>
        <v/>
      </c>
      <c r="O1021" s="8">
        <f t="shared" si="215"/>
        <v>26018.950519999999</v>
      </c>
      <c r="P1021" t="str">
        <f t="shared" si="216"/>
        <v/>
      </c>
      <c r="Q1021" s="8">
        <f t="shared" si="217"/>
        <v>26018.950519999999</v>
      </c>
      <c r="R1021" s="8" t="str">
        <f t="shared" si="218"/>
        <v/>
      </c>
      <c r="S1021" s="8" t="str">
        <f t="shared" si="219"/>
        <v/>
      </c>
      <c r="T1021" s="8" t="str">
        <f t="shared" si="220"/>
        <v/>
      </c>
      <c r="U1021" s="8">
        <f t="shared" si="221"/>
        <v>26018.950519999999</v>
      </c>
    </row>
    <row r="1022" spans="1:21" ht="17" x14ac:dyDescent="0.2">
      <c r="A1022">
        <v>51</v>
      </c>
      <c r="B1022" t="s">
        <v>10</v>
      </c>
      <c r="C1022">
        <v>37</v>
      </c>
      <c r="D1022">
        <v>0</v>
      </c>
      <c r="E1022" t="s">
        <v>11</v>
      </c>
      <c r="F1022" t="s">
        <v>9</v>
      </c>
      <c r="G1022">
        <v>8798.5930000000008</v>
      </c>
      <c r="H1022" t="str">
        <f t="shared" si="222"/>
        <v/>
      </c>
      <c r="I1022">
        <f t="shared" si="223"/>
        <v>8798.5930000000008</v>
      </c>
      <c r="J1022" t="str">
        <f t="shared" si="210"/>
        <v/>
      </c>
      <c r="K1022">
        <f t="shared" si="211"/>
        <v>8798.5930000000008</v>
      </c>
      <c r="L1022">
        <f t="shared" si="212"/>
        <v>8798.5930000000008</v>
      </c>
      <c r="M1022" t="str">
        <f t="shared" si="213"/>
        <v/>
      </c>
      <c r="N1022">
        <f t="shared" si="214"/>
        <v>8798.5930000000008</v>
      </c>
      <c r="O1022" s="8" t="str">
        <f t="shared" si="215"/>
        <v/>
      </c>
      <c r="P1022" t="str">
        <f t="shared" si="216"/>
        <v/>
      </c>
      <c r="Q1022" s="8">
        <f t="shared" si="217"/>
        <v>8798.5930000000008</v>
      </c>
      <c r="R1022" s="8" t="str">
        <f t="shared" si="218"/>
        <v/>
      </c>
      <c r="S1022" s="8">
        <f t="shared" si="219"/>
        <v>8798.5930000000008</v>
      </c>
      <c r="T1022" s="8" t="str">
        <f t="shared" si="220"/>
        <v/>
      </c>
      <c r="U1022" s="8" t="str">
        <f t="shared" si="221"/>
        <v/>
      </c>
    </row>
    <row r="1023" spans="1:21" ht="17" x14ac:dyDescent="0.2">
      <c r="A1023">
        <v>22</v>
      </c>
      <c r="B1023" t="s">
        <v>7</v>
      </c>
      <c r="C1023">
        <v>31.02</v>
      </c>
      <c r="D1023">
        <v>3</v>
      </c>
      <c r="E1023" t="s">
        <v>8</v>
      </c>
      <c r="F1023" t="s">
        <v>12</v>
      </c>
      <c r="G1023">
        <v>35595.589800000002</v>
      </c>
      <c r="H1023">
        <f t="shared" si="222"/>
        <v>35595.589800000002</v>
      </c>
      <c r="I1023" t="str">
        <f t="shared" si="223"/>
        <v/>
      </c>
      <c r="J1023" t="str">
        <f t="shared" si="210"/>
        <v/>
      </c>
      <c r="K1023">
        <f t="shared" si="211"/>
        <v>35595.589800000002</v>
      </c>
      <c r="L1023" t="str">
        <f t="shared" si="212"/>
        <v/>
      </c>
      <c r="M1023">
        <f t="shared" si="213"/>
        <v>35595.589800000002</v>
      </c>
      <c r="N1023">
        <f t="shared" si="214"/>
        <v>35595.589800000002</v>
      </c>
      <c r="O1023" s="8" t="str">
        <f t="shared" si="215"/>
        <v/>
      </c>
      <c r="P1023">
        <f t="shared" si="216"/>
        <v>35595.589800000002</v>
      </c>
      <c r="Q1023" s="8" t="str">
        <f t="shared" si="217"/>
        <v/>
      </c>
      <c r="R1023" s="8">
        <f t="shared" si="218"/>
        <v>35595.589800000002</v>
      </c>
      <c r="S1023" s="8" t="str">
        <f t="shared" si="219"/>
        <v/>
      </c>
      <c r="T1023" s="8" t="str">
        <f t="shared" si="220"/>
        <v/>
      </c>
      <c r="U1023" s="8" t="str">
        <f t="shared" si="221"/>
        <v/>
      </c>
    </row>
    <row r="1024" spans="1:21" ht="17" x14ac:dyDescent="0.2">
      <c r="A1024">
        <v>47</v>
      </c>
      <c r="B1024" t="s">
        <v>10</v>
      </c>
      <c r="C1024">
        <v>36.08</v>
      </c>
      <c r="D1024">
        <v>1</v>
      </c>
      <c r="E1024" t="s">
        <v>8</v>
      </c>
      <c r="F1024" t="s">
        <v>12</v>
      </c>
      <c r="G1024">
        <v>42211.138200000001</v>
      </c>
      <c r="H1024">
        <f t="shared" si="222"/>
        <v>42211.138200000001</v>
      </c>
      <c r="I1024" t="str">
        <f t="shared" si="223"/>
        <v/>
      </c>
      <c r="J1024" t="str">
        <f t="shared" si="210"/>
        <v/>
      </c>
      <c r="K1024">
        <f t="shared" si="211"/>
        <v>42211.138200000001</v>
      </c>
      <c r="L1024">
        <f t="shared" si="212"/>
        <v>42211.138200000001</v>
      </c>
      <c r="M1024" t="str">
        <f t="shared" si="213"/>
        <v/>
      </c>
      <c r="N1024">
        <f t="shared" si="214"/>
        <v>42211.138200000001</v>
      </c>
      <c r="O1024" s="8" t="str">
        <f t="shared" si="215"/>
        <v/>
      </c>
      <c r="P1024">
        <f t="shared" si="216"/>
        <v>42211.138200000001</v>
      </c>
      <c r="Q1024" s="8" t="str">
        <f t="shared" si="217"/>
        <v/>
      </c>
      <c r="R1024" s="8">
        <f t="shared" si="218"/>
        <v>42211.138200000001</v>
      </c>
      <c r="S1024" s="8" t="str">
        <f t="shared" si="219"/>
        <v/>
      </c>
      <c r="T1024" s="8" t="str">
        <f t="shared" si="220"/>
        <v/>
      </c>
      <c r="U1024" s="8" t="str">
        <f t="shared" si="221"/>
        <v/>
      </c>
    </row>
    <row r="1025" spans="1:21" ht="17" x14ac:dyDescent="0.2">
      <c r="A1025">
        <v>18</v>
      </c>
      <c r="B1025" t="s">
        <v>10</v>
      </c>
      <c r="C1025">
        <v>23.32</v>
      </c>
      <c r="D1025">
        <v>1</v>
      </c>
      <c r="E1025" t="s">
        <v>11</v>
      </c>
      <c r="F1025" t="s">
        <v>12</v>
      </c>
      <c r="G1025">
        <v>1711.0268000000001</v>
      </c>
      <c r="H1025" t="str">
        <f t="shared" si="222"/>
        <v/>
      </c>
      <c r="I1025">
        <f t="shared" si="223"/>
        <v>1711.0268000000001</v>
      </c>
      <c r="J1025">
        <f t="shared" si="210"/>
        <v>1711.0268000000001</v>
      </c>
      <c r="K1025" t="str">
        <f t="shared" si="211"/>
        <v/>
      </c>
      <c r="L1025">
        <f t="shared" si="212"/>
        <v>1711.0268000000001</v>
      </c>
      <c r="M1025" t="str">
        <f t="shared" si="213"/>
        <v/>
      </c>
      <c r="N1025">
        <f t="shared" si="214"/>
        <v>1711.0268000000001</v>
      </c>
      <c r="O1025" s="8" t="str">
        <f t="shared" si="215"/>
        <v/>
      </c>
      <c r="P1025">
        <f t="shared" si="216"/>
        <v>1711.0268000000001</v>
      </c>
      <c r="Q1025" s="8" t="str">
        <f t="shared" si="217"/>
        <v/>
      </c>
      <c r="R1025" s="8">
        <f t="shared" si="218"/>
        <v>1711.0268000000001</v>
      </c>
      <c r="S1025" s="8" t="str">
        <f t="shared" si="219"/>
        <v/>
      </c>
      <c r="T1025" s="8" t="str">
        <f t="shared" si="220"/>
        <v/>
      </c>
      <c r="U1025" s="8" t="str">
        <f t="shared" si="221"/>
        <v/>
      </c>
    </row>
    <row r="1026" spans="1:21" ht="17" x14ac:dyDescent="0.2">
      <c r="A1026">
        <v>47</v>
      </c>
      <c r="B1026" t="s">
        <v>7</v>
      </c>
      <c r="C1026">
        <v>45.32</v>
      </c>
      <c r="D1026">
        <v>1</v>
      </c>
      <c r="E1026" t="s">
        <v>11</v>
      </c>
      <c r="F1026" t="s">
        <v>12</v>
      </c>
      <c r="G1026">
        <v>8569.8618000000006</v>
      </c>
      <c r="H1026" t="str">
        <f t="shared" si="222"/>
        <v/>
      </c>
      <c r="I1026">
        <f t="shared" si="223"/>
        <v>8569.8618000000006</v>
      </c>
      <c r="J1026" t="str">
        <f t="shared" si="210"/>
        <v/>
      </c>
      <c r="K1026">
        <f t="shared" si="211"/>
        <v>8569.8618000000006</v>
      </c>
      <c r="L1026" t="str">
        <f t="shared" si="212"/>
        <v/>
      </c>
      <c r="M1026">
        <f t="shared" si="213"/>
        <v>8569.8618000000006</v>
      </c>
      <c r="N1026">
        <f t="shared" si="214"/>
        <v>8569.8618000000006</v>
      </c>
      <c r="O1026" s="8" t="str">
        <f t="shared" si="215"/>
        <v/>
      </c>
      <c r="P1026">
        <f t="shared" si="216"/>
        <v>8569.8618000000006</v>
      </c>
      <c r="Q1026" s="8" t="str">
        <f t="shared" si="217"/>
        <v/>
      </c>
      <c r="R1026" s="8">
        <f t="shared" si="218"/>
        <v>8569.8618000000006</v>
      </c>
      <c r="S1026" s="8" t="str">
        <f t="shared" si="219"/>
        <v/>
      </c>
      <c r="T1026" s="8" t="str">
        <f t="shared" si="220"/>
        <v/>
      </c>
      <c r="U1026" s="8" t="str">
        <f t="shared" si="221"/>
        <v/>
      </c>
    </row>
    <row r="1027" spans="1:21" ht="17" x14ac:dyDescent="0.2">
      <c r="A1027">
        <v>21</v>
      </c>
      <c r="B1027" t="s">
        <v>7</v>
      </c>
      <c r="C1027">
        <v>34.6</v>
      </c>
      <c r="D1027">
        <v>0</v>
      </c>
      <c r="E1027" t="s">
        <v>11</v>
      </c>
      <c r="F1027" t="s">
        <v>9</v>
      </c>
      <c r="G1027">
        <v>2020.1769999999999</v>
      </c>
      <c r="H1027" t="str">
        <f t="shared" si="222"/>
        <v/>
      </c>
      <c r="I1027">
        <f t="shared" si="223"/>
        <v>2020.1769999999999</v>
      </c>
      <c r="J1027" t="str">
        <f t="shared" ref="J1027:J1090" si="224">IF(C1027&lt;=25,G1027,"")</f>
        <v/>
      </c>
      <c r="K1027">
        <f t="shared" ref="K1027:K1090" si="225">IF(C1027&gt;25,G1027,"")</f>
        <v>2020.1769999999999</v>
      </c>
      <c r="L1027" t="str">
        <f t="shared" ref="L1027:L1090" si="226">IF(B1027="male",G1027,"")</f>
        <v/>
      </c>
      <c r="M1027">
        <f t="shared" ref="M1027:M1090" si="227">IF(B1027="female",G1027,"")</f>
        <v>2020.1769999999999</v>
      </c>
      <c r="N1027">
        <f t="shared" ref="N1027:N1090" si="228">IF(OR(F1027="southwest", F1027="southeast"),G1027,"")</f>
        <v>2020.1769999999999</v>
      </c>
      <c r="O1027" s="8" t="str">
        <f t="shared" ref="O1027:O1090" si="229">IF(OR(F1027="northwest", F1027="northeast"), G1027, "")</f>
        <v/>
      </c>
      <c r="P1027" t="str">
        <f t="shared" ref="P1027:P1090" si="230">IF(OR(F1027="northeast", F1027="southeast"),G1027,"")</f>
        <v/>
      </c>
      <c r="Q1027" s="8">
        <f t="shared" ref="Q1027:Q1090" si="231">IF(OR(F1027="southwest", F1027="northwest"),G1027,"")</f>
        <v>2020.1769999999999</v>
      </c>
      <c r="R1027" s="8" t="str">
        <f t="shared" ref="R1027:R1090" si="232">IF(F1027="southeast",G1027,"")</f>
        <v/>
      </c>
      <c r="S1027" s="8">
        <f t="shared" ref="S1027:S1090" si="233">IF(F1027="southwest",G1027,"")</f>
        <v>2020.1769999999999</v>
      </c>
      <c r="T1027" s="8" t="str">
        <f t="shared" ref="T1027:T1090" si="234">IF(F1027="northeast", G1027,"")</f>
        <v/>
      </c>
      <c r="U1027" s="8" t="str">
        <f t="shared" ref="U1027:U1090" si="235">IF(F1027="northwest",G1027,"")</f>
        <v/>
      </c>
    </row>
    <row r="1028" spans="1:21" ht="17" x14ac:dyDescent="0.2">
      <c r="A1028">
        <v>19</v>
      </c>
      <c r="B1028" t="s">
        <v>10</v>
      </c>
      <c r="C1028">
        <v>26.03</v>
      </c>
      <c r="D1028">
        <v>1</v>
      </c>
      <c r="E1028" t="s">
        <v>8</v>
      </c>
      <c r="F1028" t="s">
        <v>13</v>
      </c>
      <c r="G1028">
        <v>16450.894700000001</v>
      </c>
      <c r="H1028">
        <f t="shared" ref="H1028:H1091" si="236">IF(E1028="yes",G1028,"")</f>
        <v>16450.894700000001</v>
      </c>
      <c r="I1028" t="str">
        <f t="shared" ref="I1028:I1091" si="237">IF(E1028="no",G1028,"")</f>
        <v/>
      </c>
      <c r="J1028" t="str">
        <f t="shared" si="224"/>
        <v/>
      </c>
      <c r="K1028">
        <f t="shared" si="225"/>
        <v>16450.894700000001</v>
      </c>
      <c r="L1028">
        <f t="shared" si="226"/>
        <v>16450.894700000001</v>
      </c>
      <c r="M1028" t="str">
        <f t="shared" si="227"/>
        <v/>
      </c>
      <c r="N1028" t="str">
        <f t="shared" si="228"/>
        <v/>
      </c>
      <c r="O1028" s="8">
        <f t="shared" si="229"/>
        <v>16450.894700000001</v>
      </c>
      <c r="P1028" t="str">
        <f t="shared" si="230"/>
        <v/>
      </c>
      <c r="Q1028" s="8">
        <f t="shared" si="231"/>
        <v>16450.894700000001</v>
      </c>
      <c r="R1028" s="8" t="str">
        <f t="shared" si="232"/>
        <v/>
      </c>
      <c r="S1028" s="8" t="str">
        <f t="shared" si="233"/>
        <v/>
      </c>
      <c r="T1028" s="8" t="str">
        <f t="shared" si="234"/>
        <v/>
      </c>
      <c r="U1028" s="8">
        <f t="shared" si="235"/>
        <v>16450.894700000001</v>
      </c>
    </row>
    <row r="1029" spans="1:21" ht="17" x14ac:dyDescent="0.2">
      <c r="A1029">
        <v>23</v>
      </c>
      <c r="B1029" t="s">
        <v>10</v>
      </c>
      <c r="C1029">
        <v>18.715</v>
      </c>
      <c r="D1029">
        <v>0</v>
      </c>
      <c r="E1029" t="s">
        <v>11</v>
      </c>
      <c r="F1029" t="s">
        <v>13</v>
      </c>
      <c r="G1029">
        <v>21595.382290000001</v>
      </c>
      <c r="H1029" t="str">
        <f t="shared" si="236"/>
        <v/>
      </c>
      <c r="I1029">
        <f t="shared" si="237"/>
        <v>21595.382290000001</v>
      </c>
      <c r="J1029">
        <f t="shared" si="224"/>
        <v>21595.382290000001</v>
      </c>
      <c r="K1029" t="str">
        <f t="shared" si="225"/>
        <v/>
      </c>
      <c r="L1029">
        <f t="shared" si="226"/>
        <v>21595.382290000001</v>
      </c>
      <c r="M1029" t="str">
        <f t="shared" si="227"/>
        <v/>
      </c>
      <c r="N1029" t="str">
        <f t="shared" si="228"/>
        <v/>
      </c>
      <c r="O1029" s="8">
        <f t="shared" si="229"/>
        <v>21595.382290000001</v>
      </c>
      <c r="P1029" t="str">
        <f t="shared" si="230"/>
        <v/>
      </c>
      <c r="Q1029" s="8">
        <f t="shared" si="231"/>
        <v>21595.382290000001</v>
      </c>
      <c r="R1029" s="8" t="str">
        <f t="shared" si="232"/>
        <v/>
      </c>
      <c r="S1029" s="8" t="str">
        <f t="shared" si="233"/>
        <v/>
      </c>
      <c r="T1029" s="8" t="str">
        <f t="shared" si="234"/>
        <v/>
      </c>
      <c r="U1029" s="8">
        <f t="shared" si="235"/>
        <v>21595.382290000001</v>
      </c>
    </row>
    <row r="1030" spans="1:21" ht="17" x14ac:dyDescent="0.2">
      <c r="A1030">
        <v>54</v>
      </c>
      <c r="B1030" t="s">
        <v>10</v>
      </c>
      <c r="C1030">
        <v>31.6</v>
      </c>
      <c r="D1030">
        <v>0</v>
      </c>
      <c r="E1030" t="s">
        <v>11</v>
      </c>
      <c r="F1030" t="s">
        <v>9</v>
      </c>
      <c r="G1030">
        <v>9850.4320000000007</v>
      </c>
      <c r="H1030" t="str">
        <f t="shared" si="236"/>
        <v/>
      </c>
      <c r="I1030">
        <f t="shared" si="237"/>
        <v>9850.4320000000007</v>
      </c>
      <c r="J1030" t="str">
        <f t="shared" si="224"/>
        <v/>
      </c>
      <c r="K1030">
        <f t="shared" si="225"/>
        <v>9850.4320000000007</v>
      </c>
      <c r="L1030">
        <f t="shared" si="226"/>
        <v>9850.4320000000007</v>
      </c>
      <c r="M1030" t="str">
        <f t="shared" si="227"/>
        <v/>
      </c>
      <c r="N1030">
        <f t="shared" si="228"/>
        <v>9850.4320000000007</v>
      </c>
      <c r="O1030" s="8" t="str">
        <f t="shared" si="229"/>
        <v/>
      </c>
      <c r="P1030" t="str">
        <f t="shared" si="230"/>
        <v/>
      </c>
      <c r="Q1030" s="8">
        <f t="shared" si="231"/>
        <v>9850.4320000000007</v>
      </c>
      <c r="R1030" s="8" t="str">
        <f t="shared" si="232"/>
        <v/>
      </c>
      <c r="S1030" s="8">
        <f t="shared" si="233"/>
        <v>9850.4320000000007</v>
      </c>
      <c r="T1030" s="8" t="str">
        <f t="shared" si="234"/>
        <v/>
      </c>
      <c r="U1030" s="8" t="str">
        <f t="shared" si="235"/>
        <v/>
      </c>
    </row>
    <row r="1031" spans="1:21" ht="17" x14ac:dyDescent="0.2">
      <c r="A1031">
        <v>37</v>
      </c>
      <c r="B1031" t="s">
        <v>7</v>
      </c>
      <c r="C1031">
        <v>17.29</v>
      </c>
      <c r="D1031">
        <v>2</v>
      </c>
      <c r="E1031" t="s">
        <v>11</v>
      </c>
      <c r="F1031" t="s">
        <v>14</v>
      </c>
      <c r="G1031">
        <v>6877.9800999999998</v>
      </c>
      <c r="H1031" t="str">
        <f t="shared" si="236"/>
        <v/>
      </c>
      <c r="I1031">
        <f t="shared" si="237"/>
        <v>6877.9800999999998</v>
      </c>
      <c r="J1031">
        <f t="shared" si="224"/>
        <v>6877.9800999999998</v>
      </c>
      <c r="K1031" t="str">
        <f t="shared" si="225"/>
        <v/>
      </c>
      <c r="L1031" t="str">
        <f t="shared" si="226"/>
        <v/>
      </c>
      <c r="M1031">
        <f t="shared" si="227"/>
        <v>6877.9800999999998</v>
      </c>
      <c r="N1031" t="str">
        <f t="shared" si="228"/>
        <v/>
      </c>
      <c r="O1031" s="8">
        <f t="shared" si="229"/>
        <v>6877.9800999999998</v>
      </c>
      <c r="P1031">
        <f t="shared" si="230"/>
        <v>6877.9800999999998</v>
      </c>
      <c r="Q1031" s="8" t="str">
        <f t="shared" si="231"/>
        <v/>
      </c>
      <c r="R1031" s="8" t="str">
        <f t="shared" si="232"/>
        <v/>
      </c>
      <c r="S1031" s="8" t="str">
        <f t="shared" si="233"/>
        <v/>
      </c>
      <c r="T1031" s="8">
        <f t="shared" si="234"/>
        <v>6877.9800999999998</v>
      </c>
      <c r="U1031" s="8" t="str">
        <f t="shared" si="235"/>
        <v/>
      </c>
    </row>
    <row r="1032" spans="1:21" ht="17" x14ac:dyDescent="0.2">
      <c r="A1032">
        <v>46</v>
      </c>
      <c r="B1032" t="s">
        <v>7</v>
      </c>
      <c r="C1032">
        <v>23.655000000000001</v>
      </c>
      <c r="D1032">
        <v>1</v>
      </c>
      <c r="E1032" t="s">
        <v>8</v>
      </c>
      <c r="F1032" t="s">
        <v>13</v>
      </c>
      <c r="G1032">
        <v>21677.283449999999</v>
      </c>
      <c r="H1032">
        <f t="shared" si="236"/>
        <v>21677.283449999999</v>
      </c>
      <c r="I1032" t="str">
        <f t="shared" si="237"/>
        <v/>
      </c>
      <c r="J1032">
        <f t="shared" si="224"/>
        <v>21677.283449999999</v>
      </c>
      <c r="K1032" t="str">
        <f t="shared" si="225"/>
        <v/>
      </c>
      <c r="L1032" t="str">
        <f t="shared" si="226"/>
        <v/>
      </c>
      <c r="M1032">
        <f t="shared" si="227"/>
        <v>21677.283449999999</v>
      </c>
      <c r="N1032" t="str">
        <f t="shared" si="228"/>
        <v/>
      </c>
      <c r="O1032" s="8">
        <f t="shared" si="229"/>
        <v>21677.283449999999</v>
      </c>
      <c r="P1032" t="str">
        <f t="shared" si="230"/>
        <v/>
      </c>
      <c r="Q1032" s="8">
        <f t="shared" si="231"/>
        <v>21677.283449999999</v>
      </c>
      <c r="R1032" s="8" t="str">
        <f t="shared" si="232"/>
        <v/>
      </c>
      <c r="S1032" s="8" t="str">
        <f t="shared" si="233"/>
        <v/>
      </c>
      <c r="T1032" s="8" t="str">
        <f t="shared" si="234"/>
        <v/>
      </c>
      <c r="U1032" s="8">
        <f t="shared" si="235"/>
        <v>21677.283449999999</v>
      </c>
    </row>
    <row r="1033" spans="1:21" ht="17" x14ac:dyDescent="0.2">
      <c r="A1033">
        <v>55</v>
      </c>
      <c r="B1033" t="s">
        <v>7</v>
      </c>
      <c r="C1033">
        <v>35.200000000000003</v>
      </c>
      <c r="D1033">
        <v>0</v>
      </c>
      <c r="E1033" t="s">
        <v>8</v>
      </c>
      <c r="F1033" t="s">
        <v>12</v>
      </c>
      <c r="G1033">
        <v>44423.803</v>
      </c>
      <c r="H1033">
        <f t="shared" si="236"/>
        <v>44423.803</v>
      </c>
      <c r="I1033" t="str">
        <f t="shared" si="237"/>
        <v/>
      </c>
      <c r="J1033" t="str">
        <f t="shared" si="224"/>
        <v/>
      </c>
      <c r="K1033">
        <f t="shared" si="225"/>
        <v>44423.803</v>
      </c>
      <c r="L1033" t="str">
        <f t="shared" si="226"/>
        <v/>
      </c>
      <c r="M1033">
        <f t="shared" si="227"/>
        <v>44423.803</v>
      </c>
      <c r="N1033">
        <f t="shared" si="228"/>
        <v>44423.803</v>
      </c>
      <c r="O1033" s="8" t="str">
        <f t="shared" si="229"/>
        <v/>
      </c>
      <c r="P1033">
        <f t="shared" si="230"/>
        <v>44423.803</v>
      </c>
      <c r="Q1033" s="8" t="str">
        <f t="shared" si="231"/>
        <v/>
      </c>
      <c r="R1033" s="8">
        <f t="shared" si="232"/>
        <v>44423.803</v>
      </c>
      <c r="S1033" s="8" t="str">
        <f t="shared" si="233"/>
        <v/>
      </c>
      <c r="T1033" s="8" t="str">
        <f t="shared" si="234"/>
        <v/>
      </c>
      <c r="U1033" s="8" t="str">
        <f t="shared" si="235"/>
        <v/>
      </c>
    </row>
    <row r="1034" spans="1:21" ht="17" x14ac:dyDescent="0.2">
      <c r="A1034">
        <v>30</v>
      </c>
      <c r="B1034" t="s">
        <v>7</v>
      </c>
      <c r="C1034">
        <v>27.93</v>
      </c>
      <c r="D1034">
        <v>0</v>
      </c>
      <c r="E1034" t="s">
        <v>11</v>
      </c>
      <c r="F1034" t="s">
        <v>14</v>
      </c>
      <c r="G1034">
        <v>4137.5227000000004</v>
      </c>
      <c r="H1034" t="str">
        <f t="shared" si="236"/>
        <v/>
      </c>
      <c r="I1034">
        <f t="shared" si="237"/>
        <v>4137.5227000000004</v>
      </c>
      <c r="J1034" t="str">
        <f t="shared" si="224"/>
        <v/>
      </c>
      <c r="K1034">
        <f t="shared" si="225"/>
        <v>4137.5227000000004</v>
      </c>
      <c r="L1034" t="str">
        <f t="shared" si="226"/>
        <v/>
      </c>
      <c r="M1034">
        <f t="shared" si="227"/>
        <v>4137.5227000000004</v>
      </c>
      <c r="N1034" t="str">
        <f t="shared" si="228"/>
        <v/>
      </c>
      <c r="O1034" s="8">
        <f t="shared" si="229"/>
        <v>4137.5227000000004</v>
      </c>
      <c r="P1034">
        <f t="shared" si="230"/>
        <v>4137.5227000000004</v>
      </c>
      <c r="Q1034" s="8" t="str">
        <f t="shared" si="231"/>
        <v/>
      </c>
      <c r="R1034" s="8" t="str">
        <f t="shared" si="232"/>
        <v/>
      </c>
      <c r="S1034" s="8" t="str">
        <f t="shared" si="233"/>
        <v/>
      </c>
      <c r="T1034" s="8">
        <f t="shared" si="234"/>
        <v>4137.5227000000004</v>
      </c>
      <c r="U1034" s="8" t="str">
        <f t="shared" si="235"/>
        <v/>
      </c>
    </row>
    <row r="1035" spans="1:21" ht="17" x14ac:dyDescent="0.2">
      <c r="A1035">
        <v>18</v>
      </c>
      <c r="B1035" t="s">
        <v>10</v>
      </c>
      <c r="C1035">
        <v>21.565000000000001</v>
      </c>
      <c r="D1035">
        <v>0</v>
      </c>
      <c r="E1035" t="s">
        <v>8</v>
      </c>
      <c r="F1035" t="s">
        <v>14</v>
      </c>
      <c r="G1035">
        <v>13747.87235</v>
      </c>
      <c r="H1035">
        <f t="shared" si="236"/>
        <v>13747.87235</v>
      </c>
      <c r="I1035" t="str">
        <f t="shared" si="237"/>
        <v/>
      </c>
      <c r="J1035">
        <f t="shared" si="224"/>
        <v>13747.87235</v>
      </c>
      <c r="K1035" t="str">
        <f t="shared" si="225"/>
        <v/>
      </c>
      <c r="L1035">
        <f t="shared" si="226"/>
        <v>13747.87235</v>
      </c>
      <c r="M1035" t="str">
        <f t="shared" si="227"/>
        <v/>
      </c>
      <c r="N1035" t="str">
        <f t="shared" si="228"/>
        <v/>
      </c>
      <c r="O1035" s="8">
        <f t="shared" si="229"/>
        <v>13747.87235</v>
      </c>
      <c r="P1035">
        <f t="shared" si="230"/>
        <v>13747.87235</v>
      </c>
      <c r="Q1035" s="8" t="str">
        <f t="shared" si="231"/>
        <v/>
      </c>
      <c r="R1035" s="8" t="str">
        <f t="shared" si="232"/>
        <v/>
      </c>
      <c r="S1035" s="8" t="str">
        <f t="shared" si="233"/>
        <v/>
      </c>
      <c r="T1035" s="8">
        <f t="shared" si="234"/>
        <v>13747.87235</v>
      </c>
      <c r="U1035" s="8" t="str">
        <f t="shared" si="235"/>
        <v/>
      </c>
    </row>
    <row r="1036" spans="1:21" ht="17" x14ac:dyDescent="0.2">
      <c r="A1036">
        <v>61</v>
      </c>
      <c r="B1036" t="s">
        <v>10</v>
      </c>
      <c r="C1036">
        <v>38.380000000000003</v>
      </c>
      <c r="D1036">
        <v>0</v>
      </c>
      <c r="E1036" t="s">
        <v>11</v>
      </c>
      <c r="F1036" t="s">
        <v>13</v>
      </c>
      <c r="G1036">
        <v>12950.0712</v>
      </c>
      <c r="H1036" t="str">
        <f t="shared" si="236"/>
        <v/>
      </c>
      <c r="I1036">
        <f t="shared" si="237"/>
        <v>12950.0712</v>
      </c>
      <c r="J1036" t="str">
        <f t="shared" si="224"/>
        <v/>
      </c>
      <c r="K1036">
        <f t="shared" si="225"/>
        <v>12950.0712</v>
      </c>
      <c r="L1036">
        <f t="shared" si="226"/>
        <v>12950.0712</v>
      </c>
      <c r="M1036" t="str">
        <f t="shared" si="227"/>
        <v/>
      </c>
      <c r="N1036" t="str">
        <f t="shared" si="228"/>
        <v/>
      </c>
      <c r="O1036" s="8">
        <f t="shared" si="229"/>
        <v>12950.0712</v>
      </c>
      <c r="P1036" t="str">
        <f t="shared" si="230"/>
        <v/>
      </c>
      <c r="Q1036" s="8">
        <f t="shared" si="231"/>
        <v>12950.0712</v>
      </c>
      <c r="R1036" s="8" t="str">
        <f t="shared" si="232"/>
        <v/>
      </c>
      <c r="S1036" s="8" t="str">
        <f t="shared" si="233"/>
        <v/>
      </c>
      <c r="T1036" s="8" t="str">
        <f t="shared" si="234"/>
        <v/>
      </c>
      <c r="U1036" s="8">
        <f t="shared" si="235"/>
        <v>12950.0712</v>
      </c>
    </row>
    <row r="1037" spans="1:21" ht="17" x14ac:dyDescent="0.2">
      <c r="A1037">
        <v>54</v>
      </c>
      <c r="B1037" t="s">
        <v>7</v>
      </c>
      <c r="C1037">
        <v>23</v>
      </c>
      <c r="D1037">
        <v>3</v>
      </c>
      <c r="E1037" t="s">
        <v>11</v>
      </c>
      <c r="F1037" t="s">
        <v>9</v>
      </c>
      <c r="G1037">
        <v>12094.477999999999</v>
      </c>
      <c r="H1037" t="str">
        <f t="shared" si="236"/>
        <v/>
      </c>
      <c r="I1037">
        <f t="shared" si="237"/>
        <v>12094.477999999999</v>
      </c>
      <c r="J1037">
        <f t="shared" si="224"/>
        <v>12094.477999999999</v>
      </c>
      <c r="K1037" t="str">
        <f t="shared" si="225"/>
        <v/>
      </c>
      <c r="L1037" t="str">
        <f t="shared" si="226"/>
        <v/>
      </c>
      <c r="M1037">
        <f t="shared" si="227"/>
        <v>12094.477999999999</v>
      </c>
      <c r="N1037">
        <f t="shared" si="228"/>
        <v>12094.477999999999</v>
      </c>
      <c r="O1037" s="8" t="str">
        <f t="shared" si="229"/>
        <v/>
      </c>
      <c r="P1037" t="str">
        <f t="shared" si="230"/>
        <v/>
      </c>
      <c r="Q1037" s="8">
        <f t="shared" si="231"/>
        <v>12094.477999999999</v>
      </c>
      <c r="R1037" s="8" t="str">
        <f t="shared" si="232"/>
        <v/>
      </c>
      <c r="S1037" s="8">
        <f t="shared" si="233"/>
        <v>12094.477999999999</v>
      </c>
      <c r="T1037" s="8" t="str">
        <f t="shared" si="234"/>
        <v/>
      </c>
      <c r="U1037" s="8" t="str">
        <f t="shared" si="235"/>
        <v/>
      </c>
    </row>
    <row r="1038" spans="1:21" ht="17" x14ac:dyDescent="0.2">
      <c r="A1038">
        <v>22</v>
      </c>
      <c r="B1038" t="s">
        <v>10</v>
      </c>
      <c r="C1038">
        <v>37.07</v>
      </c>
      <c r="D1038">
        <v>2</v>
      </c>
      <c r="E1038" t="s">
        <v>8</v>
      </c>
      <c r="F1038" t="s">
        <v>12</v>
      </c>
      <c r="G1038">
        <v>37484.4493</v>
      </c>
      <c r="H1038">
        <f t="shared" si="236"/>
        <v>37484.4493</v>
      </c>
      <c r="I1038" t="str">
        <f t="shared" si="237"/>
        <v/>
      </c>
      <c r="J1038" t="str">
        <f t="shared" si="224"/>
        <v/>
      </c>
      <c r="K1038">
        <f t="shared" si="225"/>
        <v>37484.4493</v>
      </c>
      <c r="L1038">
        <f t="shared" si="226"/>
        <v>37484.4493</v>
      </c>
      <c r="M1038" t="str">
        <f t="shared" si="227"/>
        <v/>
      </c>
      <c r="N1038">
        <f t="shared" si="228"/>
        <v>37484.4493</v>
      </c>
      <c r="O1038" s="8" t="str">
        <f t="shared" si="229"/>
        <v/>
      </c>
      <c r="P1038">
        <f t="shared" si="230"/>
        <v>37484.4493</v>
      </c>
      <c r="Q1038" s="8" t="str">
        <f t="shared" si="231"/>
        <v/>
      </c>
      <c r="R1038" s="8">
        <f t="shared" si="232"/>
        <v>37484.4493</v>
      </c>
      <c r="S1038" s="8" t="str">
        <f t="shared" si="233"/>
        <v/>
      </c>
      <c r="T1038" s="8" t="str">
        <f t="shared" si="234"/>
        <v/>
      </c>
      <c r="U1038" s="8" t="str">
        <f t="shared" si="235"/>
        <v/>
      </c>
    </row>
    <row r="1039" spans="1:21" ht="17" x14ac:dyDescent="0.2">
      <c r="A1039">
        <v>45</v>
      </c>
      <c r="B1039" t="s">
        <v>7</v>
      </c>
      <c r="C1039">
        <v>30.495000000000001</v>
      </c>
      <c r="D1039">
        <v>1</v>
      </c>
      <c r="E1039" t="s">
        <v>8</v>
      </c>
      <c r="F1039" t="s">
        <v>13</v>
      </c>
      <c r="G1039">
        <v>39725.518049999999</v>
      </c>
      <c r="H1039">
        <f t="shared" si="236"/>
        <v>39725.518049999999</v>
      </c>
      <c r="I1039" t="str">
        <f t="shared" si="237"/>
        <v/>
      </c>
      <c r="J1039" t="str">
        <f t="shared" si="224"/>
        <v/>
      </c>
      <c r="K1039">
        <f t="shared" si="225"/>
        <v>39725.518049999999</v>
      </c>
      <c r="L1039" t="str">
        <f t="shared" si="226"/>
        <v/>
      </c>
      <c r="M1039">
        <f t="shared" si="227"/>
        <v>39725.518049999999</v>
      </c>
      <c r="N1039" t="str">
        <f t="shared" si="228"/>
        <v/>
      </c>
      <c r="O1039" s="8">
        <f t="shared" si="229"/>
        <v>39725.518049999999</v>
      </c>
      <c r="P1039" t="str">
        <f t="shared" si="230"/>
        <v/>
      </c>
      <c r="Q1039" s="8">
        <f t="shared" si="231"/>
        <v>39725.518049999999</v>
      </c>
      <c r="R1039" s="8" t="str">
        <f t="shared" si="232"/>
        <v/>
      </c>
      <c r="S1039" s="8" t="str">
        <f t="shared" si="233"/>
        <v/>
      </c>
      <c r="T1039" s="8" t="str">
        <f t="shared" si="234"/>
        <v/>
      </c>
      <c r="U1039" s="8">
        <f t="shared" si="235"/>
        <v>39725.518049999999</v>
      </c>
    </row>
    <row r="1040" spans="1:21" ht="17" x14ac:dyDescent="0.2">
      <c r="A1040">
        <v>22</v>
      </c>
      <c r="B1040" t="s">
        <v>10</v>
      </c>
      <c r="C1040">
        <v>28.88</v>
      </c>
      <c r="D1040">
        <v>0</v>
      </c>
      <c r="E1040" t="s">
        <v>11</v>
      </c>
      <c r="F1040" t="s">
        <v>14</v>
      </c>
      <c r="G1040">
        <v>2250.8352</v>
      </c>
      <c r="H1040" t="str">
        <f t="shared" si="236"/>
        <v/>
      </c>
      <c r="I1040">
        <f t="shared" si="237"/>
        <v>2250.8352</v>
      </c>
      <c r="J1040" t="str">
        <f t="shared" si="224"/>
        <v/>
      </c>
      <c r="K1040">
        <f t="shared" si="225"/>
        <v>2250.8352</v>
      </c>
      <c r="L1040">
        <f t="shared" si="226"/>
        <v>2250.8352</v>
      </c>
      <c r="M1040" t="str">
        <f t="shared" si="227"/>
        <v/>
      </c>
      <c r="N1040" t="str">
        <f t="shared" si="228"/>
        <v/>
      </c>
      <c r="O1040" s="8">
        <f t="shared" si="229"/>
        <v>2250.8352</v>
      </c>
      <c r="P1040">
        <f t="shared" si="230"/>
        <v>2250.8352</v>
      </c>
      <c r="Q1040" s="8" t="str">
        <f t="shared" si="231"/>
        <v/>
      </c>
      <c r="R1040" s="8" t="str">
        <f t="shared" si="232"/>
        <v/>
      </c>
      <c r="S1040" s="8" t="str">
        <f t="shared" si="233"/>
        <v/>
      </c>
      <c r="T1040" s="8">
        <f t="shared" si="234"/>
        <v>2250.8352</v>
      </c>
      <c r="U1040" s="8" t="str">
        <f t="shared" si="235"/>
        <v/>
      </c>
    </row>
    <row r="1041" spans="1:21" ht="17" x14ac:dyDescent="0.2">
      <c r="A1041">
        <v>19</v>
      </c>
      <c r="B1041" t="s">
        <v>10</v>
      </c>
      <c r="C1041">
        <v>27.265000000000001</v>
      </c>
      <c r="D1041">
        <v>2</v>
      </c>
      <c r="E1041" t="s">
        <v>11</v>
      </c>
      <c r="F1041" t="s">
        <v>13</v>
      </c>
      <c r="G1041">
        <v>22493.659640000002</v>
      </c>
      <c r="H1041" t="str">
        <f t="shared" si="236"/>
        <v/>
      </c>
      <c r="I1041">
        <f t="shared" si="237"/>
        <v>22493.659640000002</v>
      </c>
      <c r="J1041" t="str">
        <f t="shared" si="224"/>
        <v/>
      </c>
      <c r="K1041">
        <f t="shared" si="225"/>
        <v>22493.659640000002</v>
      </c>
      <c r="L1041">
        <f t="shared" si="226"/>
        <v>22493.659640000002</v>
      </c>
      <c r="M1041" t="str">
        <f t="shared" si="227"/>
        <v/>
      </c>
      <c r="N1041" t="str">
        <f t="shared" si="228"/>
        <v/>
      </c>
      <c r="O1041" s="8">
        <f t="shared" si="229"/>
        <v>22493.659640000002</v>
      </c>
      <c r="P1041" t="str">
        <f t="shared" si="230"/>
        <v/>
      </c>
      <c r="Q1041" s="8">
        <f t="shared" si="231"/>
        <v>22493.659640000002</v>
      </c>
      <c r="R1041" s="8" t="str">
        <f t="shared" si="232"/>
        <v/>
      </c>
      <c r="S1041" s="8" t="str">
        <f t="shared" si="233"/>
        <v/>
      </c>
      <c r="T1041" s="8" t="str">
        <f t="shared" si="234"/>
        <v/>
      </c>
      <c r="U1041" s="8">
        <f t="shared" si="235"/>
        <v>22493.659640000002</v>
      </c>
    </row>
    <row r="1042" spans="1:21" ht="17" x14ac:dyDescent="0.2">
      <c r="A1042">
        <v>35</v>
      </c>
      <c r="B1042" t="s">
        <v>7</v>
      </c>
      <c r="C1042">
        <v>28.024999999999999</v>
      </c>
      <c r="D1042">
        <v>0</v>
      </c>
      <c r="E1042" t="s">
        <v>8</v>
      </c>
      <c r="F1042" t="s">
        <v>13</v>
      </c>
      <c r="G1042">
        <v>20234.854749999999</v>
      </c>
      <c r="H1042">
        <f t="shared" si="236"/>
        <v>20234.854749999999</v>
      </c>
      <c r="I1042" t="str">
        <f t="shared" si="237"/>
        <v/>
      </c>
      <c r="J1042" t="str">
        <f t="shared" si="224"/>
        <v/>
      </c>
      <c r="K1042">
        <f t="shared" si="225"/>
        <v>20234.854749999999</v>
      </c>
      <c r="L1042" t="str">
        <f t="shared" si="226"/>
        <v/>
      </c>
      <c r="M1042">
        <f t="shared" si="227"/>
        <v>20234.854749999999</v>
      </c>
      <c r="N1042" t="str">
        <f t="shared" si="228"/>
        <v/>
      </c>
      <c r="O1042" s="8">
        <f t="shared" si="229"/>
        <v>20234.854749999999</v>
      </c>
      <c r="P1042" t="str">
        <f t="shared" si="230"/>
        <v/>
      </c>
      <c r="Q1042" s="8">
        <f t="shared" si="231"/>
        <v>20234.854749999999</v>
      </c>
      <c r="R1042" s="8" t="str">
        <f t="shared" si="232"/>
        <v/>
      </c>
      <c r="S1042" s="8" t="str">
        <f t="shared" si="233"/>
        <v/>
      </c>
      <c r="T1042" s="8" t="str">
        <f t="shared" si="234"/>
        <v/>
      </c>
      <c r="U1042" s="8">
        <f t="shared" si="235"/>
        <v>20234.854749999999</v>
      </c>
    </row>
    <row r="1043" spans="1:21" ht="17" x14ac:dyDescent="0.2">
      <c r="A1043">
        <v>18</v>
      </c>
      <c r="B1043" t="s">
        <v>10</v>
      </c>
      <c r="C1043">
        <v>23.085000000000001</v>
      </c>
      <c r="D1043">
        <v>0</v>
      </c>
      <c r="E1043" t="s">
        <v>11</v>
      </c>
      <c r="F1043" t="s">
        <v>14</v>
      </c>
      <c r="G1043">
        <v>1704.7001499999999</v>
      </c>
      <c r="H1043" t="str">
        <f t="shared" si="236"/>
        <v/>
      </c>
      <c r="I1043">
        <f t="shared" si="237"/>
        <v>1704.7001499999999</v>
      </c>
      <c r="J1043">
        <f t="shared" si="224"/>
        <v>1704.7001499999999</v>
      </c>
      <c r="K1043" t="str">
        <f t="shared" si="225"/>
        <v/>
      </c>
      <c r="L1043">
        <f t="shared" si="226"/>
        <v>1704.7001499999999</v>
      </c>
      <c r="M1043" t="str">
        <f t="shared" si="227"/>
        <v/>
      </c>
      <c r="N1043" t="str">
        <f t="shared" si="228"/>
        <v/>
      </c>
      <c r="O1043" s="8">
        <f t="shared" si="229"/>
        <v>1704.7001499999999</v>
      </c>
      <c r="P1043">
        <f t="shared" si="230"/>
        <v>1704.7001499999999</v>
      </c>
      <c r="Q1043" s="8" t="str">
        <f t="shared" si="231"/>
        <v/>
      </c>
      <c r="R1043" s="8" t="str">
        <f t="shared" si="232"/>
        <v/>
      </c>
      <c r="S1043" s="8" t="str">
        <f t="shared" si="233"/>
        <v/>
      </c>
      <c r="T1043" s="8">
        <f t="shared" si="234"/>
        <v>1704.7001499999999</v>
      </c>
      <c r="U1043" s="8" t="str">
        <f t="shared" si="235"/>
        <v/>
      </c>
    </row>
    <row r="1044" spans="1:21" ht="17" x14ac:dyDescent="0.2">
      <c r="A1044">
        <v>20</v>
      </c>
      <c r="B1044" t="s">
        <v>10</v>
      </c>
      <c r="C1044">
        <v>30.684999999999999</v>
      </c>
      <c r="D1044">
        <v>0</v>
      </c>
      <c r="E1044" t="s">
        <v>8</v>
      </c>
      <c r="F1044" t="s">
        <v>14</v>
      </c>
      <c r="G1044">
        <v>33475.817150000003</v>
      </c>
      <c r="H1044">
        <f t="shared" si="236"/>
        <v>33475.817150000003</v>
      </c>
      <c r="I1044" t="str">
        <f t="shared" si="237"/>
        <v/>
      </c>
      <c r="J1044" t="str">
        <f t="shared" si="224"/>
        <v/>
      </c>
      <c r="K1044">
        <f t="shared" si="225"/>
        <v>33475.817150000003</v>
      </c>
      <c r="L1044">
        <f t="shared" si="226"/>
        <v>33475.817150000003</v>
      </c>
      <c r="M1044" t="str">
        <f t="shared" si="227"/>
        <v/>
      </c>
      <c r="N1044" t="str">
        <f t="shared" si="228"/>
        <v/>
      </c>
      <c r="O1044" s="8">
        <f t="shared" si="229"/>
        <v>33475.817150000003</v>
      </c>
      <c r="P1044">
        <f t="shared" si="230"/>
        <v>33475.817150000003</v>
      </c>
      <c r="Q1044" s="8" t="str">
        <f t="shared" si="231"/>
        <v/>
      </c>
      <c r="R1044" s="8" t="str">
        <f t="shared" si="232"/>
        <v/>
      </c>
      <c r="S1044" s="8" t="str">
        <f t="shared" si="233"/>
        <v/>
      </c>
      <c r="T1044" s="8">
        <f t="shared" si="234"/>
        <v>33475.817150000003</v>
      </c>
      <c r="U1044" s="8" t="str">
        <f t="shared" si="235"/>
        <v/>
      </c>
    </row>
    <row r="1045" spans="1:21" ht="17" x14ac:dyDescent="0.2">
      <c r="A1045">
        <v>28</v>
      </c>
      <c r="B1045" t="s">
        <v>7</v>
      </c>
      <c r="C1045">
        <v>25.8</v>
      </c>
      <c r="D1045">
        <v>0</v>
      </c>
      <c r="E1045" t="s">
        <v>11</v>
      </c>
      <c r="F1045" t="s">
        <v>9</v>
      </c>
      <c r="G1045">
        <v>3161.4540000000002</v>
      </c>
      <c r="H1045" t="str">
        <f t="shared" si="236"/>
        <v/>
      </c>
      <c r="I1045">
        <f t="shared" si="237"/>
        <v>3161.4540000000002</v>
      </c>
      <c r="J1045" t="str">
        <f t="shared" si="224"/>
        <v/>
      </c>
      <c r="K1045">
        <f t="shared" si="225"/>
        <v>3161.4540000000002</v>
      </c>
      <c r="L1045" t="str">
        <f t="shared" si="226"/>
        <v/>
      </c>
      <c r="M1045">
        <f t="shared" si="227"/>
        <v>3161.4540000000002</v>
      </c>
      <c r="N1045">
        <f t="shared" si="228"/>
        <v>3161.4540000000002</v>
      </c>
      <c r="O1045" s="8" t="str">
        <f t="shared" si="229"/>
        <v/>
      </c>
      <c r="P1045" t="str">
        <f t="shared" si="230"/>
        <v/>
      </c>
      <c r="Q1045" s="8">
        <f t="shared" si="231"/>
        <v>3161.4540000000002</v>
      </c>
      <c r="R1045" s="8" t="str">
        <f t="shared" si="232"/>
        <v/>
      </c>
      <c r="S1045" s="8">
        <f t="shared" si="233"/>
        <v>3161.4540000000002</v>
      </c>
      <c r="T1045" s="8" t="str">
        <f t="shared" si="234"/>
        <v/>
      </c>
      <c r="U1045" s="8" t="str">
        <f t="shared" si="235"/>
        <v/>
      </c>
    </row>
    <row r="1046" spans="1:21" ht="17" x14ac:dyDescent="0.2">
      <c r="A1046">
        <v>55</v>
      </c>
      <c r="B1046" t="s">
        <v>10</v>
      </c>
      <c r="C1046">
        <v>35.244999999999997</v>
      </c>
      <c r="D1046">
        <v>1</v>
      </c>
      <c r="E1046" t="s">
        <v>11</v>
      </c>
      <c r="F1046" t="s">
        <v>14</v>
      </c>
      <c r="G1046">
        <v>11394.065549999999</v>
      </c>
      <c r="H1046" t="str">
        <f t="shared" si="236"/>
        <v/>
      </c>
      <c r="I1046">
        <f t="shared" si="237"/>
        <v>11394.065549999999</v>
      </c>
      <c r="J1046" t="str">
        <f t="shared" si="224"/>
        <v/>
      </c>
      <c r="K1046">
        <f t="shared" si="225"/>
        <v>11394.065549999999</v>
      </c>
      <c r="L1046">
        <f t="shared" si="226"/>
        <v>11394.065549999999</v>
      </c>
      <c r="M1046" t="str">
        <f t="shared" si="227"/>
        <v/>
      </c>
      <c r="N1046" t="str">
        <f t="shared" si="228"/>
        <v/>
      </c>
      <c r="O1046" s="8">
        <f t="shared" si="229"/>
        <v>11394.065549999999</v>
      </c>
      <c r="P1046">
        <f t="shared" si="230"/>
        <v>11394.065549999999</v>
      </c>
      <c r="Q1046" s="8" t="str">
        <f t="shared" si="231"/>
        <v/>
      </c>
      <c r="R1046" s="8" t="str">
        <f t="shared" si="232"/>
        <v/>
      </c>
      <c r="S1046" s="8" t="str">
        <f t="shared" si="233"/>
        <v/>
      </c>
      <c r="T1046" s="8">
        <f t="shared" si="234"/>
        <v>11394.065549999999</v>
      </c>
      <c r="U1046" s="8" t="str">
        <f t="shared" si="235"/>
        <v/>
      </c>
    </row>
    <row r="1047" spans="1:21" ht="17" x14ac:dyDescent="0.2">
      <c r="A1047">
        <v>43</v>
      </c>
      <c r="B1047" t="s">
        <v>7</v>
      </c>
      <c r="C1047">
        <v>24.7</v>
      </c>
      <c r="D1047">
        <v>2</v>
      </c>
      <c r="E1047" t="s">
        <v>8</v>
      </c>
      <c r="F1047" t="s">
        <v>13</v>
      </c>
      <c r="G1047">
        <v>21880.82</v>
      </c>
      <c r="H1047">
        <f t="shared" si="236"/>
        <v>21880.82</v>
      </c>
      <c r="I1047" t="str">
        <f t="shared" si="237"/>
        <v/>
      </c>
      <c r="J1047">
        <f t="shared" si="224"/>
        <v>21880.82</v>
      </c>
      <c r="K1047" t="str">
        <f t="shared" si="225"/>
        <v/>
      </c>
      <c r="L1047" t="str">
        <f t="shared" si="226"/>
        <v/>
      </c>
      <c r="M1047">
        <f t="shared" si="227"/>
        <v>21880.82</v>
      </c>
      <c r="N1047" t="str">
        <f t="shared" si="228"/>
        <v/>
      </c>
      <c r="O1047" s="8">
        <f t="shared" si="229"/>
        <v>21880.82</v>
      </c>
      <c r="P1047" t="str">
        <f t="shared" si="230"/>
        <v/>
      </c>
      <c r="Q1047" s="8">
        <f t="shared" si="231"/>
        <v>21880.82</v>
      </c>
      <c r="R1047" s="8" t="str">
        <f t="shared" si="232"/>
        <v/>
      </c>
      <c r="S1047" s="8" t="str">
        <f t="shared" si="233"/>
        <v/>
      </c>
      <c r="T1047" s="8" t="str">
        <f t="shared" si="234"/>
        <v/>
      </c>
      <c r="U1047" s="8">
        <f t="shared" si="235"/>
        <v>21880.82</v>
      </c>
    </row>
    <row r="1048" spans="1:21" ht="17" x14ac:dyDescent="0.2">
      <c r="A1048">
        <v>43</v>
      </c>
      <c r="B1048" t="s">
        <v>7</v>
      </c>
      <c r="C1048">
        <v>25.08</v>
      </c>
      <c r="D1048">
        <v>0</v>
      </c>
      <c r="E1048" t="s">
        <v>11</v>
      </c>
      <c r="F1048" t="s">
        <v>14</v>
      </c>
      <c r="G1048">
        <v>7325.0482000000002</v>
      </c>
      <c r="H1048" t="str">
        <f t="shared" si="236"/>
        <v/>
      </c>
      <c r="I1048">
        <f t="shared" si="237"/>
        <v>7325.0482000000002</v>
      </c>
      <c r="J1048" t="str">
        <f t="shared" si="224"/>
        <v/>
      </c>
      <c r="K1048">
        <f t="shared" si="225"/>
        <v>7325.0482000000002</v>
      </c>
      <c r="L1048" t="str">
        <f t="shared" si="226"/>
        <v/>
      </c>
      <c r="M1048">
        <f t="shared" si="227"/>
        <v>7325.0482000000002</v>
      </c>
      <c r="N1048" t="str">
        <f t="shared" si="228"/>
        <v/>
      </c>
      <c r="O1048" s="8">
        <f t="shared" si="229"/>
        <v>7325.0482000000002</v>
      </c>
      <c r="P1048">
        <f t="shared" si="230"/>
        <v>7325.0482000000002</v>
      </c>
      <c r="Q1048" s="8" t="str">
        <f t="shared" si="231"/>
        <v/>
      </c>
      <c r="R1048" s="8" t="str">
        <f t="shared" si="232"/>
        <v/>
      </c>
      <c r="S1048" s="8" t="str">
        <f t="shared" si="233"/>
        <v/>
      </c>
      <c r="T1048" s="8">
        <f t="shared" si="234"/>
        <v>7325.0482000000002</v>
      </c>
      <c r="U1048" s="8" t="str">
        <f t="shared" si="235"/>
        <v/>
      </c>
    </row>
    <row r="1049" spans="1:21" ht="17" x14ac:dyDescent="0.2">
      <c r="A1049">
        <v>22</v>
      </c>
      <c r="B1049" t="s">
        <v>10</v>
      </c>
      <c r="C1049">
        <v>52.58</v>
      </c>
      <c r="D1049">
        <v>1</v>
      </c>
      <c r="E1049" t="s">
        <v>8</v>
      </c>
      <c r="F1049" t="s">
        <v>12</v>
      </c>
      <c r="G1049">
        <v>44501.398200000003</v>
      </c>
      <c r="H1049">
        <f t="shared" si="236"/>
        <v>44501.398200000003</v>
      </c>
      <c r="I1049" t="str">
        <f t="shared" si="237"/>
        <v/>
      </c>
      <c r="J1049" t="str">
        <f t="shared" si="224"/>
        <v/>
      </c>
      <c r="K1049">
        <f t="shared" si="225"/>
        <v>44501.398200000003</v>
      </c>
      <c r="L1049">
        <f t="shared" si="226"/>
        <v>44501.398200000003</v>
      </c>
      <c r="M1049" t="str">
        <f t="shared" si="227"/>
        <v/>
      </c>
      <c r="N1049">
        <f t="shared" si="228"/>
        <v>44501.398200000003</v>
      </c>
      <c r="O1049" s="8" t="str">
        <f t="shared" si="229"/>
        <v/>
      </c>
      <c r="P1049">
        <f t="shared" si="230"/>
        <v>44501.398200000003</v>
      </c>
      <c r="Q1049" s="8" t="str">
        <f t="shared" si="231"/>
        <v/>
      </c>
      <c r="R1049" s="8">
        <f t="shared" si="232"/>
        <v>44501.398200000003</v>
      </c>
      <c r="S1049" s="8" t="str">
        <f t="shared" si="233"/>
        <v/>
      </c>
      <c r="T1049" s="8" t="str">
        <f t="shared" si="234"/>
        <v/>
      </c>
      <c r="U1049" s="8" t="str">
        <f t="shared" si="235"/>
        <v/>
      </c>
    </row>
    <row r="1050" spans="1:21" ht="17" x14ac:dyDescent="0.2">
      <c r="A1050">
        <v>25</v>
      </c>
      <c r="B1050" t="s">
        <v>7</v>
      </c>
      <c r="C1050">
        <v>22.515000000000001</v>
      </c>
      <c r="D1050">
        <v>1</v>
      </c>
      <c r="E1050" t="s">
        <v>11</v>
      </c>
      <c r="F1050" t="s">
        <v>13</v>
      </c>
      <c r="G1050">
        <v>3594.17085</v>
      </c>
      <c r="H1050" t="str">
        <f t="shared" si="236"/>
        <v/>
      </c>
      <c r="I1050">
        <f t="shared" si="237"/>
        <v>3594.17085</v>
      </c>
      <c r="J1050">
        <f t="shared" si="224"/>
        <v>3594.17085</v>
      </c>
      <c r="K1050" t="str">
        <f t="shared" si="225"/>
        <v/>
      </c>
      <c r="L1050" t="str">
        <f t="shared" si="226"/>
        <v/>
      </c>
      <c r="M1050">
        <f t="shared" si="227"/>
        <v>3594.17085</v>
      </c>
      <c r="N1050" t="str">
        <f t="shared" si="228"/>
        <v/>
      </c>
      <c r="O1050" s="8">
        <f t="shared" si="229"/>
        <v>3594.17085</v>
      </c>
      <c r="P1050" t="str">
        <f t="shared" si="230"/>
        <v/>
      </c>
      <c r="Q1050" s="8">
        <f t="shared" si="231"/>
        <v>3594.17085</v>
      </c>
      <c r="R1050" s="8" t="str">
        <f t="shared" si="232"/>
        <v/>
      </c>
      <c r="S1050" s="8" t="str">
        <f t="shared" si="233"/>
        <v/>
      </c>
      <c r="T1050" s="8" t="str">
        <f t="shared" si="234"/>
        <v/>
      </c>
      <c r="U1050" s="8">
        <f t="shared" si="235"/>
        <v>3594.17085</v>
      </c>
    </row>
    <row r="1051" spans="1:21" ht="17" x14ac:dyDescent="0.2">
      <c r="A1051">
        <v>49</v>
      </c>
      <c r="B1051" t="s">
        <v>10</v>
      </c>
      <c r="C1051">
        <v>30.9</v>
      </c>
      <c r="D1051">
        <v>0</v>
      </c>
      <c r="E1051" t="s">
        <v>8</v>
      </c>
      <c r="F1051" t="s">
        <v>9</v>
      </c>
      <c r="G1051">
        <v>39727.614000000001</v>
      </c>
      <c r="H1051">
        <f t="shared" si="236"/>
        <v>39727.614000000001</v>
      </c>
      <c r="I1051" t="str">
        <f t="shared" si="237"/>
        <v/>
      </c>
      <c r="J1051" t="str">
        <f t="shared" si="224"/>
        <v/>
      </c>
      <c r="K1051">
        <f t="shared" si="225"/>
        <v>39727.614000000001</v>
      </c>
      <c r="L1051">
        <f t="shared" si="226"/>
        <v>39727.614000000001</v>
      </c>
      <c r="M1051" t="str">
        <f t="shared" si="227"/>
        <v/>
      </c>
      <c r="N1051">
        <f t="shared" si="228"/>
        <v>39727.614000000001</v>
      </c>
      <c r="O1051" s="8" t="str">
        <f t="shared" si="229"/>
        <v/>
      </c>
      <c r="P1051" t="str">
        <f t="shared" si="230"/>
        <v/>
      </c>
      <c r="Q1051" s="8">
        <f t="shared" si="231"/>
        <v>39727.614000000001</v>
      </c>
      <c r="R1051" s="8" t="str">
        <f t="shared" si="232"/>
        <v/>
      </c>
      <c r="S1051" s="8">
        <f t="shared" si="233"/>
        <v>39727.614000000001</v>
      </c>
      <c r="T1051" s="8" t="str">
        <f t="shared" si="234"/>
        <v/>
      </c>
      <c r="U1051" s="8" t="str">
        <f t="shared" si="235"/>
        <v/>
      </c>
    </row>
    <row r="1052" spans="1:21" ht="17" x14ac:dyDescent="0.2">
      <c r="A1052">
        <v>44</v>
      </c>
      <c r="B1052" t="s">
        <v>7</v>
      </c>
      <c r="C1052">
        <v>36.954999999999998</v>
      </c>
      <c r="D1052">
        <v>1</v>
      </c>
      <c r="E1052" t="s">
        <v>11</v>
      </c>
      <c r="F1052" t="s">
        <v>13</v>
      </c>
      <c r="G1052">
        <v>8023.1354499999998</v>
      </c>
      <c r="H1052" t="str">
        <f t="shared" si="236"/>
        <v/>
      </c>
      <c r="I1052">
        <f t="shared" si="237"/>
        <v>8023.1354499999998</v>
      </c>
      <c r="J1052" t="str">
        <f t="shared" si="224"/>
        <v/>
      </c>
      <c r="K1052">
        <f t="shared" si="225"/>
        <v>8023.1354499999998</v>
      </c>
      <c r="L1052" t="str">
        <f t="shared" si="226"/>
        <v/>
      </c>
      <c r="M1052">
        <f t="shared" si="227"/>
        <v>8023.1354499999998</v>
      </c>
      <c r="N1052" t="str">
        <f t="shared" si="228"/>
        <v/>
      </c>
      <c r="O1052" s="8">
        <f t="shared" si="229"/>
        <v>8023.1354499999998</v>
      </c>
      <c r="P1052" t="str">
        <f t="shared" si="230"/>
        <v/>
      </c>
      <c r="Q1052" s="8">
        <f t="shared" si="231"/>
        <v>8023.1354499999998</v>
      </c>
      <c r="R1052" s="8" t="str">
        <f t="shared" si="232"/>
        <v/>
      </c>
      <c r="S1052" s="8" t="str">
        <f t="shared" si="233"/>
        <v/>
      </c>
      <c r="T1052" s="8" t="str">
        <f t="shared" si="234"/>
        <v/>
      </c>
      <c r="U1052" s="8">
        <f t="shared" si="235"/>
        <v>8023.1354499999998</v>
      </c>
    </row>
    <row r="1053" spans="1:21" ht="17" x14ac:dyDescent="0.2">
      <c r="A1053">
        <v>64</v>
      </c>
      <c r="B1053" t="s">
        <v>10</v>
      </c>
      <c r="C1053">
        <v>26.41</v>
      </c>
      <c r="D1053">
        <v>0</v>
      </c>
      <c r="E1053" t="s">
        <v>11</v>
      </c>
      <c r="F1053" t="s">
        <v>14</v>
      </c>
      <c r="G1053">
        <v>14394.5579</v>
      </c>
      <c r="H1053" t="str">
        <f t="shared" si="236"/>
        <v/>
      </c>
      <c r="I1053">
        <f t="shared" si="237"/>
        <v>14394.5579</v>
      </c>
      <c r="J1053" t="str">
        <f t="shared" si="224"/>
        <v/>
      </c>
      <c r="K1053">
        <f t="shared" si="225"/>
        <v>14394.5579</v>
      </c>
      <c r="L1053">
        <f t="shared" si="226"/>
        <v>14394.5579</v>
      </c>
      <c r="M1053" t="str">
        <f t="shared" si="227"/>
        <v/>
      </c>
      <c r="N1053" t="str">
        <f t="shared" si="228"/>
        <v/>
      </c>
      <c r="O1053" s="8">
        <f t="shared" si="229"/>
        <v>14394.5579</v>
      </c>
      <c r="P1053">
        <f t="shared" si="230"/>
        <v>14394.5579</v>
      </c>
      <c r="Q1053" s="8" t="str">
        <f t="shared" si="231"/>
        <v/>
      </c>
      <c r="R1053" s="8" t="str">
        <f t="shared" si="232"/>
        <v/>
      </c>
      <c r="S1053" s="8" t="str">
        <f t="shared" si="233"/>
        <v/>
      </c>
      <c r="T1053" s="8">
        <f t="shared" si="234"/>
        <v>14394.5579</v>
      </c>
      <c r="U1053" s="8" t="str">
        <f t="shared" si="235"/>
        <v/>
      </c>
    </row>
    <row r="1054" spans="1:21" ht="17" x14ac:dyDescent="0.2">
      <c r="A1054">
        <v>49</v>
      </c>
      <c r="B1054" t="s">
        <v>10</v>
      </c>
      <c r="C1054">
        <v>29.83</v>
      </c>
      <c r="D1054">
        <v>1</v>
      </c>
      <c r="E1054" t="s">
        <v>11</v>
      </c>
      <c r="F1054" t="s">
        <v>14</v>
      </c>
      <c r="G1054">
        <v>9288.0267000000003</v>
      </c>
      <c r="H1054" t="str">
        <f t="shared" si="236"/>
        <v/>
      </c>
      <c r="I1054">
        <f t="shared" si="237"/>
        <v>9288.0267000000003</v>
      </c>
      <c r="J1054" t="str">
        <f t="shared" si="224"/>
        <v/>
      </c>
      <c r="K1054">
        <f t="shared" si="225"/>
        <v>9288.0267000000003</v>
      </c>
      <c r="L1054">
        <f t="shared" si="226"/>
        <v>9288.0267000000003</v>
      </c>
      <c r="M1054" t="str">
        <f t="shared" si="227"/>
        <v/>
      </c>
      <c r="N1054" t="str">
        <f t="shared" si="228"/>
        <v/>
      </c>
      <c r="O1054" s="8">
        <f t="shared" si="229"/>
        <v>9288.0267000000003</v>
      </c>
      <c r="P1054">
        <f t="shared" si="230"/>
        <v>9288.0267000000003</v>
      </c>
      <c r="Q1054" s="8" t="str">
        <f t="shared" si="231"/>
        <v/>
      </c>
      <c r="R1054" s="8" t="str">
        <f t="shared" si="232"/>
        <v/>
      </c>
      <c r="S1054" s="8" t="str">
        <f t="shared" si="233"/>
        <v/>
      </c>
      <c r="T1054" s="8">
        <f t="shared" si="234"/>
        <v>9288.0267000000003</v>
      </c>
      <c r="U1054" s="8" t="str">
        <f t="shared" si="235"/>
        <v/>
      </c>
    </row>
    <row r="1055" spans="1:21" ht="17" x14ac:dyDescent="0.2">
      <c r="A1055">
        <v>47</v>
      </c>
      <c r="B1055" t="s">
        <v>10</v>
      </c>
      <c r="C1055">
        <v>29.8</v>
      </c>
      <c r="D1055">
        <v>3</v>
      </c>
      <c r="E1055" t="s">
        <v>8</v>
      </c>
      <c r="F1055" t="s">
        <v>9</v>
      </c>
      <c r="G1055">
        <v>25309.489000000001</v>
      </c>
      <c r="H1055">
        <f t="shared" si="236"/>
        <v>25309.489000000001</v>
      </c>
      <c r="I1055" t="str">
        <f t="shared" si="237"/>
        <v/>
      </c>
      <c r="J1055" t="str">
        <f t="shared" si="224"/>
        <v/>
      </c>
      <c r="K1055">
        <f t="shared" si="225"/>
        <v>25309.489000000001</v>
      </c>
      <c r="L1055">
        <f t="shared" si="226"/>
        <v>25309.489000000001</v>
      </c>
      <c r="M1055" t="str">
        <f t="shared" si="227"/>
        <v/>
      </c>
      <c r="N1055">
        <f t="shared" si="228"/>
        <v>25309.489000000001</v>
      </c>
      <c r="O1055" s="8" t="str">
        <f t="shared" si="229"/>
        <v/>
      </c>
      <c r="P1055" t="str">
        <f t="shared" si="230"/>
        <v/>
      </c>
      <c r="Q1055" s="8">
        <f t="shared" si="231"/>
        <v>25309.489000000001</v>
      </c>
      <c r="R1055" s="8" t="str">
        <f t="shared" si="232"/>
        <v/>
      </c>
      <c r="S1055" s="8">
        <f t="shared" si="233"/>
        <v>25309.489000000001</v>
      </c>
      <c r="T1055" s="8" t="str">
        <f t="shared" si="234"/>
        <v/>
      </c>
      <c r="U1055" s="8" t="str">
        <f t="shared" si="235"/>
        <v/>
      </c>
    </row>
    <row r="1056" spans="1:21" ht="17" x14ac:dyDescent="0.2">
      <c r="A1056">
        <v>27</v>
      </c>
      <c r="B1056" t="s">
        <v>7</v>
      </c>
      <c r="C1056">
        <v>21.47</v>
      </c>
      <c r="D1056">
        <v>0</v>
      </c>
      <c r="E1056" t="s">
        <v>11</v>
      </c>
      <c r="F1056" t="s">
        <v>13</v>
      </c>
      <c r="G1056">
        <v>3353.4703</v>
      </c>
      <c r="H1056" t="str">
        <f t="shared" si="236"/>
        <v/>
      </c>
      <c r="I1056">
        <f t="shared" si="237"/>
        <v>3353.4703</v>
      </c>
      <c r="J1056">
        <f t="shared" si="224"/>
        <v>3353.4703</v>
      </c>
      <c r="K1056" t="str">
        <f t="shared" si="225"/>
        <v/>
      </c>
      <c r="L1056" t="str">
        <f t="shared" si="226"/>
        <v/>
      </c>
      <c r="M1056">
        <f t="shared" si="227"/>
        <v>3353.4703</v>
      </c>
      <c r="N1056" t="str">
        <f t="shared" si="228"/>
        <v/>
      </c>
      <c r="O1056" s="8">
        <f t="shared" si="229"/>
        <v>3353.4703</v>
      </c>
      <c r="P1056" t="str">
        <f t="shared" si="230"/>
        <v/>
      </c>
      <c r="Q1056" s="8">
        <f t="shared" si="231"/>
        <v>3353.4703</v>
      </c>
      <c r="R1056" s="8" t="str">
        <f t="shared" si="232"/>
        <v/>
      </c>
      <c r="S1056" s="8" t="str">
        <f t="shared" si="233"/>
        <v/>
      </c>
      <c r="T1056" s="8" t="str">
        <f t="shared" si="234"/>
        <v/>
      </c>
      <c r="U1056" s="8">
        <f t="shared" si="235"/>
        <v>3353.4703</v>
      </c>
    </row>
    <row r="1057" spans="1:21" ht="17" x14ac:dyDescent="0.2">
      <c r="A1057">
        <v>55</v>
      </c>
      <c r="B1057" t="s">
        <v>10</v>
      </c>
      <c r="C1057">
        <v>27.645</v>
      </c>
      <c r="D1057">
        <v>0</v>
      </c>
      <c r="E1057" t="s">
        <v>11</v>
      </c>
      <c r="F1057" t="s">
        <v>13</v>
      </c>
      <c r="G1057">
        <v>10594.501550000001</v>
      </c>
      <c r="H1057" t="str">
        <f t="shared" si="236"/>
        <v/>
      </c>
      <c r="I1057">
        <f t="shared" si="237"/>
        <v>10594.501550000001</v>
      </c>
      <c r="J1057" t="str">
        <f t="shared" si="224"/>
        <v/>
      </c>
      <c r="K1057">
        <f t="shared" si="225"/>
        <v>10594.501550000001</v>
      </c>
      <c r="L1057">
        <f t="shared" si="226"/>
        <v>10594.501550000001</v>
      </c>
      <c r="M1057" t="str">
        <f t="shared" si="227"/>
        <v/>
      </c>
      <c r="N1057" t="str">
        <f t="shared" si="228"/>
        <v/>
      </c>
      <c r="O1057" s="8">
        <f t="shared" si="229"/>
        <v>10594.501550000001</v>
      </c>
      <c r="P1057" t="str">
        <f t="shared" si="230"/>
        <v/>
      </c>
      <c r="Q1057" s="8">
        <f t="shared" si="231"/>
        <v>10594.501550000001</v>
      </c>
      <c r="R1057" s="8" t="str">
        <f t="shared" si="232"/>
        <v/>
      </c>
      <c r="S1057" s="8" t="str">
        <f t="shared" si="233"/>
        <v/>
      </c>
      <c r="T1057" s="8" t="str">
        <f t="shared" si="234"/>
        <v/>
      </c>
      <c r="U1057" s="8">
        <f t="shared" si="235"/>
        <v>10594.501550000001</v>
      </c>
    </row>
    <row r="1058" spans="1:21" ht="17" x14ac:dyDescent="0.2">
      <c r="A1058">
        <v>48</v>
      </c>
      <c r="B1058" t="s">
        <v>7</v>
      </c>
      <c r="C1058">
        <v>28.9</v>
      </c>
      <c r="D1058">
        <v>0</v>
      </c>
      <c r="E1058" t="s">
        <v>11</v>
      </c>
      <c r="F1058" t="s">
        <v>9</v>
      </c>
      <c r="G1058">
        <v>8277.5229999999992</v>
      </c>
      <c r="H1058" t="str">
        <f t="shared" si="236"/>
        <v/>
      </c>
      <c r="I1058">
        <f t="shared" si="237"/>
        <v>8277.5229999999992</v>
      </c>
      <c r="J1058" t="str">
        <f t="shared" si="224"/>
        <v/>
      </c>
      <c r="K1058">
        <f t="shared" si="225"/>
        <v>8277.5229999999992</v>
      </c>
      <c r="L1058" t="str">
        <f t="shared" si="226"/>
        <v/>
      </c>
      <c r="M1058">
        <f t="shared" si="227"/>
        <v>8277.5229999999992</v>
      </c>
      <c r="N1058">
        <f t="shared" si="228"/>
        <v>8277.5229999999992</v>
      </c>
      <c r="O1058" s="8" t="str">
        <f t="shared" si="229"/>
        <v/>
      </c>
      <c r="P1058" t="str">
        <f t="shared" si="230"/>
        <v/>
      </c>
      <c r="Q1058" s="8">
        <f t="shared" si="231"/>
        <v>8277.5229999999992</v>
      </c>
      <c r="R1058" s="8" t="str">
        <f t="shared" si="232"/>
        <v/>
      </c>
      <c r="S1058" s="8">
        <f t="shared" si="233"/>
        <v>8277.5229999999992</v>
      </c>
      <c r="T1058" s="8" t="str">
        <f t="shared" si="234"/>
        <v/>
      </c>
      <c r="U1058" s="8" t="str">
        <f t="shared" si="235"/>
        <v/>
      </c>
    </row>
    <row r="1059" spans="1:21" ht="17" x14ac:dyDescent="0.2">
      <c r="A1059">
        <v>45</v>
      </c>
      <c r="B1059" t="s">
        <v>7</v>
      </c>
      <c r="C1059">
        <v>31.79</v>
      </c>
      <c r="D1059">
        <v>0</v>
      </c>
      <c r="E1059" t="s">
        <v>11</v>
      </c>
      <c r="F1059" t="s">
        <v>12</v>
      </c>
      <c r="G1059">
        <v>17929.303370000001</v>
      </c>
      <c r="H1059" t="str">
        <f t="shared" si="236"/>
        <v/>
      </c>
      <c r="I1059">
        <f t="shared" si="237"/>
        <v>17929.303370000001</v>
      </c>
      <c r="J1059" t="str">
        <f t="shared" si="224"/>
        <v/>
      </c>
      <c r="K1059">
        <f t="shared" si="225"/>
        <v>17929.303370000001</v>
      </c>
      <c r="L1059" t="str">
        <f t="shared" si="226"/>
        <v/>
      </c>
      <c r="M1059">
        <f t="shared" si="227"/>
        <v>17929.303370000001</v>
      </c>
      <c r="N1059">
        <f t="shared" si="228"/>
        <v>17929.303370000001</v>
      </c>
      <c r="O1059" s="8" t="str">
        <f t="shared" si="229"/>
        <v/>
      </c>
      <c r="P1059">
        <f t="shared" si="230"/>
        <v>17929.303370000001</v>
      </c>
      <c r="Q1059" s="8" t="str">
        <f t="shared" si="231"/>
        <v/>
      </c>
      <c r="R1059" s="8">
        <f t="shared" si="232"/>
        <v>17929.303370000001</v>
      </c>
      <c r="S1059" s="8" t="str">
        <f t="shared" si="233"/>
        <v/>
      </c>
      <c r="T1059" s="8" t="str">
        <f t="shared" si="234"/>
        <v/>
      </c>
      <c r="U1059" s="8" t="str">
        <f t="shared" si="235"/>
        <v/>
      </c>
    </row>
    <row r="1060" spans="1:21" ht="17" x14ac:dyDescent="0.2">
      <c r="A1060">
        <v>24</v>
      </c>
      <c r="B1060" t="s">
        <v>7</v>
      </c>
      <c r="C1060">
        <v>39.49</v>
      </c>
      <c r="D1060">
        <v>0</v>
      </c>
      <c r="E1060" t="s">
        <v>11</v>
      </c>
      <c r="F1060" t="s">
        <v>12</v>
      </c>
      <c r="G1060">
        <v>2480.9791</v>
      </c>
      <c r="H1060" t="str">
        <f t="shared" si="236"/>
        <v/>
      </c>
      <c r="I1060">
        <f t="shared" si="237"/>
        <v>2480.9791</v>
      </c>
      <c r="J1060" t="str">
        <f t="shared" si="224"/>
        <v/>
      </c>
      <c r="K1060">
        <f t="shared" si="225"/>
        <v>2480.9791</v>
      </c>
      <c r="L1060" t="str">
        <f t="shared" si="226"/>
        <v/>
      </c>
      <c r="M1060">
        <f t="shared" si="227"/>
        <v>2480.9791</v>
      </c>
      <c r="N1060">
        <f t="shared" si="228"/>
        <v>2480.9791</v>
      </c>
      <c r="O1060" s="8" t="str">
        <f t="shared" si="229"/>
        <v/>
      </c>
      <c r="P1060">
        <f t="shared" si="230"/>
        <v>2480.9791</v>
      </c>
      <c r="Q1060" s="8" t="str">
        <f t="shared" si="231"/>
        <v/>
      </c>
      <c r="R1060" s="8">
        <f t="shared" si="232"/>
        <v>2480.9791</v>
      </c>
      <c r="S1060" s="8" t="str">
        <f t="shared" si="233"/>
        <v/>
      </c>
      <c r="T1060" s="8" t="str">
        <f t="shared" si="234"/>
        <v/>
      </c>
      <c r="U1060" s="8" t="str">
        <f t="shared" si="235"/>
        <v/>
      </c>
    </row>
    <row r="1061" spans="1:21" ht="17" x14ac:dyDescent="0.2">
      <c r="A1061">
        <v>32</v>
      </c>
      <c r="B1061" t="s">
        <v>10</v>
      </c>
      <c r="C1061">
        <v>33.82</v>
      </c>
      <c r="D1061">
        <v>1</v>
      </c>
      <c r="E1061" t="s">
        <v>11</v>
      </c>
      <c r="F1061" t="s">
        <v>13</v>
      </c>
      <c r="G1061">
        <v>4462.7218000000003</v>
      </c>
      <c r="H1061" t="str">
        <f t="shared" si="236"/>
        <v/>
      </c>
      <c r="I1061">
        <f t="shared" si="237"/>
        <v>4462.7218000000003</v>
      </c>
      <c r="J1061" t="str">
        <f t="shared" si="224"/>
        <v/>
      </c>
      <c r="K1061">
        <f t="shared" si="225"/>
        <v>4462.7218000000003</v>
      </c>
      <c r="L1061">
        <f t="shared" si="226"/>
        <v>4462.7218000000003</v>
      </c>
      <c r="M1061" t="str">
        <f t="shared" si="227"/>
        <v/>
      </c>
      <c r="N1061" t="str">
        <f t="shared" si="228"/>
        <v/>
      </c>
      <c r="O1061" s="8">
        <f t="shared" si="229"/>
        <v>4462.7218000000003</v>
      </c>
      <c r="P1061" t="str">
        <f t="shared" si="230"/>
        <v/>
      </c>
      <c r="Q1061" s="8">
        <f t="shared" si="231"/>
        <v>4462.7218000000003</v>
      </c>
      <c r="R1061" s="8" t="str">
        <f t="shared" si="232"/>
        <v/>
      </c>
      <c r="S1061" s="8" t="str">
        <f t="shared" si="233"/>
        <v/>
      </c>
      <c r="T1061" s="8" t="str">
        <f t="shared" si="234"/>
        <v/>
      </c>
      <c r="U1061" s="8">
        <f t="shared" si="235"/>
        <v>4462.7218000000003</v>
      </c>
    </row>
    <row r="1062" spans="1:21" ht="17" x14ac:dyDescent="0.2">
      <c r="A1062">
        <v>24</v>
      </c>
      <c r="B1062" t="s">
        <v>10</v>
      </c>
      <c r="C1062">
        <v>32.01</v>
      </c>
      <c r="D1062">
        <v>0</v>
      </c>
      <c r="E1062" t="s">
        <v>11</v>
      </c>
      <c r="F1062" t="s">
        <v>12</v>
      </c>
      <c r="G1062">
        <v>1981.5818999999999</v>
      </c>
      <c r="H1062" t="str">
        <f t="shared" si="236"/>
        <v/>
      </c>
      <c r="I1062">
        <f t="shared" si="237"/>
        <v>1981.5818999999999</v>
      </c>
      <c r="J1062" t="str">
        <f t="shared" si="224"/>
        <v/>
      </c>
      <c r="K1062">
        <f t="shared" si="225"/>
        <v>1981.5818999999999</v>
      </c>
      <c r="L1062">
        <f t="shared" si="226"/>
        <v>1981.5818999999999</v>
      </c>
      <c r="M1062" t="str">
        <f t="shared" si="227"/>
        <v/>
      </c>
      <c r="N1062">
        <f t="shared" si="228"/>
        <v>1981.5818999999999</v>
      </c>
      <c r="O1062" s="8" t="str">
        <f t="shared" si="229"/>
        <v/>
      </c>
      <c r="P1062">
        <f t="shared" si="230"/>
        <v>1981.5818999999999</v>
      </c>
      <c r="Q1062" s="8" t="str">
        <f t="shared" si="231"/>
        <v/>
      </c>
      <c r="R1062" s="8">
        <f t="shared" si="232"/>
        <v>1981.5818999999999</v>
      </c>
      <c r="S1062" s="8" t="str">
        <f t="shared" si="233"/>
        <v/>
      </c>
      <c r="T1062" s="8" t="str">
        <f t="shared" si="234"/>
        <v/>
      </c>
      <c r="U1062" s="8" t="str">
        <f t="shared" si="235"/>
        <v/>
      </c>
    </row>
    <row r="1063" spans="1:21" ht="17" x14ac:dyDescent="0.2">
      <c r="A1063">
        <v>57</v>
      </c>
      <c r="B1063" t="s">
        <v>10</v>
      </c>
      <c r="C1063">
        <v>27.94</v>
      </c>
      <c r="D1063">
        <v>1</v>
      </c>
      <c r="E1063" t="s">
        <v>11</v>
      </c>
      <c r="F1063" t="s">
        <v>12</v>
      </c>
      <c r="G1063">
        <v>11554.223599999999</v>
      </c>
      <c r="H1063" t="str">
        <f t="shared" si="236"/>
        <v/>
      </c>
      <c r="I1063">
        <f t="shared" si="237"/>
        <v>11554.223599999999</v>
      </c>
      <c r="J1063" t="str">
        <f t="shared" si="224"/>
        <v/>
      </c>
      <c r="K1063">
        <f t="shared" si="225"/>
        <v>11554.223599999999</v>
      </c>
      <c r="L1063">
        <f t="shared" si="226"/>
        <v>11554.223599999999</v>
      </c>
      <c r="M1063" t="str">
        <f t="shared" si="227"/>
        <v/>
      </c>
      <c r="N1063">
        <f t="shared" si="228"/>
        <v>11554.223599999999</v>
      </c>
      <c r="O1063" s="8" t="str">
        <f t="shared" si="229"/>
        <v/>
      </c>
      <c r="P1063">
        <f t="shared" si="230"/>
        <v>11554.223599999999</v>
      </c>
      <c r="Q1063" s="8" t="str">
        <f t="shared" si="231"/>
        <v/>
      </c>
      <c r="R1063" s="8">
        <f t="shared" si="232"/>
        <v>11554.223599999999</v>
      </c>
      <c r="S1063" s="8" t="str">
        <f t="shared" si="233"/>
        <v/>
      </c>
      <c r="T1063" s="8" t="str">
        <f t="shared" si="234"/>
        <v/>
      </c>
      <c r="U1063" s="8" t="str">
        <f t="shared" si="235"/>
        <v/>
      </c>
    </row>
    <row r="1064" spans="1:21" ht="17" x14ac:dyDescent="0.2">
      <c r="A1064">
        <v>59</v>
      </c>
      <c r="B1064" t="s">
        <v>10</v>
      </c>
      <c r="C1064">
        <v>41.14</v>
      </c>
      <c r="D1064">
        <v>1</v>
      </c>
      <c r="E1064" t="s">
        <v>8</v>
      </c>
      <c r="F1064" t="s">
        <v>12</v>
      </c>
      <c r="G1064">
        <v>48970.247600000002</v>
      </c>
      <c r="H1064">
        <f t="shared" si="236"/>
        <v>48970.247600000002</v>
      </c>
      <c r="I1064" t="str">
        <f t="shared" si="237"/>
        <v/>
      </c>
      <c r="J1064" t="str">
        <f t="shared" si="224"/>
        <v/>
      </c>
      <c r="K1064">
        <f t="shared" si="225"/>
        <v>48970.247600000002</v>
      </c>
      <c r="L1064">
        <f t="shared" si="226"/>
        <v>48970.247600000002</v>
      </c>
      <c r="M1064" t="str">
        <f t="shared" si="227"/>
        <v/>
      </c>
      <c r="N1064">
        <f t="shared" si="228"/>
        <v>48970.247600000002</v>
      </c>
      <c r="O1064" s="8" t="str">
        <f t="shared" si="229"/>
        <v/>
      </c>
      <c r="P1064">
        <f t="shared" si="230"/>
        <v>48970.247600000002</v>
      </c>
      <c r="Q1064" s="8" t="str">
        <f t="shared" si="231"/>
        <v/>
      </c>
      <c r="R1064" s="8">
        <f t="shared" si="232"/>
        <v>48970.247600000002</v>
      </c>
      <c r="S1064" s="8" t="str">
        <f t="shared" si="233"/>
        <v/>
      </c>
      <c r="T1064" s="8" t="str">
        <f t="shared" si="234"/>
        <v/>
      </c>
      <c r="U1064" s="8" t="str">
        <f t="shared" si="235"/>
        <v/>
      </c>
    </row>
    <row r="1065" spans="1:21" ht="17" x14ac:dyDescent="0.2">
      <c r="A1065">
        <v>36</v>
      </c>
      <c r="B1065" t="s">
        <v>10</v>
      </c>
      <c r="C1065">
        <v>28.594999999999999</v>
      </c>
      <c r="D1065">
        <v>3</v>
      </c>
      <c r="E1065" t="s">
        <v>11</v>
      </c>
      <c r="F1065" t="s">
        <v>13</v>
      </c>
      <c r="G1065">
        <v>6548.1950500000003</v>
      </c>
      <c r="H1065" t="str">
        <f t="shared" si="236"/>
        <v/>
      </c>
      <c r="I1065">
        <f t="shared" si="237"/>
        <v>6548.1950500000003</v>
      </c>
      <c r="J1065" t="str">
        <f t="shared" si="224"/>
        <v/>
      </c>
      <c r="K1065">
        <f t="shared" si="225"/>
        <v>6548.1950500000003</v>
      </c>
      <c r="L1065">
        <f t="shared" si="226"/>
        <v>6548.1950500000003</v>
      </c>
      <c r="M1065" t="str">
        <f t="shared" si="227"/>
        <v/>
      </c>
      <c r="N1065" t="str">
        <f t="shared" si="228"/>
        <v/>
      </c>
      <c r="O1065" s="8">
        <f t="shared" si="229"/>
        <v>6548.1950500000003</v>
      </c>
      <c r="P1065" t="str">
        <f t="shared" si="230"/>
        <v/>
      </c>
      <c r="Q1065" s="8">
        <f t="shared" si="231"/>
        <v>6548.1950500000003</v>
      </c>
      <c r="R1065" s="8" t="str">
        <f t="shared" si="232"/>
        <v/>
      </c>
      <c r="S1065" s="8" t="str">
        <f t="shared" si="233"/>
        <v/>
      </c>
      <c r="T1065" s="8" t="str">
        <f t="shared" si="234"/>
        <v/>
      </c>
      <c r="U1065" s="8">
        <f t="shared" si="235"/>
        <v>6548.1950500000003</v>
      </c>
    </row>
    <row r="1066" spans="1:21" ht="17" x14ac:dyDescent="0.2">
      <c r="A1066">
        <v>29</v>
      </c>
      <c r="B1066" t="s">
        <v>7</v>
      </c>
      <c r="C1066">
        <v>25.6</v>
      </c>
      <c r="D1066">
        <v>4</v>
      </c>
      <c r="E1066" t="s">
        <v>11</v>
      </c>
      <c r="F1066" t="s">
        <v>9</v>
      </c>
      <c r="G1066">
        <v>5708.8670000000002</v>
      </c>
      <c r="H1066" t="str">
        <f t="shared" si="236"/>
        <v/>
      </c>
      <c r="I1066">
        <f t="shared" si="237"/>
        <v>5708.8670000000002</v>
      </c>
      <c r="J1066" t="str">
        <f t="shared" si="224"/>
        <v/>
      </c>
      <c r="K1066">
        <f t="shared" si="225"/>
        <v>5708.8670000000002</v>
      </c>
      <c r="L1066" t="str">
        <f t="shared" si="226"/>
        <v/>
      </c>
      <c r="M1066">
        <f t="shared" si="227"/>
        <v>5708.8670000000002</v>
      </c>
      <c r="N1066">
        <f t="shared" si="228"/>
        <v>5708.8670000000002</v>
      </c>
      <c r="O1066" s="8" t="str">
        <f t="shared" si="229"/>
        <v/>
      </c>
      <c r="P1066" t="str">
        <f t="shared" si="230"/>
        <v/>
      </c>
      <c r="Q1066" s="8">
        <f t="shared" si="231"/>
        <v>5708.8670000000002</v>
      </c>
      <c r="R1066" s="8" t="str">
        <f t="shared" si="232"/>
        <v/>
      </c>
      <c r="S1066" s="8">
        <f t="shared" si="233"/>
        <v>5708.8670000000002</v>
      </c>
      <c r="T1066" s="8" t="str">
        <f t="shared" si="234"/>
        <v/>
      </c>
      <c r="U1066" s="8" t="str">
        <f t="shared" si="235"/>
        <v/>
      </c>
    </row>
    <row r="1067" spans="1:21" ht="17" x14ac:dyDescent="0.2">
      <c r="A1067">
        <v>42</v>
      </c>
      <c r="B1067" t="s">
        <v>7</v>
      </c>
      <c r="C1067">
        <v>25.3</v>
      </c>
      <c r="D1067">
        <v>1</v>
      </c>
      <c r="E1067" t="s">
        <v>11</v>
      </c>
      <c r="F1067" t="s">
        <v>9</v>
      </c>
      <c r="G1067">
        <v>7045.4989999999998</v>
      </c>
      <c r="H1067" t="str">
        <f t="shared" si="236"/>
        <v/>
      </c>
      <c r="I1067">
        <f t="shared" si="237"/>
        <v>7045.4989999999998</v>
      </c>
      <c r="J1067" t="str">
        <f t="shared" si="224"/>
        <v/>
      </c>
      <c r="K1067">
        <f t="shared" si="225"/>
        <v>7045.4989999999998</v>
      </c>
      <c r="L1067" t="str">
        <f t="shared" si="226"/>
        <v/>
      </c>
      <c r="M1067">
        <f t="shared" si="227"/>
        <v>7045.4989999999998</v>
      </c>
      <c r="N1067">
        <f t="shared" si="228"/>
        <v>7045.4989999999998</v>
      </c>
      <c r="O1067" s="8" t="str">
        <f t="shared" si="229"/>
        <v/>
      </c>
      <c r="P1067" t="str">
        <f t="shared" si="230"/>
        <v/>
      </c>
      <c r="Q1067" s="8">
        <f t="shared" si="231"/>
        <v>7045.4989999999998</v>
      </c>
      <c r="R1067" s="8" t="str">
        <f t="shared" si="232"/>
        <v/>
      </c>
      <c r="S1067" s="8">
        <f t="shared" si="233"/>
        <v>7045.4989999999998</v>
      </c>
      <c r="T1067" s="8" t="str">
        <f t="shared" si="234"/>
        <v/>
      </c>
      <c r="U1067" s="8" t="str">
        <f t="shared" si="235"/>
        <v/>
      </c>
    </row>
    <row r="1068" spans="1:21" ht="17" x14ac:dyDescent="0.2">
      <c r="A1068">
        <v>48</v>
      </c>
      <c r="B1068" t="s">
        <v>10</v>
      </c>
      <c r="C1068">
        <v>37.29</v>
      </c>
      <c r="D1068">
        <v>2</v>
      </c>
      <c r="E1068" t="s">
        <v>11</v>
      </c>
      <c r="F1068" t="s">
        <v>12</v>
      </c>
      <c r="G1068">
        <v>8978.1851000000006</v>
      </c>
      <c r="H1068" t="str">
        <f t="shared" si="236"/>
        <v/>
      </c>
      <c r="I1068">
        <f t="shared" si="237"/>
        <v>8978.1851000000006</v>
      </c>
      <c r="J1068" t="str">
        <f t="shared" si="224"/>
        <v/>
      </c>
      <c r="K1068">
        <f t="shared" si="225"/>
        <v>8978.1851000000006</v>
      </c>
      <c r="L1068">
        <f t="shared" si="226"/>
        <v>8978.1851000000006</v>
      </c>
      <c r="M1068" t="str">
        <f t="shared" si="227"/>
        <v/>
      </c>
      <c r="N1068">
        <f t="shared" si="228"/>
        <v>8978.1851000000006</v>
      </c>
      <c r="O1068" s="8" t="str">
        <f t="shared" si="229"/>
        <v/>
      </c>
      <c r="P1068">
        <f t="shared" si="230"/>
        <v>8978.1851000000006</v>
      </c>
      <c r="Q1068" s="8" t="str">
        <f t="shared" si="231"/>
        <v/>
      </c>
      <c r="R1068" s="8">
        <f t="shared" si="232"/>
        <v>8978.1851000000006</v>
      </c>
      <c r="S1068" s="8" t="str">
        <f t="shared" si="233"/>
        <v/>
      </c>
      <c r="T1068" s="8" t="str">
        <f t="shared" si="234"/>
        <v/>
      </c>
      <c r="U1068" s="8" t="str">
        <f t="shared" si="235"/>
        <v/>
      </c>
    </row>
    <row r="1069" spans="1:21" ht="17" x14ac:dyDescent="0.2">
      <c r="A1069">
        <v>39</v>
      </c>
      <c r="B1069" t="s">
        <v>10</v>
      </c>
      <c r="C1069">
        <v>42.655000000000001</v>
      </c>
      <c r="D1069">
        <v>0</v>
      </c>
      <c r="E1069" t="s">
        <v>11</v>
      </c>
      <c r="F1069" t="s">
        <v>14</v>
      </c>
      <c r="G1069">
        <v>5757.41345</v>
      </c>
      <c r="H1069" t="str">
        <f t="shared" si="236"/>
        <v/>
      </c>
      <c r="I1069">
        <f t="shared" si="237"/>
        <v>5757.41345</v>
      </c>
      <c r="J1069" t="str">
        <f t="shared" si="224"/>
        <v/>
      </c>
      <c r="K1069">
        <f t="shared" si="225"/>
        <v>5757.41345</v>
      </c>
      <c r="L1069">
        <f t="shared" si="226"/>
        <v>5757.41345</v>
      </c>
      <c r="M1069" t="str">
        <f t="shared" si="227"/>
        <v/>
      </c>
      <c r="N1069" t="str">
        <f t="shared" si="228"/>
        <v/>
      </c>
      <c r="O1069" s="8">
        <f t="shared" si="229"/>
        <v>5757.41345</v>
      </c>
      <c r="P1069">
        <f t="shared" si="230"/>
        <v>5757.41345</v>
      </c>
      <c r="Q1069" s="8" t="str">
        <f t="shared" si="231"/>
        <v/>
      </c>
      <c r="R1069" s="8" t="str">
        <f t="shared" si="232"/>
        <v/>
      </c>
      <c r="S1069" s="8" t="str">
        <f t="shared" si="233"/>
        <v/>
      </c>
      <c r="T1069" s="8">
        <f t="shared" si="234"/>
        <v>5757.41345</v>
      </c>
      <c r="U1069" s="8" t="str">
        <f t="shared" si="235"/>
        <v/>
      </c>
    </row>
    <row r="1070" spans="1:21" ht="17" x14ac:dyDescent="0.2">
      <c r="A1070">
        <v>63</v>
      </c>
      <c r="B1070" t="s">
        <v>10</v>
      </c>
      <c r="C1070">
        <v>21.66</v>
      </c>
      <c r="D1070">
        <v>1</v>
      </c>
      <c r="E1070" t="s">
        <v>11</v>
      </c>
      <c r="F1070" t="s">
        <v>13</v>
      </c>
      <c r="G1070">
        <v>14349.8544</v>
      </c>
      <c r="H1070" t="str">
        <f t="shared" si="236"/>
        <v/>
      </c>
      <c r="I1070">
        <f t="shared" si="237"/>
        <v>14349.8544</v>
      </c>
      <c r="J1070">
        <f t="shared" si="224"/>
        <v>14349.8544</v>
      </c>
      <c r="K1070" t="str">
        <f t="shared" si="225"/>
        <v/>
      </c>
      <c r="L1070">
        <f t="shared" si="226"/>
        <v>14349.8544</v>
      </c>
      <c r="M1070" t="str">
        <f t="shared" si="227"/>
        <v/>
      </c>
      <c r="N1070" t="str">
        <f t="shared" si="228"/>
        <v/>
      </c>
      <c r="O1070" s="8">
        <f t="shared" si="229"/>
        <v>14349.8544</v>
      </c>
      <c r="P1070" t="str">
        <f t="shared" si="230"/>
        <v/>
      </c>
      <c r="Q1070" s="8">
        <f t="shared" si="231"/>
        <v>14349.8544</v>
      </c>
      <c r="R1070" s="8" t="str">
        <f t="shared" si="232"/>
        <v/>
      </c>
      <c r="S1070" s="8" t="str">
        <f t="shared" si="233"/>
        <v/>
      </c>
      <c r="T1070" s="8" t="str">
        <f t="shared" si="234"/>
        <v/>
      </c>
      <c r="U1070" s="8">
        <f t="shared" si="235"/>
        <v>14349.8544</v>
      </c>
    </row>
    <row r="1071" spans="1:21" ht="17" x14ac:dyDescent="0.2">
      <c r="A1071">
        <v>54</v>
      </c>
      <c r="B1071" t="s">
        <v>7</v>
      </c>
      <c r="C1071">
        <v>31.9</v>
      </c>
      <c r="D1071">
        <v>1</v>
      </c>
      <c r="E1071" t="s">
        <v>11</v>
      </c>
      <c r="F1071" t="s">
        <v>12</v>
      </c>
      <c r="G1071">
        <v>10928.849</v>
      </c>
      <c r="H1071" t="str">
        <f t="shared" si="236"/>
        <v/>
      </c>
      <c r="I1071">
        <f t="shared" si="237"/>
        <v>10928.849</v>
      </c>
      <c r="J1071" t="str">
        <f t="shared" si="224"/>
        <v/>
      </c>
      <c r="K1071">
        <f t="shared" si="225"/>
        <v>10928.849</v>
      </c>
      <c r="L1071" t="str">
        <f t="shared" si="226"/>
        <v/>
      </c>
      <c r="M1071">
        <f t="shared" si="227"/>
        <v>10928.849</v>
      </c>
      <c r="N1071">
        <f t="shared" si="228"/>
        <v>10928.849</v>
      </c>
      <c r="O1071" s="8" t="str">
        <f t="shared" si="229"/>
        <v/>
      </c>
      <c r="P1071">
        <f t="shared" si="230"/>
        <v>10928.849</v>
      </c>
      <c r="Q1071" s="8" t="str">
        <f t="shared" si="231"/>
        <v/>
      </c>
      <c r="R1071" s="8">
        <f t="shared" si="232"/>
        <v>10928.849</v>
      </c>
      <c r="S1071" s="8" t="str">
        <f t="shared" si="233"/>
        <v/>
      </c>
      <c r="T1071" s="8" t="str">
        <f t="shared" si="234"/>
        <v/>
      </c>
      <c r="U1071" s="8" t="str">
        <f t="shared" si="235"/>
        <v/>
      </c>
    </row>
    <row r="1072" spans="1:21" ht="17" x14ac:dyDescent="0.2">
      <c r="A1072">
        <v>37</v>
      </c>
      <c r="B1072" t="s">
        <v>10</v>
      </c>
      <c r="C1072">
        <v>37.07</v>
      </c>
      <c r="D1072">
        <v>1</v>
      </c>
      <c r="E1072" t="s">
        <v>8</v>
      </c>
      <c r="F1072" t="s">
        <v>12</v>
      </c>
      <c r="G1072">
        <v>39871.704299999998</v>
      </c>
      <c r="H1072">
        <f t="shared" si="236"/>
        <v>39871.704299999998</v>
      </c>
      <c r="I1072" t="str">
        <f t="shared" si="237"/>
        <v/>
      </c>
      <c r="J1072" t="str">
        <f t="shared" si="224"/>
        <v/>
      </c>
      <c r="K1072">
        <f t="shared" si="225"/>
        <v>39871.704299999998</v>
      </c>
      <c r="L1072">
        <f t="shared" si="226"/>
        <v>39871.704299999998</v>
      </c>
      <c r="M1072" t="str">
        <f t="shared" si="227"/>
        <v/>
      </c>
      <c r="N1072">
        <f t="shared" si="228"/>
        <v>39871.704299999998</v>
      </c>
      <c r="O1072" s="8" t="str">
        <f t="shared" si="229"/>
        <v/>
      </c>
      <c r="P1072">
        <f t="shared" si="230"/>
        <v>39871.704299999998</v>
      </c>
      <c r="Q1072" s="8" t="str">
        <f t="shared" si="231"/>
        <v/>
      </c>
      <c r="R1072" s="8">
        <f t="shared" si="232"/>
        <v>39871.704299999998</v>
      </c>
      <c r="S1072" s="8" t="str">
        <f t="shared" si="233"/>
        <v/>
      </c>
      <c r="T1072" s="8" t="str">
        <f t="shared" si="234"/>
        <v/>
      </c>
      <c r="U1072" s="8" t="str">
        <f t="shared" si="235"/>
        <v/>
      </c>
    </row>
    <row r="1073" spans="1:21" ht="17" x14ac:dyDescent="0.2">
      <c r="A1073">
        <v>63</v>
      </c>
      <c r="B1073" t="s">
        <v>10</v>
      </c>
      <c r="C1073">
        <v>31.445</v>
      </c>
      <c r="D1073">
        <v>0</v>
      </c>
      <c r="E1073" t="s">
        <v>11</v>
      </c>
      <c r="F1073" t="s">
        <v>14</v>
      </c>
      <c r="G1073">
        <v>13974.455550000001</v>
      </c>
      <c r="H1073" t="str">
        <f t="shared" si="236"/>
        <v/>
      </c>
      <c r="I1073">
        <f t="shared" si="237"/>
        <v>13974.455550000001</v>
      </c>
      <c r="J1073" t="str">
        <f t="shared" si="224"/>
        <v/>
      </c>
      <c r="K1073">
        <f t="shared" si="225"/>
        <v>13974.455550000001</v>
      </c>
      <c r="L1073">
        <f t="shared" si="226"/>
        <v>13974.455550000001</v>
      </c>
      <c r="M1073" t="str">
        <f t="shared" si="227"/>
        <v/>
      </c>
      <c r="N1073" t="str">
        <f t="shared" si="228"/>
        <v/>
      </c>
      <c r="O1073" s="8">
        <f t="shared" si="229"/>
        <v>13974.455550000001</v>
      </c>
      <c r="P1073">
        <f t="shared" si="230"/>
        <v>13974.455550000001</v>
      </c>
      <c r="Q1073" s="8" t="str">
        <f t="shared" si="231"/>
        <v/>
      </c>
      <c r="R1073" s="8" t="str">
        <f t="shared" si="232"/>
        <v/>
      </c>
      <c r="S1073" s="8" t="str">
        <f t="shared" si="233"/>
        <v/>
      </c>
      <c r="T1073" s="8">
        <f t="shared" si="234"/>
        <v>13974.455550000001</v>
      </c>
      <c r="U1073" s="8" t="str">
        <f t="shared" si="235"/>
        <v/>
      </c>
    </row>
    <row r="1074" spans="1:21" ht="17" x14ac:dyDescent="0.2">
      <c r="A1074">
        <v>21</v>
      </c>
      <c r="B1074" t="s">
        <v>10</v>
      </c>
      <c r="C1074">
        <v>31.254999999999999</v>
      </c>
      <c r="D1074">
        <v>0</v>
      </c>
      <c r="E1074" t="s">
        <v>11</v>
      </c>
      <c r="F1074" t="s">
        <v>13</v>
      </c>
      <c r="G1074">
        <v>1909.52745</v>
      </c>
      <c r="H1074" t="str">
        <f t="shared" si="236"/>
        <v/>
      </c>
      <c r="I1074">
        <f t="shared" si="237"/>
        <v>1909.52745</v>
      </c>
      <c r="J1074" t="str">
        <f t="shared" si="224"/>
        <v/>
      </c>
      <c r="K1074">
        <f t="shared" si="225"/>
        <v>1909.52745</v>
      </c>
      <c r="L1074">
        <f t="shared" si="226"/>
        <v>1909.52745</v>
      </c>
      <c r="M1074" t="str">
        <f t="shared" si="227"/>
        <v/>
      </c>
      <c r="N1074" t="str">
        <f t="shared" si="228"/>
        <v/>
      </c>
      <c r="O1074" s="8">
        <f t="shared" si="229"/>
        <v>1909.52745</v>
      </c>
      <c r="P1074" t="str">
        <f t="shared" si="230"/>
        <v/>
      </c>
      <c r="Q1074" s="8">
        <f t="shared" si="231"/>
        <v>1909.52745</v>
      </c>
      <c r="R1074" s="8" t="str">
        <f t="shared" si="232"/>
        <v/>
      </c>
      <c r="S1074" s="8" t="str">
        <f t="shared" si="233"/>
        <v/>
      </c>
      <c r="T1074" s="8" t="str">
        <f t="shared" si="234"/>
        <v/>
      </c>
      <c r="U1074" s="8">
        <f t="shared" si="235"/>
        <v>1909.52745</v>
      </c>
    </row>
    <row r="1075" spans="1:21" ht="17" x14ac:dyDescent="0.2">
      <c r="A1075">
        <v>54</v>
      </c>
      <c r="B1075" t="s">
        <v>7</v>
      </c>
      <c r="C1075">
        <v>28.88</v>
      </c>
      <c r="D1075">
        <v>2</v>
      </c>
      <c r="E1075" t="s">
        <v>11</v>
      </c>
      <c r="F1075" t="s">
        <v>14</v>
      </c>
      <c r="G1075">
        <v>12096.6512</v>
      </c>
      <c r="H1075" t="str">
        <f t="shared" si="236"/>
        <v/>
      </c>
      <c r="I1075">
        <f t="shared" si="237"/>
        <v>12096.6512</v>
      </c>
      <c r="J1075" t="str">
        <f t="shared" si="224"/>
        <v/>
      </c>
      <c r="K1075">
        <f t="shared" si="225"/>
        <v>12096.6512</v>
      </c>
      <c r="L1075" t="str">
        <f t="shared" si="226"/>
        <v/>
      </c>
      <c r="M1075">
        <f t="shared" si="227"/>
        <v>12096.6512</v>
      </c>
      <c r="N1075" t="str">
        <f t="shared" si="228"/>
        <v/>
      </c>
      <c r="O1075" s="8">
        <f t="shared" si="229"/>
        <v>12096.6512</v>
      </c>
      <c r="P1075">
        <f t="shared" si="230"/>
        <v>12096.6512</v>
      </c>
      <c r="Q1075" s="8" t="str">
        <f t="shared" si="231"/>
        <v/>
      </c>
      <c r="R1075" s="8" t="str">
        <f t="shared" si="232"/>
        <v/>
      </c>
      <c r="S1075" s="8" t="str">
        <f t="shared" si="233"/>
        <v/>
      </c>
      <c r="T1075" s="8">
        <f t="shared" si="234"/>
        <v>12096.6512</v>
      </c>
      <c r="U1075" s="8" t="str">
        <f t="shared" si="235"/>
        <v/>
      </c>
    </row>
    <row r="1076" spans="1:21" ht="17" x14ac:dyDescent="0.2">
      <c r="A1076">
        <v>60</v>
      </c>
      <c r="B1076" t="s">
        <v>7</v>
      </c>
      <c r="C1076">
        <v>18.335000000000001</v>
      </c>
      <c r="D1076">
        <v>0</v>
      </c>
      <c r="E1076" t="s">
        <v>11</v>
      </c>
      <c r="F1076" t="s">
        <v>14</v>
      </c>
      <c r="G1076">
        <v>13204.28565</v>
      </c>
      <c r="H1076" t="str">
        <f t="shared" si="236"/>
        <v/>
      </c>
      <c r="I1076">
        <f t="shared" si="237"/>
        <v>13204.28565</v>
      </c>
      <c r="J1076">
        <f t="shared" si="224"/>
        <v>13204.28565</v>
      </c>
      <c r="K1076" t="str">
        <f t="shared" si="225"/>
        <v/>
      </c>
      <c r="L1076" t="str">
        <f t="shared" si="226"/>
        <v/>
      </c>
      <c r="M1076">
        <f t="shared" si="227"/>
        <v>13204.28565</v>
      </c>
      <c r="N1076" t="str">
        <f t="shared" si="228"/>
        <v/>
      </c>
      <c r="O1076" s="8">
        <f t="shared" si="229"/>
        <v>13204.28565</v>
      </c>
      <c r="P1076">
        <f t="shared" si="230"/>
        <v>13204.28565</v>
      </c>
      <c r="Q1076" s="8" t="str">
        <f t="shared" si="231"/>
        <v/>
      </c>
      <c r="R1076" s="8" t="str">
        <f t="shared" si="232"/>
        <v/>
      </c>
      <c r="S1076" s="8" t="str">
        <f t="shared" si="233"/>
        <v/>
      </c>
      <c r="T1076" s="8">
        <f t="shared" si="234"/>
        <v>13204.28565</v>
      </c>
      <c r="U1076" s="8" t="str">
        <f t="shared" si="235"/>
        <v/>
      </c>
    </row>
    <row r="1077" spans="1:21" ht="17" x14ac:dyDescent="0.2">
      <c r="A1077">
        <v>32</v>
      </c>
      <c r="B1077" t="s">
        <v>7</v>
      </c>
      <c r="C1077">
        <v>29.59</v>
      </c>
      <c r="D1077">
        <v>1</v>
      </c>
      <c r="E1077" t="s">
        <v>11</v>
      </c>
      <c r="F1077" t="s">
        <v>12</v>
      </c>
      <c r="G1077">
        <v>4562.8420999999998</v>
      </c>
      <c r="H1077" t="str">
        <f t="shared" si="236"/>
        <v/>
      </c>
      <c r="I1077">
        <f t="shared" si="237"/>
        <v>4562.8420999999998</v>
      </c>
      <c r="J1077" t="str">
        <f t="shared" si="224"/>
        <v/>
      </c>
      <c r="K1077">
        <f t="shared" si="225"/>
        <v>4562.8420999999998</v>
      </c>
      <c r="L1077" t="str">
        <f t="shared" si="226"/>
        <v/>
      </c>
      <c r="M1077">
        <f t="shared" si="227"/>
        <v>4562.8420999999998</v>
      </c>
      <c r="N1077">
        <f t="shared" si="228"/>
        <v>4562.8420999999998</v>
      </c>
      <c r="O1077" s="8" t="str">
        <f t="shared" si="229"/>
        <v/>
      </c>
      <c r="P1077">
        <f t="shared" si="230"/>
        <v>4562.8420999999998</v>
      </c>
      <c r="Q1077" s="8" t="str">
        <f t="shared" si="231"/>
        <v/>
      </c>
      <c r="R1077" s="8">
        <f t="shared" si="232"/>
        <v>4562.8420999999998</v>
      </c>
      <c r="S1077" s="8" t="str">
        <f t="shared" si="233"/>
        <v/>
      </c>
      <c r="T1077" s="8" t="str">
        <f t="shared" si="234"/>
        <v/>
      </c>
      <c r="U1077" s="8" t="str">
        <f t="shared" si="235"/>
        <v/>
      </c>
    </row>
    <row r="1078" spans="1:21" ht="17" x14ac:dyDescent="0.2">
      <c r="A1078">
        <v>47</v>
      </c>
      <c r="B1078" t="s">
        <v>7</v>
      </c>
      <c r="C1078">
        <v>32</v>
      </c>
      <c r="D1078">
        <v>1</v>
      </c>
      <c r="E1078" t="s">
        <v>11</v>
      </c>
      <c r="F1078" t="s">
        <v>9</v>
      </c>
      <c r="G1078">
        <v>8551.3469999999998</v>
      </c>
      <c r="H1078" t="str">
        <f t="shared" si="236"/>
        <v/>
      </c>
      <c r="I1078">
        <f t="shared" si="237"/>
        <v>8551.3469999999998</v>
      </c>
      <c r="J1078" t="str">
        <f t="shared" si="224"/>
        <v/>
      </c>
      <c r="K1078">
        <f t="shared" si="225"/>
        <v>8551.3469999999998</v>
      </c>
      <c r="L1078" t="str">
        <f t="shared" si="226"/>
        <v/>
      </c>
      <c r="M1078">
        <f t="shared" si="227"/>
        <v>8551.3469999999998</v>
      </c>
      <c r="N1078">
        <f t="shared" si="228"/>
        <v>8551.3469999999998</v>
      </c>
      <c r="O1078" s="8" t="str">
        <f t="shared" si="229"/>
        <v/>
      </c>
      <c r="P1078" t="str">
        <f t="shared" si="230"/>
        <v/>
      </c>
      <c r="Q1078" s="8">
        <f t="shared" si="231"/>
        <v>8551.3469999999998</v>
      </c>
      <c r="R1078" s="8" t="str">
        <f t="shared" si="232"/>
        <v/>
      </c>
      <c r="S1078" s="8">
        <f t="shared" si="233"/>
        <v>8551.3469999999998</v>
      </c>
      <c r="T1078" s="8" t="str">
        <f t="shared" si="234"/>
        <v/>
      </c>
      <c r="U1078" s="8" t="str">
        <f t="shared" si="235"/>
        <v/>
      </c>
    </row>
    <row r="1079" spans="1:21" ht="17" x14ac:dyDescent="0.2">
      <c r="A1079">
        <v>21</v>
      </c>
      <c r="B1079" t="s">
        <v>10</v>
      </c>
      <c r="C1079">
        <v>26.03</v>
      </c>
      <c r="D1079">
        <v>0</v>
      </c>
      <c r="E1079" t="s">
        <v>11</v>
      </c>
      <c r="F1079" t="s">
        <v>14</v>
      </c>
      <c r="G1079">
        <v>2102.2647000000002</v>
      </c>
      <c r="H1079" t="str">
        <f t="shared" si="236"/>
        <v/>
      </c>
      <c r="I1079">
        <f t="shared" si="237"/>
        <v>2102.2647000000002</v>
      </c>
      <c r="J1079" t="str">
        <f t="shared" si="224"/>
        <v/>
      </c>
      <c r="K1079">
        <f t="shared" si="225"/>
        <v>2102.2647000000002</v>
      </c>
      <c r="L1079">
        <f t="shared" si="226"/>
        <v>2102.2647000000002</v>
      </c>
      <c r="M1079" t="str">
        <f t="shared" si="227"/>
        <v/>
      </c>
      <c r="N1079" t="str">
        <f t="shared" si="228"/>
        <v/>
      </c>
      <c r="O1079" s="8">
        <f t="shared" si="229"/>
        <v>2102.2647000000002</v>
      </c>
      <c r="P1079">
        <f t="shared" si="230"/>
        <v>2102.2647000000002</v>
      </c>
      <c r="Q1079" s="8" t="str">
        <f t="shared" si="231"/>
        <v/>
      </c>
      <c r="R1079" s="8" t="str">
        <f t="shared" si="232"/>
        <v/>
      </c>
      <c r="S1079" s="8" t="str">
        <f t="shared" si="233"/>
        <v/>
      </c>
      <c r="T1079" s="8">
        <f t="shared" si="234"/>
        <v>2102.2647000000002</v>
      </c>
      <c r="U1079" s="8" t="str">
        <f t="shared" si="235"/>
        <v/>
      </c>
    </row>
    <row r="1080" spans="1:21" ht="17" x14ac:dyDescent="0.2">
      <c r="A1080">
        <v>28</v>
      </c>
      <c r="B1080" t="s">
        <v>10</v>
      </c>
      <c r="C1080">
        <v>31.68</v>
      </c>
      <c r="D1080">
        <v>0</v>
      </c>
      <c r="E1080" t="s">
        <v>8</v>
      </c>
      <c r="F1080" t="s">
        <v>12</v>
      </c>
      <c r="G1080">
        <v>34672.147199999999</v>
      </c>
      <c r="H1080">
        <f t="shared" si="236"/>
        <v>34672.147199999999</v>
      </c>
      <c r="I1080" t="str">
        <f t="shared" si="237"/>
        <v/>
      </c>
      <c r="J1080" t="str">
        <f t="shared" si="224"/>
        <v/>
      </c>
      <c r="K1080">
        <f t="shared" si="225"/>
        <v>34672.147199999999</v>
      </c>
      <c r="L1080">
        <f t="shared" si="226"/>
        <v>34672.147199999999</v>
      </c>
      <c r="M1080" t="str">
        <f t="shared" si="227"/>
        <v/>
      </c>
      <c r="N1080">
        <f t="shared" si="228"/>
        <v>34672.147199999999</v>
      </c>
      <c r="O1080" s="8" t="str">
        <f t="shared" si="229"/>
        <v/>
      </c>
      <c r="P1080">
        <f t="shared" si="230"/>
        <v>34672.147199999999</v>
      </c>
      <c r="Q1080" s="8" t="str">
        <f t="shared" si="231"/>
        <v/>
      </c>
      <c r="R1080" s="8">
        <f t="shared" si="232"/>
        <v>34672.147199999999</v>
      </c>
      <c r="S1080" s="8" t="str">
        <f t="shared" si="233"/>
        <v/>
      </c>
      <c r="T1080" s="8" t="str">
        <f t="shared" si="234"/>
        <v/>
      </c>
      <c r="U1080" s="8" t="str">
        <f t="shared" si="235"/>
        <v/>
      </c>
    </row>
    <row r="1081" spans="1:21" ht="17" x14ac:dyDescent="0.2">
      <c r="A1081">
        <v>63</v>
      </c>
      <c r="B1081" t="s">
        <v>10</v>
      </c>
      <c r="C1081">
        <v>33.659999999999997</v>
      </c>
      <c r="D1081">
        <v>3</v>
      </c>
      <c r="E1081" t="s">
        <v>11</v>
      </c>
      <c r="F1081" t="s">
        <v>12</v>
      </c>
      <c r="G1081">
        <v>15161.5344</v>
      </c>
      <c r="H1081" t="str">
        <f t="shared" si="236"/>
        <v/>
      </c>
      <c r="I1081">
        <f t="shared" si="237"/>
        <v>15161.5344</v>
      </c>
      <c r="J1081" t="str">
        <f t="shared" si="224"/>
        <v/>
      </c>
      <c r="K1081">
        <f t="shared" si="225"/>
        <v>15161.5344</v>
      </c>
      <c r="L1081">
        <f t="shared" si="226"/>
        <v>15161.5344</v>
      </c>
      <c r="M1081" t="str">
        <f t="shared" si="227"/>
        <v/>
      </c>
      <c r="N1081">
        <f t="shared" si="228"/>
        <v>15161.5344</v>
      </c>
      <c r="O1081" s="8" t="str">
        <f t="shared" si="229"/>
        <v/>
      </c>
      <c r="P1081">
        <f t="shared" si="230"/>
        <v>15161.5344</v>
      </c>
      <c r="Q1081" s="8" t="str">
        <f t="shared" si="231"/>
        <v/>
      </c>
      <c r="R1081" s="8">
        <f t="shared" si="232"/>
        <v>15161.5344</v>
      </c>
      <c r="S1081" s="8" t="str">
        <f t="shared" si="233"/>
        <v/>
      </c>
      <c r="T1081" s="8" t="str">
        <f t="shared" si="234"/>
        <v/>
      </c>
      <c r="U1081" s="8" t="str">
        <f t="shared" si="235"/>
        <v/>
      </c>
    </row>
    <row r="1082" spans="1:21" ht="17" x14ac:dyDescent="0.2">
      <c r="A1082">
        <v>18</v>
      </c>
      <c r="B1082" t="s">
        <v>10</v>
      </c>
      <c r="C1082">
        <v>21.78</v>
      </c>
      <c r="D1082">
        <v>2</v>
      </c>
      <c r="E1082" t="s">
        <v>11</v>
      </c>
      <c r="F1082" t="s">
        <v>12</v>
      </c>
      <c r="G1082">
        <v>11884.048580000001</v>
      </c>
      <c r="H1082" t="str">
        <f t="shared" si="236"/>
        <v/>
      </c>
      <c r="I1082">
        <f t="shared" si="237"/>
        <v>11884.048580000001</v>
      </c>
      <c r="J1082">
        <f t="shared" si="224"/>
        <v>11884.048580000001</v>
      </c>
      <c r="K1082" t="str">
        <f t="shared" si="225"/>
        <v/>
      </c>
      <c r="L1082">
        <f t="shared" si="226"/>
        <v>11884.048580000001</v>
      </c>
      <c r="M1082" t="str">
        <f t="shared" si="227"/>
        <v/>
      </c>
      <c r="N1082">
        <f t="shared" si="228"/>
        <v>11884.048580000001</v>
      </c>
      <c r="O1082" s="8" t="str">
        <f t="shared" si="229"/>
        <v/>
      </c>
      <c r="P1082">
        <f t="shared" si="230"/>
        <v>11884.048580000001</v>
      </c>
      <c r="Q1082" s="8" t="str">
        <f t="shared" si="231"/>
        <v/>
      </c>
      <c r="R1082" s="8">
        <f t="shared" si="232"/>
        <v>11884.048580000001</v>
      </c>
      <c r="S1082" s="8" t="str">
        <f t="shared" si="233"/>
        <v/>
      </c>
      <c r="T1082" s="8" t="str">
        <f t="shared" si="234"/>
        <v/>
      </c>
      <c r="U1082" s="8" t="str">
        <f t="shared" si="235"/>
        <v/>
      </c>
    </row>
    <row r="1083" spans="1:21" ht="17" x14ac:dyDescent="0.2">
      <c r="A1083">
        <v>32</v>
      </c>
      <c r="B1083" t="s">
        <v>10</v>
      </c>
      <c r="C1083">
        <v>27.835000000000001</v>
      </c>
      <c r="D1083">
        <v>1</v>
      </c>
      <c r="E1083" t="s">
        <v>11</v>
      </c>
      <c r="F1083" t="s">
        <v>13</v>
      </c>
      <c r="G1083">
        <v>4454.40265</v>
      </c>
      <c r="H1083" t="str">
        <f t="shared" si="236"/>
        <v/>
      </c>
      <c r="I1083">
        <f t="shared" si="237"/>
        <v>4454.40265</v>
      </c>
      <c r="J1083" t="str">
        <f t="shared" si="224"/>
        <v/>
      </c>
      <c r="K1083">
        <f t="shared" si="225"/>
        <v>4454.40265</v>
      </c>
      <c r="L1083">
        <f t="shared" si="226"/>
        <v>4454.40265</v>
      </c>
      <c r="M1083" t="str">
        <f t="shared" si="227"/>
        <v/>
      </c>
      <c r="N1083" t="str">
        <f t="shared" si="228"/>
        <v/>
      </c>
      <c r="O1083" s="8">
        <f t="shared" si="229"/>
        <v>4454.40265</v>
      </c>
      <c r="P1083" t="str">
        <f t="shared" si="230"/>
        <v/>
      </c>
      <c r="Q1083" s="8">
        <f t="shared" si="231"/>
        <v>4454.40265</v>
      </c>
      <c r="R1083" s="8" t="str">
        <f t="shared" si="232"/>
        <v/>
      </c>
      <c r="S1083" s="8" t="str">
        <f t="shared" si="233"/>
        <v/>
      </c>
      <c r="T1083" s="8" t="str">
        <f t="shared" si="234"/>
        <v/>
      </c>
      <c r="U1083" s="8">
        <f t="shared" si="235"/>
        <v>4454.40265</v>
      </c>
    </row>
    <row r="1084" spans="1:21" ht="17" x14ac:dyDescent="0.2">
      <c r="A1084">
        <v>38</v>
      </c>
      <c r="B1084" t="s">
        <v>10</v>
      </c>
      <c r="C1084">
        <v>19.95</v>
      </c>
      <c r="D1084">
        <v>1</v>
      </c>
      <c r="E1084" t="s">
        <v>11</v>
      </c>
      <c r="F1084" t="s">
        <v>13</v>
      </c>
      <c r="G1084">
        <v>5855.9025000000001</v>
      </c>
      <c r="H1084" t="str">
        <f t="shared" si="236"/>
        <v/>
      </c>
      <c r="I1084">
        <f t="shared" si="237"/>
        <v>5855.9025000000001</v>
      </c>
      <c r="J1084">
        <f t="shared" si="224"/>
        <v>5855.9025000000001</v>
      </c>
      <c r="K1084" t="str">
        <f t="shared" si="225"/>
        <v/>
      </c>
      <c r="L1084">
        <f t="shared" si="226"/>
        <v>5855.9025000000001</v>
      </c>
      <c r="M1084" t="str">
        <f t="shared" si="227"/>
        <v/>
      </c>
      <c r="N1084" t="str">
        <f t="shared" si="228"/>
        <v/>
      </c>
      <c r="O1084" s="8">
        <f t="shared" si="229"/>
        <v>5855.9025000000001</v>
      </c>
      <c r="P1084" t="str">
        <f t="shared" si="230"/>
        <v/>
      </c>
      <c r="Q1084" s="8">
        <f t="shared" si="231"/>
        <v>5855.9025000000001</v>
      </c>
      <c r="R1084" s="8" t="str">
        <f t="shared" si="232"/>
        <v/>
      </c>
      <c r="S1084" s="8" t="str">
        <f t="shared" si="233"/>
        <v/>
      </c>
      <c r="T1084" s="8" t="str">
        <f t="shared" si="234"/>
        <v/>
      </c>
      <c r="U1084" s="8">
        <f t="shared" si="235"/>
        <v>5855.9025000000001</v>
      </c>
    </row>
    <row r="1085" spans="1:21" ht="17" x14ac:dyDescent="0.2">
      <c r="A1085">
        <v>32</v>
      </c>
      <c r="B1085" t="s">
        <v>10</v>
      </c>
      <c r="C1085">
        <v>31.5</v>
      </c>
      <c r="D1085">
        <v>1</v>
      </c>
      <c r="E1085" t="s">
        <v>11</v>
      </c>
      <c r="F1085" t="s">
        <v>9</v>
      </c>
      <c r="G1085">
        <v>4076.4969999999998</v>
      </c>
      <c r="H1085" t="str">
        <f t="shared" si="236"/>
        <v/>
      </c>
      <c r="I1085">
        <f t="shared" si="237"/>
        <v>4076.4969999999998</v>
      </c>
      <c r="J1085" t="str">
        <f t="shared" si="224"/>
        <v/>
      </c>
      <c r="K1085">
        <f t="shared" si="225"/>
        <v>4076.4969999999998</v>
      </c>
      <c r="L1085">
        <f t="shared" si="226"/>
        <v>4076.4969999999998</v>
      </c>
      <c r="M1085" t="str">
        <f t="shared" si="227"/>
        <v/>
      </c>
      <c r="N1085">
        <f t="shared" si="228"/>
        <v>4076.4969999999998</v>
      </c>
      <c r="O1085" s="8" t="str">
        <f t="shared" si="229"/>
        <v/>
      </c>
      <c r="P1085" t="str">
        <f t="shared" si="230"/>
        <v/>
      </c>
      <c r="Q1085" s="8">
        <f t="shared" si="231"/>
        <v>4076.4969999999998</v>
      </c>
      <c r="R1085" s="8" t="str">
        <f t="shared" si="232"/>
        <v/>
      </c>
      <c r="S1085" s="8">
        <f t="shared" si="233"/>
        <v>4076.4969999999998</v>
      </c>
      <c r="T1085" s="8" t="str">
        <f t="shared" si="234"/>
        <v/>
      </c>
      <c r="U1085" s="8" t="str">
        <f t="shared" si="235"/>
        <v/>
      </c>
    </row>
    <row r="1086" spans="1:21" ht="17" x14ac:dyDescent="0.2">
      <c r="A1086">
        <v>62</v>
      </c>
      <c r="B1086" t="s">
        <v>7</v>
      </c>
      <c r="C1086">
        <v>30.495000000000001</v>
      </c>
      <c r="D1086">
        <v>2</v>
      </c>
      <c r="E1086" t="s">
        <v>11</v>
      </c>
      <c r="F1086" t="s">
        <v>13</v>
      </c>
      <c r="G1086">
        <v>15019.760050000001</v>
      </c>
      <c r="H1086" t="str">
        <f t="shared" si="236"/>
        <v/>
      </c>
      <c r="I1086">
        <f t="shared" si="237"/>
        <v>15019.760050000001</v>
      </c>
      <c r="J1086" t="str">
        <f t="shared" si="224"/>
        <v/>
      </c>
      <c r="K1086">
        <f t="shared" si="225"/>
        <v>15019.760050000001</v>
      </c>
      <c r="L1086" t="str">
        <f t="shared" si="226"/>
        <v/>
      </c>
      <c r="M1086">
        <f t="shared" si="227"/>
        <v>15019.760050000001</v>
      </c>
      <c r="N1086" t="str">
        <f t="shared" si="228"/>
        <v/>
      </c>
      <c r="O1086" s="8">
        <f t="shared" si="229"/>
        <v>15019.760050000001</v>
      </c>
      <c r="P1086" t="str">
        <f t="shared" si="230"/>
        <v/>
      </c>
      <c r="Q1086" s="8">
        <f t="shared" si="231"/>
        <v>15019.760050000001</v>
      </c>
      <c r="R1086" s="8" t="str">
        <f t="shared" si="232"/>
        <v/>
      </c>
      <c r="S1086" s="8" t="str">
        <f t="shared" si="233"/>
        <v/>
      </c>
      <c r="T1086" s="8" t="str">
        <f t="shared" si="234"/>
        <v/>
      </c>
      <c r="U1086" s="8">
        <f t="shared" si="235"/>
        <v>15019.760050000001</v>
      </c>
    </row>
    <row r="1087" spans="1:21" ht="17" x14ac:dyDescent="0.2">
      <c r="A1087">
        <v>39</v>
      </c>
      <c r="B1087" t="s">
        <v>7</v>
      </c>
      <c r="C1087">
        <v>18.3</v>
      </c>
      <c r="D1087">
        <v>5</v>
      </c>
      <c r="E1087" t="s">
        <v>8</v>
      </c>
      <c r="F1087" t="s">
        <v>9</v>
      </c>
      <c r="G1087">
        <v>19023.259999999998</v>
      </c>
      <c r="H1087">
        <f t="shared" si="236"/>
        <v>19023.259999999998</v>
      </c>
      <c r="I1087" t="str">
        <f t="shared" si="237"/>
        <v/>
      </c>
      <c r="J1087">
        <f t="shared" si="224"/>
        <v>19023.259999999998</v>
      </c>
      <c r="K1087" t="str">
        <f t="shared" si="225"/>
        <v/>
      </c>
      <c r="L1087" t="str">
        <f t="shared" si="226"/>
        <v/>
      </c>
      <c r="M1087">
        <f t="shared" si="227"/>
        <v>19023.259999999998</v>
      </c>
      <c r="N1087">
        <f t="shared" si="228"/>
        <v>19023.259999999998</v>
      </c>
      <c r="O1087" s="8" t="str">
        <f t="shared" si="229"/>
        <v/>
      </c>
      <c r="P1087" t="str">
        <f t="shared" si="230"/>
        <v/>
      </c>
      <c r="Q1087" s="8">
        <f t="shared" si="231"/>
        <v>19023.259999999998</v>
      </c>
      <c r="R1087" s="8" t="str">
        <f t="shared" si="232"/>
        <v/>
      </c>
      <c r="S1087" s="8">
        <f t="shared" si="233"/>
        <v>19023.259999999998</v>
      </c>
      <c r="T1087" s="8" t="str">
        <f t="shared" si="234"/>
        <v/>
      </c>
      <c r="U1087" s="8" t="str">
        <f t="shared" si="235"/>
        <v/>
      </c>
    </row>
    <row r="1088" spans="1:21" ht="17" x14ac:dyDescent="0.2">
      <c r="A1088">
        <v>55</v>
      </c>
      <c r="B1088" t="s">
        <v>10</v>
      </c>
      <c r="C1088">
        <v>28.975000000000001</v>
      </c>
      <c r="D1088">
        <v>0</v>
      </c>
      <c r="E1088" t="s">
        <v>11</v>
      </c>
      <c r="F1088" t="s">
        <v>14</v>
      </c>
      <c r="G1088">
        <v>10796.35025</v>
      </c>
      <c r="H1088" t="str">
        <f t="shared" si="236"/>
        <v/>
      </c>
      <c r="I1088">
        <f t="shared" si="237"/>
        <v>10796.35025</v>
      </c>
      <c r="J1088" t="str">
        <f t="shared" si="224"/>
        <v/>
      </c>
      <c r="K1088">
        <f t="shared" si="225"/>
        <v>10796.35025</v>
      </c>
      <c r="L1088">
        <f t="shared" si="226"/>
        <v>10796.35025</v>
      </c>
      <c r="M1088" t="str">
        <f t="shared" si="227"/>
        <v/>
      </c>
      <c r="N1088" t="str">
        <f t="shared" si="228"/>
        <v/>
      </c>
      <c r="O1088" s="8">
        <f t="shared" si="229"/>
        <v>10796.35025</v>
      </c>
      <c r="P1088">
        <f t="shared" si="230"/>
        <v>10796.35025</v>
      </c>
      <c r="Q1088" s="8" t="str">
        <f t="shared" si="231"/>
        <v/>
      </c>
      <c r="R1088" s="8" t="str">
        <f t="shared" si="232"/>
        <v/>
      </c>
      <c r="S1088" s="8" t="str">
        <f t="shared" si="233"/>
        <v/>
      </c>
      <c r="T1088" s="8">
        <f t="shared" si="234"/>
        <v>10796.35025</v>
      </c>
      <c r="U1088" s="8" t="str">
        <f t="shared" si="235"/>
        <v/>
      </c>
    </row>
    <row r="1089" spans="1:21" ht="17" x14ac:dyDescent="0.2">
      <c r="A1089">
        <v>57</v>
      </c>
      <c r="B1089" t="s">
        <v>10</v>
      </c>
      <c r="C1089">
        <v>31.54</v>
      </c>
      <c r="D1089">
        <v>0</v>
      </c>
      <c r="E1089" t="s">
        <v>11</v>
      </c>
      <c r="F1089" t="s">
        <v>13</v>
      </c>
      <c r="G1089">
        <v>11353.2276</v>
      </c>
      <c r="H1089" t="str">
        <f t="shared" si="236"/>
        <v/>
      </c>
      <c r="I1089">
        <f t="shared" si="237"/>
        <v>11353.2276</v>
      </c>
      <c r="J1089" t="str">
        <f t="shared" si="224"/>
        <v/>
      </c>
      <c r="K1089">
        <f t="shared" si="225"/>
        <v>11353.2276</v>
      </c>
      <c r="L1089">
        <f t="shared" si="226"/>
        <v>11353.2276</v>
      </c>
      <c r="M1089" t="str">
        <f t="shared" si="227"/>
        <v/>
      </c>
      <c r="N1089" t="str">
        <f t="shared" si="228"/>
        <v/>
      </c>
      <c r="O1089" s="8">
        <f t="shared" si="229"/>
        <v>11353.2276</v>
      </c>
      <c r="P1089" t="str">
        <f t="shared" si="230"/>
        <v/>
      </c>
      <c r="Q1089" s="8">
        <f t="shared" si="231"/>
        <v>11353.2276</v>
      </c>
      <c r="R1089" s="8" t="str">
        <f t="shared" si="232"/>
        <v/>
      </c>
      <c r="S1089" s="8" t="str">
        <f t="shared" si="233"/>
        <v/>
      </c>
      <c r="T1089" s="8" t="str">
        <f t="shared" si="234"/>
        <v/>
      </c>
      <c r="U1089" s="8">
        <f t="shared" si="235"/>
        <v>11353.2276</v>
      </c>
    </row>
    <row r="1090" spans="1:21" ht="17" x14ac:dyDescent="0.2">
      <c r="A1090">
        <v>52</v>
      </c>
      <c r="B1090" t="s">
        <v>10</v>
      </c>
      <c r="C1090">
        <v>47.74</v>
      </c>
      <c r="D1090">
        <v>1</v>
      </c>
      <c r="E1090" t="s">
        <v>11</v>
      </c>
      <c r="F1090" t="s">
        <v>12</v>
      </c>
      <c r="G1090">
        <v>9748.9105999999992</v>
      </c>
      <c r="H1090" t="str">
        <f t="shared" si="236"/>
        <v/>
      </c>
      <c r="I1090">
        <f t="shared" si="237"/>
        <v>9748.9105999999992</v>
      </c>
      <c r="J1090" t="str">
        <f t="shared" si="224"/>
        <v/>
      </c>
      <c r="K1090">
        <f t="shared" si="225"/>
        <v>9748.9105999999992</v>
      </c>
      <c r="L1090">
        <f t="shared" si="226"/>
        <v>9748.9105999999992</v>
      </c>
      <c r="M1090" t="str">
        <f t="shared" si="227"/>
        <v/>
      </c>
      <c r="N1090">
        <f t="shared" si="228"/>
        <v>9748.9105999999992</v>
      </c>
      <c r="O1090" s="8" t="str">
        <f t="shared" si="229"/>
        <v/>
      </c>
      <c r="P1090">
        <f t="shared" si="230"/>
        <v>9748.9105999999992</v>
      </c>
      <c r="Q1090" s="8" t="str">
        <f t="shared" si="231"/>
        <v/>
      </c>
      <c r="R1090" s="8">
        <f t="shared" si="232"/>
        <v>9748.9105999999992</v>
      </c>
      <c r="S1090" s="8" t="str">
        <f t="shared" si="233"/>
        <v/>
      </c>
      <c r="T1090" s="8" t="str">
        <f t="shared" si="234"/>
        <v/>
      </c>
      <c r="U1090" s="8" t="str">
        <f t="shared" si="235"/>
        <v/>
      </c>
    </row>
    <row r="1091" spans="1:21" ht="17" x14ac:dyDescent="0.2">
      <c r="A1091">
        <v>56</v>
      </c>
      <c r="B1091" t="s">
        <v>10</v>
      </c>
      <c r="C1091">
        <v>22.1</v>
      </c>
      <c r="D1091">
        <v>0</v>
      </c>
      <c r="E1091" t="s">
        <v>11</v>
      </c>
      <c r="F1091" t="s">
        <v>9</v>
      </c>
      <c r="G1091">
        <v>10577.087</v>
      </c>
      <c r="H1091" t="str">
        <f t="shared" si="236"/>
        <v/>
      </c>
      <c r="I1091">
        <f t="shared" si="237"/>
        <v>10577.087</v>
      </c>
      <c r="J1091">
        <f t="shared" ref="J1091:J1154" si="238">IF(C1091&lt;=25,G1091,"")</f>
        <v>10577.087</v>
      </c>
      <c r="K1091" t="str">
        <f t="shared" ref="K1091:K1154" si="239">IF(C1091&gt;25,G1091,"")</f>
        <v/>
      </c>
      <c r="L1091">
        <f t="shared" ref="L1091:L1154" si="240">IF(B1091="male",G1091,"")</f>
        <v>10577.087</v>
      </c>
      <c r="M1091" t="str">
        <f t="shared" ref="M1091:M1154" si="241">IF(B1091="female",G1091,"")</f>
        <v/>
      </c>
      <c r="N1091">
        <f t="shared" ref="N1091:N1154" si="242">IF(OR(F1091="southwest", F1091="southeast"),G1091,"")</f>
        <v>10577.087</v>
      </c>
      <c r="O1091" s="8" t="str">
        <f t="shared" ref="O1091:O1154" si="243">IF(OR(F1091="northwest", F1091="northeast"), G1091, "")</f>
        <v/>
      </c>
      <c r="P1091" t="str">
        <f t="shared" ref="P1091:P1154" si="244">IF(OR(F1091="northeast", F1091="southeast"),G1091,"")</f>
        <v/>
      </c>
      <c r="Q1091" s="8">
        <f t="shared" ref="Q1091:Q1154" si="245">IF(OR(F1091="southwest", F1091="northwest"),G1091,"")</f>
        <v>10577.087</v>
      </c>
      <c r="R1091" s="8" t="str">
        <f t="shared" ref="R1091:R1154" si="246">IF(F1091="southeast",G1091,"")</f>
        <v/>
      </c>
      <c r="S1091" s="8">
        <f t="shared" ref="S1091:S1154" si="247">IF(F1091="southwest",G1091,"")</f>
        <v>10577.087</v>
      </c>
      <c r="T1091" s="8" t="str">
        <f t="shared" ref="T1091:T1154" si="248">IF(F1091="northeast", G1091,"")</f>
        <v/>
      </c>
      <c r="U1091" s="8" t="str">
        <f t="shared" ref="U1091:U1154" si="249">IF(F1091="northwest",G1091,"")</f>
        <v/>
      </c>
    </row>
    <row r="1092" spans="1:21" ht="17" x14ac:dyDescent="0.2">
      <c r="A1092">
        <v>47</v>
      </c>
      <c r="B1092" t="s">
        <v>10</v>
      </c>
      <c r="C1092">
        <v>36.19</v>
      </c>
      <c r="D1092">
        <v>0</v>
      </c>
      <c r="E1092" t="s">
        <v>8</v>
      </c>
      <c r="F1092" t="s">
        <v>12</v>
      </c>
      <c r="G1092">
        <v>41676.081100000003</v>
      </c>
      <c r="H1092">
        <f t="shared" ref="H1092:H1155" si="250">IF(E1092="yes",G1092,"")</f>
        <v>41676.081100000003</v>
      </c>
      <c r="I1092" t="str">
        <f t="shared" ref="I1092:I1155" si="251">IF(E1092="no",G1092,"")</f>
        <v/>
      </c>
      <c r="J1092" t="str">
        <f t="shared" si="238"/>
        <v/>
      </c>
      <c r="K1092">
        <f t="shared" si="239"/>
        <v>41676.081100000003</v>
      </c>
      <c r="L1092">
        <f t="shared" si="240"/>
        <v>41676.081100000003</v>
      </c>
      <c r="M1092" t="str">
        <f t="shared" si="241"/>
        <v/>
      </c>
      <c r="N1092">
        <f t="shared" si="242"/>
        <v>41676.081100000003</v>
      </c>
      <c r="O1092" s="8" t="str">
        <f t="shared" si="243"/>
        <v/>
      </c>
      <c r="P1092">
        <f t="shared" si="244"/>
        <v>41676.081100000003</v>
      </c>
      <c r="Q1092" s="8" t="str">
        <f t="shared" si="245"/>
        <v/>
      </c>
      <c r="R1092" s="8">
        <f t="shared" si="246"/>
        <v>41676.081100000003</v>
      </c>
      <c r="S1092" s="8" t="str">
        <f t="shared" si="247"/>
        <v/>
      </c>
      <c r="T1092" s="8" t="str">
        <f t="shared" si="248"/>
        <v/>
      </c>
      <c r="U1092" s="8" t="str">
        <f t="shared" si="249"/>
        <v/>
      </c>
    </row>
    <row r="1093" spans="1:21" ht="17" x14ac:dyDescent="0.2">
      <c r="A1093">
        <v>55</v>
      </c>
      <c r="B1093" t="s">
        <v>7</v>
      </c>
      <c r="C1093">
        <v>29.83</v>
      </c>
      <c r="D1093">
        <v>0</v>
      </c>
      <c r="E1093" t="s">
        <v>11</v>
      </c>
      <c r="F1093" t="s">
        <v>14</v>
      </c>
      <c r="G1093">
        <v>11286.538699999999</v>
      </c>
      <c r="H1093" t="str">
        <f t="shared" si="250"/>
        <v/>
      </c>
      <c r="I1093">
        <f t="shared" si="251"/>
        <v>11286.538699999999</v>
      </c>
      <c r="J1093" t="str">
        <f t="shared" si="238"/>
        <v/>
      </c>
      <c r="K1093">
        <f t="shared" si="239"/>
        <v>11286.538699999999</v>
      </c>
      <c r="L1093" t="str">
        <f t="shared" si="240"/>
        <v/>
      </c>
      <c r="M1093">
        <f t="shared" si="241"/>
        <v>11286.538699999999</v>
      </c>
      <c r="N1093" t="str">
        <f t="shared" si="242"/>
        <v/>
      </c>
      <c r="O1093" s="8">
        <f t="shared" si="243"/>
        <v>11286.538699999999</v>
      </c>
      <c r="P1093">
        <f t="shared" si="244"/>
        <v>11286.538699999999</v>
      </c>
      <c r="Q1093" s="8" t="str">
        <f t="shared" si="245"/>
        <v/>
      </c>
      <c r="R1093" s="8" t="str">
        <f t="shared" si="246"/>
        <v/>
      </c>
      <c r="S1093" s="8" t="str">
        <f t="shared" si="247"/>
        <v/>
      </c>
      <c r="T1093" s="8">
        <f t="shared" si="248"/>
        <v>11286.538699999999</v>
      </c>
      <c r="U1093" s="8" t="str">
        <f t="shared" si="249"/>
        <v/>
      </c>
    </row>
    <row r="1094" spans="1:21" ht="17" x14ac:dyDescent="0.2">
      <c r="A1094">
        <v>23</v>
      </c>
      <c r="B1094" t="s">
        <v>10</v>
      </c>
      <c r="C1094">
        <v>32.700000000000003</v>
      </c>
      <c r="D1094">
        <v>3</v>
      </c>
      <c r="E1094" t="s">
        <v>11</v>
      </c>
      <c r="F1094" t="s">
        <v>9</v>
      </c>
      <c r="G1094">
        <v>3591.48</v>
      </c>
      <c r="H1094" t="str">
        <f t="shared" si="250"/>
        <v/>
      </c>
      <c r="I1094">
        <f t="shared" si="251"/>
        <v>3591.48</v>
      </c>
      <c r="J1094" t="str">
        <f t="shared" si="238"/>
        <v/>
      </c>
      <c r="K1094">
        <f t="shared" si="239"/>
        <v>3591.48</v>
      </c>
      <c r="L1094">
        <f t="shared" si="240"/>
        <v>3591.48</v>
      </c>
      <c r="M1094" t="str">
        <f t="shared" si="241"/>
        <v/>
      </c>
      <c r="N1094">
        <f t="shared" si="242"/>
        <v>3591.48</v>
      </c>
      <c r="O1094" s="8" t="str">
        <f t="shared" si="243"/>
        <v/>
      </c>
      <c r="P1094" t="str">
        <f t="shared" si="244"/>
        <v/>
      </c>
      <c r="Q1094" s="8">
        <f t="shared" si="245"/>
        <v>3591.48</v>
      </c>
      <c r="R1094" s="8" t="str">
        <f t="shared" si="246"/>
        <v/>
      </c>
      <c r="S1094" s="8">
        <f t="shared" si="247"/>
        <v>3591.48</v>
      </c>
      <c r="T1094" s="8" t="str">
        <f t="shared" si="248"/>
        <v/>
      </c>
      <c r="U1094" s="8" t="str">
        <f t="shared" si="249"/>
        <v/>
      </c>
    </row>
    <row r="1095" spans="1:21" ht="17" x14ac:dyDescent="0.2">
      <c r="A1095">
        <v>22</v>
      </c>
      <c r="B1095" t="s">
        <v>7</v>
      </c>
      <c r="C1095">
        <v>30.4</v>
      </c>
      <c r="D1095">
        <v>0</v>
      </c>
      <c r="E1095" t="s">
        <v>8</v>
      </c>
      <c r="F1095" t="s">
        <v>13</v>
      </c>
      <c r="G1095">
        <v>33907.548000000003</v>
      </c>
      <c r="H1095">
        <f t="shared" si="250"/>
        <v>33907.548000000003</v>
      </c>
      <c r="I1095" t="str">
        <f t="shared" si="251"/>
        <v/>
      </c>
      <c r="J1095" t="str">
        <f t="shared" si="238"/>
        <v/>
      </c>
      <c r="K1095">
        <f t="shared" si="239"/>
        <v>33907.548000000003</v>
      </c>
      <c r="L1095" t="str">
        <f t="shared" si="240"/>
        <v/>
      </c>
      <c r="M1095">
        <f t="shared" si="241"/>
        <v>33907.548000000003</v>
      </c>
      <c r="N1095" t="str">
        <f t="shared" si="242"/>
        <v/>
      </c>
      <c r="O1095" s="8">
        <f t="shared" si="243"/>
        <v>33907.548000000003</v>
      </c>
      <c r="P1095" t="str">
        <f t="shared" si="244"/>
        <v/>
      </c>
      <c r="Q1095" s="8">
        <f t="shared" si="245"/>
        <v>33907.548000000003</v>
      </c>
      <c r="R1095" s="8" t="str">
        <f t="shared" si="246"/>
        <v/>
      </c>
      <c r="S1095" s="8" t="str">
        <f t="shared" si="247"/>
        <v/>
      </c>
      <c r="T1095" s="8" t="str">
        <f t="shared" si="248"/>
        <v/>
      </c>
      <c r="U1095" s="8">
        <f t="shared" si="249"/>
        <v>33907.548000000003</v>
      </c>
    </row>
    <row r="1096" spans="1:21" ht="17" x14ac:dyDescent="0.2">
      <c r="A1096">
        <v>50</v>
      </c>
      <c r="B1096" t="s">
        <v>7</v>
      </c>
      <c r="C1096">
        <v>33.700000000000003</v>
      </c>
      <c r="D1096">
        <v>4</v>
      </c>
      <c r="E1096" t="s">
        <v>11</v>
      </c>
      <c r="F1096" t="s">
        <v>9</v>
      </c>
      <c r="G1096">
        <v>11299.343000000001</v>
      </c>
      <c r="H1096" t="str">
        <f t="shared" si="250"/>
        <v/>
      </c>
      <c r="I1096">
        <f t="shared" si="251"/>
        <v>11299.343000000001</v>
      </c>
      <c r="J1096" t="str">
        <f t="shared" si="238"/>
        <v/>
      </c>
      <c r="K1096">
        <f t="shared" si="239"/>
        <v>11299.343000000001</v>
      </c>
      <c r="L1096" t="str">
        <f t="shared" si="240"/>
        <v/>
      </c>
      <c r="M1096">
        <f t="shared" si="241"/>
        <v>11299.343000000001</v>
      </c>
      <c r="N1096">
        <f t="shared" si="242"/>
        <v>11299.343000000001</v>
      </c>
      <c r="O1096" s="8" t="str">
        <f t="shared" si="243"/>
        <v/>
      </c>
      <c r="P1096" t="str">
        <f t="shared" si="244"/>
        <v/>
      </c>
      <c r="Q1096" s="8">
        <f t="shared" si="245"/>
        <v>11299.343000000001</v>
      </c>
      <c r="R1096" s="8" t="str">
        <f t="shared" si="246"/>
        <v/>
      </c>
      <c r="S1096" s="8">
        <f t="shared" si="247"/>
        <v>11299.343000000001</v>
      </c>
      <c r="T1096" s="8" t="str">
        <f t="shared" si="248"/>
        <v/>
      </c>
      <c r="U1096" s="8" t="str">
        <f t="shared" si="249"/>
        <v/>
      </c>
    </row>
    <row r="1097" spans="1:21" ht="17" x14ac:dyDescent="0.2">
      <c r="A1097">
        <v>18</v>
      </c>
      <c r="B1097" t="s">
        <v>7</v>
      </c>
      <c r="C1097">
        <v>31.35</v>
      </c>
      <c r="D1097">
        <v>4</v>
      </c>
      <c r="E1097" t="s">
        <v>11</v>
      </c>
      <c r="F1097" t="s">
        <v>14</v>
      </c>
      <c r="G1097">
        <v>4561.1885000000002</v>
      </c>
      <c r="H1097" t="str">
        <f t="shared" si="250"/>
        <v/>
      </c>
      <c r="I1097">
        <f t="shared" si="251"/>
        <v>4561.1885000000002</v>
      </c>
      <c r="J1097" t="str">
        <f t="shared" si="238"/>
        <v/>
      </c>
      <c r="K1097">
        <f t="shared" si="239"/>
        <v>4561.1885000000002</v>
      </c>
      <c r="L1097" t="str">
        <f t="shared" si="240"/>
        <v/>
      </c>
      <c r="M1097">
        <f t="shared" si="241"/>
        <v>4561.1885000000002</v>
      </c>
      <c r="N1097" t="str">
        <f t="shared" si="242"/>
        <v/>
      </c>
      <c r="O1097" s="8">
        <f t="shared" si="243"/>
        <v>4561.1885000000002</v>
      </c>
      <c r="P1097">
        <f t="shared" si="244"/>
        <v>4561.1885000000002</v>
      </c>
      <c r="Q1097" s="8" t="str">
        <f t="shared" si="245"/>
        <v/>
      </c>
      <c r="R1097" s="8" t="str">
        <f t="shared" si="246"/>
        <v/>
      </c>
      <c r="S1097" s="8" t="str">
        <f t="shared" si="247"/>
        <v/>
      </c>
      <c r="T1097" s="8">
        <f t="shared" si="248"/>
        <v>4561.1885000000002</v>
      </c>
      <c r="U1097" s="8" t="str">
        <f t="shared" si="249"/>
        <v/>
      </c>
    </row>
    <row r="1098" spans="1:21" ht="17" x14ac:dyDescent="0.2">
      <c r="A1098">
        <v>51</v>
      </c>
      <c r="B1098" t="s">
        <v>7</v>
      </c>
      <c r="C1098">
        <v>34.96</v>
      </c>
      <c r="D1098">
        <v>2</v>
      </c>
      <c r="E1098" t="s">
        <v>8</v>
      </c>
      <c r="F1098" t="s">
        <v>14</v>
      </c>
      <c r="G1098">
        <v>44641.197399999997</v>
      </c>
      <c r="H1098">
        <f t="shared" si="250"/>
        <v>44641.197399999997</v>
      </c>
      <c r="I1098" t="str">
        <f t="shared" si="251"/>
        <v/>
      </c>
      <c r="J1098" t="str">
        <f t="shared" si="238"/>
        <v/>
      </c>
      <c r="K1098">
        <f t="shared" si="239"/>
        <v>44641.197399999997</v>
      </c>
      <c r="L1098" t="str">
        <f t="shared" si="240"/>
        <v/>
      </c>
      <c r="M1098">
        <f t="shared" si="241"/>
        <v>44641.197399999997</v>
      </c>
      <c r="N1098" t="str">
        <f t="shared" si="242"/>
        <v/>
      </c>
      <c r="O1098" s="8">
        <f t="shared" si="243"/>
        <v>44641.197399999997</v>
      </c>
      <c r="P1098">
        <f t="shared" si="244"/>
        <v>44641.197399999997</v>
      </c>
      <c r="Q1098" s="8" t="str">
        <f t="shared" si="245"/>
        <v/>
      </c>
      <c r="R1098" s="8" t="str">
        <f t="shared" si="246"/>
        <v/>
      </c>
      <c r="S1098" s="8" t="str">
        <f t="shared" si="247"/>
        <v/>
      </c>
      <c r="T1098" s="8">
        <f t="shared" si="248"/>
        <v>44641.197399999997</v>
      </c>
      <c r="U1098" s="8" t="str">
        <f t="shared" si="249"/>
        <v/>
      </c>
    </row>
    <row r="1099" spans="1:21" ht="17" x14ac:dyDescent="0.2">
      <c r="A1099">
        <v>22</v>
      </c>
      <c r="B1099" t="s">
        <v>10</v>
      </c>
      <c r="C1099">
        <v>33.770000000000003</v>
      </c>
      <c r="D1099">
        <v>0</v>
      </c>
      <c r="E1099" t="s">
        <v>11</v>
      </c>
      <c r="F1099" t="s">
        <v>12</v>
      </c>
      <c r="G1099">
        <v>1674.6323</v>
      </c>
      <c r="H1099" t="str">
        <f t="shared" si="250"/>
        <v/>
      </c>
      <c r="I1099">
        <f t="shared" si="251"/>
        <v>1674.6323</v>
      </c>
      <c r="J1099" t="str">
        <f t="shared" si="238"/>
        <v/>
      </c>
      <c r="K1099">
        <f t="shared" si="239"/>
        <v>1674.6323</v>
      </c>
      <c r="L1099">
        <f t="shared" si="240"/>
        <v>1674.6323</v>
      </c>
      <c r="M1099" t="str">
        <f t="shared" si="241"/>
        <v/>
      </c>
      <c r="N1099">
        <f t="shared" si="242"/>
        <v>1674.6323</v>
      </c>
      <c r="O1099" s="8" t="str">
        <f t="shared" si="243"/>
        <v/>
      </c>
      <c r="P1099">
        <f t="shared" si="244"/>
        <v>1674.6323</v>
      </c>
      <c r="Q1099" s="8" t="str">
        <f t="shared" si="245"/>
        <v/>
      </c>
      <c r="R1099" s="8">
        <f t="shared" si="246"/>
        <v>1674.6323</v>
      </c>
      <c r="S1099" s="8" t="str">
        <f t="shared" si="247"/>
        <v/>
      </c>
      <c r="T1099" s="8" t="str">
        <f t="shared" si="248"/>
        <v/>
      </c>
      <c r="U1099" s="8" t="str">
        <f t="shared" si="249"/>
        <v/>
      </c>
    </row>
    <row r="1100" spans="1:21" ht="17" x14ac:dyDescent="0.2">
      <c r="A1100">
        <v>52</v>
      </c>
      <c r="B1100" t="s">
        <v>7</v>
      </c>
      <c r="C1100">
        <v>30.875</v>
      </c>
      <c r="D1100">
        <v>0</v>
      </c>
      <c r="E1100" t="s">
        <v>11</v>
      </c>
      <c r="F1100" t="s">
        <v>14</v>
      </c>
      <c r="G1100">
        <v>23045.566159999998</v>
      </c>
      <c r="H1100" t="str">
        <f t="shared" si="250"/>
        <v/>
      </c>
      <c r="I1100">
        <f t="shared" si="251"/>
        <v>23045.566159999998</v>
      </c>
      <c r="J1100" t="str">
        <f t="shared" si="238"/>
        <v/>
      </c>
      <c r="K1100">
        <f t="shared" si="239"/>
        <v>23045.566159999998</v>
      </c>
      <c r="L1100" t="str">
        <f t="shared" si="240"/>
        <v/>
      </c>
      <c r="M1100">
        <f t="shared" si="241"/>
        <v>23045.566159999998</v>
      </c>
      <c r="N1100" t="str">
        <f t="shared" si="242"/>
        <v/>
      </c>
      <c r="O1100" s="8">
        <f t="shared" si="243"/>
        <v>23045.566159999998</v>
      </c>
      <c r="P1100">
        <f t="shared" si="244"/>
        <v>23045.566159999998</v>
      </c>
      <c r="Q1100" s="8" t="str">
        <f t="shared" si="245"/>
        <v/>
      </c>
      <c r="R1100" s="8" t="str">
        <f t="shared" si="246"/>
        <v/>
      </c>
      <c r="S1100" s="8" t="str">
        <f t="shared" si="247"/>
        <v/>
      </c>
      <c r="T1100" s="8">
        <f t="shared" si="248"/>
        <v>23045.566159999998</v>
      </c>
      <c r="U1100" s="8" t="str">
        <f t="shared" si="249"/>
        <v/>
      </c>
    </row>
    <row r="1101" spans="1:21" ht="17" x14ac:dyDescent="0.2">
      <c r="A1101">
        <v>25</v>
      </c>
      <c r="B1101" t="s">
        <v>7</v>
      </c>
      <c r="C1101">
        <v>33.99</v>
      </c>
      <c r="D1101">
        <v>1</v>
      </c>
      <c r="E1101" t="s">
        <v>11</v>
      </c>
      <c r="F1101" t="s">
        <v>12</v>
      </c>
      <c r="G1101">
        <v>3227.1210999999998</v>
      </c>
      <c r="H1101" t="str">
        <f t="shared" si="250"/>
        <v/>
      </c>
      <c r="I1101">
        <f t="shared" si="251"/>
        <v>3227.1210999999998</v>
      </c>
      <c r="J1101" t="str">
        <f t="shared" si="238"/>
        <v/>
      </c>
      <c r="K1101">
        <f t="shared" si="239"/>
        <v>3227.1210999999998</v>
      </c>
      <c r="L1101" t="str">
        <f t="shared" si="240"/>
        <v/>
      </c>
      <c r="M1101">
        <f t="shared" si="241"/>
        <v>3227.1210999999998</v>
      </c>
      <c r="N1101">
        <f t="shared" si="242"/>
        <v>3227.1210999999998</v>
      </c>
      <c r="O1101" s="8" t="str">
        <f t="shared" si="243"/>
        <v/>
      </c>
      <c r="P1101">
        <f t="shared" si="244"/>
        <v>3227.1210999999998</v>
      </c>
      <c r="Q1101" s="8" t="str">
        <f t="shared" si="245"/>
        <v/>
      </c>
      <c r="R1101" s="8">
        <f t="shared" si="246"/>
        <v>3227.1210999999998</v>
      </c>
      <c r="S1101" s="8" t="str">
        <f t="shared" si="247"/>
        <v/>
      </c>
      <c r="T1101" s="8" t="str">
        <f t="shared" si="248"/>
        <v/>
      </c>
      <c r="U1101" s="8" t="str">
        <f t="shared" si="249"/>
        <v/>
      </c>
    </row>
    <row r="1102" spans="1:21" ht="17" x14ac:dyDescent="0.2">
      <c r="A1102">
        <v>33</v>
      </c>
      <c r="B1102" t="s">
        <v>7</v>
      </c>
      <c r="C1102">
        <v>19.094999999999999</v>
      </c>
      <c r="D1102">
        <v>2</v>
      </c>
      <c r="E1102" t="s">
        <v>8</v>
      </c>
      <c r="F1102" t="s">
        <v>14</v>
      </c>
      <c r="G1102">
        <v>16776.304049999999</v>
      </c>
      <c r="H1102">
        <f t="shared" si="250"/>
        <v>16776.304049999999</v>
      </c>
      <c r="I1102" t="str">
        <f t="shared" si="251"/>
        <v/>
      </c>
      <c r="J1102">
        <f t="shared" si="238"/>
        <v>16776.304049999999</v>
      </c>
      <c r="K1102" t="str">
        <f t="shared" si="239"/>
        <v/>
      </c>
      <c r="L1102" t="str">
        <f t="shared" si="240"/>
        <v/>
      </c>
      <c r="M1102">
        <f t="shared" si="241"/>
        <v>16776.304049999999</v>
      </c>
      <c r="N1102" t="str">
        <f t="shared" si="242"/>
        <v/>
      </c>
      <c r="O1102" s="8">
        <f t="shared" si="243"/>
        <v>16776.304049999999</v>
      </c>
      <c r="P1102">
        <f t="shared" si="244"/>
        <v>16776.304049999999</v>
      </c>
      <c r="Q1102" s="8" t="str">
        <f t="shared" si="245"/>
        <v/>
      </c>
      <c r="R1102" s="8" t="str">
        <f t="shared" si="246"/>
        <v/>
      </c>
      <c r="S1102" s="8" t="str">
        <f t="shared" si="247"/>
        <v/>
      </c>
      <c r="T1102" s="8">
        <f t="shared" si="248"/>
        <v>16776.304049999999</v>
      </c>
      <c r="U1102" s="8" t="str">
        <f t="shared" si="249"/>
        <v/>
      </c>
    </row>
    <row r="1103" spans="1:21" ht="17" x14ac:dyDescent="0.2">
      <c r="A1103">
        <v>53</v>
      </c>
      <c r="B1103" t="s">
        <v>10</v>
      </c>
      <c r="C1103">
        <v>28.6</v>
      </c>
      <c r="D1103">
        <v>3</v>
      </c>
      <c r="E1103" t="s">
        <v>11</v>
      </c>
      <c r="F1103" t="s">
        <v>9</v>
      </c>
      <c r="G1103">
        <v>11253.421</v>
      </c>
      <c r="H1103" t="str">
        <f t="shared" si="250"/>
        <v/>
      </c>
      <c r="I1103">
        <f t="shared" si="251"/>
        <v>11253.421</v>
      </c>
      <c r="J1103" t="str">
        <f t="shared" si="238"/>
        <v/>
      </c>
      <c r="K1103">
        <f t="shared" si="239"/>
        <v>11253.421</v>
      </c>
      <c r="L1103">
        <f t="shared" si="240"/>
        <v>11253.421</v>
      </c>
      <c r="M1103" t="str">
        <f t="shared" si="241"/>
        <v/>
      </c>
      <c r="N1103">
        <f t="shared" si="242"/>
        <v>11253.421</v>
      </c>
      <c r="O1103" s="8" t="str">
        <f t="shared" si="243"/>
        <v/>
      </c>
      <c r="P1103" t="str">
        <f t="shared" si="244"/>
        <v/>
      </c>
      <c r="Q1103" s="8">
        <f t="shared" si="245"/>
        <v>11253.421</v>
      </c>
      <c r="R1103" s="8" t="str">
        <f t="shared" si="246"/>
        <v/>
      </c>
      <c r="S1103" s="8">
        <f t="shared" si="247"/>
        <v>11253.421</v>
      </c>
      <c r="T1103" s="8" t="str">
        <f t="shared" si="248"/>
        <v/>
      </c>
      <c r="U1103" s="8" t="str">
        <f t="shared" si="249"/>
        <v/>
      </c>
    </row>
    <row r="1104" spans="1:21" ht="17" x14ac:dyDescent="0.2">
      <c r="A1104">
        <v>29</v>
      </c>
      <c r="B1104" t="s">
        <v>10</v>
      </c>
      <c r="C1104">
        <v>38.94</v>
      </c>
      <c r="D1104">
        <v>1</v>
      </c>
      <c r="E1104" t="s">
        <v>11</v>
      </c>
      <c r="F1104" t="s">
        <v>12</v>
      </c>
      <c r="G1104">
        <v>3471.4096</v>
      </c>
      <c r="H1104" t="str">
        <f t="shared" si="250"/>
        <v/>
      </c>
      <c r="I1104">
        <f t="shared" si="251"/>
        <v>3471.4096</v>
      </c>
      <c r="J1104" t="str">
        <f t="shared" si="238"/>
        <v/>
      </c>
      <c r="K1104">
        <f t="shared" si="239"/>
        <v>3471.4096</v>
      </c>
      <c r="L1104">
        <f t="shared" si="240"/>
        <v>3471.4096</v>
      </c>
      <c r="M1104" t="str">
        <f t="shared" si="241"/>
        <v/>
      </c>
      <c r="N1104">
        <f t="shared" si="242"/>
        <v>3471.4096</v>
      </c>
      <c r="O1104" s="8" t="str">
        <f t="shared" si="243"/>
        <v/>
      </c>
      <c r="P1104">
        <f t="shared" si="244"/>
        <v>3471.4096</v>
      </c>
      <c r="Q1104" s="8" t="str">
        <f t="shared" si="245"/>
        <v/>
      </c>
      <c r="R1104" s="8">
        <f t="shared" si="246"/>
        <v>3471.4096</v>
      </c>
      <c r="S1104" s="8" t="str">
        <f t="shared" si="247"/>
        <v/>
      </c>
      <c r="T1104" s="8" t="str">
        <f t="shared" si="248"/>
        <v/>
      </c>
      <c r="U1104" s="8" t="str">
        <f t="shared" si="249"/>
        <v/>
      </c>
    </row>
    <row r="1105" spans="1:21" ht="17" x14ac:dyDescent="0.2">
      <c r="A1105">
        <v>58</v>
      </c>
      <c r="B1105" t="s">
        <v>10</v>
      </c>
      <c r="C1105">
        <v>36.08</v>
      </c>
      <c r="D1105">
        <v>0</v>
      </c>
      <c r="E1105" t="s">
        <v>11</v>
      </c>
      <c r="F1105" t="s">
        <v>12</v>
      </c>
      <c r="G1105">
        <v>11363.2832</v>
      </c>
      <c r="H1105" t="str">
        <f t="shared" si="250"/>
        <v/>
      </c>
      <c r="I1105">
        <f t="shared" si="251"/>
        <v>11363.2832</v>
      </c>
      <c r="J1105" t="str">
        <f t="shared" si="238"/>
        <v/>
      </c>
      <c r="K1105">
        <f t="shared" si="239"/>
        <v>11363.2832</v>
      </c>
      <c r="L1105">
        <f t="shared" si="240"/>
        <v>11363.2832</v>
      </c>
      <c r="M1105" t="str">
        <f t="shared" si="241"/>
        <v/>
      </c>
      <c r="N1105">
        <f t="shared" si="242"/>
        <v>11363.2832</v>
      </c>
      <c r="O1105" s="8" t="str">
        <f t="shared" si="243"/>
        <v/>
      </c>
      <c r="P1105">
        <f t="shared" si="244"/>
        <v>11363.2832</v>
      </c>
      <c r="Q1105" s="8" t="str">
        <f t="shared" si="245"/>
        <v/>
      </c>
      <c r="R1105" s="8">
        <f t="shared" si="246"/>
        <v>11363.2832</v>
      </c>
      <c r="S1105" s="8" t="str">
        <f t="shared" si="247"/>
        <v/>
      </c>
      <c r="T1105" s="8" t="str">
        <f t="shared" si="248"/>
        <v/>
      </c>
      <c r="U1105" s="8" t="str">
        <f t="shared" si="249"/>
        <v/>
      </c>
    </row>
    <row r="1106" spans="1:21" ht="17" x14ac:dyDescent="0.2">
      <c r="A1106">
        <v>37</v>
      </c>
      <c r="B1106" t="s">
        <v>10</v>
      </c>
      <c r="C1106">
        <v>29.8</v>
      </c>
      <c r="D1106">
        <v>0</v>
      </c>
      <c r="E1106" t="s">
        <v>11</v>
      </c>
      <c r="F1106" t="s">
        <v>9</v>
      </c>
      <c r="G1106">
        <v>20420.604650000001</v>
      </c>
      <c r="H1106" t="str">
        <f t="shared" si="250"/>
        <v/>
      </c>
      <c r="I1106">
        <f t="shared" si="251"/>
        <v>20420.604650000001</v>
      </c>
      <c r="J1106" t="str">
        <f t="shared" si="238"/>
        <v/>
      </c>
      <c r="K1106">
        <f t="shared" si="239"/>
        <v>20420.604650000001</v>
      </c>
      <c r="L1106">
        <f t="shared" si="240"/>
        <v>20420.604650000001</v>
      </c>
      <c r="M1106" t="str">
        <f t="shared" si="241"/>
        <v/>
      </c>
      <c r="N1106">
        <f t="shared" si="242"/>
        <v>20420.604650000001</v>
      </c>
      <c r="O1106" s="8" t="str">
        <f t="shared" si="243"/>
        <v/>
      </c>
      <c r="P1106" t="str">
        <f t="shared" si="244"/>
        <v/>
      </c>
      <c r="Q1106" s="8">
        <f t="shared" si="245"/>
        <v>20420.604650000001</v>
      </c>
      <c r="R1106" s="8" t="str">
        <f t="shared" si="246"/>
        <v/>
      </c>
      <c r="S1106" s="8">
        <f t="shared" si="247"/>
        <v>20420.604650000001</v>
      </c>
      <c r="T1106" s="8" t="str">
        <f t="shared" si="248"/>
        <v/>
      </c>
      <c r="U1106" s="8" t="str">
        <f t="shared" si="249"/>
        <v/>
      </c>
    </row>
    <row r="1107" spans="1:21" ht="17" x14ac:dyDescent="0.2">
      <c r="A1107">
        <v>54</v>
      </c>
      <c r="B1107" t="s">
        <v>7</v>
      </c>
      <c r="C1107">
        <v>31.24</v>
      </c>
      <c r="D1107">
        <v>0</v>
      </c>
      <c r="E1107" t="s">
        <v>11</v>
      </c>
      <c r="F1107" t="s">
        <v>12</v>
      </c>
      <c r="G1107">
        <v>10338.9316</v>
      </c>
      <c r="H1107" t="str">
        <f t="shared" si="250"/>
        <v/>
      </c>
      <c r="I1107">
        <f t="shared" si="251"/>
        <v>10338.9316</v>
      </c>
      <c r="J1107" t="str">
        <f t="shared" si="238"/>
        <v/>
      </c>
      <c r="K1107">
        <f t="shared" si="239"/>
        <v>10338.9316</v>
      </c>
      <c r="L1107" t="str">
        <f t="shared" si="240"/>
        <v/>
      </c>
      <c r="M1107">
        <f t="shared" si="241"/>
        <v>10338.9316</v>
      </c>
      <c r="N1107">
        <f t="shared" si="242"/>
        <v>10338.9316</v>
      </c>
      <c r="O1107" s="8" t="str">
        <f t="shared" si="243"/>
        <v/>
      </c>
      <c r="P1107">
        <f t="shared" si="244"/>
        <v>10338.9316</v>
      </c>
      <c r="Q1107" s="8" t="str">
        <f t="shared" si="245"/>
        <v/>
      </c>
      <c r="R1107" s="8">
        <f t="shared" si="246"/>
        <v>10338.9316</v>
      </c>
      <c r="S1107" s="8" t="str">
        <f t="shared" si="247"/>
        <v/>
      </c>
      <c r="T1107" s="8" t="str">
        <f t="shared" si="248"/>
        <v/>
      </c>
      <c r="U1107" s="8" t="str">
        <f t="shared" si="249"/>
        <v/>
      </c>
    </row>
    <row r="1108" spans="1:21" ht="17" x14ac:dyDescent="0.2">
      <c r="A1108">
        <v>49</v>
      </c>
      <c r="B1108" t="s">
        <v>7</v>
      </c>
      <c r="C1108">
        <v>29.925000000000001</v>
      </c>
      <c r="D1108">
        <v>0</v>
      </c>
      <c r="E1108" t="s">
        <v>11</v>
      </c>
      <c r="F1108" t="s">
        <v>13</v>
      </c>
      <c r="G1108">
        <v>8988.1587500000005</v>
      </c>
      <c r="H1108" t="str">
        <f t="shared" si="250"/>
        <v/>
      </c>
      <c r="I1108">
        <f t="shared" si="251"/>
        <v>8988.1587500000005</v>
      </c>
      <c r="J1108" t="str">
        <f t="shared" si="238"/>
        <v/>
      </c>
      <c r="K1108">
        <f t="shared" si="239"/>
        <v>8988.1587500000005</v>
      </c>
      <c r="L1108" t="str">
        <f t="shared" si="240"/>
        <v/>
      </c>
      <c r="M1108">
        <f t="shared" si="241"/>
        <v>8988.1587500000005</v>
      </c>
      <c r="N1108" t="str">
        <f t="shared" si="242"/>
        <v/>
      </c>
      <c r="O1108" s="8">
        <f t="shared" si="243"/>
        <v>8988.1587500000005</v>
      </c>
      <c r="P1108" t="str">
        <f t="shared" si="244"/>
        <v/>
      </c>
      <c r="Q1108" s="8">
        <f t="shared" si="245"/>
        <v>8988.1587500000005</v>
      </c>
      <c r="R1108" s="8" t="str">
        <f t="shared" si="246"/>
        <v/>
      </c>
      <c r="S1108" s="8" t="str">
        <f t="shared" si="247"/>
        <v/>
      </c>
      <c r="T1108" s="8" t="str">
        <f t="shared" si="248"/>
        <v/>
      </c>
      <c r="U1108" s="8">
        <f t="shared" si="249"/>
        <v>8988.1587500000005</v>
      </c>
    </row>
    <row r="1109" spans="1:21" ht="17" x14ac:dyDescent="0.2">
      <c r="A1109">
        <v>50</v>
      </c>
      <c r="B1109" t="s">
        <v>7</v>
      </c>
      <c r="C1109">
        <v>26.22</v>
      </c>
      <c r="D1109">
        <v>2</v>
      </c>
      <c r="E1109" t="s">
        <v>11</v>
      </c>
      <c r="F1109" t="s">
        <v>13</v>
      </c>
      <c r="G1109">
        <v>10493.9458</v>
      </c>
      <c r="H1109" t="str">
        <f t="shared" si="250"/>
        <v/>
      </c>
      <c r="I1109">
        <f t="shared" si="251"/>
        <v>10493.9458</v>
      </c>
      <c r="J1109" t="str">
        <f t="shared" si="238"/>
        <v/>
      </c>
      <c r="K1109">
        <f t="shared" si="239"/>
        <v>10493.9458</v>
      </c>
      <c r="L1109" t="str">
        <f t="shared" si="240"/>
        <v/>
      </c>
      <c r="M1109">
        <f t="shared" si="241"/>
        <v>10493.9458</v>
      </c>
      <c r="N1109" t="str">
        <f t="shared" si="242"/>
        <v/>
      </c>
      <c r="O1109" s="8">
        <f t="shared" si="243"/>
        <v>10493.9458</v>
      </c>
      <c r="P1109" t="str">
        <f t="shared" si="244"/>
        <v/>
      </c>
      <c r="Q1109" s="8">
        <f t="shared" si="245"/>
        <v>10493.9458</v>
      </c>
      <c r="R1109" s="8" t="str">
        <f t="shared" si="246"/>
        <v/>
      </c>
      <c r="S1109" s="8" t="str">
        <f t="shared" si="247"/>
        <v/>
      </c>
      <c r="T1109" s="8" t="str">
        <f t="shared" si="248"/>
        <v/>
      </c>
      <c r="U1109" s="8">
        <f t="shared" si="249"/>
        <v>10493.9458</v>
      </c>
    </row>
    <row r="1110" spans="1:21" ht="17" x14ac:dyDescent="0.2">
      <c r="A1110">
        <v>26</v>
      </c>
      <c r="B1110" t="s">
        <v>10</v>
      </c>
      <c r="C1110">
        <v>30</v>
      </c>
      <c r="D1110">
        <v>1</v>
      </c>
      <c r="E1110" t="s">
        <v>11</v>
      </c>
      <c r="F1110" t="s">
        <v>9</v>
      </c>
      <c r="G1110">
        <v>2904.0880000000002</v>
      </c>
      <c r="H1110" t="str">
        <f t="shared" si="250"/>
        <v/>
      </c>
      <c r="I1110">
        <f t="shared" si="251"/>
        <v>2904.0880000000002</v>
      </c>
      <c r="J1110" t="str">
        <f t="shared" si="238"/>
        <v/>
      </c>
      <c r="K1110">
        <f t="shared" si="239"/>
        <v>2904.0880000000002</v>
      </c>
      <c r="L1110">
        <f t="shared" si="240"/>
        <v>2904.0880000000002</v>
      </c>
      <c r="M1110" t="str">
        <f t="shared" si="241"/>
        <v/>
      </c>
      <c r="N1110">
        <f t="shared" si="242"/>
        <v>2904.0880000000002</v>
      </c>
      <c r="O1110" s="8" t="str">
        <f t="shared" si="243"/>
        <v/>
      </c>
      <c r="P1110" t="str">
        <f t="shared" si="244"/>
        <v/>
      </c>
      <c r="Q1110" s="8">
        <f t="shared" si="245"/>
        <v>2904.0880000000002</v>
      </c>
      <c r="R1110" s="8" t="str">
        <f t="shared" si="246"/>
        <v/>
      </c>
      <c r="S1110" s="8">
        <f t="shared" si="247"/>
        <v>2904.0880000000002</v>
      </c>
      <c r="T1110" s="8" t="str">
        <f t="shared" si="248"/>
        <v/>
      </c>
      <c r="U1110" s="8" t="str">
        <f t="shared" si="249"/>
        <v/>
      </c>
    </row>
    <row r="1111" spans="1:21" ht="17" x14ac:dyDescent="0.2">
      <c r="A1111">
        <v>45</v>
      </c>
      <c r="B1111" t="s">
        <v>10</v>
      </c>
      <c r="C1111">
        <v>20.350000000000001</v>
      </c>
      <c r="D1111">
        <v>3</v>
      </c>
      <c r="E1111" t="s">
        <v>11</v>
      </c>
      <c r="F1111" t="s">
        <v>12</v>
      </c>
      <c r="G1111">
        <v>8605.3615000000009</v>
      </c>
      <c r="H1111" t="str">
        <f t="shared" si="250"/>
        <v/>
      </c>
      <c r="I1111">
        <f t="shared" si="251"/>
        <v>8605.3615000000009</v>
      </c>
      <c r="J1111">
        <f t="shared" si="238"/>
        <v>8605.3615000000009</v>
      </c>
      <c r="K1111" t="str">
        <f t="shared" si="239"/>
        <v/>
      </c>
      <c r="L1111">
        <f t="shared" si="240"/>
        <v>8605.3615000000009</v>
      </c>
      <c r="M1111" t="str">
        <f t="shared" si="241"/>
        <v/>
      </c>
      <c r="N1111">
        <f t="shared" si="242"/>
        <v>8605.3615000000009</v>
      </c>
      <c r="O1111" s="8" t="str">
        <f t="shared" si="243"/>
        <v/>
      </c>
      <c r="P1111">
        <f t="shared" si="244"/>
        <v>8605.3615000000009</v>
      </c>
      <c r="Q1111" s="8" t="str">
        <f t="shared" si="245"/>
        <v/>
      </c>
      <c r="R1111" s="8">
        <f t="shared" si="246"/>
        <v>8605.3615000000009</v>
      </c>
      <c r="S1111" s="8" t="str">
        <f t="shared" si="247"/>
        <v/>
      </c>
      <c r="T1111" s="8" t="str">
        <f t="shared" si="248"/>
        <v/>
      </c>
      <c r="U1111" s="8" t="str">
        <f t="shared" si="249"/>
        <v/>
      </c>
    </row>
    <row r="1112" spans="1:21" ht="17" x14ac:dyDescent="0.2">
      <c r="A1112">
        <v>54</v>
      </c>
      <c r="B1112" t="s">
        <v>7</v>
      </c>
      <c r="C1112">
        <v>32.299999999999997</v>
      </c>
      <c r="D1112">
        <v>1</v>
      </c>
      <c r="E1112" t="s">
        <v>11</v>
      </c>
      <c r="F1112" t="s">
        <v>14</v>
      </c>
      <c r="G1112">
        <v>11512.405000000001</v>
      </c>
      <c r="H1112" t="str">
        <f t="shared" si="250"/>
        <v/>
      </c>
      <c r="I1112">
        <f t="shared" si="251"/>
        <v>11512.405000000001</v>
      </c>
      <c r="J1112" t="str">
        <f t="shared" si="238"/>
        <v/>
      </c>
      <c r="K1112">
        <f t="shared" si="239"/>
        <v>11512.405000000001</v>
      </c>
      <c r="L1112" t="str">
        <f t="shared" si="240"/>
        <v/>
      </c>
      <c r="M1112">
        <f t="shared" si="241"/>
        <v>11512.405000000001</v>
      </c>
      <c r="N1112" t="str">
        <f t="shared" si="242"/>
        <v/>
      </c>
      <c r="O1112" s="8">
        <f t="shared" si="243"/>
        <v>11512.405000000001</v>
      </c>
      <c r="P1112">
        <f t="shared" si="244"/>
        <v>11512.405000000001</v>
      </c>
      <c r="Q1112" s="8" t="str">
        <f t="shared" si="245"/>
        <v/>
      </c>
      <c r="R1112" s="8" t="str">
        <f t="shared" si="246"/>
        <v/>
      </c>
      <c r="S1112" s="8" t="str">
        <f t="shared" si="247"/>
        <v/>
      </c>
      <c r="T1112" s="8">
        <f t="shared" si="248"/>
        <v>11512.405000000001</v>
      </c>
      <c r="U1112" s="8" t="str">
        <f t="shared" si="249"/>
        <v/>
      </c>
    </row>
    <row r="1113" spans="1:21" ht="17" x14ac:dyDescent="0.2">
      <c r="A1113">
        <v>38</v>
      </c>
      <c r="B1113" t="s">
        <v>10</v>
      </c>
      <c r="C1113">
        <v>38.39</v>
      </c>
      <c r="D1113">
        <v>3</v>
      </c>
      <c r="E1113" t="s">
        <v>8</v>
      </c>
      <c r="F1113" t="s">
        <v>12</v>
      </c>
      <c r="G1113">
        <v>41949.244100000004</v>
      </c>
      <c r="H1113">
        <f t="shared" si="250"/>
        <v>41949.244100000004</v>
      </c>
      <c r="I1113" t="str">
        <f t="shared" si="251"/>
        <v/>
      </c>
      <c r="J1113" t="str">
        <f t="shared" si="238"/>
        <v/>
      </c>
      <c r="K1113">
        <f t="shared" si="239"/>
        <v>41949.244100000004</v>
      </c>
      <c r="L1113">
        <f t="shared" si="240"/>
        <v>41949.244100000004</v>
      </c>
      <c r="M1113" t="str">
        <f t="shared" si="241"/>
        <v/>
      </c>
      <c r="N1113">
        <f t="shared" si="242"/>
        <v>41949.244100000004</v>
      </c>
      <c r="O1113" s="8" t="str">
        <f t="shared" si="243"/>
        <v/>
      </c>
      <c r="P1113">
        <f t="shared" si="244"/>
        <v>41949.244100000004</v>
      </c>
      <c r="Q1113" s="8" t="str">
        <f t="shared" si="245"/>
        <v/>
      </c>
      <c r="R1113" s="8">
        <f t="shared" si="246"/>
        <v>41949.244100000004</v>
      </c>
      <c r="S1113" s="8" t="str">
        <f t="shared" si="247"/>
        <v/>
      </c>
      <c r="T1113" s="8" t="str">
        <f t="shared" si="248"/>
        <v/>
      </c>
      <c r="U1113" s="8" t="str">
        <f t="shared" si="249"/>
        <v/>
      </c>
    </row>
    <row r="1114" spans="1:21" ht="17" x14ac:dyDescent="0.2">
      <c r="A1114">
        <v>48</v>
      </c>
      <c r="B1114" t="s">
        <v>7</v>
      </c>
      <c r="C1114">
        <v>25.85</v>
      </c>
      <c r="D1114">
        <v>3</v>
      </c>
      <c r="E1114" t="s">
        <v>8</v>
      </c>
      <c r="F1114" t="s">
        <v>12</v>
      </c>
      <c r="G1114">
        <v>24180.933499999999</v>
      </c>
      <c r="H1114">
        <f t="shared" si="250"/>
        <v>24180.933499999999</v>
      </c>
      <c r="I1114" t="str">
        <f t="shared" si="251"/>
        <v/>
      </c>
      <c r="J1114" t="str">
        <f t="shared" si="238"/>
        <v/>
      </c>
      <c r="K1114">
        <f t="shared" si="239"/>
        <v>24180.933499999999</v>
      </c>
      <c r="L1114" t="str">
        <f t="shared" si="240"/>
        <v/>
      </c>
      <c r="M1114">
        <f t="shared" si="241"/>
        <v>24180.933499999999</v>
      </c>
      <c r="N1114">
        <f t="shared" si="242"/>
        <v>24180.933499999999</v>
      </c>
      <c r="O1114" s="8" t="str">
        <f t="shared" si="243"/>
        <v/>
      </c>
      <c r="P1114">
        <f t="shared" si="244"/>
        <v>24180.933499999999</v>
      </c>
      <c r="Q1114" s="8" t="str">
        <f t="shared" si="245"/>
        <v/>
      </c>
      <c r="R1114" s="8">
        <f t="shared" si="246"/>
        <v>24180.933499999999</v>
      </c>
      <c r="S1114" s="8" t="str">
        <f t="shared" si="247"/>
        <v/>
      </c>
      <c r="T1114" s="8" t="str">
        <f t="shared" si="248"/>
        <v/>
      </c>
      <c r="U1114" s="8" t="str">
        <f t="shared" si="249"/>
        <v/>
      </c>
    </row>
    <row r="1115" spans="1:21" ht="17" x14ac:dyDescent="0.2">
      <c r="A1115">
        <v>28</v>
      </c>
      <c r="B1115" t="s">
        <v>7</v>
      </c>
      <c r="C1115">
        <v>26.315000000000001</v>
      </c>
      <c r="D1115">
        <v>3</v>
      </c>
      <c r="E1115" t="s">
        <v>11</v>
      </c>
      <c r="F1115" t="s">
        <v>13</v>
      </c>
      <c r="G1115">
        <v>5312.1698500000002</v>
      </c>
      <c r="H1115" t="str">
        <f t="shared" si="250"/>
        <v/>
      </c>
      <c r="I1115">
        <f t="shared" si="251"/>
        <v>5312.1698500000002</v>
      </c>
      <c r="J1115" t="str">
        <f t="shared" si="238"/>
        <v/>
      </c>
      <c r="K1115">
        <f t="shared" si="239"/>
        <v>5312.1698500000002</v>
      </c>
      <c r="L1115" t="str">
        <f t="shared" si="240"/>
        <v/>
      </c>
      <c r="M1115">
        <f t="shared" si="241"/>
        <v>5312.1698500000002</v>
      </c>
      <c r="N1115" t="str">
        <f t="shared" si="242"/>
        <v/>
      </c>
      <c r="O1115" s="8">
        <f t="shared" si="243"/>
        <v>5312.1698500000002</v>
      </c>
      <c r="P1115" t="str">
        <f t="shared" si="244"/>
        <v/>
      </c>
      <c r="Q1115" s="8">
        <f t="shared" si="245"/>
        <v>5312.1698500000002</v>
      </c>
      <c r="R1115" s="8" t="str">
        <f t="shared" si="246"/>
        <v/>
      </c>
      <c r="S1115" s="8" t="str">
        <f t="shared" si="247"/>
        <v/>
      </c>
      <c r="T1115" s="8" t="str">
        <f t="shared" si="248"/>
        <v/>
      </c>
      <c r="U1115" s="8">
        <f t="shared" si="249"/>
        <v>5312.1698500000002</v>
      </c>
    </row>
    <row r="1116" spans="1:21" ht="17" x14ac:dyDescent="0.2">
      <c r="A1116">
        <v>23</v>
      </c>
      <c r="B1116" t="s">
        <v>10</v>
      </c>
      <c r="C1116">
        <v>24.51</v>
      </c>
      <c r="D1116">
        <v>0</v>
      </c>
      <c r="E1116" t="s">
        <v>11</v>
      </c>
      <c r="F1116" t="s">
        <v>14</v>
      </c>
      <c r="G1116">
        <v>2396.0958999999998</v>
      </c>
      <c r="H1116" t="str">
        <f t="shared" si="250"/>
        <v/>
      </c>
      <c r="I1116">
        <f t="shared" si="251"/>
        <v>2396.0958999999998</v>
      </c>
      <c r="J1116">
        <f t="shared" si="238"/>
        <v>2396.0958999999998</v>
      </c>
      <c r="K1116" t="str">
        <f t="shared" si="239"/>
        <v/>
      </c>
      <c r="L1116">
        <f t="shared" si="240"/>
        <v>2396.0958999999998</v>
      </c>
      <c r="M1116" t="str">
        <f t="shared" si="241"/>
        <v/>
      </c>
      <c r="N1116" t="str">
        <f t="shared" si="242"/>
        <v/>
      </c>
      <c r="O1116" s="8">
        <f t="shared" si="243"/>
        <v>2396.0958999999998</v>
      </c>
      <c r="P1116">
        <f t="shared" si="244"/>
        <v>2396.0958999999998</v>
      </c>
      <c r="Q1116" s="8" t="str">
        <f t="shared" si="245"/>
        <v/>
      </c>
      <c r="R1116" s="8" t="str">
        <f t="shared" si="246"/>
        <v/>
      </c>
      <c r="S1116" s="8" t="str">
        <f t="shared" si="247"/>
        <v/>
      </c>
      <c r="T1116" s="8">
        <f t="shared" si="248"/>
        <v>2396.0958999999998</v>
      </c>
      <c r="U1116" s="8" t="str">
        <f t="shared" si="249"/>
        <v/>
      </c>
    </row>
    <row r="1117" spans="1:21" ht="17" x14ac:dyDescent="0.2">
      <c r="A1117">
        <v>55</v>
      </c>
      <c r="B1117" t="s">
        <v>10</v>
      </c>
      <c r="C1117">
        <v>32.67</v>
      </c>
      <c r="D1117">
        <v>1</v>
      </c>
      <c r="E1117" t="s">
        <v>11</v>
      </c>
      <c r="F1117" t="s">
        <v>12</v>
      </c>
      <c r="G1117">
        <v>10807.4863</v>
      </c>
      <c r="H1117" t="str">
        <f t="shared" si="250"/>
        <v/>
      </c>
      <c r="I1117">
        <f t="shared" si="251"/>
        <v>10807.4863</v>
      </c>
      <c r="J1117" t="str">
        <f t="shared" si="238"/>
        <v/>
      </c>
      <c r="K1117">
        <f t="shared" si="239"/>
        <v>10807.4863</v>
      </c>
      <c r="L1117">
        <f t="shared" si="240"/>
        <v>10807.4863</v>
      </c>
      <c r="M1117" t="str">
        <f t="shared" si="241"/>
        <v/>
      </c>
      <c r="N1117">
        <f t="shared" si="242"/>
        <v>10807.4863</v>
      </c>
      <c r="O1117" s="8" t="str">
        <f t="shared" si="243"/>
        <v/>
      </c>
      <c r="P1117">
        <f t="shared" si="244"/>
        <v>10807.4863</v>
      </c>
      <c r="Q1117" s="8" t="str">
        <f t="shared" si="245"/>
        <v/>
      </c>
      <c r="R1117" s="8">
        <f t="shared" si="246"/>
        <v>10807.4863</v>
      </c>
      <c r="S1117" s="8" t="str">
        <f t="shared" si="247"/>
        <v/>
      </c>
      <c r="T1117" s="8" t="str">
        <f t="shared" si="248"/>
        <v/>
      </c>
      <c r="U1117" s="8" t="str">
        <f t="shared" si="249"/>
        <v/>
      </c>
    </row>
    <row r="1118" spans="1:21" ht="17" x14ac:dyDescent="0.2">
      <c r="A1118">
        <v>41</v>
      </c>
      <c r="B1118" t="s">
        <v>10</v>
      </c>
      <c r="C1118">
        <v>29.64</v>
      </c>
      <c r="D1118">
        <v>5</v>
      </c>
      <c r="E1118" t="s">
        <v>11</v>
      </c>
      <c r="F1118" t="s">
        <v>14</v>
      </c>
      <c r="G1118">
        <v>9222.4025999999994</v>
      </c>
      <c r="H1118" t="str">
        <f t="shared" si="250"/>
        <v/>
      </c>
      <c r="I1118">
        <f t="shared" si="251"/>
        <v>9222.4025999999994</v>
      </c>
      <c r="J1118" t="str">
        <f t="shared" si="238"/>
        <v/>
      </c>
      <c r="K1118">
        <f t="shared" si="239"/>
        <v>9222.4025999999994</v>
      </c>
      <c r="L1118">
        <f t="shared" si="240"/>
        <v>9222.4025999999994</v>
      </c>
      <c r="M1118" t="str">
        <f t="shared" si="241"/>
        <v/>
      </c>
      <c r="N1118" t="str">
        <f t="shared" si="242"/>
        <v/>
      </c>
      <c r="O1118" s="8">
        <f t="shared" si="243"/>
        <v>9222.4025999999994</v>
      </c>
      <c r="P1118">
        <f t="shared" si="244"/>
        <v>9222.4025999999994</v>
      </c>
      <c r="Q1118" s="8" t="str">
        <f t="shared" si="245"/>
        <v/>
      </c>
      <c r="R1118" s="8" t="str">
        <f t="shared" si="246"/>
        <v/>
      </c>
      <c r="S1118" s="8" t="str">
        <f t="shared" si="247"/>
        <v/>
      </c>
      <c r="T1118" s="8">
        <f t="shared" si="248"/>
        <v>9222.4025999999994</v>
      </c>
      <c r="U1118" s="8" t="str">
        <f t="shared" si="249"/>
        <v/>
      </c>
    </row>
    <row r="1119" spans="1:21" ht="17" x14ac:dyDescent="0.2">
      <c r="A1119">
        <v>25</v>
      </c>
      <c r="B1119" t="s">
        <v>10</v>
      </c>
      <c r="C1119">
        <v>33.33</v>
      </c>
      <c r="D1119">
        <v>2</v>
      </c>
      <c r="E1119" t="s">
        <v>8</v>
      </c>
      <c r="F1119" t="s">
        <v>12</v>
      </c>
      <c r="G1119">
        <v>36124.573700000001</v>
      </c>
      <c r="H1119">
        <f t="shared" si="250"/>
        <v>36124.573700000001</v>
      </c>
      <c r="I1119" t="str">
        <f t="shared" si="251"/>
        <v/>
      </c>
      <c r="J1119" t="str">
        <f t="shared" si="238"/>
        <v/>
      </c>
      <c r="K1119">
        <f t="shared" si="239"/>
        <v>36124.573700000001</v>
      </c>
      <c r="L1119">
        <f t="shared" si="240"/>
        <v>36124.573700000001</v>
      </c>
      <c r="M1119" t="str">
        <f t="shared" si="241"/>
        <v/>
      </c>
      <c r="N1119">
        <f t="shared" si="242"/>
        <v>36124.573700000001</v>
      </c>
      <c r="O1119" s="8" t="str">
        <f t="shared" si="243"/>
        <v/>
      </c>
      <c r="P1119">
        <f t="shared" si="244"/>
        <v>36124.573700000001</v>
      </c>
      <c r="Q1119" s="8" t="str">
        <f t="shared" si="245"/>
        <v/>
      </c>
      <c r="R1119" s="8">
        <f t="shared" si="246"/>
        <v>36124.573700000001</v>
      </c>
      <c r="S1119" s="8" t="str">
        <f t="shared" si="247"/>
        <v/>
      </c>
      <c r="T1119" s="8" t="str">
        <f t="shared" si="248"/>
        <v/>
      </c>
      <c r="U1119" s="8" t="str">
        <f t="shared" si="249"/>
        <v/>
      </c>
    </row>
    <row r="1120" spans="1:21" ht="17" x14ac:dyDescent="0.2">
      <c r="A1120">
        <v>33</v>
      </c>
      <c r="B1120" t="s">
        <v>10</v>
      </c>
      <c r="C1120">
        <v>35.75</v>
      </c>
      <c r="D1120">
        <v>1</v>
      </c>
      <c r="E1120" t="s">
        <v>8</v>
      </c>
      <c r="F1120" t="s">
        <v>12</v>
      </c>
      <c r="G1120">
        <v>38282.749499999998</v>
      </c>
      <c r="H1120">
        <f t="shared" si="250"/>
        <v>38282.749499999998</v>
      </c>
      <c r="I1120" t="str">
        <f t="shared" si="251"/>
        <v/>
      </c>
      <c r="J1120" t="str">
        <f t="shared" si="238"/>
        <v/>
      </c>
      <c r="K1120">
        <f t="shared" si="239"/>
        <v>38282.749499999998</v>
      </c>
      <c r="L1120">
        <f t="shared" si="240"/>
        <v>38282.749499999998</v>
      </c>
      <c r="M1120" t="str">
        <f t="shared" si="241"/>
        <v/>
      </c>
      <c r="N1120">
        <f t="shared" si="242"/>
        <v>38282.749499999998</v>
      </c>
      <c r="O1120" s="8" t="str">
        <f t="shared" si="243"/>
        <v/>
      </c>
      <c r="P1120">
        <f t="shared" si="244"/>
        <v>38282.749499999998</v>
      </c>
      <c r="Q1120" s="8" t="str">
        <f t="shared" si="245"/>
        <v/>
      </c>
      <c r="R1120" s="8">
        <f t="shared" si="246"/>
        <v>38282.749499999998</v>
      </c>
      <c r="S1120" s="8" t="str">
        <f t="shared" si="247"/>
        <v/>
      </c>
      <c r="T1120" s="8" t="str">
        <f t="shared" si="248"/>
        <v/>
      </c>
      <c r="U1120" s="8" t="str">
        <f t="shared" si="249"/>
        <v/>
      </c>
    </row>
    <row r="1121" spans="1:21" ht="17" x14ac:dyDescent="0.2">
      <c r="A1121">
        <v>30</v>
      </c>
      <c r="B1121" t="s">
        <v>7</v>
      </c>
      <c r="C1121">
        <v>19.95</v>
      </c>
      <c r="D1121">
        <v>3</v>
      </c>
      <c r="E1121" t="s">
        <v>11</v>
      </c>
      <c r="F1121" t="s">
        <v>13</v>
      </c>
      <c r="G1121">
        <v>5693.4305000000004</v>
      </c>
      <c r="H1121" t="str">
        <f t="shared" si="250"/>
        <v/>
      </c>
      <c r="I1121">
        <f t="shared" si="251"/>
        <v>5693.4305000000004</v>
      </c>
      <c r="J1121">
        <f t="shared" si="238"/>
        <v>5693.4305000000004</v>
      </c>
      <c r="K1121" t="str">
        <f t="shared" si="239"/>
        <v/>
      </c>
      <c r="L1121" t="str">
        <f t="shared" si="240"/>
        <v/>
      </c>
      <c r="M1121">
        <f t="shared" si="241"/>
        <v>5693.4305000000004</v>
      </c>
      <c r="N1121" t="str">
        <f t="shared" si="242"/>
        <v/>
      </c>
      <c r="O1121" s="8">
        <f t="shared" si="243"/>
        <v>5693.4305000000004</v>
      </c>
      <c r="P1121" t="str">
        <f t="shared" si="244"/>
        <v/>
      </c>
      <c r="Q1121" s="8">
        <f t="shared" si="245"/>
        <v>5693.4305000000004</v>
      </c>
      <c r="R1121" s="8" t="str">
        <f t="shared" si="246"/>
        <v/>
      </c>
      <c r="S1121" s="8" t="str">
        <f t="shared" si="247"/>
        <v/>
      </c>
      <c r="T1121" s="8" t="str">
        <f t="shared" si="248"/>
        <v/>
      </c>
      <c r="U1121" s="8">
        <f t="shared" si="249"/>
        <v>5693.4305000000004</v>
      </c>
    </row>
    <row r="1122" spans="1:21" ht="17" x14ac:dyDescent="0.2">
      <c r="A1122">
        <v>23</v>
      </c>
      <c r="B1122" t="s">
        <v>7</v>
      </c>
      <c r="C1122">
        <v>31.4</v>
      </c>
      <c r="D1122">
        <v>0</v>
      </c>
      <c r="E1122" t="s">
        <v>8</v>
      </c>
      <c r="F1122" t="s">
        <v>9</v>
      </c>
      <c r="G1122">
        <v>34166.273000000001</v>
      </c>
      <c r="H1122">
        <f t="shared" si="250"/>
        <v>34166.273000000001</v>
      </c>
      <c r="I1122" t="str">
        <f t="shared" si="251"/>
        <v/>
      </c>
      <c r="J1122" t="str">
        <f t="shared" si="238"/>
        <v/>
      </c>
      <c r="K1122">
        <f t="shared" si="239"/>
        <v>34166.273000000001</v>
      </c>
      <c r="L1122" t="str">
        <f t="shared" si="240"/>
        <v/>
      </c>
      <c r="M1122">
        <f t="shared" si="241"/>
        <v>34166.273000000001</v>
      </c>
      <c r="N1122">
        <f t="shared" si="242"/>
        <v>34166.273000000001</v>
      </c>
      <c r="O1122" s="8" t="str">
        <f t="shared" si="243"/>
        <v/>
      </c>
      <c r="P1122" t="str">
        <f t="shared" si="244"/>
        <v/>
      </c>
      <c r="Q1122" s="8">
        <f t="shared" si="245"/>
        <v>34166.273000000001</v>
      </c>
      <c r="R1122" s="8" t="str">
        <f t="shared" si="246"/>
        <v/>
      </c>
      <c r="S1122" s="8">
        <f t="shared" si="247"/>
        <v>34166.273000000001</v>
      </c>
      <c r="T1122" s="8" t="str">
        <f t="shared" si="248"/>
        <v/>
      </c>
      <c r="U1122" s="8" t="str">
        <f t="shared" si="249"/>
        <v/>
      </c>
    </row>
    <row r="1123" spans="1:21" ht="17" x14ac:dyDescent="0.2">
      <c r="A1123">
        <v>46</v>
      </c>
      <c r="B1123" t="s">
        <v>10</v>
      </c>
      <c r="C1123">
        <v>38.17</v>
      </c>
      <c r="D1123">
        <v>2</v>
      </c>
      <c r="E1123" t="s">
        <v>11</v>
      </c>
      <c r="F1123" t="s">
        <v>12</v>
      </c>
      <c r="G1123">
        <v>8347.1643000000004</v>
      </c>
      <c r="H1123" t="str">
        <f t="shared" si="250"/>
        <v/>
      </c>
      <c r="I1123">
        <f t="shared" si="251"/>
        <v>8347.1643000000004</v>
      </c>
      <c r="J1123" t="str">
        <f t="shared" si="238"/>
        <v/>
      </c>
      <c r="K1123">
        <f t="shared" si="239"/>
        <v>8347.1643000000004</v>
      </c>
      <c r="L1123">
        <f t="shared" si="240"/>
        <v>8347.1643000000004</v>
      </c>
      <c r="M1123" t="str">
        <f t="shared" si="241"/>
        <v/>
      </c>
      <c r="N1123">
        <f t="shared" si="242"/>
        <v>8347.1643000000004</v>
      </c>
      <c r="O1123" s="8" t="str">
        <f t="shared" si="243"/>
        <v/>
      </c>
      <c r="P1123">
        <f t="shared" si="244"/>
        <v>8347.1643000000004</v>
      </c>
      <c r="Q1123" s="8" t="str">
        <f t="shared" si="245"/>
        <v/>
      </c>
      <c r="R1123" s="8">
        <f t="shared" si="246"/>
        <v>8347.1643000000004</v>
      </c>
      <c r="S1123" s="8" t="str">
        <f t="shared" si="247"/>
        <v/>
      </c>
      <c r="T1123" s="8" t="str">
        <f t="shared" si="248"/>
        <v/>
      </c>
      <c r="U1123" s="8" t="str">
        <f t="shared" si="249"/>
        <v/>
      </c>
    </row>
    <row r="1124" spans="1:21" ht="17" x14ac:dyDescent="0.2">
      <c r="A1124">
        <v>53</v>
      </c>
      <c r="B1124" t="s">
        <v>7</v>
      </c>
      <c r="C1124">
        <v>36.86</v>
      </c>
      <c r="D1124">
        <v>3</v>
      </c>
      <c r="E1124" t="s">
        <v>8</v>
      </c>
      <c r="F1124" t="s">
        <v>13</v>
      </c>
      <c r="G1124">
        <v>46661.4424</v>
      </c>
      <c r="H1124">
        <f t="shared" si="250"/>
        <v>46661.4424</v>
      </c>
      <c r="I1124" t="str">
        <f t="shared" si="251"/>
        <v/>
      </c>
      <c r="J1124" t="str">
        <f t="shared" si="238"/>
        <v/>
      </c>
      <c r="K1124">
        <f t="shared" si="239"/>
        <v>46661.4424</v>
      </c>
      <c r="L1124" t="str">
        <f t="shared" si="240"/>
        <v/>
      </c>
      <c r="M1124">
        <f t="shared" si="241"/>
        <v>46661.4424</v>
      </c>
      <c r="N1124" t="str">
        <f t="shared" si="242"/>
        <v/>
      </c>
      <c r="O1124" s="8">
        <f t="shared" si="243"/>
        <v>46661.4424</v>
      </c>
      <c r="P1124" t="str">
        <f t="shared" si="244"/>
        <v/>
      </c>
      <c r="Q1124" s="8">
        <f t="shared" si="245"/>
        <v>46661.4424</v>
      </c>
      <c r="R1124" s="8" t="str">
        <f t="shared" si="246"/>
        <v/>
      </c>
      <c r="S1124" s="8" t="str">
        <f t="shared" si="247"/>
        <v/>
      </c>
      <c r="T1124" s="8" t="str">
        <f t="shared" si="248"/>
        <v/>
      </c>
      <c r="U1124" s="8">
        <f t="shared" si="249"/>
        <v>46661.4424</v>
      </c>
    </row>
    <row r="1125" spans="1:21" ht="17" x14ac:dyDescent="0.2">
      <c r="A1125">
        <v>27</v>
      </c>
      <c r="B1125" t="s">
        <v>7</v>
      </c>
      <c r="C1125">
        <v>32.395000000000003</v>
      </c>
      <c r="D1125">
        <v>1</v>
      </c>
      <c r="E1125" t="s">
        <v>11</v>
      </c>
      <c r="F1125" t="s">
        <v>14</v>
      </c>
      <c r="G1125">
        <v>18903.491409999999</v>
      </c>
      <c r="H1125" t="str">
        <f t="shared" si="250"/>
        <v/>
      </c>
      <c r="I1125">
        <f t="shared" si="251"/>
        <v>18903.491409999999</v>
      </c>
      <c r="J1125" t="str">
        <f t="shared" si="238"/>
        <v/>
      </c>
      <c r="K1125">
        <f t="shared" si="239"/>
        <v>18903.491409999999</v>
      </c>
      <c r="L1125" t="str">
        <f t="shared" si="240"/>
        <v/>
      </c>
      <c r="M1125">
        <f t="shared" si="241"/>
        <v>18903.491409999999</v>
      </c>
      <c r="N1125" t="str">
        <f t="shared" si="242"/>
        <v/>
      </c>
      <c r="O1125" s="8">
        <f t="shared" si="243"/>
        <v>18903.491409999999</v>
      </c>
      <c r="P1125">
        <f t="shared" si="244"/>
        <v>18903.491409999999</v>
      </c>
      <c r="Q1125" s="8" t="str">
        <f t="shared" si="245"/>
        <v/>
      </c>
      <c r="R1125" s="8" t="str">
        <f t="shared" si="246"/>
        <v/>
      </c>
      <c r="S1125" s="8" t="str">
        <f t="shared" si="247"/>
        <v/>
      </c>
      <c r="T1125" s="8">
        <f t="shared" si="248"/>
        <v>18903.491409999999</v>
      </c>
      <c r="U1125" s="8" t="str">
        <f t="shared" si="249"/>
        <v/>
      </c>
    </row>
    <row r="1126" spans="1:21" ht="17" x14ac:dyDescent="0.2">
      <c r="A1126">
        <v>23</v>
      </c>
      <c r="B1126" t="s">
        <v>7</v>
      </c>
      <c r="C1126">
        <v>42.75</v>
      </c>
      <c r="D1126">
        <v>1</v>
      </c>
      <c r="E1126" t="s">
        <v>8</v>
      </c>
      <c r="F1126" t="s">
        <v>14</v>
      </c>
      <c r="G1126">
        <v>40904.199500000002</v>
      </c>
      <c r="H1126">
        <f t="shared" si="250"/>
        <v>40904.199500000002</v>
      </c>
      <c r="I1126" t="str">
        <f t="shared" si="251"/>
        <v/>
      </c>
      <c r="J1126" t="str">
        <f t="shared" si="238"/>
        <v/>
      </c>
      <c r="K1126">
        <f t="shared" si="239"/>
        <v>40904.199500000002</v>
      </c>
      <c r="L1126" t="str">
        <f t="shared" si="240"/>
        <v/>
      </c>
      <c r="M1126">
        <f t="shared" si="241"/>
        <v>40904.199500000002</v>
      </c>
      <c r="N1126" t="str">
        <f t="shared" si="242"/>
        <v/>
      </c>
      <c r="O1126" s="8">
        <f t="shared" si="243"/>
        <v>40904.199500000002</v>
      </c>
      <c r="P1126">
        <f t="shared" si="244"/>
        <v>40904.199500000002</v>
      </c>
      <c r="Q1126" s="8" t="str">
        <f t="shared" si="245"/>
        <v/>
      </c>
      <c r="R1126" s="8" t="str">
        <f t="shared" si="246"/>
        <v/>
      </c>
      <c r="S1126" s="8" t="str">
        <f t="shared" si="247"/>
        <v/>
      </c>
      <c r="T1126" s="8">
        <f t="shared" si="248"/>
        <v>40904.199500000002</v>
      </c>
      <c r="U1126" s="8" t="str">
        <f t="shared" si="249"/>
        <v/>
      </c>
    </row>
    <row r="1127" spans="1:21" ht="17" x14ac:dyDescent="0.2">
      <c r="A1127">
        <v>63</v>
      </c>
      <c r="B1127" t="s">
        <v>7</v>
      </c>
      <c r="C1127">
        <v>25.08</v>
      </c>
      <c r="D1127">
        <v>0</v>
      </c>
      <c r="E1127" t="s">
        <v>11</v>
      </c>
      <c r="F1127" t="s">
        <v>13</v>
      </c>
      <c r="G1127">
        <v>14254.608200000001</v>
      </c>
      <c r="H1127" t="str">
        <f t="shared" si="250"/>
        <v/>
      </c>
      <c r="I1127">
        <f t="shared" si="251"/>
        <v>14254.608200000001</v>
      </c>
      <c r="J1127" t="str">
        <f t="shared" si="238"/>
        <v/>
      </c>
      <c r="K1127">
        <f t="shared" si="239"/>
        <v>14254.608200000001</v>
      </c>
      <c r="L1127" t="str">
        <f t="shared" si="240"/>
        <v/>
      </c>
      <c r="M1127">
        <f t="shared" si="241"/>
        <v>14254.608200000001</v>
      </c>
      <c r="N1127" t="str">
        <f t="shared" si="242"/>
        <v/>
      </c>
      <c r="O1127" s="8">
        <f t="shared" si="243"/>
        <v>14254.608200000001</v>
      </c>
      <c r="P1127" t="str">
        <f t="shared" si="244"/>
        <v/>
      </c>
      <c r="Q1127" s="8">
        <f t="shared" si="245"/>
        <v>14254.608200000001</v>
      </c>
      <c r="R1127" s="8" t="str">
        <f t="shared" si="246"/>
        <v/>
      </c>
      <c r="S1127" s="8" t="str">
        <f t="shared" si="247"/>
        <v/>
      </c>
      <c r="T1127" s="8" t="str">
        <f t="shared" si="248"/>
        <v/>
      </c>
      <c r="U1127" s="8">
        <f t="shared" si="249"/>
        <v>14254.608200000001</v>
      </c>
    </row>
    <row r="1128" spans="1:21" ht="17" x14ac:dyDescent="0.2">
      <c r="A1128">
        <v>55</v>
      </c>
      <c r="B1128" t="s">
        <v>10</v>
      </c>
      <c r="C1128">
        <v>29.9</v>
      </c>
      <c r="D1128">
        <v>0</v>
      </c>
      <c r="E1128" t="s">
        <v>11</v>
      </c>
      <c r="F1128" t="s">
        <v>9</v>
      </c>
      <c r="G1128">
        <v>10214.636</v>
      </c>
      <c r="H1128" t="str">
        <f t="shared" si="250"/>
        <v/>
      </c>
      <c r="I1128">
        <f t="shared" si="251"/>
        <v>10214.636</v>
      </c>
      <c r="J1128" t="str">
        <f t="shared" si="238"/>
        <v/>
      </c>
      <c r="K1128">
        <f t="shared" si="239"/>
        <v>10214.636</v>
      </c>
      <c r="L1128">
        <f t="shared" si="240"/>
        <v>10214.636</v>
      </c>
      <c r="M1128" t="str">
        <f t="shared" si="241"/>
        <v/>
      </c>
      <c r="N1128">
        <f t="shared" si="242"/>
        <v>10214.636</v>
      </c>
      <c r="O1128" s="8" t="str">
        <f t="shared" si="243"/>
        <v/>
      </c>
      <c r="P1128" t="str">
        <f t="shared" si="244"/>
        <v/>
      </c>
      <c r="Q1128" s="8">
        <f t="shared" si="245"/>
        <v>10214.636</v>
      </c>
      <c r="R1128" s="8" t="str">
        <f t="shared" si="246"/>
        <v/>
      </c>
      <c r="S1128" s="8">
        <f t="shared" si="247"/>
        <v>10214.636</v>
      </c>
      <c r="T1128" s="8" t="str">
        <f t="shared" si="248"/>
        <v/>
      </c>
      <c r="U1128" s="8" t="str">
        <f t="shared" si="249"/>
        <v/>
      </c>
    </row>
    <row r="1129" spans="1:21" ht="17" x14ac:dyDescent="0.2">
      <c r="A1129">
        <v>35</v>
      </c>
      <c r="B1129" t="s">
        <v>7</v>
      </c>
      <c r="C1129">
        <v>35.86</v>
      </c>
      <c r="D1129">
        <v>2</v>
      </c>
      <c r="E1129" t="s">
        <v>11</v>
      </c>
      <c r="F1129" t="s">
        <v>12</v>
      </c>
      <c r="G1129">
        <v>5836.5204000000003</v>
      </c>
      <c r="H1129" t="str">
        <f t="shared" si="250"/>
        <v/>
      </c>
      <c r="I1129">
        <f t="shared" si="251"/>
        <v>5836.5204000000003</v>
      </c>
      <c r="J1129" t="str">
        <f t="shared" si="238"/>
        <v/>
      </c>
      <c r="K1129">
        <f t="shared" si="239"/>
        <v>5836.5204000000003</v>
      </c>
      <c r="L1129" t="str">
        <f t="shared" si="240"/>
        <v/>
      </c>
      <c r="M1129">
        <f t="shared" si="241"/>
        <v>5836.5204000000003</v>
      </c>
      <c r="N1129">
        <f t="shared" si="242"/>
        <v>5836.5204000000003</v>
      </c>
      <c r="O1129" s="8" t="str">
        <f t="shared" si="243"/>
        <v/>
      </c>
      <c r="P1129">
        <f t="shared" si="244"/>
        <v>5836.5204000000003</v>
      </c>
      <c r="Q1129" s="8" t="str">
        <f t="shared" si="245"/>
        <v/>
      </c>
      <c r="R1129" s="8">
        <f t="shared" si="246"/>
        <v>5836.5204000000003</v>
      </c>
      <c r="S1129" s="8" t="str">
        <f t="shared" si="247"/>
        <v/>
      </c>
      <c r="T1129" s="8" t="str">
        <f t="shared" si="248"/>
        <v/>
      </c>
      <c r="U1129" s="8" t="str">
        <f t="shared" si="249"/>
        <v/>
      </c>
    </row>
    <row r="1130" spans="1:21" ht="17" x14ac:dyDescent="0.2">
      <c r="A1130">
        <v>34</v>
      </c>
      <c r="B1130" t="s">
        <v>10</v>
      </c>
      <c r="C1130">
        <v>32.799999999999997</v>
      </c>
      <c r="D1130">
        <v>1</v>
      </c>
      <c r="E1130" t="s">
        <v>11</v>
      </c>
      <c r="F1130" t="s">
        <v>9</v>
      </c>
      <c r="G1130">
        <v>14358.364369999999</v>
      </c>
      <c r="H1130" t="str">
        <f t="shared" si="250"/>
        <v/>
      </c>
      <c r="I1130">
        <f t="shared" si="251"/>
        <v>14358.364369999999</v>
      </c>
      <c r="J1130" t="str">
        <f t="shared" si="238"/>
        <v/>
      </c>
      <c r="K1130">
        <f t="shared" si="239"/>
        <v>14358.364369999999</v>
      </c>
      <c r="L1130">
        <f t="shared" si="240"/>
        <v>14358.364369999999</v>
      </c>
      <c r="M1130" t="str">
        <f t="shared" si="241"/>
        <v/>
      </c>
      <c r="N1130">
        <f t="shared" si="242"/>
        <v>14358.364369999999</v>
      </c>
      <c r="O1130" s="8" t="str">
        <f t="shared" si="243"/>
        <v/>
      </c>
      <c r="P1130" t="str">
        <f t="shared" si="244"/>
        <v/>
      </c>
      <c r="Q1130" s="8">
        <f t="shared" si="245"/>
        <v>14358.364369999999</v>
      </c>
      <c r="R1130" s="8" t="str">
        <f t="shared" si="246"/>
        <v/>
      </c>
      <c r="S1130" s="8">
        <f t="shared" si="247"/>
        <v>14358.364369999999</v>
      </c>
      <c r="T1130" s="8" t="str">
        <f t="shared" si="248"/>
        <v/>
      </c>
      <c r="U1130" s="8" t="str">
        <f t="shared" si="249"/>
        <v/>
      </c>
    </row>
    <row r="1131" spans="1:21" ht="17" x14ac:dyDescent="0.2">
      <c r="A1131">
        <v>19</v>
      </c>
      <c r="B1131" t="s">
        <v>7</v>
      </c>
      <c r="C1131">
        <v>18.600000000000001</v>
      </c>
      <c r="D1131">
        <v>0</v>
      </c>
      <c r="E1131" t="s">
        <v>11</v>
      </c>
      <c r="F1131" t="s">
        <v>9</v>
      </c>
      <c r="G1131">
        <v>1728.8969999999999</v>
      </c>
      <c r="H1131" t="str">
        <f t="shared" si="250"/>
        <v/>
      </c>
      <c r="I1131">
        <f t="shared" si="251"/>
        <v>1728.8969999999999</v>
      </c>
      <c r="J1131">
        <f t="shared" si="238"/>
        <v>1728.8969999999999</v>
      </c>
      <c r="K1131" t="str">
        <f t="shared" si="239"/>
        <v/>
      </c>
      <c r="L1131" t="str">
        <f t="shared" si="240"/>
        <v/>
      </c>
      <c r="M1131">
        <f t="shared" si="241"/>
        <v>1728.8969999999999</v>
      </c>
      <c r="N1131">
        <f t="shared" si="242"/>
        <v>1728.8969999999999</v>
      </c>
      <c r="O1131" s="8" t="str">
        <f t="shared" si="243"/>
        <v/>
      </c>
      <c r="P1131" t="str">
        <f t="shared" si="244"/>
        <v/>
      </c>
      <c r="Q1131" s="8">
        <f t="shared" si="245"/>
        <v>1728.8969999999999</v>
      </c>
      <c r="R1131" s="8" t="str">
        <f t="shared" si="246"/>
        <v/>
      </c>
      <c r="S1131" s="8">
        <f t="shared" si="247"/>
        <v>1728.8969999999999</v>
      </c>
      <c r="T1131" s="8" t="str">
        <f t="shared" si="248"/>
        <v/>
      </c>
      <c r="U1131" s="8" t="str">
        <f t="shared" si="249"/>
        <v/>
      </c>
    </row>
    <row r="1132" spans="1:21" ht="17" x14ac:dyDescent="0.2">
      <c r="A1132">
        <v>39</v>
      </c>
      <c r="B1132" t="s">
        <v>7</v>
      </c>
      <c r="C1132">
        <v>23.87</v>
      </c>
      <c r="D1132">
        <v>5</v>
      </c>
      <c r="E1132" t="s">
        <v>11</v>
      </c>
      <c r="F1132" t="s">
        <v>12</v>
      </c>
      <c r="G1132">
        <v>8582.3022999999994</v>
      </c>
      <c r="H1132" t="str">
        <f t="shared" si="250"/>
        <v/>
      </c>
      <c r="I1132">
        <f t="shared" si="251"/>
        <v>8582.3022999999994</v>
      </c>
      <c r="J1132">
        <f t="shared" si="238"/>
        <v>8582.3022999999994</v>
      </c>
      <c r="K1132" t="str">
        <f t="shared" si="239"/>
        <v/>
      </c>
      <c r="L1132" t="str">
        <f t="shared" si="240"/>
        <v/>
      </c>
      <c r="M1132">
        <f t="shared" si="241"/>
        <v>8582.3022999999994</v>
      </c>
      <c r="N1132">
        <f t="shared" si="242"/>
        <v>8582.3022999999994</v>
      </c>
      <c r="O1132" s="8" t="str">
        <f t="shared" si="243"/>
        <v/>
      </c>
      <c r="P1132">
        <f t="shared" si="244"/>
        <v>8582.3022999999994</v>
      </c>
      <c r="Q1132" s="8" t="str">
        <f t="shared" si="245"/>
        <v/>
      </c>
      <c r="R1132" s="8">
        <f t="shared" si="246"/>
        <v>8582.3022999999994</v>
      </c>
      <c r="S1132" s="8" t="str">
        <f t="shared" si="247"/>
        <v/>
      </c>
      <c r="T1132" s="8" t="str">
        <f t="shared" si="248"/>
        <v/>
      </c>
      <c r="U1132" s="8" t="str">
        <f t="shared" si="249"/>
        <v/>
      </c>
    </row>
    <row r="1133" spans="1:21" ht="17" x14ac:dyDescent="0.2">
      <c r="A1133">
        <v>27</v>
      </c>
      <c r="B1133" t="s">
        <v>10</v>
      </c>
      <c r="C1133">
        <v>45.9</v>
      </c>
      <c r="D1133">
        <v>2</v>
      </c>
      <c r="E1133" t="s">
        <v>11</v>
      </c>
      <c r="F1133" t="s">
        <v>9</v>
      </c>
      <c r="G1133">
        <v>3693.4279999999999</v>
      </c>
      <c r="H1133" t="str">
        <f t="shared" si="250"/>
        <v/>
      </c>
      <c r="I1133">
        <f t="shared" si="251"/>
        <v>3693.4279999999999</v>
      </c>
      <c r="J1133" t="str">
        <f t="shared" si="238"/>
        <v/>
      </c>
      <c r="K1133">
        <f t="shared" si="239"/>
        <v>3693.4279999999999</v>
      </c>
      <c r="L1133">
        <f t="shared" si="240"/>
        <v>3693.4279999999999</v>
      </c>
      <c r="M1133" t="str">
        <f t="shared" si="241"/>
        <v/>
      </c>
      <c r="N1133">
        <f t="shared" si="242"/>
        <v>3693.4279999999999</v>
      </c>
      <c r="O1133" s="8" t="str">
        <f t="shared" si="243"/>
        <v/>
      </c>
      <c r="P1133" t="str">
        <f t="shared" si="244"/>
        <v/>
      </c>
      <c r="Q1133" s="8">
        <f t="shared" si="245"/>
        <v>3693.4279999999999</v>
      </c>
      <c r="R1133" s="8" t="str">
        <f t="shared" si="246"/>
        <v/>
      </c>
      <c r="S1133" s="8">
        <f t="shared" si="247"/>
        <v>3693.4279999999999</v>
      </c>
      <c r="T1133" s="8" t="str">
        <f t="shared" si="248"/>
        <v/>
      </c>
      <c r="U1133" s="8" t="str">
        <f t="shared" si="249"/>
        <v/>
      </c>
    </row>
    <row r="1134" spans="1:21" ht="17" x14ac:dyDescent="0.2">
      <c r="A1134">
        <v>57</v>
      </c>
      <c r="B1134" t="s">
        <v>10</v>
      </c>
      <c r="C1134">
        <v>40.28</v>
      </c>
      <c r="D1134">
        <v>0</v>
      </c>
      <c r="E1134" t="s">
        <v>11</v>
      </c>
      <c r="F1134" t="s">
        <v>14</v>
      </c>
      <c r="G1134">
        <v>20709.020339999999</v>
      </c>
      <c r="H1134" t="str">
        <f t="shared" si="250"/>
        <v/>
      </c>
      <c r="I1134">
        <f t="shared" si="251"/>
        <v>20709.020339999999</v>
      </c>
      <c r="J1134" t="str">
        <f t="shared" si="238"/>
        <v/>
      </c>
      <c r="K1134">
        <f t="shared" si="239"/>
        <v>20709.020339999999</v>
      </c>
      <c r="L1134">
        <f t="shared" si="240"/>
        <v>20709.020339999999</v>
      </c>
      <c r="M1134" t="str">
        <f t="shared" si="241"/>
        <v/>
      </c>
      <c r="N1134" t="str">
        <f t="shared" si="242"/>
        <v/>
      </c>
      <c r="O1134" s="8">
        <f t="shared" si="243"/>
        <v>20709.020339999999</v>
      </c>
      <c r="P1134">
        <f t="shared" si="244"/>
        <v>20709.020339999999</v>
      </c>
      <c r="Q1134" s="8" t="str">
        <f t="shared" si="245"/>
        <v/>
      </c>
      <c r="R1134" s="8" t="str">
        <f t="shared" si="246"/>
        <v/>
      </c>
      <c r="S1134" s="8" t="str">
        <f t="shared" si="247"/>
        <v/>
      </c>
      <c r="T1134" s="8">
        <f t="shared" si="248"/>
        <v>20709.020339999999</v>
      </c>
      <c r="U1134" s="8" t="str">
        <f t="shared" si="249"/>
        <v/>
      </c>
    </row>
    <row r="1135" spans="1:21" ht="17" x14ac:dyDescent="0.2">
      <c r="A1135">
        <v>52</v>
      </c>
      <c r="B1135" t="s">
        <v>7</v>
      </c>
      <c r="C1135">
        <v>18.335000000000001</v>
      </c>
      <c r="D1135">
        <v>0</v>
      </c>
      <c r="E1135" t="s">
        <v>11</v>
      </c>
      <c r="F1135" t="s">
        <v>13</v>
      </c>
      <c r="G1135">
        <v>9991.0376500000002</v>
      </c>
      <c r="H1135" t="str">
        <f t="shared" si="250"/>
        <v/>
      </c>
      <c r="I1135">
        <f t="shared" si="251"/>
        <v>9991.0376500000002</v>
      </c>
      <c r="J1135">
        <f t="shared" si="238"/>
        <v>9991.0376500000002</v>
      </c>
      <c r="K1135" t="str">
        <f t="shared" si="239"/>
        <v/>
      </c>
      <c r="L1135" t="str">
        <f t="shared" si="240"/>
        <v/>
      </c>
      <c r="M1135">
        <f t="shared" si="241"/>
        <v>9991.0376500000002</v>
      </c>
      <c r="N1135" t="str">
        <f t="shared" si="242"/>
        <v/>
      </c>
      <c r="O1135" s="8">
        <f t="shared" si="243"/>
        <v>9991.0376500000002</v>
      </c>
      <c r="P1135" t="str">
        <f t="shared" si="244"/>
        <v/>
      </c>
      <c r="Q1135" s="8">
        <f t="shared" si="245"/>
        <v>9991.0376500000002</v>
      </c>
      <c r="R1135" s="8" t="str">
        <f t="shared" si="246"/>
        <v/>
      </c>
      <c r="S1135" s="8" t="str">
        <f t="shared" si="247"/>
        <v/>
      </c>
      <c r="T1135" s="8" t="str">
        <f t="shared" si="248"/>
        <v/>
      </c>
      <c r="U1135" s="8">
        <f t="shared" si="249"/>
        <v>9991.0376500000002</v>
      </c>
    </row>
    <row r="1136" spans="1:21" ht="17" x14ac:dyDescent="0.2">
      <c r="A1136">
        <v>28</v>
      </c>
      <c r="B1136" t="s">
        <v>10</v>
      </c>
      <c r="C1136">
        <v>33.82</v>
      </c>
      <c r="D1136">
        <v>0</v>
      </c>
      <c r="E1136" t="s">
        <v>11</v>
      </c>
      <c r="F1136" t="s">
        <v>13</v>
      </c>
      <c r="G1136">
        <v>19673.335729999999</v>
      </c>
      <c r="H1136" t="str">
        <f t="shared" si="250"/>
        <v/>
      </c>
      <c r="I1136">
        <f t="shared" si="251"/>
        <v>19673.335729999999</v>
      </c>
      <c r="J1136" t="str">
        <f t="shared" si="238"/>
        <v/>
      </c>
      <c r="K1136">
        <f t="shared" si="239"/>
        <v>19673.335729999999</v>
      </c>
      <c r="L1136">
        <f t="shared" si="240"/>
        <v>19673.335729999999</v>
      </c>
      <c r="M1136" t="str">
        <f t="shared" si="241"/>
        <v/>
      </c>
      <c r="N1136" t="str">
        <f t="shared" si="242"/>
        <v/>
      </c>
      <c r="O1136" s="8">
        <f t="shared" si="243"/>
        <v>19673.335729999999</v>
      </c>
      <c r="P1136" t="str">
        <f t="shared" si="244"/>
        <v/>
      </c>
      <c r="Q1136" s="8">
        <f t="shared" si="245"/>
        <v>19673.335729999999</v>
      </c>
      <c r="R1136" s="8" t="str">
        <f t="shared" si="246"/>
        <v/>
      </c>
      <c r="S1136" s="8" t="str">
        <f t="shared" si="247"/>
        <v/>
      </c>
      <c r="T1136" s="8" t="str">
        <f t="shared" si="248"/>
        <v/>
      </c>
      <c r="U1136" s="8">
        <f t="shared" si="249"/>
        <v>19673.335729999999</v>
      </c>
    </row>
    <row r="1137" spans="1:21" ht="17" x14ac:dyDescent="0.2">
      <c r="A1137">
        <v>50</v>
      </c>
      <c r="B1137" t="s">
        <v>7</v>
      </c>
      <c r="C1137">
        <v>28.12</v>
      </c>
      <c r="D1137">
        <v>3</v>
      </c>
      <c r="E1137" t="s">
        <v>11</v>
      </c>
      <c r="F1137" t="s">
        <v>13</v>
      </c>
      <c r="G1137">
        <v>11085.586799999999</v>
      </c>
      <c r="H1137" t="str">
        <f t="shared" si="250"/>
        <v/>
      </c>
      <c r="I1137">
        <f t="shared" si="251"/>
        <v>11085.586799999999</v>
      </c>
      <c r="J1137" t="str">
        <f t="shared" si="238"/>
        <v/>
      </c>
      <c r="K1137">
        <f t="shared" si="239"/>
        <v>11085.586799999999</v>
      </c>
      <c r="L1137" t="str">
        <f t="shared" si="240"/>
        <v/>
      </c>
      <c r="M1137">
        <f t="shared" si="241"/>
        <v>11085.586799999999</v>
      </c>
      <c r="N1137" t="str">
        <f t="shared" si="242"/>
        <v/>
      </c>
      <c r="O1137" s="8">
        <f t="shared" si="243"/>
        <v>11085.586799999999</v>
      </c>
      <c r="P1137" t="str">
        <f t="shared" si="244"/>
        <v/>
      </c>
      <c r="Q1137" s="8">
        <f t="shared" si="245"/>
        <v>11085.586799999999</v>
      </c>
      <c r="R1137" s="8" t="str">
        <f t="shared" si="246"/>
        <v/>
      </c>
      <c r="S1137" s="8" t="str">
        <f t="shared" si="247"/>
        <v/>
      </c>
      <c r="T1137" s="8" t="str">
        <f t="shared" si="248"/>
        <v/>
      </c>
      <c r="U1137" s="8">
        <f t="shared" si="249"/>
        <v>11085.586799999999</v>
      </c>
    </row>
    <row r="1138" spans="1:21" ht="17" x14ac:dyDescent="0.2">
      <c r="A1138">
        <v>44</v>
      </c>
      <c r="B1138" t="s">
        <v>7</v>
      </c>
      <c r="C1138">
        <v>25</v>
      </c>
      <c r="D1138">
        <v>1</v>
      </c>
      <c r="E1138" t="s">
        <v>11</v>
      </c>
      <c r="F1138" t="s">
        <v>9</v>
      </c>
      <c r="G1138">
        <v>7623.518</v>
      </c>
      <c r="H1138" t="str">
        <f t="shared" si="250"/>
        <v/>
      </c>
      <c r="I1138">
        <f t="shared" si="251"/>
        <v>7623.518</v>
      </c>
      <c r="J1138">
        <f t="shared" si="238"/>
        <v>7623.518</v>
      </c>
      <c r="K1138" t="str">
        <f t="shared" si="239"/>
        <v/>
      </c>
      <c r="L1138" t="str">
        <f t="shared" si="240"/>
        <v/>
      </c>
      <c r="M1138">
        <f t="shared" si="241"/>
        <v>7623.518</v>
      </c>
      <c r="N1138">
        <f t="shared" si="242"/>
        <v>7623.518</v>
      </c>
      <c r="O1138" s="8" t="str">
        <f t="shared" si="243"/>
        <v/>
      </c>
      <c r="P1138" t="str">
        <f t="shared" si="244"/>
        <v/>
      </c>
      <c r="Q1138" s="8">
        <f t="shared" si="245"/>
        <v>7623.518</v>
      </c>
      <c r="R1138" s="8" t="str">
        <f t="shared" si="246"/>
        <v/>
      </c>
      <c r="S1138" s="8">
        <f t="shared" si="247"/>
        <v>7623.518</v>
      </c>
      <c r="T1138" s="8" t="str">
        <f t="shared" si="248"/>
        <v/>
      </c>
      <c r="U1138" s="8" t="str">
        <f t="shared" si="249"/>
        <v/>
      </c>
    </row>
    <row r="1139" spans="1:21" ht="17" x14ac:dyDescent="0.2">
      <c r="A1139">
        <v>26</v>
      </c>
      <c r="B1139" t="s">
        <v>7</v>
      </c>
      <c r="C1139">
        <v>22.23</v>
      </c>
      <c r="D1139">
        <v>0</v>
      </c>
      <c r="E1139" t="s">
        <v>11</v>
      </c>
      <c r="F1139" t="s">
        <v>13</v>
      </c>
      <c r="G1139">
        <v>3176.2876999999999</v>
      </c>
      <c r="H1139" t="str">
        <f t="shared" si="250"/>
        <v/>
      </c>
      <c r="I1139">
        <f t="shared" si="251"/>
        <v>3176.2876999999999</v>
      </c>
      <c r="J1139">
        <f t="shared" si="238"/>
        <v>3176.2876999999999</v>
      </c>
      <c r="K1139" t="str">
        <f t="shared" si="239"/>
        <v/>
      </c>
      <c r="L1139" t="str">
        <f t="shared" si="240"/>
        <v/>
      </c>
      <c r="M1139">
        <f t="shared" si="241"/>
        <v>3176.2876999999999</v>
      </c>
      <c r="N1139" t="str">
        <f t="shared" si="242"/>
        <v/>
      </c>
      <c r="O1139" s="8">
        <f t="shared" si="243"/>
        <v>3176.2876999999999</v>
      </c>
      <c r="P1139" t="str">
        <f t="shared" si="244"/>
        <v/>
      </c>
      <c r="Q1139" s="8">
        <f t="shared" si="245"/>
        <v>3176.2876999999999</v>
      </c>
      <c r="R1139" s="8" t="str">
        <f t="shared" si="246"/>
        <v/>
      </c>
      <c r="S1139" s="8" t="str">
        <f t="shared" si="247"/>
        <v/>
      </c>
      <c r="T1139" s="8" t="str">
        <f t="shared" si="248"/>
        <v/>
      </c>
      <c r="U1139" s="8">
        <f t="shared" si="249"/>
        <v>3176.2876999999999</v>
      </c>
    </row>
    <row r="1140" spans="1:21" ht="17" x14ac:dyDescent="0.2">
      <c r="A1140">
        <v>33</v>
      </c>
      <c r="B1140" t="s">
        <v>10</v>
      </c>
      <c r="C1140">
        <v>30.25</v>
      </c>
      <c r="D1140">
        <v>0</v>
      </c>
      <c r="E1140" t="s">
        <v>11</v>
      </c>
      <c r="F1140" t="s">
        <v>12</v>
      </c>
      <c r="G1140">
        <v>3704.3544999999999</v>
      </c>
      <c r="H1140" t="str">
        <f t="shared" si="250"/>
        <v/>
      </c>
      <c r="I1140">
        <f t="shared" si="251"/>
        <v>3704.3544999999999</v>
      </c>
      <c r="J1140" t="str">
        <f t="shared" si="238"/>
        <v/>
      </c>
      <c r="K1140">
        <f t="shared" si="239"/>
        <v>3704.3544999999999</v>
      </c>
      <c r="L1140">
        <f t="shared" si="240"/>
        <v>3704.3544999999999</v>
      </c>
      <c r="M1140" t="str">
        <f t="shared" si="241"/>
        <v/>
      </c>
      <c r="N1140">
        <f t="shared" si="242"/>
        <v>3704.3544999999999</v>
      </c>
      <c r="O1140" s="8" t="str">
        <f t="shared" si="243"/>
        <v/>
      </c>
      <c r="P1140">
        <f t="shared" si="244"/>
        <v>3704.3544999999999</v>
      </c>
      <c r="Q1140" s="8" t="str">
        <f t="shared" si="245"/>
        <v/>
      </c>
      <c r="R1140" s="8">
        <f t="shared" si="246"/>
        <v>3704.3544999999999</v>
      </c>
      <c r="S1140" s="8" t="str">
        <f t="shared" si="247"/>
        <v/>
      </c>
      <c r="T1140" s="8" t="str">
        <f t="shared" si="248"/>
        <v/>
      </c>
      <c r="U1140" s="8" t="str">
        <f t="shared" si="249"/>
        <v/>
      </c>
    </row>
    <row r="1141" spans="1:21" ht="17" x14ac:dyDescent="0.2">
      <c r="A1141">
        <v>19</v>
      </c>
      <c r="B1141" t="s">
        <v>7</v>
      </c>
      <c r="C1141">
        <v>32.49</v>
      </c>
      <c r="D1141">
        <v>0</v>
      </c>
      <c r="E1141" t="s">
        <v>8</v>
      </c>
      <c r="F1141" t="s">
        <v>13</v>
      </c>
      <c r="G1141">
        <v>36898.733079999998</v>
      </c>
      <c r="H1141">
        <f t="shared" si="250"/>
        <v>36898.733079999998</v>
      </c>
      <c r="I1141" t="str">
        <f t="shared" si="251"/>
        <v/>
      </c>
      <c r="J1141" t="str">
        <f t="shared" si="238"/>
        <v/>
      </c>
      <c r="K1141">
        <f t="shared" si="239"/>
        <v>36898.733079999998</v>
      </c>
      <c r="L1141" t="str">
        <f t="shared" si="240"/>
        <v/>
      </c>
      <c r="M1141">
        <f t="shared" si="241"/>
        <v>36898.733079999998</v>
      </c>
      <c r="N1141" t="str">
        <f t="shared" si="242"/>
        <v/>
      </c>
      <c r="O1141" s="8">
        <f t="shared" si="243"/>
        <v>36898.733079999998</v>
      </c>
      <c r="P1141" t="str">
        <f t="shared" si="244"/>
        <v/>
      </c>
      <c r="Q1141" s="8">
        <f t="shared" si="245"/>
        <v>36898.733079999998</v>
      </c>
      <c r="R1141" s="8" t="str">
        <f t="shared" si="246"/>
        <v/>
      </c>
      <c r="S1141" s="8" t="str">
        <f t="shared" si="247"/>
        <v/>
      </c>
      <c r="T1141" s="8" t="str">
        <f t="shared" si="248"/>
        <v/>
      </c>
      <c r="U1141" s="8">
        <f t="shared" si="249"/>
        <v>36898.733079999998</v>
      </c>
    </row>
    <row r="1142" spans="1:21" ht="17" x14ac:dyDescent="0.2">
      <c r="A1142">
        <v>50</v>
      </c>
      <c r="B1142" t="s">
        <v>10</v>
      </c>
      <c r="C1142">
        <v>37.07</v>
      </c>
      <c r="D1142">
        <v>1</v>
      </c>
      <c r="E1142" t="s">
        <v>11</v>
      </c>
      <c r="F1142" t="s">
        <v>12</v>
      </c>
      <c r="G1142">
        <v>9048.0272999999997</v>
      </c>
      <c r="H1142" t="str">
        <f t="shared" si="250"/>
        <v/>
      </c>
      <c r="I1142">
        <f t="shared" si="251"/>
        <v>9048.0272999999997</v>
      </c>
      <c r="J1142" t="str">
        <f t="shared" si="238"/>
        <v/>
      </c>
      <c r="K1142">
        <f t="shared" si="239"/>
        <v>9048.0272999999997</v>
      </c>
      <c r="L1142">
        <f t="shared" si="240"/>
        <v>9048.0272999999997</v>
      </c>
      <c r="M1142" t="str">
        <f t="shared" si="241"/>
        <v/>
      </c>
      <c r="N1142">
        <f t="shared" si="242"/>
        <v>9048.0272999999997</v>
      </c>
      <c r="O1142" s="8" t="str">
        <f t="shared" si="243"/>
        <v/>
      </c>
      <c r="P1142">
        <f t="shared" si="244"/>
        <v>9048.0272999999997</v>
      </c>
      <c r="Q1142" s="8" t="str">
        <f t="shared" si="245"/>
        <v/>
      </c>
      <c r="R1142" s="8">
        <f t="shared" si="246"/>
        <v>9048.0272999999997</v>
      </c>
      <c r="S1142" s="8" t="str">
        <f t="shared" si="247"/>
        <v/>
      </c>
      <c r="T1142" s="8" t="str">
        <f t="shared" si="248"/>
        <v/>
      </c>
      <c r="U1142" s="8" t="str">
        <f t="shared" si="249"/>
        <v/>
      </c>
    </row>
    <row r="1143" spans="1:21" ht="17" x14ac:dyDescent="0.2">
      <c r="A1143">
        <v>41</v>
      </c>
      <c r="B1143" t="s">
        <v>7</v>
      </c>
      <c r="C1143">
        <v>32.6</v>
      </c>
      <c r="D1143">
        <v>3</v>
      </c>
      <c r="E1143" t="s">
        <v>11</v>
      </c>
      <c r="F1143" t="s">
        <v>9</v>
      </c>
      <c r="G1143">
        <v>7954.5169999999998</v>
      </c>
      <c r="H1143" t="str">
        <f t="shared" si="250"/>
        <v/>
      </c>
      <c r="I1143">
        <f t="shared" si="251"/>
        <v>7954.5169999999998</v>
      </c>
      <c r="J1143" t="str">
        <f t="shared" si="238"/>
        <v/>
      </c>
      <c r="K1143">
        <f t="shared" si="239"/>
        <v>7954.5169999999998</v>
      </c>
      <c r="L1143" t="str">
        <f t="shared" si="240"/>
        <v/>
      </c>
      <c r="M1143">
        <f t="shared" si="241"/>
        <v>7954.5169999999998</v>
      </c>
      <c r="N1143">
        <f t="shared" si="242"/>
        <v>7954.5169999999998</v>
      </c>
      <c r="O1143" s="8" t="str">
        <f t="shared" si="243"/>
        <v/>
      </c>
      <c r="P1143" t="str">
        <f t="shared" si="244"/>
        <v/>
      </c>
      <c r="Q1143" s="8">
        <f t="shared" si="245"/>
        <v>7954.5169999999998</v>
      </c>
      <c r="R1143" s="8" t="str">
        <f t="shared" si="246"/>
        <v/>
      </c>
      <c r="S1143" s="8">
        <f t="shared" si="247"/>
        <v>7954.5169999999998</v>
      </c>
      <c r="T1143" s="8" t="str">
        <f t="shared" si="248"/>
        <v/>
      </c>
      <c r="U1143" s="8" t="str">
        <f t="shared" si="249"/>
        <v/>
      </c>
    </row>
    <row r="1144" spans="1:21" ht="17" x14ac:dyDescent="0.2">
      <c r="A1144">
        <v>52</v>
      </c>
      <c r="B1144" t="s">
        <v>7</v>
      </c>
      <c r="C1144">
        <v>24.86</v>
      </c>
      <c r="D1144">
        <v>0</v>
      </c>
      <c r="E1144" t="s">
        <v>11</v>
      </c>
      <c r="F1144" t="s">
        <v>12</v>
      </c>
      <c r="G1144">
        <v>27117.993780000001</v>
      </c>
      <c r="H1144" t="str">
        <f t="shared" si="250"/>
        <v/>
      </c>
      <c r="I1144">
        <f t="shared" si="251"/>
        <v>27117.993780000001</v>
      </c>
      <c r="J1144">
        <f t="shared" si="238"/>
        <v>27117.993780000001</v>
      </c>
      <c r="K1144" t="str">
        <f t="shared" si="239"/>
        <v/>
      </c>
      <c r="L1144" t="str">
        <f t="shared" si="240"/>
        <v/>
      </c>
      <c r="M1144">
        <f t="shared" si="241"/>
        <v>27117.993780000001</v>
      </c>
      <c r="N1144">
        <f t="shared" si="242"/>
        <v>27117.993780000001</v>
      </c>
      <c r="O1144" s="8" t="str">
        <f t="shared" si="243"/>
        <v/>
      </c>
      <c r="P1144">
        <f t="shared" si="244"/>
        <v>27117.993780000001</v>
      </c>
      <c r="Q1144" s="8" t="str">
        <f t="shared" si="245"/>
        <v/>
      </c>
      <c r="R1144" s="8">
        <f t="shared" si="246"/>
        <v>27117.993780000001</v>
      </c>
      <c r="S1144" s="8" t="str">
        <f t="shared" si="247"/>
        <v/>
      </c>
      <c r="T1144" s="8" t="str">
        <f t="shared" si="248"/>
        <v/>
      </c>
      <c r="U1144" s="8" t="str">
        <f t="shared" si="249"/>
        <v/>
      </c>
    </row>
    <row r="1145" spans="1:21" ht="17" x14ac:dyDescent="0.2">
      <c r="A1145">
        <v>39</v>
      </c>
      <c r="B1145" t="s">
        <v>10</v>
      </c>
      <c r="C1145">
        <v>32.340000000000003</v>
      </c>
      <c r="D1145">
        <v>2</v>
      </c>
      <c r="E1145" t="s">
        <v>11</v>
      </c>
      <c r="F1145" t="s">
        <v>12</v>
      </c>
      <c r="G1145">
        <v>6338.0756000000001</v>
      </c>
      <c r="H1145" t="str">
        <f t="shared" si="250"/>
        <v/>
      </c>
      <c r="I1145">
        <f t="shared" si="251"/>
        <v>6338.0756000000001</v>
      </c>
      <c r="J1145" t="str">
        <f t="shared" si="238"/>
        <v/>
      </c>
      <c r="K1145">
        <f t="shared" si="239"/>
        <v>6338.0756000000001</v>
      </c>
      <c r="L1145">
        <f t="shared" si="240"/>
        <v>6338.0756000000001</v>
      </c>
      <c r="M1145" t="str">
        <f t="shared" si="241"/>
        <v/>
      </c>
      <c r="N1145">
        <f t="shared" si="242"/>
        <v>6338.0756000000001</v>
      </c>
      <c r="O1145" s="8" t="str">
        <f t="shared" si="243"/>
        <v/>
      </c>
      <c r="P1145">
        <f t="shared" si="244"/>
        <v>6338.0756000000001</v>
      </c>
      <c r="Q1145" s="8" t="str">
        <f t="shared" si="245"/>
        <v/>
      </c>
      <c r="R1145" s="8">
        <f t="shared" si="246"/>
        <v>6338.0756000000001</v>
      </c>
      <c r="S1145" s="8" t="str">
        <f t="shared" si="247"/>
        <v/>
      </c>
      <c r="T1145" s="8" t="str">
        <f t="shared" si="248"/>
        <v/>
      </c>
      <c r="U1145" s="8" t="str">
        <f t="shared" si="249"/>
        <v/>
      </c>
    </row>
    <row r="1146" spans="1:21" ht="17" x14ac:dyDescent="0.2">
      <c r="A1146">
        <v>50</v>
      </c>
      <c r="B1146" t="s">
        <v>10</v>
      </c>
      <c r="C1146">
        <v>32.299999999999997</v>
      </c>
      <c r="D1146">
        <v>2</v>
      </c>
      <c r="E1146" t="s">
        <v>11</v>
      </c>
      <c r="F1146" t="s">
        <v>9</v>
      </c>
      <c r="G1146">
        <v>9630.3970000000008</v>
      </c>
      <c r="H1146" t="str">
        <f t="shared" si="250"/>
        <v/>
      </c>
      <c r="I1146">
        <f t="shared" si="251"/>
        <v>9630.3970000000008</v>
      </c>
      <c r="J1146" t="str">
        <f t="shared" si="238"/>
        <v/>
      </c>
      <c r="K1146">
        <f t="shared" si="239"/>
        <v>9630.3970000000008</v>
      </c>
      <c r="L1146">
        <f t="shared" si="240"/>
        <v>9630.3970000000008</v>
      </c>
      <c r="M1146" t="str">
        <f t="shared" si="241"/>
        <v/>
      </c>
      <c r="N1146">
        <f t="shared" si="242"/>
        <v>9630.3970000000008</v>
      </c>
      <c r="O1146" s="8" t="str">
        <f t="shared" si="243"/>
        <v/>
      </c>
      <c r="P1146" t="str">
        <f t="shared" si="244"/>
        <v/>
      </c>
      <c r="Q1146" s="8">
        <f t="shared" si="245"/>
        <v>9630.3970000000008</v>
      </c>
      <c r="R1146" s="8" t="str">
        <f t="shared" si="246"/>
        <v/>
      </c>
      <c r="S1146" s="8">
        <f t="shared" si="247"/>
        <v>9630.3970000000008</v>
      </c>
      <c r="T1146" s="8" t="str">
        <f t="shared" si="248"/>
        <v/>
      </c>
      <c r="U1146" s="8" t="str">
        <f t="shared" si="249"/>
        <v/>
      </c>
    </row>
    <row r="1147" spans="1:21" ht="17" x14ac:dyDescent="0.2">
      <c r="A1147">
        <v>52</v>
      </c>
      <c r="B1147" t="s">
        <v>10</v>
      </c>
      <c r="C1147">
        <v>32.774999999999999</v>
      </c>
      <c r="D1147">
        <v>3</v>
      </c>
      <c r="E1147" t="s">
        <v>11</v>
      </c>
      <c r="F1147" t="s">
        <v>13</v>
      </c>
      <c r="G1147">
        <v>11289.10925</v>
      </c>
      <c r="H1147" t="str">
        <f t="shared" si="250"/>
        <v/>
      </c>
      <c r="I1147">
        <f t="shared" si="251"/>
        <v>11289.10925</v>
      </c>
      <c r="J1147" t="str">
        <f t="shared" si="238"/>
        <v/>
      </c>
      <c r="K1147">
        <f t="shared" si="239"/>
        <v>11289.10925</v>
      </c>
      <c r="L1147">
        <f t="shared" si="240"/>
        <v>11289.10925</v>
      </c>
      <c r="M1147" t="str">
        <f t="shared" si="241"/>
        <v/>
      </c>
      <c r="N1147" t="str">
        <f t="shared" si="242"/>
        <v/>
      </c>
      <c r="O1147" s="8">
        <f t="shared" si="243"/>
        <v>11289.10925</v>
      </c>
      <c r="P1147" t="str">
        <f t="shared" si="244"/>
        <v/>
      </c>
      <c r="Q1147" s="8">
        <f t="shared" si="245"/>
        <v>11289.10925</v>
      </c>
      <c r="R1147" s="8" t="str">
        <f t="shared" si="246"/>
        <v/>
      </c>
      <c r="S1147" s="8" t="str">
        <f t="shared" si="247"/>
        <v/>
      </c>
      <c r="T1147" s="8" t="str">
        <f t="shared" si="248"/>
        <v/>
      </c>
      <c r="U1147" s="8">
        <f t="shared" si="249"/>
        <v>11289.10925</v>
      </c>
    </row>
    <row r="1148" spans="1:21" ht="17" x14ac:dyDescent="0.2">
      <c r="A1148">
        <v>60</v>
      </c>
      <c r="B1148" t="s">
        <v>10</v>
      </c>
      <c r="C1148">
        <v>32.799999999999997</v>
      </c>
      <c r="D1148">
        <v>0</v>
      </c>
      <c r="E1148" t="s">
        <v>8</v>
      </c>
      <c r="F1148" t="s">
        <v>9</v>
      </c>
      <c r="G1148">
        <v>52590.829389999999</v>
      </c>
      <c r="H1148">
        <f t="shared" si="250"/>
        <v>52590.829389999999</v>
      </c>
      <c r="I1148" t="str">
        <f t="shared" si="251"/>
        <v/>
      </c>
      <c r="J1148" t="str">
        <f t="shared" si="238"/>
        <v/>
      </c>
      <c r="K1148">
        <f t="shared" si="239"/>
        <v>52590.829389999999</v>
      </c>
      <c r="L1148">
        <f t="shared" si="240"/>
        <v>52590.829389999999</v>
      </c>
      <c r="M1148" t="str">
        <f t="shared" si="241"/>
        <v/>
      </c>
      <c r="N1148">
        <f t="shared" si="242"/>
        <v>52590.829389999999</v>
      </c>
      <c r="O1148" s="8" t="str">
        <f t="shared" si="243"/>
        <v/>
      </c>
      <c r="P1148" t="str">
        <f t="shared" si="244"/>
        <v/>
      </c>
      <c r="Q1148" s="8">
        <f t="shared" si="245"/>
        <v>52590.829389999999</v>
      </c>
      <c r="R1148" s="8" t="str">
        <f t="shared" si="246"/>
        <v/>
      </c>
      <c r="S1148" s="8">
        <f t="shared" si="247"/>
        <v>52590.829389999999</v>
      </c>
      <c r="T1148" s="8" t="str">
        <f t="shared" si="248"/>
        <v/>
      </c>
      <c r="U1148" s="8" t="str">
        <f t="shared" si="249"/>
        <v/>
      </c>
    </row>
    <row r="1149" spans="1:21" ht="17" x14ac:dyDescent="0.2">
      <c r="A1149">
        <v>20</v>
      </c>
      <c r="B1149" t="s">
        <v>7</v>
      </c>
      <c r="C1149">
        <v>31.92</v>
      </c>
      <c r="D1149">
        <v>0</v>
      </c>
      <c r="E1149" t="s">
        <v>11</v>
      </c>
      <c r="F1149" t="s">
        <v>13</v>
      </c>
      <c r="G1149">
        <v>2261.5688</v>
      </c>
      <c r="H1149" t="str">
        <f t="shared" si="250"/>
        <v/>
      </c>
      <c r="I1149">
        <f t="shared" si="251"/>
        <v>2261.5688</v>
      </c>
      <c r="J1149" t="str">
        <f t="shared" si="238"/>
        <v/>
      </c>
      <c r="K1149">
        <f t="shared" si="239"/>
        <v>2261.5688</v>
      </c>
      <c r="L1149" t="str">
        <f t="shared" si="240"/>
        <v/>
      </c>
      <c r="M1149">
        <f t="shared" si="241"/>
        <v>2261.5688</v>
      </c>
      <c r="N1149" t="str">
        <f t="shared" si="242"/>
        <v/>
      </c>
      <c r="O1149" s="8">
        <f t="shared" si="243"/>
        <v>2261.5688</v>
      </c>
      <c r="P1149" t="str">
        <f t="shared" si="244"/>
        <v/>
      </c>
      <c r="Q1149" s="8">
        <f t="shared" si="245"/>
        <v>2261.5688</v>
      </c>
      <c r="R1149" s="8" t="str">
        <f t="shared" si="246"/>
        <v/>
      </c>
      <c r="S1149" s="8" t="str">
        <f t="shared" si="247"/>
        <v/>
      </c>
      <c r="T1149" s="8" t="str">
        <f t="shared" si="248"/>
        <v/>
      </c>
      <c r="U1149" s="8">
        <f t="shared" si="249"/>
        <v>2261.5688</v>
      </c>
    </row>
    <row r="1150" spans="1:21" ht="17" x14ac:dyDescent="0.2">
      <c r="A1150">
        <v>55</v>
      </c>
      <c r="B1150" t="s">
        <v>10</v>
      </c>
      <c r="C1150">
        <v>21.5</v>
      </c>
      <c r="D1150">
        <v>1</v>
      </c>
      <c r="E1150" t="s">
        <v>11</v>
      </c>
      <c r="F1150" t="s">
        <v>9</v>
      </c>
      <c r="G1150">
        <v>10791.96</v>
      </c>
      <c r="H1150" t="str">
        <f t="shared" si="250"/>
        <v/>
      </c>
      <c r="I1150">
        <f t="shared" si="251"/>
        <v>10791.96</v>
      </c>
      <c r="J1150">
        <f t="shared" si="238"/>
        <v>10791.96</v>
      </c>
      <c r="K1150" t="str">
        <f t="shared" si="239"/>
        <v/>
      </c>
      <c r="L1150">
        <f t="shared" si="240"/>
        <v>10791.96</v>
      </c>
      <c r="M1150" t="str">
        <f t="shared" si="241"/>
        <v/>
      </c>
      <c r="N1150">
        <f t="shared" si="242"/>
        <v>10791.96</v>
      </c>
      <c r="O1150" s="8" t="str">
        <f t="shared" si="243"/>
        <v/>
      </c>
      <c r="P1150" t="str">
        <f t="shared" si="244"/>
        <v/>
      </c>
      <c r="Q1150" s="8">
        <f t="shared" si="245"/>
        <v>10791.96</v>
      </c>
      <c r="R1150" s="8" t="str">
        <f t="shared" si="246"/>
        <v/>
      </c>
      <c r="S1150" s="8">
        <f t="shared" si="247"/>
        <v>10791.96</v>
      </c>
      <c r="T1150" s="8" t="str">
        <f t="shared" si="248"/>
        <v/>
      </c>
      <c r="U1150" s="8" t="str">
        <f t="shared" si="249"/>
        <v/>
      </c>
    </row>
    <row r="1151" spans="1:21" ht="17" x14ac:dyDescent="0.2">
      <c r="A1151">
        <v>42</v>
      </c>
      <c r="B1151" t="s">
        <v>10</v>
      </c>
      <c r="C1151">
        <v>34.1</v>
      </c>
      <c r="D1151">
        <v>0</v>
      </c>
      <c r="E1151" t="s">
        <v>11</v>
      </c>
      <c r="F1151" t="s">
        <v>9</v>
      </c>
      <c r="G1151">
        <v>5979.7309999999998</v>
      </c>
      <c r="H1151" t="str">
        <f t="shared" si="250"/>
        <v/>
      </c>
      <c r="I1151">
        <f t="shared" si="251"/>
        <v>5979.7309999999998</v>
      </c>
      <c r="J1151" t="str">
        <f t="shared" si="238"/>
        <v/>
      </c>
      <c r="K1151">
        <f t="shared" si="239"/>
        <v>5979.7309999999998</v>
      </c>
      <c r="L1151">
        <f t="shared" si="240"/>
        <v>5979.7309999999998</v>
      </c>
      <c r="M1151" t="str">
        <f t="shared" si="241"/>
        <v/>
      </c>
      <c r="N1151">
        <f t="shared" si="242"/>
        <v>5979.7309999999998</v>
      </c>
      <c r="O1151" s="8" t="str">
        <f t="shared" si="243"/>
        <v/>
      </c>
      <c r="P1151" t="str">
        <f t="shared" si="244"/>
        <v/>
      </c>
      <c r="Q1151" s="8">
        <f t="shared" si="245"/>
        <v>5979.7309999999998</v>
      </c>
      <c r="R1151" s="8" t="str">
        <f t="shared" si="246"/>
        <v/>
      </c>
      <c r="S1151" s="8">
        <f t="shared" si="247"/>
        <v>5979.7309999999998</v>
      </c>
      <c r="T1151" s="8" t="str">
        <f t="shared" si="248"/>
        <v/>
      </c>
      <c r="U1151" s="8" t="str">
        <f t="shared" si="249"/>
        <v/>
      </c>
    </row>
    <row r="1152" spans="1:21" ht="17" x14ac:dyDescent="0.2">
      <c r="A1152">
        <v>18</v>
      </c>
      <c r="B1152" t="s">
        <v>7</v>
      </c>
      <c r="C1152">
        <v>30.305</v>
      </c>
      <c r="D1152">
        <v>0</v>
      </c>
      <c r="E1152" t="s">
        <v>11</v>
      </c>
      <c r="F1152" t="s">
        <v>14</v>
      </c>
      <c r="G1152">
        <v>2203.7359499999998</v>
      </c>
      <c r="H1152" t="str">
        <f t="shared" si="250"/>
        <v/>
      </c>
      <c r="I1152">
        <f t="shared" si="251"/>
        <v>2203.7359499999998</v>
      </c>
      <c r="J1152" t="str">
        <f t="shared" si="238"/>
        <v/>
      </c>
      <c r="K1152">
        <f t="shared" si="239"/>
        <v>2203.7359499999998</v>
      </c>
      <c r="L1152" t="str">
        <f t="shared" si="240"/>
        <v/>
      </c>
      <c r="M1152">
        <f t="shared" si="241"/>
        <v>2203.7359499999998</v>
      </c>
      <c r="N1152" t="str">
        <f t="shared" si="242"/>
        <v/>
      </c>
      <c r="O1152" s="8">
        <f t="shared" si="243"/>
        <v>2203.7359499999998</v>
      </c>
      <c r="P1152">
        <f t="shared" si="244"/>
        <v>2203.7359499999998</v>
      </c>
      <c r="Q1152" s="8" t="str">
        <f t="shared" si="245"/>
        <v/>
      </c>
      <c r="R1152" s="8" t="str">
        <f t="shared" si="246"/>
        <v/>
      </c>
      <c r="S1152" s="8" t="str">
        <f t="shared" si="247"/>
        <v/>
      </c>
      <c r="T1152" s="8">
        <f t="shared" si="248"/>
        <v>2203.7359499999998</v>
      </c>
      <c r="U1152" s="8" t="str">
        <f t="shared" si="249"/>
        <v/>
      </c>
    </row>
    <row r="1153" spans="1:21" ht="17" x14ac:dyDescent="0.2">
      <c r="A1153">
        <v>58</v>
      </c>
      <c r="B1153" t="s">
        <v>7</v>
      </c>
      <c r="C1153">
        <v>36.479999999999997</v>
      </c>
      <c r="D1153">
        <v>0</v>
      </c>
      <c r="E1153" t="s">
        <v>11</v>
      </c>
      <c r="F1153" t="s">
        <v>13</v>
      </c>
      <c r="G1153">
        <v>12235.8392</v>
      </c>
      <c r="H1153" t="str">
        <f t="shared" si="250"/>
        <v/>
      </c>
      <c r="I1153">
        <f t="shared" si="251"/>
        <v>12235.8392</v>
      </c>
      <c r="J1153" t="str">
        <f t="shared" si="238"/>
        <v/>
      </c>
      <c r="K1153">
        <f t="shared" si="239"/>
        <v>12235.8392</v>
      </c>
      <c r="L1153" t="str">
        <f t="shared" si="240"/>
        <v/>
      </c>
      <c r="M1153">
        <f t="shared" si="241"/>
        <v>12235.8392</v>
      </c>
      <c r="N1153" t="str">
        <f t="shared" si="242"/>
        <v/>
      </c>
      <c r="O1153" s="8">
        <f t="shared" si="243"/>
        <v>12235.8392</v>
      </c>
      <c r="P1153" t="str">
        <f t="shared" si="244"/>
        <v/>
      </c>
      <c r="Q1153" s="8">
        <f t="shared" si="245"/>
        <v>12235.8392</v>
      </c>
      <c r="R1153" s="8" t="str">
        <f t="shared" si="246"/>
        <v/>
      </c>
      <c r="S1153" s="8" t="str">
        <f t="shared" si="247"/>
        <v/>
      </c>
      <c r="T1153" s="8" t="str">
        <f t="shared" si="248"/>
        <v/>
      </c>
      <c r="U1153" s="8">
        <f t="shared" si="249"/>
        <v>12235.8392</v>
      </c>
    </row>
    <row r="1154" spans="1:21" ht="17" x14ac:dyDescent="0.2">
      <c r="A1154">
        <v>43</v>
      </c>
      <c r="B1154" t="s">
        <v>7</v>
      </c>
      <c r="C1154">
        <v>32.56</v>
      </c>
      <c r="D1154">
        <v>3</v>
      </c>
      <c r="E1154" t="s">
        <v>8</v>
      </c>
      <c r="F1154" t="s">
        <v>12</v>
      </c>
      <c r="G1154">
        <v>40941.285400000001</v>
      </c>
      <c r="H1154">
        <f t="shared" si="250"/>
        <v>40941.285400000001</v>
      </c>
      <c r="I1154" t="str">
        <f t="shared" si="251"/>
        <v/>
      </c>
      <c r="J1154" t="str">
        <f t="shared" si="238"/>
        <v/>
      </c>
      <c r="K1154">
        <f t="shared" si="239"/>
        <v>40941.285400000001</v>
      </c>
      <c r="L1154" t="str">
        <f t="shared" si="240"/>
        <v/>
      </c>
      <c r="M1154">
        <f t="shared" si="241"/>
        <v>40941.285400000001</v>
      </c>
      <c r="N1154">
        <f t="shared" si="242"/>
        <v>40941.285400000001</v>
      </c>
      <c r="O1154" s="8" t="str">
        <f t="shared" si="243"/>
        <v/>
      </c>
      <c r="P1154">
        <f t="shared" si="244"/>
        <v>40941.285400000001</v>
      </c>
      <c r="Q1154" s="8" t="str">
        <f t="shared" si="245"/>
        <v/>
      </c>
      <c r="R1154" s="8">
        <f t="shared" si="246"/>
        <v>40941.285400000001</v>
      </c>
      <c r="S1154" s="8" t="str">
        <f t="shared" si="247"/>
        <v/>
      </c>
      <c r="T1154" s="8" t="str">
        <f t="shared" si="248"/>
        <v/>
      </c>
      <c r="U1154" s="8" t="str">
        <f t="shared" si="249"/>
        <v/>
      </c>
    </row>
    <row r="1155" spans="1:21" ht="17" x14ac:dyDescent="0.2">
      <c r="A1155">
        <v>35</v>
      </c>
      <c r="B1155" t="s">
        <v>7</v>
      </c>
      <c r="C1155">
        <v>35.814999999999998</v>
      </c>
      <c r="D1155">
        <v>1</v>
      </c>
      <c r="E1155" t="s">
        <v>11</v>
      </c>
      <c r="F1155" t="s">
        <v>13</v>
      </c>
      <c r="G1155">
        <v>5630.4578499999998</v>
      </c>
      <c r="H1155" t="str">
        <f t="shared" si="250"/>
        <v/>
      </c>
      <c r="I1155">
        <f t="shared" si="251"/>
        <v>5630.4578499999998</v>
      </c>
      <c r="J1155" t="str">
        <f t="shared" ref="J1155:J1218" si="252">IF(C1155&lt;=25,G1155,"")</f>
        <v/>
      </c>
      <c r="K1155">
        <f t="shared" ref="K1155:K1218" si="253">IF(C1155&gt;25,G1155,"")</f>
        <v>5630.4578499999998</v>
      </c>
      <c r="L1155" t="str">
        <f t="shared" ref="L1155:L1218" si="254">IF(B1155="male",G1155,"")</f>
        <v/>
      </c>
      <c r="M1155">
        <f t="shared" ref="M1155:M1218" si="255">IF(B1155="female",G1155,"")</f>
        <v>5630.4578499999998</v>
      </c>
      <c r="N1155" t="str">
        <f t="shared" ref="N1155:N1218" si="256">IF(OR(F1155="southwest", F1155="southeast"),G1155,"")</f>
        <v/>
      </c>
      <c r="O1155" s="8">
        <f t="shared" ref="O1155:O1218" si="257">IF(OR(F1155="northwest", F1155="northeast"), G1155, "")</f>
        <v>5630.4578499999998</v>
      </c>
      <c r="P1155" t="str">
        <f t="shared" ref="P1155:P1218" si="258">IF(OR(F1155="northeast", F1155="southeast"),G1155,"")</f>
        <v/>
      </c>
      <c r="Q1155" s="8">
        <f t="shared" ref="Q1155:Q1218" si="259">IF(OR(F1155="southwest", F1155="northwest"),G1155,"")</f>
        <v>5630.4578499999998</v>
      </c>
      <c r="R1155" s="8" t="str">
        <f t="shared" ref="R1155:R1218" si="260">IF(F1155="southeast",G1155,"")</f>
        <v/>
      </c>
      <c r="S1155" s="8" t="str">
        <f t="shared" ref="S1155:S1218" si="261">IF(F1155="southwest",G1155,"")</f>
        <v/>
      </c>
      <c r="T1155" s="8" t="str">
        <f t="shared" ref="T1155:T1218" si="262">IF(F1155="northeast", G1155,"")</f>
        <v/>
      </c>
      <c r="U1155" s="8">
        <f t="shared" ref="U1155:U1218" si="263">IF(F1155="northwest",G1155,"")</f>
        <v>5630.4578499999998</v>
      </c>
    </row>
    <row r="1156" spans="1:21" ht="17" x14ac:dyDescent="0.2">
      <c r="A1156">
        <v>48</v>
      </c>
      <c r="B1156" t="s">
        <v>7</v>
      </c>
      <c r="C1156">
        <v>27.93</v>
      </c>
      <c r="D1156">
        <v>4</v>
      </c>
      <c r="E1156" t="s">
        <v>11</v>
      </c>
      <c r="F1156" t="s">
        <v>13</v>
      </c>
      <c r="G1156">
        <v>11015.1747</v>
      </c>
      <c r="H1156" t="str">
        <f t="shared" ref="H1156:H1219" si="264">IF(E1156="yes",G1156,"")</f>
        <v/>
      </c>
      <c r="I1156">
        <f t="shared" ref="I1156:I1219" si="265">IF(E1156="no",G1156,"")</f>
        <v>11015.1747</v>
      </c>
      <c r="J1156" t="str">
        <f t="shared" si="252"/>
        <v/>
      </c>
      <c r="K1156">
        <f t="shared" si="253"/>
        <v>11015.1747</v>
      </c>
      <c r="L1156" t="str">
        <f t="shared" si="254"/>
        <v/>
      </c>
      <c r="M1156">
        <f t="shared" si="255"/>
        <v>11015.1747</v>
      </c>
      <c r="N1156" t="str">
        <f t="shared" si="256"/>
        <v/>
      </c>
      <c r="O1156" s="8">
        <f t="shared" si="257"/>
        <v>11015.1747</v>
      </c>
      <c r="P1156" t="str">
        <f t="shared" si="258"/>
        <v/>
      </c>
      <c r="Q1156" s="8">
        <f t="shared" si="259"/>
        <v>11015.1747</v>
      </c>
      <c r="R1156" s="8" t="str">
        <f t="shared" si="260"/>
        <v/>
      </c>
      <c r="S1156" s="8" t="str">
        <f t="shared" si="261"/>
        <v/>
      </c>
      <c r="T1156" s="8" t="str">
        <f t="shared" si="262"/>
        <v/>
      </c>
      <c r="U1156" s="8">
        <f t="shared" si="263"/>
        <v>11015.1747</v>
      </c>
    </row>
    <row r="1157" spans="1:21" ht="17" x14ac:dyDescent="0.2">
      <c r="A1157">
        <v>36</v>
      </c>
      <c r="B1157" t="s">
        <v>7</v>
      </c>
      <c r="C1157">
        <v>22.135000000000002</v>
      </c>
      <c r="D1157">
        <v>3</v>
      </c>
      <c r="E1157" t="s">
        <v>11</v>
      </c>
      <c r="F1157" t="s">
        <v>14</v>
      </c>
      <c r="G1157">
        <v>7228.2156500000001</v>
      </c>
      <c r="H1157" t="str">
        <f t="shared" si="264"/>
        <v/>
      </c>
      <c r="I1157">
        <f t="shared" si="265"/>
        <v>7228.2156500000001</v>
      </c>
      <c r="J1157">
        <f t="shared" si="252"/>
        <v>7228.2156500000001</v>
      </c>
      <c r="K1157" t="str">
        <f t="shared" si="253"/>
        <v/>
      </c>
      <c r="L1157" t="str">
        <f t="shared" si="254"/>
        <v/>
      </c>
      <c r="M1157">
        <f t="shared" si="255"/>
        <v>7228.2156500000001</v>
      </c>
      <c r="N1157" t="str">
        <f t="shared" si="256"/>
        <v/>
      </c>
      <c r="O1157" s="8">
        <f t="shared" si="257"/>
        <v>7228.2156500000001</v>
      </c>
      <c r="P1157">
        <f t="shared" si="258"/>
        <v>7228.2156500000001</v>
      </c>
      <c r="Q1157" s="8" t="str">
        <f t="shared" si="259"/>
        <v/>
      </c>
      <c r="R1157" s="8" t="str">
        <f t="shared" si="260"/>
        <v/>
      </c>
      <c r="S1157" s="8" t="str">
        <f t="shared" si="261"/>
        <v/>
      </c>
      <c r="T1157" s="8">
        <f t="shared" si="262"/>
        <v>7228.2156500000001</v>
      </c>
      <c r="U1157" s="8" t="str">
        <f t="shared" si="263"/>
        <v/>
      </c>
    </row>
    <row r="1158" spans="1:21" ht="17" x14ac:dyDescent="0.2">
      <c r="A1158">
        <v>19</v>
      </c>
      <c r="B1158" t="s">
        <v>10</v>
      </c>
      <c r="C1158">
        <v>44.88</v>
      </c>
      <c r="D1158">
        <v>0</v>
      </c>
      <c r="E1158" t="s">
        <v>8</v>
      </c>
      <c r="F1158" t="s">
        <v>12</v>
      </c>
      <c r="G1158">
        <v>39722.746200000001</v>
      </c>
      <c r="H1158">
        <f t="shared" si="264"/>
        <v>39722.746200000001</v>
      </c>
      <c r="I1158" t="str">
        <f t="shared" si="265"/>
        <v/>
      </c>
      <c r="J1158" t="str">
        <f t="shared" si="252"/>
        <v/>
      </c>
      <c r="K1158">
        <f t="shared" si="253"/>
        <v>39722.746200000001</v>
      </c>
      <c r="L1158">
        <f t="shared" si="254"/>
        <v>39722.746200000001</v>
      </c>
      <c r="M1158" t="str">
        <f t="shared" si="255"/>
        <v/>
      </c>
      <c r="N1158">
        <f t="shared" si="256"/>
        <v>39722.746200000001</v>
      </c>
      <c r="O1158" s="8" t="str">
        <f t="shared" si="257"/>
        <v/>
      </c>
      <c r="P1158">
        <f t="shared" si="258"/>
        <v>39722.746200000001</v>
      </c>
      <c r="Q1158" s="8" t="str">
        <f t="shared" si="259"/>
        <v/>
      </c>
      <c r="R1158" s="8">
        <f t="shared" si="260"/>
        <v>39722.746200000001</v>
      </c>
      <c r="S1158" s="8" t="str">
        <f t="shared" si="261"/>
        <v/>
      </c>
      <c r="T1158" s="8" t="str">
        <f t="shared" si="262"/>
        <v/>
      </c>
      <c r="U1158" s="8" t="str">
        <f t="shared" si="263"/>
        <v/>
      </c>
    </row>
    <row r="1159" spans="1:21" ht="17" x14ac:dyDescent="0.2">
      <c r="A1159">
        <v>23</v>
      </c>
      <c r="B1159" t="s">
        <v>7</v>
      </c>
      <c r="C1159">
        <v>23.18</v>
      </c>
      <c r="D1159">
        <v>2</v>
      </c>
      <c r="E1159" t="s">
        <v>11</v>
      </c>
      <c r="F1159" t="s">
        <v>13</v>
      </c>
      <c r="G1159">
        <v>14426.073850000001</v>
      </c>
      <c r="H1159" t="str">
        <f t="shared" si="264"/>
        <v/>
      </c>
      <c r="I1159">
        <f t="shared" si="265"/>
        <v>14426.073850000001</v>
      </c>
      <c r="J1159">
        <f t="shared" si="252"/>
        <v>14426.073850000001</v>
      </c>
      <c r="K1159" t="str">
        <f t="shared" si="253"/>
        <v/>
      </c>
      <c r="L1159" t="str">
        <f t="shared" si="254"/>
        <v/>
      </c>
      <c r="M1159">
        <f t="shared" si="255"/>
        <v>14426.073850000001</v>
      </c>
      <c r="N1159" t="str">
        <f t="shared" si="256"/>
        <v/>
      </c>
      <c r="O1159" s="8">
        <f t="shared" si="257"/>
        <v>14426.073850000001</v>
      </c>
      <c r="P1159" t="str">
        <f t="shared" si="258"/>
        <v/>
      </c>
      <c r="Q1159" s="8">
        <f t="shared" si="259"/>
        <v>14426.073850000001</v>
      </c>
      <c r="R1159" s="8" t="str">
        <f t="shared" si="260"/>
        <v/>
      </c>
      <c r="S1159" s="8" t="str">
        <f t="shared" si="261"/>
        <v/>
      </c>
      <c r="T1159" s="8" t="str">
        <f t="shared" si="262"/>
        <v/>
      </c>
      <c r="U1159" s="8">
        <f t="shared" si="263"/>
        <v>14426.073850000001</v>
      </c>
    </row>
    <row r="1160" spans="1:21" ht="17" x14ac:dyDescent="0.2">
      <c r="A1160">
        <v>20</v>
      </c>
      <c r="B1160" t="s">
        <v>7</v>
      </c>
      <c r="C1160">
        <v>30.59</v>
      </c>
      <c r="D1160">
        <v>0</v>
      </c>
      <c r="E1160" t="s">
        <v>11</v>
      </c>
      <c r="F1160" t="s">
        <v>14</v>
      </c>
      <c r="G1160">
        <v>2459.7201</v>
      </c>
      <c r="H1160" t="str">
        <f t="shared" si="264"/>
        <v/>
      </c>
      <c r="I1160">
        <f t="shared" si="265"/>
        <v>2459.7201</v>
      </c>
      <c r="J1160" t="str">
        <f t="shared" si="252"/>
        <v/>
      </c>
      <c r="K1160">
        <f t="shared" si="253"/>
        <v>2459.7201</v>
      </c>
      <c r="L1160" t="str">
        <f t="shared" si="254"/>
        <v/>
      </c>
      <c r="M1160">
        <f t="shared" si="255"/>
        <v>2459.7201</v>
      </c>
      <c r="N1160" t="str">
        <f t="shared" si="256"/>
        <v/>
      </c>
      <c r="O1160" s="8">
        <f t="shared" si="257"/>
        <v>2459.7201</v>
      </c>
      <c r="P1160">
        <f t="shared" si="258"/>
        <v>2459.7201</v>
      </c>
      <c r="Q1160" s="8" t="str">
        <f t="shared" si="259"/>
        <v/>
      </c>
      <c r="R1160" s="8" t="str">
        <f t="shared" si="260"/>
        <v/>
      </c>
      <c r="S1160" s="8" t="str">
        <f t="shared" si="261"/>
        <v/>
      </c>
      <c r="T1160" s="8">
        <f t="shared" si="262"/>
        <v>2459.7201</v>
      </c>
      <c r="U1160" s="8" t="str">
        <f t="shared" si="263"/>
        <v/>
      </c>
    </row>
    <row r="1161" spans="1:21" ht="17" x14ac:dyDescent="0.2">
      <c r="A1161">
        <v>32</v>
      </c>
      <c r="B1161" t="s">
        <v>7</v>
      </c>
      <c r="C1161">
        <v>41.1</v>
      </c>
      <c r="D1161">
        <v>0</v>
      </c>
      <c r="E1161" t="s">
        <v>11</v>
      </c>
      <c r="F1161" t="s">
        <v>9</v>
      </c>
      <c r="G1161">
        <v>3989.8409999999999</v>
      </c>
      <c r="H1161" t="str">
        <f t="shared" si="264"/>
        <v/>
      </c>
      <c r="I1161">
        <f t="shared" si="265"/>
        <v>3989.8409999999999</v>
      </c>
      <c r="J1161" t="str">
        <f t="shared" si="252"/>
        <v/>
      </c>
      <c r="K1161">
        <f t="shared" si="253"/>
        <v>3989.8409999999999</v>
      </c>
      <c r="L1161" t="str">
        <f t="shared" si="254"/>
        <v/>
      </c>
      <c r="M1161">
        <f t="shared" si="255"/>
        <v>3989.8409999999999</v>
      </c>
      <c r="N1161">
        <f t="shared" si="256"/>
        <v>3989.8409999999999</v>
      </c>
      <c r="O1161" s="8" t="str">
        <f t="shared" si="257"/>
        <v/>
      </c>
      <c r="P1161" t="str">
        <f t="shared" si="258"/>
        <v/>
      </c>
      <c r="Q1161" s="8">
        <f t="shared" si="259"/>
        <v>3989.8409999999999</v>
      </c>
      <c r="R1161" s="8" t="str">
        <f t="shared" si="260"/>
        <v/>
      </c>
      <c r="S1161" s="8">
        <f t="shared" si="261"/>
        <v>3989.8409999999999</v>
      </c>
      <c r="T1161" s="8" t="str">
        <f t="shared" si="262"/>
        <v/>
      </c>
      <c r="U1161" s="8" t="str">
        <f t="shared" si="263"/>
        <v/>
      </c>
    </row>
    <row r="1162" spans="1:21" ht="17" x14ac:dyDescent="0.2">
      <c r="A1162">
        <v>43</v>
      </c>
      <c r="B1162" t="s">
        <v>7</v>
      </c>
      <c r="C1162">
        <v>34.58</v>
      </c>
      <c r="D1162">
        <v>1</v>
      </c>
      <c r="E1162" t="s">
        <v>11</v>
      </c>
      <c r="F1162" t="s">
        <v>13</v>
      </c>
      <c r="G1162">
        <v>7727.2532000000001</v>
      </c>
      <c r="H1162" t="str">
        <f t="shared" si="264"/>
        <v/>
      </c>
      <c r="I1162">
        <f t="shared" si="265"/>
        <v>7727.2532000000001</v>
      </c>
      <c r="J1162" t="str">
        <f t="shared" si="252"/>
        <v/>
      </c>
      <c r="K1162">
        <f t="shared" si="253"/>
        <v>7727.2532000000001</v>
      </c>
      <c r="L1162" t="str">
        <f t="shared" si="254"/>
        <v/>
      </c>
      <c r="M1162">
        <f t="shared" si="255"/>
        <v>7727.2532000000001</v>
      </c>
      <c r="N1162" t="str">
        <f t="shared" si="256"/>
        <v/>
      </c>
      <c r="O1162" s="8">
        <f t="shared" si="257"/>
        <v>7727.2532000000001</v>
      </c>
      <c r="P1162" t="str">
        <f t="shared" si="258"/>
        <v/>
      </c>
      <c r="Q1162" s="8">
        <f t="shared" si="259"/>
        <v>7727.2532000000001</v>
      </c>
      <c r="R1162" s="8" t="str">
        <f t="shared" si="260"/>
        <v/>
      </c>
      <c r="S1162" s="8" t="str">
        <f t="shared" si="261"/>
        <v/>
      </c>
      <c r="T1162" s="8" t="str">
        <f t="shared" si="262"/>
        <v/>
      </c>
      <c r="U1162" s="8">
        <f t="shared" si="263"/>
        <v>7727.2532000000001</v>
      </c>
    </row>
    <row r="1163" spans="1:21" ht="17" x14ac:dyDescent="0.2">
      <c r="A1163">
        <v>34</v>
      </c>
      <c r="B1163" t="s">
        <v>10</v>
      </c>
      <c r="C1163">
        <v>42.13</v>
      </c>
      <c r="D1163">
        <v>2</v>
      </c>
      <c r="E1163" t="s">
        <v>11</v>
      </c>
      <c r="F1163" t="s">
        <v>12</v>
      </c>
      <c r="G1163">
        <v>5124.1886999999997</v>
      </c>
      <c r="H1163" t="str">
        <f t="shared" si="264"/>
        <v/>
      </c>
      <c r="I1163">
        <f t="shared" si="265"/>
        <v>5124.1886999999997</v>
      </c>
      <c r="J1163" t="str">
        <f t="shared" si="252"/>
        <v/>
      </c>
      <c r="K1163">
        <f t="shared" si="253"/>
        <v>5124.1886999999997</v>
      </c>
      <c r="L1163">
        <f t="shared" si="254"/>
        <v>5124.1886999999997</v>
      </c>
      <c r="M1163" t="str">
        <f t="shared" si="255"/>
        <v/>
      </c>
      <c r="N1163">
        <f t="shared" si="256"/>
        <v>5124.1886999999997</v>
      </c>
      <c r="O1163" s="8" t="str">
        <f t="shared" si="257"/>
        <v/>
      </c>
      <c r="P1163">
        <f t="shared" si="258"/>
        <v>5124.1886999999997</v>
      </c>
      <c r="Q1163" s="8" t="str">
        <f t="shared" si="259"/>
        <v/>
      </c>
      <c r="R1163" s="8">
        <f t="shared" si="260"/>
        <v>5124.1886999999997</v>
      </c>
      <c r="S1163" s="8" t="str">
        <f t="shared" si="261"/>
        <v/>
      </c>
      <c r="T1163" s="8" t="str">
        <f t="shared" si="262"/>
        <v/>
      </c>
      <c r="U1163" s="8" t="str">
        <f t="shared" si="263"/>
        <v/>
      </c>
    </row>
    <row r="1164" spans="1:21" ht="17" x14ac:dyDescent="0.2">
      <c r="A1164">
        <v>30</v>
      </c>
      <c r="B1164" t="s">
        <v>10</v>
      </c>
      <c r="C1164">
        <v>38.83</v>
      </c>
      <c r="D1164">
        <v>1</v>
      </c>
      <c r="E1164" t="s">
        <v>11</v>
      </c>
      <c r="F1164" t="s">
        <v>12</v>
      </c>
      <c r="G1164">
        <v>18963.171920000001</v>
      </c>
      <c r="H1164" t="str">
        <f t="shared" si="264"/>
        <v/>
      </c>
      <c r="I1164">
        <f t="shared" si="265"/>
        <v>18963.171920000001</v>
      </c>
      <c r="J1164" t="str">
        <f t="shared" si="252"/>
        <v/>
      </c>
      <c r="K1164">
        <f t="shared" si="253"/>
        <v>18963.171920000001</v>
      </c>
      <c r="L1164">
        <f t="shared" si="254"/>
        <v>18963.171920000001</v>
      </c>
      <c r="M1164" t="str">
        <f t="shared" si="255"/>
        <v/>
      </c>
      <c r="N1164">
        <f t="shared" si="256"/>
        <v>18963.171920000001</v>
      </c>
      <c r="O1164" s="8" t="str">
        <f t="shared" si="257"/>
        <v/>
      </c>
      <c r="P1164">
        <f t="shared" si="258"/>
        <v>18963.171920000001</v>
      </c>
      <c r="Q1164" s="8" t="str">
        <f t="shared" si="259"/>
        <v/>
      </c>
      <c r="R1164" s="8">
        <f t="shared" si="260"/>
        <v>18963.171920000001</v>
      </c>
      <c r="S1164" s="8" t="str">
        <f t="shared" si="261"/>
        <v/>
      </c>
      <c r="T1164" s="8" t="str">
        <f t="shared" si="262"/>
        <v/>
      </c>
      <c r="U1164" s="8" t="str">
        <f t="shared" si="263"/>
        <v/>
      </c>
    </row>
    <row r="1165" spans="1:21" ht="17" x14ac:dyDescent="0.2">
      <c r="A1165">
        <v>18</v>
      </c>
      <c r="B1165" t="s">
        <v>7</v>
      </c>
      <c r="C1165">
        <v>28.215</v>
      </c>
      <c r="D1165">
        <v>0</v>
      </c>
      <c r="E1165" t="s">
        <v>11</v>
      </c>
      <c r="F1165" t="s">
        <v>14</v>
      </c>
      <c r="G1165">
        <v>2200.8308499999998</v>
      </c>
      <c r="H1165" t="str">
        <f t="shared" si="264"/>
        <v/>
      </c>
      <c r="I1165">
        <f t="shared" si="265"/>
        <v>2200.8308499999998</v>
      </c>
      <c r="J1165" t="str">
        <f t="shared" si="252"/>
        <v/>
      </c>
      <c r="K1165">
        <f t="shared" si="253"/>
        <v>2200.8308499999998</v>
      </c>
      <c r="L1165" t="str">
        <f t="shared" si="254"/>
        <v/>
      </c>
      <c r="M1165">
        <f t="shared" si="255"/>
        <v>2200.8308499999998</v>
      </c>
      <c r="N1165" t="str">
        <f t="shared" si="256"/>
        <v/>
      </c>
      <c r="O1165" s="8">
        <f t="shared" si="257"/>
        <v>2200.8308499999998</v>
      </c>
      <c r="P1165">
        <f t="shared" si="258"/>
        <v>2200.8308499999998</v>
      </c>
      <c r="Q1165" s="8" t="str">
        <f t="shared" si="259"/>
        <v/>
      </c>
      <c r="R1165" s="8" t="str">
        <f t="shared" si="260"/>
        <v/>
      </c>
      <c r="S1165" s="8" t="str">
        <f t="shared" si="261"/>
        <v/>
      </c>
      <c r="T1165" s="8">
        <f t="shared" si="262"/>
        <v>2200.8308499999998</v>
      </c>
      <c r="U1165" s="8" t="str">
        <f t="shared" si="263"/>
        <v/>
      </c>
    </row>
    <row r="1166" spans="1:21" ht="17" x14ac:dyDescent="0.2">
      <c r="A1166">
        <v>41</v>
      </c>
      <c r="B1166" t="s">
        <v>7</v>
      </c>
      <c r="C1166">
        <v>28.31</v>
      </c>
      <c r="D1166">
        <v>1</v>
      </c>
      <c r="E1166" t="s">
        <v>11</v>
      </c>
      <c r="F1166" t="s">
        <v>13</v>
      </c>
      <c r="G1166">
        <v>7153.5538999999999</v>
      </c>
      <c r="H1166" t="str">
        <f t="shared" si="264"/>
        <v/>
      </c>
      <c r="I1166">
        <f t="shared" si="265"/>
        <v>7153.5538999999999</v>
      </c>
      <c r="J1166" t="str">
        <f t="shared" si="252"/>
        <v/>
      </c>
      <c r="K1166">
        <f t="shared" si="253"/>
        <v>7153.5538999999999</v>
      </c>
      <c r="L1166" t="str">
        <f t="shared" si="254"/>
        <v/>
      </c>
      <c r="M1166">
        <f t="shared" si="255"/>
        <v>7153.5538999999999</v>
      </c>
      <c r="N1166" t="str">
        <f t="shared" si="256"/>
        <v/>
      </c>
      <c r="O1166" s="8">
        <f t="shared" si="257"/>
        <v>7153.5538999999999</v>
      </c>
      <c r="P1166" t="str">
        <f t="shared" si="258"/>
        <v/>
      </c>
      <c r="Q1166" s="8">
        <f t="shared" si="259"/>
        <v>7153.5538999999999</v>
      </c>
      <c r="R1166" s="8" t="str">
        <f t="shared" si="260"/>
        <v/>
      </c>
      <c r="S1166" s="8" t="str">
        <f t="shared" si="261"/>
        <v/>
      </c>
      <c r="T1166" s="8" t="str">
        <f t="shared" si="262"/>
        <v/>
      </c>
      <c r="U1166" s="8">
        <f t="shared" si="263"/>
        <v>7153.5538999999999</v>
      </c>
    </row>
    <row r="1167" spans="1:21" ht="17" x14ac:dyDescent="0.2">
      <c r="A1167">
        <v>35</v>
      </c>
      <c r="B1167" t="s">
        <v>7</v>
      </c>
      <c r="C1167">
        <v>26.125</v>
      </c>
      <c r="D1167">
        <v>0</v>
      </c>
      <c r="E1167" t="s">
        <v>11</v>
      </c>
      <c r="F1167" t="s">
        <v>14</v>
      </c>
      <c r="G1167">
        <v>5227.9887500000004</v>
      </c>
      <c r="H1167" t="str">
        <f t="shared" si="264"/>
        <v/>
      </c>
      <c r="I1167">
        <f t="shared" si="265"/>
        <v>5227.9887500000004</v>
      </c>
      <c r="J1167" t="str">
        <f t="shared" si="252"/>
        <v/>
      </c>
      <c r="K1167">
        <f t="shared" si="253"/>
        <v>5227.9887500000004</v>
      </c>
      <c r="L1167" t="str">
        <f t="shared" si="254"/>
        <v/>
      </c>
      <c r="M1167">
        <f t="shared" si="255"/>
        <v>5227.9887500000004</v>
      </c>
      <c r="N1167" t="str">
        <f t="shared" si="256"/>
        <v/>
      </c>
      <c r="O1167" s="8">
        <f t="shared" si="257"/>
        <v>5227.9887500000004</v>
      </c>
      <c r="P1167">
        <f t="shared" si="258"/>
        <v>5227.9887500000004</v>
      </c>
      <c r="Q1167" s="8" t="str">
        <f t="shared" si="259"/>
        <v/>
      </c>
      <c r="R1167" s="8" t="str">
        <f t="shared" si="260"/>
        <v/>
      </c>
      <c r="S1167" s="8" t="str">
        <f t="shared" si="261"/>
        <v/>
      </c>
      <c r="T1167" s="8">
        <f t="shared" si="262"/>
        <v>5227.9887500000004</v>
      </c>
      <c r="U1167" s="8" t="str">
        <f t="shared" si="263"/>
        <v/>
      </c>
    </row>
    <row r="1168" spans="1:21" ht="17" x14ac:dyDescent="0.2">
      <c r="A1168">
        <v>57</v>
      </c>
      <c r="B1168" t="s">
        <v>10</v>
      </c>
      <c r="C1168">
        <v>40.369999999999997</v>
      </c>
      <c r="D1168">
        <v>0</v>
      </c>
      <c r="E1168" t="s">
        <v>11</v>
      </c>
      <c r="F1168" t="s">
        <v>12</v>
      </c>
      <c r="G1168">
        <v>10982.5013</v>
      </c>
      <c r="H1168" t="str">
        <f t="shared" si="264"/>
        <v/>
      </c>
      <c r="I1168">
        <f t="shared" si="265"/>
        <v>10982.5013</v>
      </c>
      <c r="J1168" t="str">
        <f t="shared" si="252"/>
        <v/>
      </c>
      <c r="K1168">
        <f t="shared" si="253"/>
        <v>10982.5013</v>
      </c>
      <c r="L1168">
        <f t="shared" si="254"/>
        <v>10982.5013</v>
      </c>
      <c r="M1168" t="str">
        <f t="shared" si="255"/>
        <v/>
      </c>
      <c r="N1168">
        <f t="shared" si="256"/>
        <v>10982.5013</v>
      </c>
      <c r="O1168" s="8" t="str">
        <f t="shared" si="257"/>
        <v/>
      </c>
      <c r="P1168">
        <f t="shared" si="258"/>
        <v>10982.5013</v>
      </c>
      <c r="Q1168" s="8" t="str">
        <f t="shared" si="259"/>
        <v/>
      </c>
      <c r="R1168" s="8">
        <f t="shared" si="260"/>
        <v>10982.5013</v>
      </c>
      <c r="S1168" s="8" t="str">
        <f t="shared" si="261"/>
        <v/>
      </c>
      <c r="T1168" s="8" t="str">
        <f t="shared" si="262"/>
        <v/>
      </c>
      <c r="U1168" s="8" t="str">
        <f t="shared" si="263"/>
        <v/>
      </c>
    </row>
    <row r="1169" spans="1:21" ht="17" x14ac:dyDescent="0.2">
      <c r="A1169">
        <v>29</v>
      </c>
      <c r="B1169" t="s">
        <v>7</v>
      </c>
      <c r="C1169">
        <v>24.6</v>
      </c>
      <c r="D1169">
        <v>2</v>
      </c>
      <c r="E1169" t="s">
        <v>11</v>
      </c>
      <c r="F1169" t="s">
        <v>9</v>
      </c>
      <c r="G1169">
        <v>4529.4769999999999</v>
      </c>
      <c r="H1169" t="str">
        <f t="shared" si="264"/>
        <v/>
      </c>
      <c r="I1169">
        <f t="shared" si="265"/>
        <v>4529.4769999999999</v>
      </c>
      <c r="J1169">
        <f t="shared" si="252"/>
        <v>4529.4769999999999</v>
      </c>
      <c r="K1169" t="str">
        <f t="shared" si="253"/>
        <v/>
      </c>
      <c r="L1169" t="str">
        <f t="shared" si="254"/>
        <v/>
      </c>
      <c r="M1169">
        <f t="shared" si="255"/>
        <v>4529.4769999999999</v>
      </c>
      <c r="N1169">
        <f t="shared" si="256"/>
        <v>4529.4769999999999</v>
      </c>
      <c r="O1169" s="8" t="str">
        <f t="shared" si="257"/>
        <v/>
      </c>
      <c r="P1169" t="str">
        <f t="shared" si="258"/>
        <v/>
      </c>
      <c r="Q1169" s="8">
        <f t="shared" si="259"/>
        <v>4529.4769999999999</v>
      </c>
      <c r="R1169" s="8" t="str">
        <f t="shared" si="260"/>
        <v/>
      </c>
      <c r="S1169" s="8">
        <f t="shared" si="261"/>
        <v>4529.4769999999999</v>
      </c>
      <c r="T1169" s="8" t="str">
        <f t="shared" si="262"/>
        <v/>
      </c>
      <c r="U1169" s="8" t="str">
        <f t="shared" si="263"/>
        <v/>
      </c>
    </row>
    <row r="1170" spans="1:21" ht="17" x14ac:dyDescent="0.2">
      <c r="A1170">
        <v>32</v>
      </c>
      <c r="B1170" t="s">
        <v>10</v>
      </c>
      <c r="C1170">
        <v>35.200000000000003</v>
      </c>
      <c r="D1170">
        <v>2</v>
      </c>
      <c r="E1170" t="s">
        <v>11</v>
      </c>
      <c r="F1170" t="s">
        <v>9</v>
      </c>
      <c r="G1170">
        <v>4670.6400000000003</v>
      </c>
      <c r="H1170" t="str">
        <f t="shared" si="264"/>
        <v/>
      </c>
      <c r="I1170">
        <f t="shared" si="265"/>
        <v>4670.6400000000003</v>
      </c>
      <c r="J1170" t="str">
        <f t="shared" si="252"/>
        <v/>
      </c>
      <c r="K1170">
        <f t="shared" si="253"/>
        <v>4670.6400000000003</v>
      </c>
      <c r="L1170">
        <f t="shared" si="254"/>
        <v>4670.6400000000003</v>
      </c>
      <c r="M1170" t="str">
        <f t="shared" si="255"/>
        <v/>
      </c>
      <c r="N1170">
        <f t="shared" si="256"/>
        <v>4670.6400000000003</v>
      </c>
      <c r="O1170" s="8" t="str">
        <f t="shared" si="257"/>
        <v/>
      </c>
      <c r="P1170" t="str">
        <f t="shared" si="258"/>
        <v/>
      </c>
      <c r="Q1170" s="8">
        <f t="shared" si="259"/>
        <v>4670.6400000000003</v>
      </c>
      <c r="R1170" s="8" t="str">
        <f t="shared" si="260"/>
        <v/>
      </c>
      <c r="S1170" s="8">
        <f t="shared" si="261"/>
        <v>4670.6400000000003</v>
      </c>
      <c r="T1170" s="8" t="str">
        <f t="shared" si="262"/>
        <v/>
      </c>
      <c r="U1170" s="8" t="str">
        <f t="shared" si="263"/>
        <v/>
      </c>
    </row>
    <row r="1171" spans="1:21" ht="17" x14ac:dyDescent="0.2">
      <c r="A1171">
        <v>37</v>
      </c>
      <c r="B1171" t="s">
        <v>7</v>
      </c>
      <c r="C1171">
        <v>34.104999999999997</v>
      </c>
      <c r="D1171">
        <v>1</v>
      </c>
      <c r="E1171" t="s">
        <v>11</v>
      </c>
      <c r="F1171" t="s">
        <v>13</v>
      </c>
      <c r="G1171">
        <v>6112.3529500000004</v>
      </c>
      <c r="H1171" t="str">
        <f t="shared" si="264"/>
        <v/>
      </c>
      <c r="I1171">
        <f t="shared" si="265"/>
        <v>6112.3529500000004</v>
      </c>
      <c r="J1171" t="str">
        <f t="shared" si="252"/>
        <v/>
      </c>
      <c r="K1171">
        <f t="shared" si="253"/>
        <v>6112.3529500000004</v>
      </c>
      <c r="L1171" t="str">
        <f t="shared" si="254"/>
        <v/>
      </c>
      <c r="M1171">
        <f t="shared" si="255"/>
        <v>6112.3529500000004</v>
      </c>
      <c r="N1171" t="str">
        <f t="shared" si="256"/>
        <v/>
      </c>
      <c r="O1171" s="8">
        <f t="shared" si="257"/>
        <v>6112.3529500000004</v>
      </c>
      <c r="P1171" t="str">
        <f t="shared" si="258"/>
        <v/>
      </c>
      <c r="Q1171" s="8">
        <f t="shared" si="259"/>
        <v>6112.3529500000004</v>
      </c>
      <c r="R1171" s="8" t="str">
        <f t="shared" si="260"/>
        <v/>
      </c>
      <c r="S1171" s="8" t="str">
        <f t="shared" si="261"/>
        <v/>
      </c>
      <c r="T1171" s="8" t="str">
        <f t="shared" si="262"/>
        <v/>
      </c>
      <c r="U1171" s="8">
        <f t="shared" si="263"/>
        <v>6112.3529500000004</v>
      </c>
    </row>
    <row r="1172" spans="1:21" ht="17" x14ac:dyDescent="0.2">
      <c r="A1172">
        <v>18</v>
      </c>
      <c r="B1172" t="s">
        <v>10</v>
      </c>
      <c r="C1172">
        <v>27.36</v>
      </c>
      <c r="D1172">
        <v>1</v>
      </c>
      <c r="E1172" t="s">
        <v>8</v>
      </c>
      <c r="F1172" t="s">
        <v>14</v>
      </c>
      <c r="G1172">
        <v>17178.682400000002</v>
      </c>
      <c r="H1172">
        <f t="shared" si="264"/>
        <v>17178.682400000002</v>
      </c>
      <c r="I1172" t="str">
        <f t="shared" si="265"/>
        <v/>
      </c>
      <c r="J1172" t="str">
        <f t="shared" si="252"/>
        <v/>
      </c>
      <c r="K1172">
        <f t="shared" si="253"/>
        <v>17178.682400000002</v>
      </c>
      <c r="L1172">
        <f t="shared" si="254"/>
        <v>17178.682400000002</v>
      </c>
      <c r="M1172" t="str">
        <f t="shared" si="255"/>
        <v/>
      </c>
      <c r="N1172" t="str">
        <f t="shared" si="256"/>
        <v/>
      </c>
      <c r="O1172" s="8">
        <f t="shared" si="257"/>
        <v>17178.682400000002</v>
      </c>
      <c r="P1172">
        <f t="shared" si="258"/>
        <v>17178.682400000002</v>
      </c>
      <c r="Q1172" s="8" t="str">
        <f t="shared" si="259"/>
        <v/>
      </c>
      <c r="R1172" s="8" t="str">
        <f t="shared" si="260"/>
        <v/>
      </c>
      <c r="S1172" s="8" t="str">
        <f t="shared" si="261"/>
        <v/>
      </c>
      <c r="T1172" s="8">
        <f t="shared" si="262"/>
        <v>17178.682400000002</v>
      </c>
      <c r="U1172" s="8" t="str">
        <f t="shared" si="263"/>
        <v/>
      </c>
    </row>
    <row r="1173" spans="1:21" ht="17" x14ac:dyDescent="0.2">
      <c r="A1173">
        <v>43</v>
      </c>
      <c r="B1173" t="s">
        <v>7</v>
      </c>
      <c r="C1173">
        <v>26.7</v>
      </c>
      <c r="D1173">
        <v>2</v>
      </c>
      <c r="E1173" t="s">
        <v>8</v>
      </c>
      <c r="F1173" t="s">
        <v>9</v>
      </c>
      <c r="G1173">
        <v>22478.6</v>
      </c>
      <c r="H1173">
        <f t="shared" si="264"/>
        <v>22478.6</v>
      </c>
      <c r="I1173" t="str">
        <f t="shared" si="265"/>
        <v/>
      </c>
      <c r="J1173" t="str">
        <f t="shared" si="252"/>
        <v/>
      </c>
      <c r="K1173">
        <f t="shared" si="253"/>
        <v>22478.6</v>
      </c>
      <c r="L1173" t="str">
        <f t="shared" si="254"/>
        <v/>
      </c>
      <c r="M1173">
        <f t="shared" si="255"/>
        <v>22478.6</v>
      </c>
      <c r="N1173">
        <f t="shared" si="256"/>
        <v>22478.6</v>
      </c>
      <c r="O1173" s="8" t="str">
        <f t="shared" si="257"/>
        <v/>
      </c>
      <c r="P1173" t="str">
        <f t="shared" si="258"/>
        <v/>
      </c>
      <c r="Q1173" s="8">
        <f t="shared" si="259"/>
        <v>22478.6</v>
      </c>
      <c r="R1173" s="8" t="str">
        <f t="shared" si="260"/>
        <v/>
      </c>
      <c r="S1173" s="8">
        <f t="shared" si="261"/>
        <v>22478.6</v>
      </c>
      <c r="T1173" s="8" t="str">
        <f t="shared" si="262"/>
        <v/>
      </c>
      <c r="U1173" s="8" t="str">
        <f t="shared" si="263"/>
        <v/>
      </c>
    </row>
    <row r="1174" spans="1:21" ht="17" x14ac:dyDescent="0.2">
      <c r="A1174">
        <v>56</v>
      </c>
      <c r="B1174" t="s">
        <v>7</v>
      </c>
      <c r="C1174">
        <v>41.91</v>
      </c>
      <c r="D1174">
        <v>0</v>
      </c>
      <c r="E1174" t="s">
        <v>11</v>
      </c>
      <c r="F1174" t="s">
        <v>12</v>
      </c>
      <c r="G1174">
        <v>11093.6229</v>
      </c>
      <c r="H1174" t="str">
        <f t="shared" si="264"/>
        <v/>
      </c>
      <c r="I1174">
        <f t="shared" si="265"/>
        <v>11093.6229</v>
      </c>
      <c r="J1174" t="str">
        <f t="shared" si="252"/>
        <v/>
      </c>
      <c r="K1174">
        <f t="shared" si="253"/>
        <v>11093.6229</v>
      </c>
      <c r="L1174" t="str">
        <f t="shared" si="254"/>
        <v/>
      </c>
      <c r="M1174">
        <f t="shared" si="255"/>
        <v>11093.6229</v>
      </c>
      <c r="N1174">
        <f t="shared" si="256"/>
        <v>11093.6229</v>
      </c>
      <c r="O1174" s="8" t="str">
        <f t="shared" si="257"/>
        <v/>
      </c>
      <c r="P1174">
        <f t="shared" si="258"/>
        <v>11093.6229</v>
      </c>
      <c r="Q1174" s="8" t="str">
        <f t="shared" si="259"/>
        <v/>
      </c>
      <c r="R1174" s="8">
        <f t="shared" si="260"/>
        <v>11093.6229</v>
      </c>
      <c r="S1174" s="8" t="str">
        <f t="shared" si="261"/>
        <v/>
      </c>
      <c r="T1174" s="8" t="str">
        <f t="shared" si="262"/>
        <v/>
      </c>
      <c r="U1174" s="8" t="str">
        <f t="shared" si="263"/>
        <v/>
      </c>
    </row>
    <row r="1175" spans="1:21" ht="17" x14ac:dyDescent="0.2">
      <c r="A1175">
        <v>38</v>
      </c>
      <c r="B1175" t="s">
        <v>10</v>
      </c>
      <c r="C1175">
        <v>29.26</v>
      </c>
      <c r="D1175">
        <v>2</v>
      </c>
      <c r="E1175" t="s">
        <v>11</v>
      </c>
      <c r="F1175" t="s">
        <v>13</v>
      </c>
      <c r="G1175">
        <v>6457.8433999999997</v>
      </c>
      <c r="H1175" t="str">
        <f t="shared" si="264"/>
        <v/>
      </c>
      <c r="I1175">
        <f t="shared" si="265"/>
        <v>6457.8433999999997</v>
      </c>
      <c r="J1175" t="str">
        <f t="shared" si="252"/>
        <v/>
      </c>
      <c r="K1175">
        <f t="shared" si="253"/>
        <v>6457.8433999999997</v>
      </c>
      <c r="L1175">
        <f t="shared" si="254"/>
        <v>6457.8433999999997</v>
      </c>
      <c r="M1175" t="str">
        <f t="shared" si="255"/>
        <v/>
      </c>
      <c r="N1175" t="str">
        <f t="shared" si="256"/>
        <v/>
      </c>
      <c r="O1175" s="8">
        <f t="shared" si="257"/>
        <v>6457.8433999999997</v>
      </c>
      <c r="P1175" t="str">
        <f t="shared" si="258"/>
        <v/>
      </c>
      <c r="Q1175" s="8">
        <f t="shared" si="259"/>
        <v>6457.8433999999997</v>
      </c>
      <c r="R1175" s="8" t="str">
        <f t="shared" si="260"/>
        <v/>
      </c>
      <c r="S1175" s="8" t="str">
        <f t="shared" si="261"/>
        <v/>
      </c>
      <c r="T1175" s="8" t="str">
        <f t="shared" si="262"/>
        <v/>
      </c>
      <c r="U1175" s="8">
        <f t="shared" si="263"/>
        <v>6457.8433999999997</v>
      </c>
    </row>
    <row r="1176" spans="1:21" ht="17" x14ac:dyDescent="0.2">
      <c r="A1176">
        <v>29</v>
      </c>
      <c r="B1176" t="s">
        <v>10</v>
      </c>
      <c r="C1176">
        <v>32.11</v>
      </c>
      <c r="D1176">
        <v>2</v>
      </c>
      <c r="E1176" t="s">
        <v>11</v>
      </c>
      <c r="F1176" t="s">
        <v>13</v>
      </c>
      <c r="G1176">
        <v>4433.9159</v>
      </c>
      <c r="H1176" t="str">
        <f t="shared" si="264"/>
        <v/>
      </c>
      <c r="I1176">
        <f t="shared" si="265"/>
        <v>4433.9159</v>
      </c>
      <c r="J1176" t="str">
        <f t="shared" si="252"/>
        <v/>
      </c>
      <c r="K1176">
        <f t="shared" si="253"/>
        <v>4433.9159</v>
      </c>
      <c r="L1176">
        <f t="shared" si="254"/>
        <v>4433.9159</v>
      </c>
      <c r="M1176" t="str">
        <f t="shared" si="255"/>
        <v/>
      </c>
      <c r="N1176" t="str">
        <f t="shared" si="256"/>
        <v/>
      </c>
      <c r="O1176" s="8">
        <f t="shared" si="257"/>
        <v>4433.9159</v>
      </c>
      <c r="P1176" t="str">
        <f t="shared" si="258"/>
        <v/>
      </c>
      <c r="Q1176" s="8">
        <f t="shared" si="259"/>
        <v>4433.9159</v>
      </c>
      <c r="R1176" s="8" t="str">
        <f t="shared" si="260"/>
        <v/>
      </c>
      <c r="S1176" s="8" t="str">
        <f t="shared" si="261"/>
        <v/>
      </c>
      <c r="T1176" s="8" t="str">
        <f t="shared" si="262"/>
        <v/>
      </c>
      <c r="U1176" s="8">
        <f t="shared" si="263"/>
        <v>4433.9159</v>
      </c>
    </row>
    <row r="1177" spans="1:21" ht="17" x14ac:dyDescent="0.2">
      <c r="A1177">
        <v>22</v>
      </c>
      <c r="B1177" t="s">
        <v>7</v>
      </c>
      <c r="C1177">
        <v>27.1</v>
      </c>
      <c r="D1177">
        <v>0</v>
      </c>
      <c r="E1177" t="s">
        <v>11</v>
      </c>
      <c r="F1177" t="s">
        <v>9</v>
      </c>
      <c r="G1177">
        <v>2154.3609999999999</v>
      </c>
      <c r="H1177" t="str">
        <f t="shared" si="264"/>
        <v/>
      </c>
      <c r="I1177">
        <f t="shared" si="265"/>
        <v>2154.3609999999999</v>
      </c>
      <c r="J1177" t="str">
        <f t="shared" si="252"/>
        <v/>
      </c>
      <c r="K1177">
        <f t="shared" si="253"/>
        <v>2154.3609999999999</v>
      </c>
      <c r="L1177" t="str">
        <f t="shared" si="254"/>
        <v/>
      </c>
      <c r="M1177">
        <f t="shared" si="255"/>
        <v>2154.3609999999999</v>
      </c>
      <c r="N1177">
        <f t="shared" si="256"/>
        <v>2154.3609999999999</v>
      </c>
      <c r="O1177" s="8" t="str">
        <f t="shared" si="257"/>
        <v/>
      </c>
      <c r="P1177" t="str">
        <f t="shared" si="258"/>
        <v/>
      </c>
      <c r="Q1177" s="8">
        <f t="shared" si="259"/>
        <v>2154.3609999999999</v>
      </c>
      <c r="R1177" s="8" t="str">
        <f t="shared" si="260"/>
        <v/>
      </c>
      <c r="S1177" s="8">
        <f t="shared" si="261"/>
        <v>2154.3609999999999</v>
      </c>
      <c r="T1177" s="8" t="str">
        <f t="shared" si="262"/>
        <v/>
      </c>
      <c r="U1177" s="8" t="str">
        <f t="shared" si="263"/>
        <v/>
      </c>
    </row>
    <row r="1178" spans="1:21" ht="17" x14ac:dyDescent="0.2">
      <c r="A1178">
        <v>52</v>
      </c>
      <c r="B1178" t="s">
        <v>7</v>
      </c>
      <c r="C1178">
        <v>24.13</v>
      </c>
      <c r="D1178">
        <v>1</v>
      </c>
      <c r="E1178" t="s">
        <v>8</v>
      </c>
      <c r="F1178" t="s">
        <v>13</v>
      </c>
      <c r="G1178">
        <v>23887.662700000001</v>
      </c>
      <c r="H1178">
        <f t="shared" si="264"/>
        <v>23887.662700000001</v>
      </c>
      <c r="I1178" t="str">
        <f t="shared" si="265"/>
        <v/>
      </c>
      <c r="J1178">
        <f t="shared" si="252"/>
        <v>23887.662700000001</v>
      </c>
      <c r="K1178" t="str">
        <f t="shared" si="253"/>
        <v/>
      </c>
      <c r="L1178" t="str">
        <f t="shared" si="254"/>
        <v/>
      </c>
      <c r="M1178">
        <f t="shared" si="255"/>
        <v>23887.662700000001</v>
      </c>
      <c r="N1178" t="str">
        <f t="shared" si="256"/>
        <v/>
      </c>
      <c r="O1178" s="8">
        <f t="shared" si="257"/>
        <v>23887.662700000001</v>
      </c>
      <c r="P1178" t="str">
        <f t="shared" si="258"/>
        <v/>
      </c>
      <c r="Q1178" s="8">
        <f t="shared" si="259"/>
        <v>23887.662700000001</v>
      </c>
      <c r="R1178" s="8" t="str">
        <f t="shared" si="260"/>
        <v/>
      </c>
      <c r="S1178" s="8" t="str">
        <f t="shared" si="261"/>
        <v/>
      </c>
      <c r="T1178" s="8" t="str">
        <f t="shared" si="262"/>
        <v/>
      </c>
      <c r="U1178" s="8">
        <f t="shared" si="263"/>
        <v>23887.662700000001</v>
      </c>
    </row>
    <row r="1179" spans="1:21" ht="17" x14ac:dyDescent="0.2">
      <c r="A1179">
        <v>40</v>
      </c>
      <c r="B1179" t="s">
        <v>7</v>
      </c>
      <c r="C1179">
        <v>27.4</v>
      </c>
      <c r="D1179">
        <v>1</v>
      </c>
      <c r="E1179" t="s">
        <v>11</v>
      </c>
      <c r="F1179" t="s">
        <v>9</v>
      </c>
      <c r="G1179">
        <v>6496.8860000000004</v>
      </c>
      <c r="H1179" t="str">
        <f t="shared" si="264"/>
        <v/>
      </c>
      <c r="I1179">
        <f t="shared" si="265"/>
        <v>6496.8860000000004</v>
      </c>
      <c r="J1179" t="str">
        <f t="shared" si="252"/>
        <v/>
      </c>
      <c r="K1179">
        <f t="shared" si="253"/>
        <v>6496.8860000000004</v>
      </c>
      <c r="L1179" t="str">
        <f t="shared" si="254"/>
        <v/>
      </c>
      <c r="M1179">
        <f t="shared" si="255"/>
        <v>6496.8860000000004</v>
      </c>
      <c r="N1179">
        <f t="shared" si="256"/>
        <v>6496.8860000000004</v>
      </c>
      <c r="O1179" s="8" t="str">
        <f t="shared" si="257"/>
        <v/>
      </c>
      <c r="P1179" t="str">
        <f t="shared" si="258"/>
        <v/>
      </c>
      <c r="Q1179" s="8">
        <f t="shared" si="259"/>
        <v>6496.8860000000004</v>
      </c>
      <c r="R1179" s="8" t="str">
        <f t="shared" si="260"/>
        <v/>
      </c>
      <c r="S1179" s="8">
        <f t="shared" si="261"/>
        <v>6496.8860000000004</v>
      </c>
      <c r="T1179" s="8" t="str">
        <f t="shared" si="262"/>
        <v/>
      </c>
      <c r="U1179" s="8" t="str">
        <f t="shared" si="263"/>
        <v/>
      </c>
    </row>
    <row r="1180" spans="1:21" ht="17" x14ac:dyDescent="0.2">
      <c r="A1180">
        <v>23</v>
      </c>
      <c r="B1180" t="s">
        <v>7</v>
      </c>
      <c r="C1180">
        <v>34.865000000000002</v>
      </c>
      <c r="D1180">
        <v>0</v>
      </c>
      <c r="E1180" t="s">
        <v>11</v>
      </c>
      <c r="F1180" t="s">
        <v>14</v>
      </c>
      <c r="G1180">
        <v>2899.4893499999998</v>
      </c>
      <c r="H1180" t="str">
        <f t="shared" si="264"/>
        <v/>
      </c>
      <c r="I1180">
        <f t="shared" si="265"/>
        <v>2899.4893499999998</v>
      </c>
      <c r="J1180" t="str">
        <f t="shared" si="252"/>
        <v/>
      </c>
      <c r="K1180">
        <f t="shared" si="253"/>
        <v>2899.4893499999998</v>
      </c>
      <c r="L1180" t="str">
        <f t="shared" si="254"/>
        <v/>
      </c>
      <c r="M1180">
        <f t="shared" si="255"/>
        <v>2899.4893499999998</v>
      </c>
      <c r="N1180" t="str">
        <f t="shared" si="256"/>
        <v/>
      </c>
      <c r="O1180" s="8">
        <f t="shared" si="257"/>
        <v>2899.4893499999998</v>
      </c>
      <c r="P1180">
        <f t="shared" si="258"/>
        <v>2899.4893499999998</v>
      </c>
      <c r="Q1180" s="8" t="str">
        <f t="shared" si="259"/>
        <v/>
      </c>
      <c r="R1180" s="8" t="str">
        <f t="shared" si="260"/>
        <v/>
      </c>
      <c r="S1180" s="8" t="str">
        <f t="shared" si="261"/>
        <v/>
      </c>
      <c r="T1180" s="8">
        <f t="shared" si="262"/>
        <v>2899.4893499999998</v>
      </c>
      <c r="U1180" s="8" t="str">
        <f t="shared" si="263"/>
        <v/>
      </c>
    </row>
    <row r="1181" spans="1:21" ht="17" x14ac:dyDescent="0.2">
      <c r="A1181">
        <v>31</v>
      </c>
      <c r="B1181" t="s">
        <v>10</v>
      </c>
      <c r="C1181">
        <v>29.81</v>
      </c>
      <c r="D1181">
        <v>0</v>
      </c>
      <c r="E1181" t="s">
        <v>8</v>
      </c>
      <c r="F1181" t="s">
        <v>12</v>
      </c>
      <c r="G1181">
        <v>19350.368900000001</v>
      </c>
      <c r="H1181">
        <f t="shared" si="264"/>
        <v>19350.368900000001</v>
      </c>
      <c r="I1181" t="str">
        <f t="shared" si="265"/>
        <v/>
      </c>
      <c r="J1181" t="str">
        <f t="shared" si="252"/>
        <v/>
      </c>
      <c r="K1181">
        <f t="shared" si="253"/>
        <v>19350.368900000001</v>
      </c>
      <c r="L1181">
        <f t="shared" si="254"/>
        <v>19350.368900000001</v>
      </c>
      <c r="M1181" t="str">
        <f t="shared" si="255"/>
        <v/>
      </c>
      <c r="N1181">
        <f t="shared" si="256"/>
        <v>19350.368900000001</v>
      </c>
      <c r="O1181" s="8" t="str">
        <f t="shared" si="257"/>
        <v/>
      </c>
      <c r="P1181">
        <f t="shared" si="258"/>
        <v>19350.368900000001</v>
      </c>
      <c r="Q1181" s="8" t="str">
        <f t="shared" si="259"/>
        <v/>
      </c>
      <c r="R1181" s="8">
        <f t="shared" si="260"/>
        <v>19350.368900000001</v>
      </c>
      <c r="S1181" s="8" t="str">
        <f t="shared" si="261"/>
        <v/>
      </c>
      <c r="T1181" s="8" t="str">
        <f t="shared" si="262"/>
        <v/>
      </c>
      <c r="U1181" s="8" t="str">
        <f t="shared" si="263"/>
        <v/>
      </c>
    </row>
    <row r="1182" spans="1:21" ht="17" x14ac:dyDescent="0.2">
      <c r="A1182">
        <v>42</v>
      </c>
      <c r="B1182" t="s">
        <v>7</v>
      </c>
      <c r="C1182">
        <v>41.325000000000003</v>
      </c>
      <c r="D1182">
        <v>1</v>
      </c>
      <c r="E1182" t="s">
        <v>11</v>
      </c>
      <c r="F1182" t="s">
        <v>14</v>
      </c>
      <c r="G1182">
        <v>7650.7737500000003</v>
      </c>
      <c r="H1182" t="str">
        <f t="shared" si="264"/>
        <v/>
      </c>
      <c r="I1182">
        <f t="shared" si="265"/>
        <v>7650.7737500000003</v>
      </c>
      <c r="J1182" t="str">
        <f t="shared" si="252"/>
        <v/>
      </c>
      <c r="K1182">
        <f t="shared" si="253"/>
        <v>7650.7737500000003</v>
      </c>
      <c r="L1182" t="str">
        <f t="shared" si="254"/>
        <v/>
      </c>
      <c r="M1182">
        <f t="shared" si="255"/>
        <v>7650.7737500000003</v>
      </c>
      <c r="N1182" t="str">
        <f t="shared" si="256"/>
        <v/>
      </c>
      <c r="O1182" s="8">
        <f t="shared" si="257"/>
        <v>7650.7737500000003</v>
      </c>
      <c r="P1182">
        <f t="shared" si="258"/>
        <v>7650.7737500000003</v>
      </c>
      <c r="Q1182" s="8" t="str">
        <f t="shared" si="259"/>
        <v/>
      </c>
      <c r="R1182" s="8" t="str">
        <f t="shared" si="260"/>
        <v/>
      </c>
      <c r="S1182" s="8" t="str">
        <f t="shared" si="261"/>
        <v/>
      </c>
      <c r="T1182" s="8">
        <f t="shared" si="262"/>
        <v>7650.7737500000003</v>
      </c>
      <c r="U1182" s="8" t="str">
        <f t="shared" si="263"/>
        <v/>
      </c>
    </row>
    <row r="1183" spans="1:21" ht="17" x14ac:dyDescent="0.2">
      <c r="A1183">
        <v>24</v>
      </c>
      <c r="B1183" t="s">
        <v>7</v>
      </c>
      <c r="C1183">
        <v>29.925000000000001</v>
      </c>
      <c r="D1183">
        <v>0</v>
      </c>
      <c r="E1183" t="s">
        <v>11</v>
      </c>
      <c r="F1183" t="s">
        <v>13</v>
      </c>
      <c r="G1183">
        <v>2850.6837500000001</v>
      </c>
      <c r="H1183" t="str">
        <f t="shared" si="264"/>
        <v/>
      </c>
      <c r="I1183">
        <f t="shared" si="265"/>
        <v>2850.6837500000001</v>
      </c>
      <c r="J1183" t="str">
        <f t="shared" si="252"/>
        <v/>
      </c>
      <c r="K1183">
        <f t="shared" si="253"/>
        <v>2850.6837500000001</v>
      </c>
      <c r="L1183" t="str">
        <f t="shared" si="254"/>
        <v/>
      </c>
      <c r="M1183">
        <f t="shared" si="255"/>
        <v>2850.6837500000001</v>
      </c>
      <c r="N1183" t="str">
        <f t="shared" si="256"/>
        <v/>
      </c>
      <c r="O1183" s="8">
        <f t="shared" si="257"/>
        <v>2850.6837500000001</v>
      </c>
      <c r="P1183" t="str">
        <f t="shared" si="258"/>
        <v/>
      </c>
      <c r="Q1183" s="8">
        <f t="shared" si="259"/>
        <v>2850.6837500000001</v>
      </c>
      <c r="R1183" s="8" t="str">
        <f t="shared" si="260"/>
        <v/>
      </c>
      <c r="S1183" s="8" t="str">
        <f t="shared" si="261"/>
        <v/>
      </c>
      <c r="T1183" s="8" t="str">
        <f t="shared" si="262"/>
        <v/>
      </c>
      <c r="U1183" s="8">
        <f t="shared" si="263"/>
        <v>2850.6837500000001</v>
      </c>
    </row>
    <row r="1184" spans="1:21" ht="17" x14ac:dyDescent="0.2">
      <c r="A1184">
        <v>25</v>
      </c>
      <c r="B1184" t="s">
        <v>7</v>
      </c>
      <c r="C1184">
        <v>30.3</v>
      </c>
      <c r="D1184">
        <v>0</v>
      </c>
      <c r="E1184" t="s">
        <v>11</v>
      </c>
      <c r="F1184" t="s">
        <v>9</v>
      </c>
      <c r="G1184">
        <v>2632.9920000000002</v>
      </c>
      <c r="H1184" t="str">
        <f t="shared" si="264"/>
        <v/>
      </c>
      <c r="I1184">
        <f t="shared" si="265"/>
        <v>2632.9920000000002</v>
      </c>
      <c r="J1184" t="str">
        <f t="shared" si="252"/>
        <v/>
      </c>
      <c r="K1184">
        <f t="shared" si="253"/>
        <v>2632.9920000000002</v>
      </c>
      <c r="L1184" t="str">
        <f t="shared" si="254"/>
        <v/>
      </c>
      <c r="M1184">
        <f t="shared" si="255"/>
        <v>2632.9920000000002</v>
      </c>
      <c r="N1184">
        <f t="shared" si="256"/>
        <v>2632.9920000000002</v>
      </c>
      <c r="O1184" s="8" t="str">
        <f t="shared" si="257"/>
        <v/>
      </c>
      <c r="P1184" t="str">
        <f t="shared" si="258"/>
        <v/>
      </c>
      <c r="Q1184" s="8">
        <f t="shared" si="259"/>
        <v>2632.9920000000002</v>
      </c>
      <c r="R1184" s="8" t="str">
        <f t="shared" si="260"/>
        <v/>
      </c>
      <c r="S1184" s="8">
        <f t="shared" si="261"/>
        <v>2632.9920000000002</v>
      </c>
      <c r="T1184" s="8" t="str">
        <f t="shared" si="262"/>
        <v/>
      </c>
      <c r="U1184" s="8" t="str">
        <f t="shared" si="263"/>
        <v/>
      </c>
    </row>
    <row r="1185" spans="1:21" ht="17" x14ac:dyDescent="0.2">
      <c r="A1185">
        <v>48</v>
      </c>
      <c r="B1185" t="s">
        <v>7</v>
      </c>
      <c r="C1185">
        <v>27.36</v>
      </c>
      <c r="D1185">
        <v>1</v>
      </c>
      <c r="E1185" t="s">
        <v>11</v>
      </c>
      <c r="F1185" t="s">
        <v>14</v>
      </c>
      <c r="G1185">
        <v>9447.3824000000004</v>
      </c>
      <c r="H1185" t="str">
        <f t="shared" si="264"/>
        <v/>
      </c>
      <c r="I1185">
        <f t="shared" si="265"/>
        <v>9447.3824000000004</v>
      </c>
      <c r="J1185" t="str">
        <f t="shared" si="252"/>
        <v/>
      </c>
      <c r="K1185">
        <f t="shared" si="253"/>
        <v>9447.3824000000004</v>
      </c>
      <c r="L1185" t="str">
        <f t="shared" si="254"/>
        <v/>
      </c>
      <c r="M1185">
        <f t="shared" si="255"/>
        <v>9447.3824000000004</v>
      </c>
      <c r="N1185" t="str">
        <f t="shared" si="256"/>
        <v/>
      </c>
      <c r="O1185" s="8">
        <f t="shared" si="257"/>
        <v>9447.3824000000004</v>
      </c>
      <c r="P1185">
        <f t="shared" si="258"/>
        <v>9447.3824000000004</v>
      </c>
      <c r="Q1185" s="8" t="str">
        <f t="shared" si="259"/>
        <v/>
      </c>
      <c r="R1185" s="8" t="str">
        <f t="shared" si="260"/>
        <v/>
      </c>
      <c r="S1185" s="8" t="str">
        <f t="shared" si="261"/>
        <v/>
      </c>
      <c r="T1185" s="8">
        <f t="shared" si="262"/>
        <v>9447.3824000000004</v>
      </c>
      <c r="U1185" s="8" t="str">
        <f t="shared" si="263"/>
        <v/>
      </c>
    </row>
    <row r="1186" spans="1:21" ht="17" x14ac:dyDescent="0.2">
      <c r="A1186">
        <v>23</v>
      </c>
      <c r="B1186" t="s">
        <v>7</v>
      </c>
      <c r="C1186">
        <v>28.49</v>
      </c>
      <c r="D1186">
        <v>1</v>
      </c>
      <c r="E1186" t="s">
        <v>8</v>
      </c>
      <c r="F1186" t="s">
        <v>12</v>
      </c>
      <c r="G1186">
        <v>18328.238099999999</v>
      </c>
      <c r="H1186">
        <f t="shared" si="264"/>
        <v>18328.238099999999</v>
      </c>
      <c r="I1186" t="str">
        <f t="shared" si="265"/>
        <v/>
      </c>
      <c r="J1186" t="str">
        <f t="shared" si="252"/>
        <v/>
      </c>
      <c r="K1186">
        <f t="shared" si="253"/>
        <v>18328.238099999999</v>
      </c>
      <c r="L1186" t="str">
        <f t="shared" si="254"/>
        <v/>
      </c>
      <c r="M1186">
        <f t="shared" si="255"/>
        <v>18328.238099999999</v>
      </c>
      <c r="N1186">
        <f t="shared" si="256"/>
        <v>18328.238099999999</v>
      </c>
      <c r="O1186" s="8" t="str">
        <f t="shared" si="257"/>
        <v/>
      </c>
      <c r="P1186">
        <f t="shared" si="258"/>
        <v>18328.238099999999</v>
      </c>
      <c r="Q1186" s="8" t="str">
        <f t="shared" si="259"/>
        <v/>
      </c>
      <c r="R1186" s="8">
        <f t="shared" si="260"/>
        <v>18328.238099999999</v>
      </c>
      <c r="S1186" s="8" t="str">
        <f t="shared" si="261"/>
        <v/>
      </c>
      <c r="T1186" s="8" t="str">
        <f t="shared" si="262"/>
        <v/>
      </c>
      <c r="U1186" s="8" t="str">
        <f t="shared" si="263"/>
        <v/>
      </c>
    </row>
    <row r="1187" spans="1:21" ht="17" x14ac:dyDescent="0.2">
      <c r="A1187">
        <v>45</v>
      </c>
      <c r="B1187" t="s">
        <v>10</v>
      </c>
      <c r="C1187">
        <v>23.56</v>
      </c>
      <c r="D1187">
        <v>2</v>
      </c>
      <c r="E1187" t="s">
        <v>11</v>
      </c>
      <c r="F1187" t="s">
        <v>14</v>
      </c>
      <c r="G1187">
        <v>8603.8233999999993</v>
      </c>
      <c r="H1187" t="str">
        <f t="shared" si="264"/>
        <v/>
      </c>
      <c r="I1187">
        <f t="shared" si="265"/>
        <v>8603.8233999999993</v>
      </c>
      <c r="J1187">
        <f t="shared" si="252"/>
        <v>8603.8233999999993</v>
      </c>
      <c r="K1187" t="str">
        <f t="shared" si="253"/>
        <v/>
      </c>
      <c r="L1187">
        <f t="shared" si="254"/>
        <v>8603.8233999999993</v>
      </c>
      <c r="M1187" t="str">
        <f t="shared" si="255"/>
        <v/>
      </c>
      <c r="N1187" t="str">
        <f t="shared" si="256"/>
        <v/>
      </c>
      <c r="O1187" s="8">
        <f t="shared" si="257"/>
        <v>8603.8233999999993</v>
      </c>
      <c r="P1187">
        <f t="shared" si="258"/>
        <v>8603.8233999999993</v>
      </c>
      <c r="Q1187" s="8" t="str">
        <f t="shared" si="259"/>
        <v/>
      </c>
      <c r="R1187" s="8" t="str">
        <f t="shared" si="260"/>
        <v/>
      </c>
      <c r="S1187" s="8" t="str">
        <f t="shared" si="261"/>
        <v/>
      </c>
      <c r="T1187" s="8">
        <f t="shared" si="262"/>
        <v>8603.8233999999993</v>
      </c>
      <c r="U1187" s="8" t="str">
        <f t="shared" si="263"/>
        <v/>
      </c>
    </row>
    <row r="1188" spans="1:21" ht="17" x14ac:dyDescent="0.2">
      <c r="A1188">
        <v>20</v>
      </c>
      <c r="B1188" t="s">
        <v>10</v>
      </c>
      <c r="C1188">
        <v>35.625</v>
      </c>
      <c r="D1188">
        <v>3</v>
      </c>
      <c r="E1188" t="s">
        <v>8</v>
      </c>
      <c r="F1188" t="s">
        <v>13</v>
      </c>
      <c r="G1188">
        <v>37465.34375</v>
      </c>
      <c r="H1188">
        <f t="shared" si="264"/>
        <v>37465.34375</v>
      </c>
      <c r="I1188" t="str">
        <f t="shared" si="265"/>
        <v/>
      </c>
      <c r="J1188" t="str">
        <f t="shared" si="252"/>
        <v/>
      </c>
      <c r="K1188">
        <f t="shared" si="253"/>
        <v>37465.34375</v>
      </c>
      <c r="L1188">
        <f t="shared" si="254"/>
        <v>37465.34375</v>
      </c>
      <c r="M1188" t="str">
        <f t="shared" si="255"/>
        <v/>
      </c>
      <c r="N1188" t="str">
        <f t="shared" si="256"/>
        <v/>
      </c>
      <c r="O1188" s="8">
        <f t="shared" si="257"/>
        <v>37465.34375</v>
      </c>
      <c r="P1188" t="str">
        <f t="shared" si="258"/>
        <v/>
      </c>
      <c r="Q1188" s="8">
        <f t="shared" si="259"/>
        <v>37465.34375</v>
      </c>
      <c r="R1188" s="8" t="str">
        <f t="shared" si="260"/>
        <v/>
      </c>
      <c r="S1188" s="8" t="str">
        <f t="shared" si="261"/>
        <v/>
      </c>
      <c r="T1188" s="8" t="str">
        <f t="shared" si="262"/>
        <v/>
      </c>
      <c r="U1188" s="8">
        <f t="shared" si="263"/>
        <v>37465.34375</v>
      </c>
    </row>
    <row r="1189" spans="1:21" ht="17" x14ac:dyDescent="0.2">
      <c r="A1189">
        <v>62</v>
      </c>
      <c r="B1189" t="s">
        <v>7</v>
      </c>
      <c r="C1189">
        <v>32.68</v>
      </c>
      <c r="D1189">
        <v>0</v>
      </c>
      <c r="E1189" t="s">
        <v>11</v>
      </c>
      <c r="F1189" t="s">
        <v>13</v>
      </c>
      <c r="G1189">
        <v>13844.797200000001</v>
      </c>
      <c r="H1189" t="str">
        <f t="shared" si="264"/>
        <v/>
      </c>
      <c r="I1189">
        <f t="shared" si="265"/>
        <v>13844.797200000001</v>
      </c>
      <c r="J1189" t="str">
        <f t="shared" si="252"/>
        <v/>
      </c>
      <c r="K1189">
        <f t="shared" si="253"/>
        <v>13844.797200000001</v>
      </c>
      <c r="L1189" t="str">
        <f t="shared" si="254"/>
        <v/>
      </c>
      <c r="M1189">
        <f t="shared" si="255"/>
        <v>13844.797200000001</v>
      </c>
      <c r="N1189" t="str">
        <f t="shared" si="256"/>
        <v/>
      </c>
      <c r="O1189" s="8">
        <f t="shared" si="257"/>
        <v>13844.797200000001</v>
      </c>
      <c r="P1189" t="str">
        <f t="shared" si="258"/>
        <v/>
      </c>
      <c r="Q1189" s="8">
        <f t="shared" si="259"/>
        <v>13844.797200000001</v>
      </c>
      <c r="R1189" s="8" t="str">
        <f t="shared" si="260"/>
        <v/>
      </c>
      <c r="S1189" s="8" t="str">
        <f t="shared" si="261"/>
        <v/>
      </c>
      <c r="T1189" s="8" t="str">
        <f t="shared" si="262"/>
        <v/>
      </c>
      <c r="U1189" s="8">
        <f t="shared" si="263"/>
        <v>13844.797200000001</v>
      </c>
    </row>
    <row r="1190" spans="1:21" ht="17" x14ac:dyDescent="0.2">
      <c r="A1190">
        <v>43</v>
      </c>
      <c r="B1190" t="s">
        <v>7</v>
      </c>
      <c r="C1190">
        <v>25.27</v>
      </c>
      <c r="D1190">
        <v>1</v>
      </c>
      <c r="E1190" t="s">
        <v>8</v>
      </c>
      <c r="F1190" t="s">
        <v>14</v>
      </c>
      <c r="G1190">
        <v>21771.3423</v>
      </c>
      <c r="H1190">
        <f t="shared" si="264"/>
        <v>21771.3423</v>
      </c>
      <c r="I1190" t="str">
        <f t="shared" si="265"/>
        <v/>
      </c>
      <c r="J1190" t="str">
        <f t="shared" si="252"/>
        <v/>
      </c>
      <c r="K1190">
        <f t="shared" si="253"/>
        <v>21771.3423</v>
      </c>
      <c r="L1190" t="str">
        <f t="shared" si="254"/>
        <v/>
      </c>
      <c r="M1190">
        <f t="shared" si="255"/>
        <v>21771.3423</v>
      </c>
      <c r="N1190" t="str">
        <f t="shared" si="256"/>
        <v/>
      </c>
      <c r="O1190" s="8">
        <f t="shared" si="257"/>
        <v>21771.3423</v>
      </c>
      <c r="P1190">
        <f t="shared" si="258"/>
        <v>21771.3423</v>
      </c>
      <c r="Q1190" s="8" t="str">
        <f t="shared" si="259"/>
        <v/>
      </c>
      <c r="R1190" s="8" t="str">
        <f t="shared" si="260"/>
        <v/>
      </c>
      <c r="S1190" s="8" t="str">
        <f t="shared" si="261"/>
        <v/>
      </c>
      <c r="T1190" s="8">
        <f t="shared" si="262"/>
        <v>21771.3423</v>
      </c>
      <c r="U1190" s="8" t="str">
        <f t="shared" si="263"/>
        <v/>
      </c>
    </row>
    <row r="1191" spans="1:21" ht="17" x14ac:dyDescent="0.2">
      <c r="A1191">
        <v>23</v>
      </c>
      <c r="B1191" t="s">
        <v>7</v>
      </c>
      <c r="C1191">
        <v>28</v>
      </c>
      <c r="D1191">
        <v>0</v>
      </c>
      <c r="E1191" t="s">
        <v>11</v>
      </c>
      <c r="F1191" t="s">
        <v>9</v>
      </c>
      <c r="G1191">
        <v>13126.677449999999</v>
      </c>
      <c r="H1191" t="str">
        <f t="shared" si="264"/>
        <v/>
      </c>
      <c r="I1191">
        <f t="shared" si="265"/>
        <v>13126.677449999999</v>
      </c>
      <c r="J1191" t="str">
        <f t="shared" si="252"/>
        <v/>
      </c>
      <c r="K1191">
        <f t="shared" si="253"/>
        <v>13126.677449999999</v>
      </c>
      <c r="L1191" t="str">
        <f t="shared" si="254"/>
        <v/>
      </c>
      <c r="M1191">
        <f t="shared" si="255"/>
        <v>13126.677449999999</v>
      </c>
      <c r="N1191">
        <f t="shared" si="256"/>
        <v>13126.677449999999</v>
      </c>
      <c r="O1191" s="8" t="str">
        <f t="shared" si="257"/>
        <v/>
      </c>
      <c r="P1191" t="str">
        <f t="shared" si="258"/>
        <v/>
      </c>
      <c r="Q1191" s="8">
        <f t="shared" si="259"/>
        <v>13126.677449999999</v>
      </c>
      <c r="R1191" s="8" t="str">
        <f t="shared" si="260"/>
        <v/>
      </c>
      <c r="S1191" s="8">
        <f t="shared" si="261"/>
        <v>13126.677449999999</v>
      </c>
      <c r="T1191" s="8" t="str">
        <f t="shared" si="262"/>
        <v/>
      </c>
      <c r="U1191" s="8" t="str">
        <f t="shared" si="263"/>
        <v/>
      </c>
    </row>
    <row r="1192" spans="1:21" ht="17" x14ac:dyDescent="0.2">
      <c r="A1192">
        <v>31</v>
      </c>
      <c r="B1192" t="s">
        <v>7</v>
      </c>
      <c r="C1192">
        <v>32.774999999999999</v>
      </c>
      <c r="D1192">
        <v>2</v>
      </c>
      <c r="E1192" t="s">
        <v>11</v>
      </c>
      <c r="F1192" t="s">
        <v>13</v>
      </c>
      <c r="G1192">
        <v>5327.4002499999997</v>
      </c>
      <c r="H1192" t="str">
        <f t="shared" si="264"/>
        <v/>
      </c>
      <c r="I1192">
        <f t="shared" si="265"/>
        <v>5327.4002499999997</v>
      </c>
      <c r="J1192" t="str">
        <f t="shared" si="252"/>
        <v/>
      </c>
      <c r="K1192">
        <f t="shared" si="253"/>
        <v>5327.4002499999997</v>
      </c>
      <c r="L1192" t="str">
        <f t="shared" si="254"/>
        <v/>
      </c>
      <c r="M1192">
        <f t="shared" si="255"/>
        <v>5327.4002499999997</v>
      </c>
      <c r="N1192" t="str">
        <f t="shared" si="256"/>
        <v/>
      </c>
      <c r="O1192" s="8">
        <f t="shared" si="257"/>
        <v>5327.4002499999997</v>
      </c>
      <c r="P1192" t="str">
        <f t="shared" si="258"/>
        <v/>
      </c>
      <c r="Q1192" s="8">
        <f t="shared" si="259"/>
        <v>5327.4002499999997</v>
      </c>
      <c r="R1192" s="8" t="str">
        <f t="shared" si="260"/>
        <v/>
      </c>
      <c r="S1192" s="8" t="str">
        <f t="shared" si="261"/>
        <v/>
      </c>
      <c r="T1192" s="8" t="str">
        <f t="shared" si="262"/>
        <v/>
      </c>
      <c r="U1192" s="8">
        <f t="shared" si="263"/>
        <v>5327.4002499999997</v>
      </c>
    </row>
    <row r="1193" spans="1:21" ht="17" x14ac:dyDescent="0.2">
      <c r="A1193">
        <v>41</v>
      </c>
      <c r="B1193" t="s">
        <v>7</v>
      </c>
      <c r="C1193">
        <v>21.754999999999999</v>
      </c>
      <c r="D1193">
        <v>1</v>
      </c>
      <c r="E1193" t="s">
        <v>11</v>
      </c>
      <c r="F1193" t="s">
        <v>14</v>
      </c>
      <c r="G1193">
        <v>13725.47184</v>
      </c>
      <c r="H1193" t="str">
        <f t="shared" si="264"/>
        <v/>
      </c>
      <c r="I1193">
        <f t="shared" si="265"/>
        <v>13725.47184</v>
      </c>
      <c r="J1193">
        <f t="shared" si="252"/>
        <v>13725.47184</v>
      </c>
      <c r="K1193" t="str">
        <f t="shared" si="253"/>
        <v/>
      </c>
      <c r="L1193" t="str">
        <f t="shared" si="254"/>
        <v/>
      </c>
      <c r="M1193">
        <f t="shared" si="255"/>
        <v>13725.47184</v>
      </c>
      <c r="N1193" t="str">
        <f t="shared" si="256"/>
        <v/>
      </c>
      <c r="O1193" s="8">
        <f t="shared" si="257"/>
        <v>13725.47184</v>
      </c>
      <c r="P1193">
        <f t="shared" si="258"/>
        <v>13725.47184</v>
      </c>
      <c r="Q1193" s="8" t="str">
        <f t="shared" si="259"/>
        <v/>
      </c>
      <c r="R1193" s="8" t="str">
        <f t="shared" si="260"/>
        <v/>
      </c>
      <c r="S1193" s="8" t="str">
        <f t="shared" si="261"/>
        <v/>
      </c>
      <c r="T1193" s="8">
        <f t="shared" si="262"/>
        <v>13725.47184</v>
      </c>
      <c r="U1193" s="8" t="str">
        <f t="shared" si="263"/>
        <v/>
      </c>
    </row>
    <row r="1194" spans="1:21" ht="17" x14ac:dyDescent="0.2">
      <c r="A1194">
        <v>58</v>
      </c>
      <c r="B1194" t="s">
        <v>7</v>
      </c>
      <c r="C1194">
        <v>32.395000000000003</v>
      </c>
      <c r="D1194">
        <v>1</v>
      </c>
      <c r="E1194" t="s">
        <v>11</v>
      </c>
      <c r="F1194" t="s">
        <v>14</v>
      </c>
      <c r="G1194">
        <v>13019.161050000001</v>
      </c>
      <c r="H1194" t="str">
        <f t="shared" si="264"/>
        <v/>
      </c>
      <c r="I1194">
        <f t="shared" si="265"/>
        <v>13019.161050000001</v>
      </c>
      <c r="J1194" t="str">
        <f t="shared" si="252"/>
        <v/>
      </c>
      <c r="K1194">
        <f t="shared" si="253"/>
        <v>13019.161050000001</v>
      </c>
      <c r="L1194" t="str">
        <f t="shared" si="254"/>
        <v/>
      </c>
      <c r="M1194">
        <f t="shared" si="255"/>
        <v>13019.161050000001</v>
      </c>
      <c r="N1194" t="str">
        <f t="shared" si="256"/>
        <v/>
      </c>
      <c r="O1194" s="8">
        <f t="shared" si="257"/>
        <v>13019.161050000001</v>
      </c>
      <c r="P1194">
        <f t="shared" si="258"/>
        <v>13019.161050000001</v>
      </c>
      <c r="Q1194" s="8" t="str">
        <f t="shared" si="259"/>
        <v/>
      </c>
      <c r="R1194" s="8" t="str">
        <f t="shared" si="260"/>
        <v/>
      </c>
      <c r="S1194" s="8" t="str">
        <f t="shared" si="261"/>
        <v/>
      </c>
      <c r="T1194" s="8">
        <f t="shared" si="262"/>
        <v>13019.161050000001</v>
      </c>
      <c r="U1194" s="8" t="str">
        <f t="shared" si="263"/>
        <v/>
      </c>
    </row>
    <row r="1195" spans="1:21" ht="17" x14ac:dyDescent="0.2">
      <c r="A1195">
        <v>48</v>
      </c>
      <c r="B1195" t="s">
        <v>7</v>
      </c>
      <c r="C1195">
        <v>36.575000000000003</v>
      </c>
      <c r="D1195">
        <v>0</v>
      </c>
      <c r="E1195" t="s">
        <v>11</v>
      </c>
      <c r="F1195" t="s">
        <v>13</v>
      </c>
      <c r="G1195">
        <v>8671.1912499999999</v>
      </c>
      <c r="H1195" t="str">
        <f t="shared" si="264"/>
        <v/>
      </c>
      <c r="I1195">
        <f t="shared" si="265"/>
        <v>8671.1912499999999</v>
      </c>
      <c r="J1195" t="str">
        <f t="shared" si="252"/>
        <v/>
      </c>
      <c r="K1195">
        <f t="shared" si="253"/>
        <v>8671.1912499999999</v>
      </c>
      <c r="L1195" t="str">
        <f t="shared" si="254"/>
        <v/>
      </c>
      <c r="M1195">
        <f t="shared" si="255"/>
        <v>8671.1912499999999</v>
      </c>
      <c r="N1195" t="str">
        <f t="shared" si="256"/>
        <v/>
      </c>
      <c r="O1195" s="8">
        <f t="shared" si="257"/>
        <v>8671.1912499999999</v>
      </c>
      <c r="P1195" t="str">
        <f t="shared" si="258"/>
        <v/>
      </c>
      <c r="Q1195" s="8">
        <f t="shared" si="259"/>
        <v>8671.1912499999999</v>
      </c>
      <c r="R1195" s="8" t="str">
        <f t="shared" si="260"/>
        <v/>
      </c>
      <c r="S1195" s="8" t="str">
        <f t="shared" si="261"/>
        <v/>
      </c>
      <c r="T1195" s="8" t="str">
        <f t="shared" si="262"/>
        <v/>
      </c>
      <c r="U1195" s="8">
        <f t="shared" si="263"/>
        <v>8671.1912499999999</v>
      </c>
    </row>
    <row r="1196" spans="1:21" ht="17" x14ac:dyDescent="0.2">
      <c r="A1196">
        <v>31</v>
      </c>
      <c r="B1196" t="s">
        <v>7</v>
      </c>
      <c r="C1196">
        <v>21.754999999999999</v>
      </c>
      <c r="D1196">
        <v>0</v>
      </c>
      <c r="E1196" t="s">
        <v>11</v>
      </c>
      <c r="F1196" t="s">
        <v>13</v>
      </c>
      <c r="G1196">
        <v>4134.0824499999999</v>
      </c>
      <c r="H1196" t="str">
        <f t="shared" si="264"/>
        <v/>
      </c>
      <c r="I1196">
        <f t="shared" si="265"/>
        <v>4134.0824499999999</v>
      </c>
      <c r="J1196">
        <f t="shared" si="252"/>
        <v>4134.0824499999999</v>
      </c>
      <c r="K1196" t="str">
        <f t="shared" si="253"/>
        <v/>
      </c>
      <c r="L1196" t="str">
        <f t="shared" si="254"/>
        <v/>
      </c>
      <c r="M1196">
        <f t="shared" si="255"/>
        <v>4134.0824499999999</v>
      </c>
      <c r="N1196" t="str">
        <f t="shared" si="256"/>
        <v/>
      </c>
      <c r="O1196" s="8">
        <f t="shared" si="257"/>
        <v>4134.0824499999999</v>
      </c>
      <c r="P1196" t="str">
        <f t="shared" si="258"/>
        <v/>
      </c>
      <c r="Q1196" s="8">
        <f t="shared" si="259"/>
        <v>4134.0824499999999</v>
      </c>
      <c r="R1196" s="8" t="str">
        <f t="shared" si="260"/>
        <v/>
      </c>
      <c r="S1196" s="8" t="str">
        <f t="shared" si="261"/>
        <v/>
      </c>
      <c r="T1196" s="8" t="str">
        <f t="shared" si="262"/>
        <v/>
      </c>
      <c r="U1196" s="8">
        <f t="shared" si="263"/>
        <v>4134.0824499999999</v>
      </c>
    </row>
    <row r="1197" spans="1:21" ht="17" x14ac:dyDescent="0.2">
      <c r="A1197">
        <v>19</v>
      </c>
      <c r="B1197" t="s">
        <v>7</v>
      </c>
      <c r="C1197">
        <v>27.93</v>
      </c>
      <c r="D1197">
        <v>3</v>
      </c>
      <c r="E1197" t="s">
        <v>11</v>
      </c>
      <c r="F1197" t="s">
        <v>13</v>
      </c>
      <c r="G1197">
        <v>18838.703659999999</v>
      </c>
      <c r="H1197" t="str">
        <f t="shared" si="264"/>
        <v/>
      </c>
      <c r="I1197">
        <f t="shared" si="265"/>
        <v>18838.703659999999</v>
      </c>
      <c r="J1197" t="str">
        <f t="shared" si="252"/>
        <v/>
      </c>
      <c r="K1197">
        <f t="shared" si="253"/>
        <v>18838.703659999999</v>
      </c>
      <c r="L1197" t="str">
        <f t="shared" si="254"/>
        <v/>
      </c>
      <c r="M1197">
        <f t="shared" si="255"/>
        <v>18838.703659999999</v>
      </c>
      <c r="N1197" t="str">
        <f t="shared" si="256"/>
        <v/>
      </c>
      <c r="O1197" s="8">
        <f t="shared" si="257"/>
        <v>18838.703659999999</v>
      </c>
      <c r="P1197" t="str">
        <f t="shared" si="258"/>
        <v/>
      </c>
      <c r="Q1197" s="8">
        <f t="shared" si="259"/>
        <v>18838.703659999999</v>
      </c>
      <c r="R1197" s="8" t="str">
        <f t="shared" si="260"/>
        <v/>
      </c>
      <c r="S1197" s="8" t="str">
        <f t="shared" si="261"/>
        <v/>
      </c>
      <c r="T1197" s="8" t="str">
        <f t="shared" si="262"/>
        <v/>
      </c>
      <c r="U1197" s="8">
        <f t="shared" si="263"/>
        <v>18838.703659999999</v>
      </c>
    </row>
    <row r="1198" spans="1:21" ht="17" x14ac:dyDescent="0.2">
      <c r="A1198">
        <v>19</v>
      </c>
      <c r="B1198" t="s">
        <v>7</v>
      </c>
      <c r="C1198">
        <v>30.02</v>
      </c>
      <c r="D1198">
        <v>0</v>
      </c>
      <c r="E1198" t="s">
        <v>8</v>
      </c>
      <c r="F1198" t="s">
        <v>13</v>
      </c>
      <c r="G1198">
        <v>33307.550799999997</v>
      </c>
      <c r="H1198">
        <f t="shared" si="264"/>
        <v>33307.550799999997</v>
      </c>
      <c r="I1198" t="str">
        <f t="shared" si="265"/>
        <v/>
      </c>
      <c r="J1198" t="str">
        <f t="shared" si="252"/>
        <v/>
      </c>
      <c r="K1198">
        <f t="shared" si="253"/>
        <v>33307.550799999997</v>
      </c>
      <c r="L1198" t="str">
        <f t="shared" si="254"/>
        <v/>
      </c>
      <c r="M1198">
        <f t="shared" si="255"/>
        <v>33307.550799999997</v>
      </c>
      <c r="N1198" t="str">
        <f t="shared" si="256"/>
        <v/>
      </c>
      <c r="O1198" s="8">
        <f t="shared" si="257"/>
        <v>33307.550799999997</v>
      </c>
      <c r="P1198" t="str">
        <f t="shared" si="258"/>
        <v/>
      </c>
      <c r="Q1198" s="8">
        <f t="shared" si="259"/>
        <v>33307.550799999997</v>
      </c>
      <c r="R1198" s="8" t="str">
        <f t="shared" si="260"/>
        <v/>
      </c>
      <c r="S1198" s="8" t="str">
        <f t="shared" si="261"/>
        <v/>
      </c>
      <c r="T1198" s="8" t="str">
        <f t="shared" si="262"/>
        <v/>
      </c>
      <c r="U1198" s="8">
        <f t="shared" si="263"/>
        <v>33307.550799999997</v>
      </c>
    </row>
    <row r="1199" spans="1:21" ht="17" x14ac:dyDescent="0.2">
      <c r="A1199">
        <v>41</v>
      </c>
      <c r="B1199" t="s">
        <v>10</v>
      </c>
      <c r="C1199">
        <v>33.549999999999997</v>
      </c>
      <c r="D1199">
        <v>0</v>
      </c>
      <c r="E1199" t="s">
        <v>11</v>
      </c>
      <c r="F1199" t="s">
        <v>12</v>
      </c>
      <c r="G1199">
        <v>5699.8374999999996</v>
      </c>
      <c r="H1199" t="str">
        <f t="shared" si="264"/>
        <v/>
      </c>
      <c r="I1199">
        <f t="shared" si="265"/>
        <v>5699.8374999999996</v>
      </c>
      <c r="J1199" t="str">
        <f t="shared" si="252"/>
        <v/>
      </c>
      <c r="K1199">
        <f t="shared" si="253"/>
        <v>5699.8374999999996</v>
      </c>
      <c r="L1199">
        <f t="shared" si="254"/>
        <v>5699.8374999999996</v>
      </c>
      <c r="M1199" t="str">
        <f t="shared" si="255"/>
        <v/>
      </c>
      <c r="N1199">
        <f t="shared" si="256"/>
        <v>5699.8374999999996</v>
      </c>
      <c r="O1199" s="8" t="str">
        <f t="shared" si="257"/>
        <v/>
      </c>
      <c r="P1199">
        <f t="shared" si="258"/>
        <v>5699.8374999999996</v>
      </c>
      <c r="Q1199" s="8" t="str">
        <f t="shared" si="259"/>
        <v/>
      </c>
      <c r="R1199" s="8">
        <f t="shared" si="260"/>
        <v>5699.8374999999996</v>
      </c>
      <c r="S1199" s="8" t="str">
        <f t="shared" si="261"/>
        <v/>
      </c>
      <c r="T1199" s="8" t="str">
        <f t="shared" si="262"/>
        <v/>
      </c>
      <c r="U1199" s="8" t="str">
        <f t="shared" si="263"/>
        <v/>
      </c>
    </row>
    <row r="1200" spans="1:21" ht="17" x14ac:dyDescent="0.2">
      <c r="A1200">
        <v>40</v>
      </c>
      <c r="B1200" t="s">
        <v>10</v>
      </c>
      <c r="C1200">
        <v>29.355</v>
      </c>
      <c r="D1200">
        <v>1</v>
      </c>
      <c r="E1200" t="s">
        <v>11</v>
      </c>
      <c r="F1200" t="s">
        <v>13</v>
      </c>
      <c r="G1200">
        <v>6393.6034499999996</v>
      </c>
      <c r="H1200" t="str">
        <f t="shared" si="264"/>
        <v/>
      </c>
      <c r="I1200">
        <f t="shared" si="265"/>
        <v>6393.6034499999996</v>
      </c>
      <c r="J1200" t="str">
        <f t="shared" si="252"/>
        <v/>
      </c>
      <c r="K1200">
        <f t="shared" si="253"/>
        <v>6393.6034499999996</v>
      </c>
      <c r="L1200">
        <f t="shared" si="254"/>
        <v>6393.6034499999996</v>
      </c>
      <c r="M1200" t="str">
        <f t="shared" si="255"/>
        <v/>
      </c>
      <c r="N1200" t="str">
        <f t="shared" si="256"/>
        <v/>
      </c>
      <c r="O1200" s="8">
        <f t="shared" si="257"/>
        <v>6393.6034499999996</v>
      </c>
      <c r="P1200" t="str">
        <f t="shared" si="258"/>
        <v/>
      </c>
      <c r="Q1200" s="8">
        <f t="shared" si="259"/>
        <v>6393.6034499999996</v>
      </c>
      <c r="R1200" s="8" t="str">
        <f t="shared" si="260"/>
        <v/>
      </c>
      <c r="S1200" s="8" t="str">
        <f t="shared" si="261"/>
        <v/>
      </c>
      <c r="T1200" s="8" t="str">
        <f t="shared" si="262"/>
        <v/>
      </c>
      <c r="U1200" s="8">
        <f t="shared" si="263"/>
        <v>6393.6034499999996</v>
      </c>
    </row>
    <row r="1201" spans="1:21" ht="17" x14ac:dyDescent="0.2">
      <c r="A1201">
        <v>31</v>
      </c>
      <c r="B1201" t="s">
        <v>7</v>
      </c>
      <c r="C1201">
        <v>25.8</v>
      </c>
      <c r="D1201">
        <v>2</v>
      </c>
      <c r="E1201" t="s">
        <v>11</v>
      </c>
      <c r="F1201" t="s">
        <v>9</v>
      </c>
      <c r="G1201">
        <v>4934.7049999999999</v>
      </c>
      <c r="H1201" t="str">
        <f t="shared" si="264"/>
        <v/>
      </c>
      <c r="I1201">
        <f t="shared" si="265"/>
        <v>4934.7049999999999</v>
      </c>
      <c r="J1201" t="str">
        <f t="shared" si="252"/>
        <v/>
      </c>
      <c r="K1201">
        <f t="shared" si="253"/>
        <v>4934.7049999999999</v>
      </c>
      <c r="L1201" t="str">
        <f t="shared" si="254"/>
        <v/>
      </c>
      <c r="M1201">
        <f t="shared" si="255"/>
        <v>4934.7049999999999</v>
      </c>
      <c r="N1201">
        <f t="shared" si="256"/>
        <v>4934.7049999999999</v>
      </c>
      <c r="O1201" s="8" t="str">
        <f t="shared" si="257"/>
        <v/>
      </c>
      <c r="P1201" t="str">
        <f t="shared" si="258"/>
        <v/>
      </c>
      <c r="Q1201" s="8">
        <f t="shared" si="259"/>
        <v>4934.7049999999999</v>
      </c>
      <c r="R1201" s="8" t="str">
        <f t="shared" si="260"/>
        <v/>
      </c>
      <c r="S1201" s="8">
        <f t="shared" si="261"/>
        <v>4934.7049999999999</v>
      </c>
      <c r="T1201" s="8" t="str">
        <f t="shared" si="262"/>
        <v/>
      </c>
      <c r="U1201" s="8" t="str">
        <f t="shared" si="263"/>
        <v/>
      </c>
    </row>
    <row r="1202" spans="1:21" ht="17" x14ac:dyDescent="0.2">
      <c r="A1202">
        <v>37</v>
      </c>
      <c r="B1202" t="s">
        <v>10</v>
      </c>
      <c r="C1202">
        <v>24.32</v>
      </c>
      <c r="D1202">
        <v>2</v>
      </c>
      <c r="E1202" t="s">
        <v>11</v>
      </c>
      <c r="F1202" t="s">
        <v>13</v>
      </c>
      <c r="G1202">
        <v>6198.7518</v>
      </c>
      <c r="H1202" t="str">
        <f t="shared" si="264"/>
        <v/>
      </c>
      <c r="I1202">
        <f t="shared" si="265"/>
        <v>6198.7518</v>
      </c>
      <c r="J1202">
        <f t="shared" si="252"/>
        <v>6198.7518</v>
      </c>
      <c r="K1202" t="str">
        <f t="shared" si="253"/>
        <v/>
      </c>
      <c r="L1202">
        <f t="shared" si="254"/>
        <v>6198.7518</v>
      </c>
      <c r="M1202" t="str">
        <f t="shared" si="255"/>
        <v/>
      </c>
      <c r="N1202" t="str">
        <f t="shared" si="256"/>
        <v/>
      </c>
      <c r="O1202" s="8">
        <f t="shared" si="257"/>
        <v>6198.7518</v>
      </c>
      <c r="P1202" t="str">
        <f t="shared" si="258"/>
        <v/>
      </c>
      <c r="Q1202" s="8">
        <f t="shared" si="259"/>
        <v>6198.7518</v>
      </c>
      <c r="R1202" s="8" t="str">
        <f t="shared" si="260"/>
        <v/>
      </c>
      <c r="S1202" s="8" t="str">
        <f t="shared" si="261"/>
        <v/>
      </c>
      <c r="T1202" s="8" t="str">
        <f t="shared" si="262"/>
        <v/>
      </c>
      <c r="U1202" s="8">
        <f t="shared" si="263"/>
        <v>6198.7518</v>
      </c>
    </row>
    <row r="1203" spans="1:21" ht="17" x14ac:dyDescent="0.2">
      <c r="A1203">
        <v>46</v>
      </c>
      <c r="B1203" t="s">
        <v>10</v>
      </c>
      <c r="C1203">
        <v>40.375</v>
      </c>
      <c r="D1203">
        <v>2</v>
      </c>
      <c r="E1203" t="s">
        <v>11</v>
      </c>
      <c r="F1203" t="s">
        <v>13</v>
      </c>
      <c r="G1203">
        <v>8733.2292500000003</v>
      </c>
      <c r="H1203" t="str">
        <f t="shared" si="264"/>
        <v/>
      </c>
      <c r="I1203">
        <f t="shared" si="265"/>
        <v>8733.2292500000003</v>
      </c>
      <c r="J1203" t="str">
        <f t="shared" si="252"/>
        <v/>
      </c>
      <c r="K1203">
        <f t="shared" si="253"/>
        <v>8733.2292500000003</v>
      </c>
      <c r="L1203">
        <f t="shared" si="254"/>
        <v>8733.2292500000003</v>
      </c>
      <c r="M1203" t="str">
        <f t="shared" si="255"/>
        <v/>
      </c>
      <c r="N1203" t="str">
        <f t="shared" si="256"/>
        <v/>
      </c>
      <c r="O1203" s="8">
        <f t="shared" si="257"/>
        <v>8733.2292500000003</v>
      </c>
      <c r="P1203" t="str">
        <f t="shared" si="258"/>
        <v/>
      </c>
      <c r="Q1203" s="8">
        <f t="shared" si="259"/>
        <v>8733.2292500000003</v>
      </c>
      <c r="R1203" s="8" t="str">
        <f t="shared" si="260"/>
        <v/>
      </c>
      <c r="S1203" s="8" t="str">
        <f t="shared" si="261"/>
        <v/>
      </c>
      <c r="T1203" s="8" t="str">
        <f t="shared" si="262"/>
        <v/>
      </c>
      <c r="U1203" s="8">
        <f t="shared" si="263"/>
        <v>8733.2292500000003</v>
      </c>
    </row>
    <row r="1204" spans="1:21" ht="17" x14ac:dyDescent="0.2">
      <c r="A1204">
        <v>22</v>
      </c>
      <c r="B1204" t="s">
        <v>10</v>
      </c>
      <c r="C1204">
        <v>32.11</v>
      </c>
      <c r="D1204">
        <v>0</v>
      </c>
      <c r="E1204" t="s">
        <v>11</v>
      </c>
      <c r="F1204" t="s">
        <v>13</v>
      </c>
      <c r="G1204">
        <v>2055.3249000000001</v>
      </c>
      <c r="H1204" t="str">
        <f t="shared" si="264"/>
        <v/>
      </c>
      <c r="I1204">
        <f t="shared" si="265"/>
        <v>2055.3249000000001</v>
      </c>
      <c r="J1204" t="str">
        <f t="shared" si="252"/>
        <v/>
      </c>
      <c r="K1204">
        <f t="shared" si="253"/>
        <v>2055.3249000000001</v>
      </c>
      <c r="L1204">
        <f t="shared" si="254"/>
        <v>2055.3249000000001</v>
      </c>
      <c r="M1204" t="str">
        <f t="shared" si="255"/>
        <v/>
      </c>
      <c r="N1204" t="str">
        <f t="shared" si="256"/>
        <v/>
      </c>
      <c r="O1204" s="8">
        <f t="shared" si="257"/>
        <v>2055.3249000000001</v>
      </c>
      <c r="P1204" t="str">
        <f t="shared" si="258"/>
        <v/>
      </c>
      <c r="Q1204" s="8">
        <f t="shared" si="259"/>
        <v>2055.3249000000001</v>
      </c>
      <c r="R1204" s="8" t="str">
        <f t="shared" si="260"/>
        <v/>
      </c>
      <c r="S1204" s="8" t="str">
        <f t="shared" si="261"/>
        <v/>
      </c>
      <c r="T1204" s="8" t="str">
        <f t="shared" si="262"/>
        <v/>
      </c>
      <c r="U1204" s="8">
        <f t="shared" si="263"/>
        <v>2055.3249000000001</v>
      </c>
    </row>
    <row r="1205" spans="1:21" ht="17" x14ac:dyDescent="0.2">
      <c r="A1205">
        <v>51</v>
      </c>
      <c r="B1205" t="s">
        <v>10</v>
      </c>
      <c r="C1205">
        <v>32.299999999999997</v>
      </c>
      <c r="D1205">
        <v>1</v>
      </c>
      <c r="E1205" t="s">
        <v>11</v>
      </c>
      <c r="F1205" t="s">
        <v>14</v>
      </c>
      <c r="G1205">
        <v>9964.06</v>
      </c>
      <c r="H1205" t="str">
        <f t="shared" si="264"/>
        <v/>
      </c>
      <c r="I1205">
        <f t="shared" si="265"/>
        <v>9964.06</v>
      </c>
      <c r="J1205" t="str">
        <f t="shared" si="252"/>
        <v/>
      </c>
      <c r="K1205">
        <f t="shared" si="253"/>
        <v>9964.06</v>
      </c>
      <c r="L1205">
        <f t="shared" si="254"/>
        <v>9964.06</v>
      </c>
      <c r="M1205" t="str">
        <f t="shared" si="255"/>
        <v/>
      </c>
      <c r="N1205" t="str">
        <f t="shared" si="256"/>
        <v/>
      </c>
      <c r="O1205" s="8">
        <f t="shared" si="257"/>
        <v>9964.06</v>
      </c>
      <c r="P1205">
        <f t="shared" si="258"/>
        <v>9964.06</v>
      </c>
      <c r="Q1205" s="8" t="str">
        <f t="shared" si="259"/>
        <v/>
      </c>
      <c r="R1205" s="8" t="str">
        <f t="shared" si="260"/>
        <v/>
      </c>
      <c r="S1205" s="8" t="str">
        <f t="shared" si="261"/>
        <v/>
      </c>
      <c r="T1205" s="8">
        <f t="shared" si="262"/>
        <v>9964.06</v>
      </c>
      <c r="U1205" s="8" t="str">
        <f t="shared" si="263"/>
        <v/>
      </c>
    </row>
    <row r="1206" spans="1:21" ht="17" x14ac:dyDescent="0.2">
      <c r="A1206">
        <v>18</v>
      </c>
      <c r="B1206" t="s">
        <v>7</v>
      </c>
      <c r="C1206">
        <v>27.28</v>
      </c>
      <c r="D1206">
        <v>3</v>
      </c>
      <c r="E1206" t="s">
        <v>8</v>
      </c>
      <c r="F1206" t="s">
        <v>12</v>
      </c>
      <c r="G1206">
        <v>18223.4512</v>
      </c>
      <c r="H1206">
        <f t="shared" si="264"/>
        <v>18223.4512</v>
      </c>
      <c r="I1206" t="str">
        <f t="shared" si="265"/>
        <v/>
      </c>
      <c r="J1206" t="str">
        <f t="shared" si="252"/>
        <v/>
      </c>
      <c r="K1206">
        <f t="shared" si="253"/>
        <v>18223.4512</v>
      </c>
      <c r="L1206" t="str">
        <f t="shared" si="254"/>
        <v/>
      </c>
      <c r="M1206">
        <f t="shared" si="255"/>
        <v>18223.4512</v>
      </c>
      <c r="N1206">
        <f t="shared" si="256"/>
        <v>18223.4512</v>
      </c>
      <c r="O1206" s="8" t="str">
        <f t="shared" si="257"/>
        <v/>
      </c>
      <c r="P1206">
        <f t="shared" si="258"/>
        <v>18223.4512</v>
      </c>
      <c r="Q1206" s="8" t="str">
        <f t="shared" si="259"/>
        <v/>
      </c>
      <c r="R1206" s="8">
        <f t="shared" si="260"/>
        <v>18223.4512</v>
      </c>
      <c r="S1206" s="8" t="str">
        <f t="shared" si="261"/>
        <v/>
      </c>
      <c r="T1206" s="8" t="str">
        <f t="shared" si="262"/>
        <v/>
      </c>
      <c r="U1206" s="8" t="str">
        <f t="shared" si="263"/>
        <v/>
      </c>
    </row>
    <row r="1207" spans="1:21" ht="17" x14ac:dyDescent="0.2">
      <c r="A1207">
        <v>35</v>
      </c>
      <c r="B1207" t="s">
        <v>10</v>
      </c>
      <c r="C1207">
        <v>17.86</v>
      </c>
      <c r="D1207">
        <v>1</v>
      </c>
      <c r="E1207" t="s">
        <v>11</v>
      </c>
      <c r="F1207" t="s">
        <v>13</v>
      </c>
      <c r="G1207">
        <v>5116.5003999999999</v>
      </c>
      <c r="H1207" t="str">
        <f t="shared" si="264"/>
        <v/>
      </c>
      <c r="I1207">
        <f t="shared" si="265"/>
        <v>5116.5003999999999</v>
      </c>
      <c r="J1207">
        <f t="shared" si="252"/>
        <v>5116.5003999999999</v>
      </c>
      <c r="K1207" t="str">
        <f t="shared" si="253"/>
        <v/>
      </c>
      <c r="L1207">
        <f t="shared" si="254"/>
        <v>5116.5003999999999</v>
      </c>
      <c r="M1207" t="str">
        <f t="shared" si="255"/>
        <v/>
      </c>
      <c r="N1207" t="str">
        <f t="shared" si="256"/>
        <v/>
      </c>
      <c r="O1207" s="8">
        <f t="shared" si="257"/>
        <v>5116.5003999999999</v>
      </c>
      <c r="P1207" t="str">
        <f t="shared" si="258"/>
        <v/>
      </c>
      <c r="Q1207" s="8">
        <f t="shared" si="259"/>
        <v>5116.5003999999999</v>
      </c>
      <c r="R1207" s="8" t="str">
        <f t="shared" si="260"/>
        <v/>
      </c>
      <c r="S1207" s="8" t="str">
        <f t="shared" si="261"/>
        <v/>
      </c>
      <c r="T1207" s="8" t="str">
        <f t="shared" si="262"/>
        <v/>
      </c>
      <c r="U1207" s="8">
        <f t="shared" si="263"/>
        <v>5116.5003999999999</v>
      </c>
    </row>
    <row r="1208" spans="1:21" ht="17" x14ac:dyDescent="0.2">
      <c r="A1208">
        <v>59</v>
      </c>
      <c r="B1208" t="s">
        <v>7</v>
      </c>
      <c r="C1208">
        <v>34.799999999999997</v>
      </c>
      <c r="D1208">
        <v>2</v>
      </c>
      <c r="E1208" t="s">
        <v>11</v>
      </c>
      <c r="F1208" t="s">
        <v>9</v>
      </c>
      <c r="G1208">
        <v>36910.608030000003</v>
      </c>
      <c r="H1208" t="str">
        <f t="shared" si="264"/>
        <v/>
      </c>
      <c r="I1208">
        <f t="shared" si="265"/>
        <v>36910.608030000003</v>
      </c>
      <c r="J1208" t="str">
        <f t="shared" si="252"/>
        <v/>
      </c>
      <c r="K1208">
        <f t="shared" si="253"/>
        <v>36910.608030000003</v>
      </c>
      <c r="L1208" t="str">
        <f t="shared" si="254"/>
        <v/>
      </c>
      <c r="M1208">
        <f t="shared" si="255"/>
        <v>36910.608030000003</v>
      </c>
      <c r="N1208">
        <f t="shared" si="256"/>
        <v>36910.608030000003</v>
      </c>
      <c r="O1208" s="8" t="str">
        <f t="shared" si="257"/>
        <v/>
      </c>
      <c r="P1208" t="str">
        <f t="shared" si="258"/>
        <v/>
      </c>
      <c r="Q1208" s="8">
        <f t="shared" si="259"/>
        <v>36910.608030000003</v>
      </c>
      <c r="R1208" s="8" t="str">
        <f t="shared" si="260"/>
        <v/>
      </c>
      <c r="S1208" s="8">
        <f t="shared" si="261"/>
        <v>36910.608030000003</v>
      </c>
      <c r="T1208" s="8" t="str">
        <f t="shared" si="262"/>
        <v/>
      </c>
      <c r="U1208" s="8" t="str">
        <f t="shared" si="263"/>
        <v/>
      </c>
    </row>
    <row r="1209" spans="1:21" ht="17" x14ac:dyDescent="0.2">
      <c r="A1209">
        <v>36</v>
      </c>
      <c r="B1209" t="s">
        <v>10</v>
      </c>
      <c r="C1209">
        <v>33.4</v>
      </c>
      <c r="D1209">
        <v>2</v>
      </c>
      <c r="E1209" t="s">
        <v>8</v>
      </c>
      <c r="F1209" t="s">
        <v>9</v>
      </c>
      <c r="G1209">
        <v>38415.474000000002</v>
      </c>
      <c r="H1209">
        <f t="shared" si="264"/>
        <v>38415.474000000002</v>
      </c>
      <c r="I1209" t="str">
        <f t="shared" si="265"/>
        <v/>
      </c>
      <c r="J1209" t="str">
        <f t="shared" si="252"/>
        <v/>
      </c>
      <c r="K1209">
        <f t="shared" si="253"/>
        <v>38415.474000000002</v>
      </c>
      <c r="L1209">
        <f t="shared" si="254"/>
        <v>38415.474000000002</v>
      </c>
      <c r="M1209" t="str">
        <f t="shared" si="255"/>
        <v/>
      </c>
      <c r="N1209">
        <f t="shared" si="256"/>
        <v>38415.474000000002</v>
      </c>
      <c r="O1209" s="8" t="str">
        <f t="shared" si="257"/>
        <v/>
      </c>
      <c r="P1209" t="str">
        <f t="shared" si="258"/>
        <v/>
      </c>
      <c r="Q1209" s="8">
        <f t="shared" si="259"/>
        <v>38415.474000000002</v>
      </c>
      <c r="R1209" s="8" t="str">
        <f t="shared" si="260"/>
        <v/>
      </c>
      <c r="S1209" s="8">
        <f t="shared" si="261"/>
        <v>38415.474000000002</v>
      </c>
      <c r="T1209" s="8" t="str">
        <f t="shared" si="262"/>
        <v/>
      </c>
      <c r="U1209" s="8" t="str">
        <f t="shared" si="263"/>
        <v/>
      </c>
    </row>
    <row r="1210" spans="1:21" ht="17" x14ac:dyDescent="0.2">
      <c r="A1210">
        <v>37</v>
      </c>
      <c r="B1210" t="s">
        <v>7</v>
      </c>
      <c r="C1210">
        <v>25.555</v>
      </c>
      <c r="D1210">
        <v>1</v>
      </c>
      <c r="E1210" t="s">
        <v>8</v>
      </c>
      <c r="F1210" t="s">
        <v>14</v>
      </c>
      <c r="G1210">
        <v>20296.863450000001</v>
      </c>
      <c r="H1210">
        <f t="shared" si="264"/>
        <v>20296.863450000001</v>
      </c>
      <c r="I1210" t="str">
        <f t="shared" si="265"/>
        <v/>
      </c>
      <c r="J1210" t="str">
        <f t="shared" si="252"/>
        <v/>
      </c>
      <c r="K1210">
        <f t="shared" si="253"/>
        <v>20296.863450000001</v>
      </c>
      <c r="L1210" t="str">
        <f t="shared" si="254"/>
        <v/>
      </c>
      <c r="M1210">
        <f t="shared" si="255"/>
        <v>20296.863450000001</v>
      </c>
      <c r="N1210" t="str">
        <f t="shared" si="256"/>
        <v/>
      </c>
      <c r="O1210" s="8">
        <f t="shared" si="257"/>
        <v>20296.863450000001</v>
      </c>
      <c r="P1210">
        <f t="shared" si="258"/>
        <v>20296.863450000001</v>
      </c>
      <c r="Q1210" s="8" t="str">
        <f t="shared" si="259"/>
        <v/>
      </c>
      <c r="R1210" s="8" t="str">
        <f t="shared" si="260"/>
        <v/>
      </c>
      <c r="S1210" s="8" t="str">
        <f t="shared" si="261"/>
        <v/>
      </c>
      <c r="T1210" s="8">
        <f t="shared" si="262"/>
        <v>20296.863450000001</v>
      </c>
      <c r="U1210" s="8" t="str">
        <f t="shared" si="263"/>
        <v/>
      </c>
    </row>
    <row r="1211" spans="1:21" ht="17" x14ac:dyDescent="0.2">
      <c r="A1211">
        <v>59</v>
      </c>
      <c r="B1211" t="s">
        <v>10</v>
      </c>
      <c r="C1211">
        <v>37.1</v>
      </c>
      <c r="D1211">
        <v>1</v>
      </c>
      <c r="E1211" t="s">
        <v>11</v>
      </c>
      <c r="F1211" t="s">
        <v>9</v>
      </c>
      <c r="G1211">
        <v>12347.172</v>
      </c>
      <c r="H1211" t="str">
        <f t="shared" si="264"/>
        <v/>
      </c>
      <c r="I1211">
        <f t="shared" si="265"/>
        <v>12347.172</v>
      </c>
      <c r="J1211" t="str">
        <f t="shared" si="252"/>
        <v/>
      </c>
      <c r="K1211">
        <f t="shared" si="253"/>
        <v>12347.172</v>
      </c>
      <c r="L1211">
        <f t="shared" si="254"/>
        <v>12347.172</v>
      </c>
      <c r="M1211" t="str">
        <f t="shared" si="255"/>
        <v/>
      </c>
      <c r="N1211">
        <f t="shared" si="256"/>
        <v>12347.172</v>
      </c>
      <c r="O1211" s="8" t="str">
        <f t="shared" si="257"/>
        <v/>
      </c>
      <c r="P1211" t="str">
        <f t="shared" si="258"/>
        <v/>
      </c>
      <c r="Q1211" s="8">
        <f t="shared" si="259"/>
        <v>12347.172</v>
      </c>
      <c r="R1211" s="8" t="str">
        <f t="shared" si="260"/>
        <v/>
      </c>
      <c r="S1211" s="8">
        <f t="shared" si="261"/>
        <v>12347.172</v>
      </c>
      <c r="T1211" s="8" t="str">
        <f t="shared" si="262"/>
        <v/>
      </c>
      <c r="U1211" s="8" t="str">
        <f t="shared" si="263"/>
        <v/>
      </c>
    </row>
    <row r="1212" spans="1:21" ht="17" x14ac:dyDescent="0.2">
      <c r="A1212">
        <v>36</v>
      </c>
      <c r="B1212" t="s">
        <v>10</v>
      </c>
      <c r="C1212">
        <v>30.875</v>
      </c>
      <c r="D1212">
        <v>1</v>
      </c>
      <c r="E1212" t="s">
        <v>11</v>
      </c>
      <c r="F1212" t="s">
        <v>13</v>
      </c>
      <c r="G1212">
        <v>5373.3642499999996</v>
      </c>
      <c r="H1212" t="str">
        <f t="shared" si="264"/>
        <v/>
      </c>
      <c r="I1212">
        <f t="shared" si="265"/>
        <v>5373.3642499999996</v>
      </c>
      <c r="J1212" t="str">
        <f t="shared" si="252"/>
        <v/>
      </c>
      <c r="K1212">
        <f t="shared" si="253"/>
        <v>5373.3642499999996</v>
      </c>
      <c r="L1212">
        <f t="shared" si="254"/>
        <v>5373.3642499999996</v>
      </c>
      <c r="M1212" t="str">
        <f t="shared" si="255"/>
        <v/>
      </c>
      <c r="N1212" t="str">
        <f t="shared" si="256"/>
        <v/>
      </c>
      <c r="O1212" s="8">
        <f t="shared" si="257"/>
        <v>5373.3642499999996</v>
      </c>
      <c r="P1212" t="str">
        <f t="shared" si="258"/>
        <v/>
      </c>
      <c r="Q1212" s="8">
        <f t="shared" si="259"/>
        <v>5373.3642499999996</v>
      </c>
      <c r="R1212" s="8" t="str">
        <f t="shared" si="260"/>
        <v/>
      </c>
      <c r="S1212" s="8" t="str">
        <f t="shared" si="261"/>
        <v/>
      </c>
      <c r="T1212" s="8" t="str">
        <f t="shared" si="262"/>
        <v/>
      </c>
      <c r="U1212" s="8">
        <f t="shared" si="263"/>
        <v>5373.3642499999996</v>
      </c>
    </row>
    <row r="1213" spans="1:21" ht="17" x14ac:dyDescent="0.2">
      <c r="A1213">
        <v>39</v>
      </c>
      <c r="B1213" t="s">
        <v>10</v>
      </c>
      <c r="C1213">
        <v>34.1</v>
      </c>
      <c r="D1213">
        <v>2</v>
      </c>
      <c r="E1213" t="s">
        <v>11</v>
      </c>
      <c r="F1213" t="s">
        <v>12</v>
      </c>
      <c r="G1213">
        <v>23563.016179999999</v>
      </c>
      <c r="H1213" t="str">
        <f t="shared" si="264"/>
        <v/>
      </c>
      <c r="I1213">
        <f t="shared" si="265"/>
        <v>23563.016179999999</v>
      </c>
      <c r="J1213" t="str">
        <f t="shared" si="252"/>
        <v/>
      </c>
      <c r="K1213">
        <f t="shared" si="253"/>
        <v>23563.016179999999</v>
      </c>
      <c r="L1213">
        <f t="shared" si="254"/>
        <v>23563.016179999999</v>
      </c>
      <c r="M1213" t="str">
        <f t="shared" si="255"/>
        <v/>
      </c>
      <c r="N1213">
        <f t="shared" si="256"/>
        <v>23563.016179999999</v>
      </c>
      <c r="O1213" s="8" t="str">
        <f t="shared" si="257"/>
        <v/>
      </c>
      <c r="P1213">
        <f t="shared" si="258"/>
        <v>23563.016179999999</v>
      </c>
      <c r="Q1213" s="8" t="str">
        <f t="shared" si="259"/>
        <v/>
      </c>
      <c r="R1213" s="8">
        <f t="shared" si="260"/>
        <v>23563.016179999999</v>
      </c>
      <c r="S1213" s="8" t="str">
        <f t="shared" si="261"/>
        <v/>
      </c>
      <c r="T1213" s="8" t="str">
        <f t="shared" si="262"/>
        <v/>
      </c>
      <c r="U1213" s="8" t="str">
        <f t="shared" si="263"/>
        <v/>
      </c>
    </row>
    <row r="1214" spans="1:21" ht="17" x14ac:dyDescent="0.2">
      <c r="A1214">
        <v>18</v>
      </c>
      <c r="B1214" t="s">
        <v>10</v>
      </c>
      <c r="C1214">
        <v>21.47</v>
      </c>
      <c r="D1214">
        <v>0</v>
      </c>
      <c r="E1214" t="s">
        <v>11</v>
      </c>
      <c r="F1214" t="s">
        <v>14</v>
      </c>
      <c r="G1214">
        <v>1702.4553000000001</v>
      </c>
      <c r="H1214" t="str">
        <f t="shared" si="264"/>
        <v/>
      </c>
      <c r="I1214">
        <f t="shared" si="265"/>
        <v>1702.4553000000001</v>
      </c>
      <c r="J1214">
        <f t="shared" si="252"/>
        <v>1702.4553000000001</v>
      </c>
      <c r="K1214" t="str">
        <f t="shared" si="253"/>
        <v/>
      </c>
      <c r="L1214">
        <f t="shared" si="254"/>
        <v>1702.4553000000001</v>
      </c>
      <c r="M1214" t="str">
        <f t="shared" si="255"/>
        <v/>
      </c>
      <c r="N1214" t="str">
        <f t="shared" si="256"/>
        <v/>
      </c>
      <c r="O1214" s="8">
        <f t="shared" si="257"/>
        <v>1702.4553000000001</v>
      </c>
      <c r="P1214">
        <f t="shared" si="258"/>
        <v>1702.4553000000001</v>
      </c>
      <c r="Q1214" s="8" t="str">
        <f t="shared" si="259"/>
        <v/>
      </c>
      <c r="R1214" s="8" t="str">
        <f t="shared" si="260"/>
        <v/>
      </c>
      <c r="S1214" s="8" t="str">
        <f t="shared" si="261"/>
        <v/>
      </c>
      <c r="T1214" s="8">
        <f t="shared" si="262"/>
        <v>1702.4553000000001</v>
      </c>
      <c r="U1214" s="8" t="str">
        <f t="shared" si="263"/>
        <v/>
      </c>
    </row>
    <row r="1215" spans="1:21" ht="17" x14ac:dyDescent="0.2">
      <c r="A1215">
        <v>52</v>
      </c>
      <c r="B1215" t="s">
        <v>7</v>
      </c>
      <c r="C1215">
        <v>33.299999999999997</v>
      </c>
      <c r="D1215">
        <v>2</v>
      </c>
      <c r="E1215" t="s">
        <v>11</v>
      </c>
      <c r="F1215" t="s">
        <v>9</v>
      </c>
      <c r="G1215">
        <v>10806.839</v>
      </c>
      <c r="H1215" t="str">
        <f t="shared" si="264"/>
        <v/>
      </c>
      <c r="I1215">
        <f t="shared" si="265"/>
        <v>10806.839</v>
      </c>
      <c r="J1215" t="str">
        <f t="shared" si="252"/>
        <v/>
      </c>
      <c r="K1215">
        <f t="shared" si="253"/>
        <v>10806.839</v>
      </c>
      <c r="L1215" t="str">
        <f t="shared" si="254"/>
        <v/>
      </c>
      <c r="M1215">
        <f t="shared" si="255"/>
        <v>10806.839</v>
      </c>
      <c r="N1215">
        <f t="shared" si="256"/>
        <v>10806.839</v>
      </c>
      <c r="O1215" s="8" t="str">
        <f t="shared" si="257"/>
        <v/>
      </c>
      <c r="P1215" t="str">
        <f t="shared" si="258"/>
        <v/>
      </c>
      <c r="Q1215" s="8">
        <f t="shared" si="259"/>
        <v>10806.839</v>
      </c>
      <c r="R1215" s="8" t="str">
        <f t="shared" si="260"/>
        <v/>
      </c>
      <c r="S1215" s="8">
        <f t="shared" si="261"/>
        <v>10806.839</v>
      </c>
      <c r="T1215" s="8" t="str">
        <f t="shared" si="262"/>
        <v/>
      </c>
      <c r="U1215" s="8" t="str">
        <f t="shared" si="263"/>
        <v/>
      </c>
    </row>
    <row r="1216" spans="1:21" ht="17" x14ac:dyDescent="0.2">
      <c r="A1216">
        <v>27</v>
      </c>
      <c r="B1216" t="s">
        <v>7</v>
      </c>
      <c r="C1216">
        <v>31.254999999999999</v>
      </c>
      <c r="D1216">
        <v>1</v>
      </c>
      <c r="E1216" t="s">
        <v>11</v>
      </c>
      <c r="F1216" t="s">
        <v>13</v>
      </c>
      <c r="G1216">
        <v>3956.0714499999999</v>
      </c>
      <c r="H1216" t="str">
        <f t="shared" si="264"/>
        <v/>
      </c>
      <c r="I1216">
        <f t="shared" si="265"/>
        <v>3956.0714499999999</v>
      </c>
      <c r="J1216" t="str">
        <f t="shared" si="252"/>
        <v/>
      </c>
      <c r="K1216">
        <f t="shared" si="253"/>
        <v>3956.0714499999999</v>
      </c>
      <c r="L1216" t="str">
        <f t="shared" si="254"/>
        <v/>
      </c>
      <c r="M1216">
        <f t="shared" si="255"/>
        <v>3956.0714499999999</v>
      </c>
      <c r="N1216" t="str">
        <f t="shared" si="256"/>
        <v/>
      </c>
      <c r="O1216" s="8">
        <f t="shared" si="257"/>
        <v>3956.0714499999999</v>
      </c>
      <c r="P1216" t="str">
        <f t="shared" si="258"/>
        <v/>
      </c>
      <c r="Q1216" s="8">
        <f t="shared" si="259"/>
        <v>3956.0714499999999</v>
      </c>
      <c r="R1216" s="8" t="str">
        <f t="shared" si="260"/>
        <v/>
      </c>
      <c r="S1216" s="8" t="str">
        <f t="shared" si="261"/>
        <v/>
      </c>
      <c r="T1216" s="8" t="str">
        <f t="shared" si="262"/>
        <v/>
      </c>
      <c r="U1216" s="8">
        <f t="shared" si="263"/>
        <v>3956.0714499999999</v>
      </c>
    </row>
    <row r="1217" spans="1:21" ht="17" x14ac:dyDescent="0.2">
      <c r="A1217">
        <v>18</v>
      </c>
      <c r="B1217" t="s">
        <v>10</v>
      </c>
      <c r="C1217">
        <v>39.14</v>
      </c>
      <c r="D1217">
        <v>0</v>
      </c>
      <c r="E1217" t="s">
        <v>11</v>
      </c>
      <c r="F1217" t="s">
        <v>14</v>
      </c>
      <c r="G1217">
        <v>12890.057650000001</v>
      </c>
      <c r="H1217" t="str">
        <f t="shared" si="264"/>
        <v/>
      </c>
      <c r="I1217">
        <f t="shared" si="265"/>
        <v>12890.057650000001</v>
      </c>
      <c r="J1217" t="str">
        <f t="shared" si="252"/>
        <v/>
      </c>
      <c r="K1217">
        <f t="shared" si="253"/>
        <v>12890.057650000001</v>
      </c>
      <c r="L1217">
        <f t="shared" si="254"/>
        <v>12890.057650000001</v>
      </c>
      <c r="M1217" t="str">
        <f t="shared" si="255"/>
        <v/>
      </c>
      <c r="N1217" t="str">
        <f t="shared" si="256"/>
        <v/>
      </c>
      <c r="O1217" s="8">
        <f t="shared" si="257"/>
        <v>12890.057650000001</v>
      </c>
      <c r="P1217">
        <f t="shared" si="258"/>
        <v>12890.057650000001</v>
      </c>
      <c r="Q1217" s="8" t="str">
        <f t="shared" si="259"/>
        <v/>
      </c>
      <c r="R1217" s="8" t="str">
        <f t="shared" si="260"/>
        <v/>
      </c>
      <c r="S1217" s="8" t="str">
        <f t="shared" si="261"/>
        <v/>
      </c>
      <c r="T1217" s="8">
        <f t="shared" si="262"/>
        <v>12890.057650000001</v>
      </c>
      <c r="U1217" s="8" t="str">
        <f t="shared" si="263"/>
        <v/>
      </c>
    </row>
    <row r="1218" spans="1:21" ht="17" x14ac:dyDescent="0.2">
      <c r="A1218">
        <v>40</v>
      </c>
      <c r="B1218" t="s">
        <v>10</v>
      </c>
      <c r="C1218">
        <v>25.08</v>
      </c>
      <c r="D1218">
        <v>0</v>
      </c>
      <c r="E1218" t="s">
        <v>11</v>
      </c>
      <c r="F1218" t="s">
        <v>12</v>
      </c>
      <c r="G1218">
        <v>5415.6611999999996</v>
      </c>
      <c r="H1218" t="str">
        <f t="shared" si="264"/>
        <v/>
      </c>
      <c r="I1218">
        <f t="shared" si="265"/>
        <v>5415.6611999999996</v>
      </c>
      <c r="J1218" t="str">
        <f t="shared" si="252"/>
        <v/>
      </c>
      <c r="K1218">
        <f t="shared" si="253"/>
        <v>5415.6611999999996</v>
      </c>
      <c r="L1218">
        <f t="shared" si="254"/>
        <v>5415.6611999999996</v>
      </c>
      <c r="M1218" t="str">
        <f t="shared" si="255"/>
        <v/>
      </c>
      <c r="N1218">
        <f t="shared" si="256"/>
        <v>5415.6611999999996</v>
      </c>
      <c r="O1218" s="8" t="str">
        <f t="shared" si="257"/>
        <v/>
      </c>
      <c r="P1218">
        <f t="shared" si="258"/>
        <v>5415.6611999999996</v>
      </c>
      <c r="Q1218" s="8" t="str">
        <f t="shared" si="259"/>
        <v/>
      </c>
      <c r="R1218" s="8">
        <f t="shared" si="260"/>
        <v>5415.6611999999996</v>
      </c>
      <c r="S1218" s="8" t="str">
        <f t="shared" si="261"/>
        <v/>
      </c>
      <c r="T1218" s="8" t="str">
        <f t="shared" si="262"/>
        <v/>
      </c>
      <c r="U1218" s="8" t="str">
        <f t="shared" si="263"/>
        <v/>
      </c>
    </row>
    <row r="1219" spans="1:21" ht="17" x14ac:dyDescent="0.2">
      <c r="A1219">
        <v>29</v>
      </c>
      <c r="B1219" t="s">
        <v>10</v>
      </c>
      <c r="C1219">
        <v>37.29</v>
      </c>
      <c r="D1219">
        <v>2</v>
      </c>
      <c r="E1219" t="s">
        <v>11</v>
      </c>
      <c r="F1219" t="s">
        <v>12</v>
      </c>
      <c r="G1219">
        <v>4058.1161000000002</v>
      </c>
      <c r="H1219" t="str">
        <f t="shared" si="264"/>
        <v/>
      </c>
      <c r="I1219">
        <f t="shared" si="265"/>
        <v>4058.1161000000002</v>
      </c>
      <c r="J1219" t="str">
        <f t="shared" ref="J1219:J1282" si="266">IF(C1219&lt;=25,G1219,"")</f>
        <v/>
      </c>
      <c r="K1219">
        <f t="shared" ref="K1219:K1282" si="267">IF(C1219&gt;25,G1219,"")</f>
        <v>4058.1161000000002</v>
      </c>
      <c r="L1219">
        <f t="shared" ref="L1219:L1282" si="268">IF(B1219="male",G1219,"")</f>
        <v>4058.1161000000002</v>
      </c>
      <c r="M1219" t="str">
        <f t="shared" ref="M1219:M1282" si="269">IF(B1219="female",G1219,"")</f>
        <v/>
      </c>
      <c r="N1219">
        <f t="shared" ref="N1219:N1282" si="270">IF(OR(F1219="southwest", F1219="southeast"),G1219,"")</f>
        <v>4058.1161000000002</v>
      </c>
      <c r="O1219" s="8" t="str">
        <f t="shared" ref="O1219:O1282" si="271">IF(OR(F1219="northwest", F1219="northeast"), G1219, "")</f>
        <v/>
      </c>
      <c r="P1219">
        <f t="shared" ref="P1219:P1282" si="272">IF(OR(F1219="northeast", F1219="southeast"),G1219,"")</f>
        <v>4058.1161000000002</v>
      </c>
      <c r="Q1219" s="8" t="str">
        <f t="shared" ref="Q1219:Q1282" si="273">IF(OR(F1219="southwest", F1219="northwest"),G1219,"")</f>
        <v/>
      </c>
      <c r="R1219" s="8">
        <f t="shared" ref="R1219:R1282" si="274">IF(F1219="southeast",G1219,"")</f>
        <v>4058.1161000000002</v>
      </c>
      <c r="S1219" s="8" t="str">
        <f t="shared" ref="S1219:S1282" si="275">IF(F1219="southwest",G1219,"")</f>
        <v/>
      </c>
      <c r="T1219" s="8" t="str">
        <f t="shared" ref="T1219:T1282" si="276">IF(F1219="northeast", G1219,"")</f>
        <v/>
      </c>
      <c r="U1219" s="8" t="str">
        <f t="shared" ref="U1219:U1282" si="277">IF(F1219="northwest",G1219,"")</f>
        <v/>
      </c>
    </row>
    <row r="1220" spans="1:21" ht="17" x14ac:dyDescent="0.2">
      <c r="A1220">
        <v>46</v>
      </c>
      <c r="B1220" t="s">
        <v>7</v>
      </c>
      <c r="C1220">
        <v>34.6</v>
      </c>
      <c r="D1220">
        <v>1</v>
      </c>
      <c r="E1220" t="s">
        <v>8</v>
      </c>
      <c r="F1220" t="s">
        <v>9</v>
      </c>
      <c r="G1220">
        <v>41661.601999999999</v>
      </c>
      <c r="H1220">
        <f t="shared" ref="H1220:H1283" si="278">IF(E1220="yes",G1220,"")</f>
        <v>41661.601999999999</v>
      </c>
      <c r="I1220" t="str">
        <f t="shared" ref="I1220:I1283" si="279">IF(E1220="no",G1220,"")</f>
        <v/>
      </c>
      <c r="J1220" t="str">
        <f t="shared" si="266"/>
        <v/>
      </c>
      <c r="K1220">
        <f t="shared" si="267"/>
        <v>41661.601999999999</v>
      </c>
      <c r="L1220" t="str">
        <f t="shared" si="268"/>
        <v/>
      </c>
      <c r="M1220">
        <f t="shared" si="269"/>
        <v>41661.601999999999</v>
      </c>
      <c r="N1220">
        <f t="shared" si="270"/>
        <v>41661.601999999999</v>
      </c>
      <c r="O1220" s="8" t="str">
        <f t="shared" si="271"/>
        <v/>
      </c>
      <c r="P1220" t="str">
        <f t="shared" si="272"/>
        <v/>
      </c>
      <c r="Q1220" s="8">
        <f t="shared" si="273"/>
        <v>41661.601999999999</v>
      </c>
      <c r="R1220" s="8" t="str">
        <f t="shared" si="274"/>
        <v/>
      </c>
      <c r="S1220" s="8">
        <f t="shared" si="275"/>
        <v>41661.601999999999</v>
      </c>
      <c r="T1220" s="8" t="str">
        <f t="shared" si="276"/>
        <v/>
      </c>
      <c r="U1220" s="8" t="str">
        <f t="shared" si="277"/>
        <v/>
      </c>
    </row>
    <row r="1221" spans="1:21" ht="17" x14ac:dyDescent="0.2">
      <c r="A1221">
        <v>38</v>
      </c>
      <c r="B1221" t="s">
        <v>7</v>
      </c>
      <c r="C1221">
        <v>30.21</v>
      </c>
      <c r="D1221">
        <v>3</v>
      </c>
      <c r="E1221" t="s">
        <v>11</v>
      </c>
      <c r="F1221" t="s">
        <v>13</v>
      </c>
      <c r="G1221">
        <v>7537.1638999999996</v>
      </c>
      <c r="H1221" t="str">
        <f t="shared" si="278"/>
        <v/>
      </c>
      <c r="I1221">
        <f t="shared" si="279"/>
        <v>7537.1638999999996</v>
      </c>
      <c r="J1221" t="str">
        <f t="shared" si="266"/>
        <v/>
      </c>
      <c r="K1221">
        <f t="shared" si="267"/>
        <v>7537.1638999999996</v>
      </c>
      <c r="L1221" t="str">
        <f t="shared" si="268"/>
        <v/>
      </c>
      <c r="M1221">
        <f t="shared" si="269"/>
        <v>7537.1638999999996</v>
      </c>
      <c r="N1221" t="str">
        <f t="shared" si="270"/>
        <v/>
      </c>
      <c r="O1221" s="8">
        <f t="shared" si="271"/>
        <v>7537.1638999999996</v>
      </c>
      <c r="P1221" t="str">
        <f t="shared" si="272"/>
        <v/>
      </c>
      <c r="Q1221" s="8">
        <f t="shared" si="273"/>
        <v>7537.1638999999996</v>
      </c>
      <c r="R1221" s="8" t="str">
        <f t="shared" si="274"/>
        <v/>
      </c>
      <c r="S1221" s="8" t="str">
        <f t="shared" si="275"/>
        <v/>
      </c>
      <c r="T1221" s="8" t="str">
        <f t="shared" si="276"/>
        <v/>
      </c>
      <c r="U1221" s="8">
        <f t="shared" si="277"/>
        <v>7537.1638999999996</v>
      </c>
    </row>
    <row r="1222" spans="1:21" ht="17" x14ac:dyDescent="0.2">
      <c r="A1222">
        <v>30</v>
      </c>
      <c r="B1222" t="s">
        <v>7</v>
      </c>
      <c r="C1222">
        <v>21.945</v>
      </c>
      <c r="D1222">
        <v>1</v>
      </c>
      <c r="E1222" t="s">
        <v>11</v>
      </c>
      <c r="F1222" t="s">
        <v>14</v>
      </c>
      <c r="G1222">
        <v>4718.2035500000002</v>
      </c>
      <c r="H1222" t="str">
        <f t="shared" si="278"/>
        <v/>
      </c>
      <c r="I1222">
        <f t="shared" si="279"/>
        <v>4718.2035500000002</v>
      </c>
      <c r="J1222">
        <f t="shared" si="266"/>
        <v>4718.2035500000002</v>
      </c>
      <c r="K1222" t="str">
        <f t="shared" si="267"/>
        <v/>
      </c>
      <c r="L1222" t="str">
        <f t="shared" si="268"/>
        <v/>
      </c>
      <c r="M1222">
        <f t="shared" si="269"/>
        <v>4718.2035500000002</v>
      </c>
      <c r="N1222" t="str">
        <f t="shared" si="270"/>
        <v/>
      </c>
      <c r="O1222" s="8">
        <f t="shared" si="271"/>
        <v>4718.2035500000002</v>
      </c>
      <c r="P1222">
        <f t="shared" si="272"/>
        <v>4718.2035500000002</v>
      </c>
      <c r="Q1222" s="8" t="str">
        <f t="shared" si="273"/>
        <v/>
      </c>
      <c r="R1222" s="8" t="str">
        <f t="shared" si="274"/>
        <v/>
      </c>
      <c r="S1222" s="8" t="str">
        <f t="shared" si="275"/>
        <v/>
      </c>
      <c r="T1222" s="8">
        <f t="shared" si="276"/>
        <v>4718.2035500000002</v>
      </c>
      <c r="U1222" s="8" t="str">
        <f t="shared" si="277"/>
        <v/>
      </c>
    </row>
    <row r="1223" spans="1:21" ht="17" x14ac:dyDescent="0.2">
      <c r="A1223">
        <v>40</v>
      </c>
      <c r="B1223" t="s">
        <v>10</v>
      </c>
      <c r="C1223">
        <v>24.97</v>
      </c>
      <c r="D1223">
        <v>2</v>
      </c>
      <c r="E1223" t="s">
        <v>11</v>
      </c>
      <c r="F1223" t="s">
        <v>12</v>
      </c>
      <c r="G1223">
        <v>6593.5083000000004</v>
      </c>
      <c r="H1223" t="str">
        <f t="shared" si="278"/>
        <v/>
      </c>
      <c r="I1223">
        <f t="shared" si="279"/>
        <v>6593.5083000000004</v>
      </c>
      <c r="J1223">
        <f t="shared" si="266"/>
        <v>6593.5083000000004</v>
      </c>
      <c r="K1223" t="str">
        <f t="shared" si="267"/>
        <v/>
      </c>
      <c r="L1223">
        <f t="shared" si="268"/>
        <v>6593.5083000000004</v>
      </c>
      <c r="M1223" t="str">
        <f t="shared" si="269"/>
        <v/>
      </c>
      <c r="N1223">
        <f t="shared" si="270"/>
        <v>6593.5083000000004</v>
      </c>
      <c r="O1223" s="8" t="str">
        <f t="shared" si="271"/>
        <v/>
      </c>
      <c r="P1223">
        <f t="shared" si="272"/>
        <v>6593.5083000000004</v>
      </c>
      <c r="Q1223" s="8" t="str">
        <f t="shared" si="273"/>
        <v/>
      </c>
      <c r="R1223" s="8">
        <f t="shared" si="274"/>
        <v>6593.5083000000004</v>
      </c>
      <c r="S1223" s="8" t="str">
        <f t="shared" si="275"/>
        <v/>
      </c>
      <c r="T1223" s="8" t="str">
        <f t="shared" si="276"/>
        <v/>
      </c>
      <c r="U1223" s="8" t="str">
        <f t="shared" si="277"/>
        <v/>
      </c>
    </row>
    <row r="1224" spans="1:21" ht="17" x14ac:dyDescent="0.2">
      <c r="A1224">
        <v>50</v>
      </c>
      <c r="B1224" t="s">
        <v>10</v>
      </c>
      <c r="C1224">
        <v>25.3</v>
      </c>
      <c r="D1224">
        <v>0</v>
      </c>
      <c r="E1224" t="s">
        <v>11</v>
      </c>
      <c r="F1224" t="s">
        <v>12</v>
      </c>
      <c r="G1224">
        <v>8442.6669999999995</v>
      </c>
      <c r="H1224" t="str">
        <f t="shared" si="278"/>
        <v/>
      </c>
      <c r="I1224">
        <f t="shared" si="279"/>
        <v>8442.6669999999995</v>
      </c>
      <c r="J1224" t="str">
        <f t="shared" si="266"/>
        <v/>
      </c>
      <c r="K1224">
        <f t="shared" si="267"/>
        <v>8442.6669999999995</v>
      </c>
      <c r="L1224">
        <f t="shared" si="268"/>
        <v>8442.6669999999995</v>
      </c>
      <c r="M1224" t="str">
        <f t="shared" si="269"/>
        <v/>
      </c>
      <c r="N1224">
        <f t="shared" si="270"/>
        <v>8442.6669999999995</v>
      </c>
      <c r="O1224" s="8" t="str">
        <f t="shared" si="271"/>
        <v/>
      </c>
      <c r="P1224">
        <f t="shared" si="272"/>
        <v>8442.6669999999995</v>
      </c>
      <c r="Q1224" s="8" t="str">
        <f t="shared" si="273"/>
        <v/>
      </c>
      <c r="R1224" s="8">
        <f t="shared" si="274"/>
        <v>8442.6669999999995</v>
      </c>
      <c r="S1224" s="8" t="str">
        <f t="shared" si="275"/>
        <v/>
      </c>
      <c r="T1224" s="8" t="str">
        <f t="shared" si="276"/>
        <v/>
      </c>
      <c r="U1224" s="8" t="str">
        <f t="shared" si="277"/>
        <v/>
      </c>
    </row>
    <row r="1225" spans="1:21" ht="17" x14ac:dyDescent="0.2">
      <c r="A1225">
        <v>20</v>
      </c>
      <c r="B1225" t="s">
        <v>7</v>
      </c>
      <c r="C1225">
        <v>24.42</v>
      </c>
      <c r="D1225">
        <v>0</v>
      </c>
      <c r="E1225" t="s">
        <v>8</v>
      </c>
      <c r="F1225" t="s">
        <v>12</v>
      </c>
      <c r="G1225">
        <v>26125.674770000001</v>
      </c>
      <c r="H1225">
        <f t="shared" si="278"/>
        <v>26125.674770000001</v>
      </c>
      <c r="I1225" t="str">
        <f t="shared" si="279"/>
        <v/>
      </c>
      <c r="J1225">
        <f t="shared" si="266"/>
        <v>26125.674770000001</v>
      </c>
      <c r="K1225" t="str">
        <f t="shared" si="267"/>
        <v/>
      </c>
      <c r="L1225" t="str">
        <f t="shared" si="268"/>
        <v/>
      </c>
      <c r="M1225">
        <f t="shared" si="269"/>
        <v>26125.674770000001</v>
      </c>
      <c r="N1225">
        <f t="shared" si="270"/>
        <v>26125.674770000001</v>
      </c>
      <c r="O1225" s="8" t="str">
        <f t="shared" si="271"/>
        <v/>
      </c>
      <c r="P1225">
        <f t="shared" si="272"/>
        <v>26125.674770000001</v>
      </c>
      <c r="Q1225" s="8" t="str">
        <f t="shared" si="273"/>
        <v/>
      </c>
      <c r="R1225" s="8">
        <f t="shared" si="274"/>
        <v>26125.674770000001</v>
      </c>
      <c r="S1225" s="8" t="str">
        <f t="shared" si="275"/>
        <v/>
      </c>
      <c r="T1225" s="8" t="str">
        <f t="shared" si="276"/>
        <v/>
      </c>
      <c r="U1225" s="8" t="str">
        <f t="shared" si="277"/>
        <v/>
      </c>
    </row>
    <row r="1226" spans="1:21" ht="17" x14ac:dyDescent="0.2">
      <c r="A1226">
        <v>41</v>
      </c>
      <c r="B1226" t="s">
        <v>10</v>
      </c>
      <c r="C1226">
        <v>23.94</v>
      </c>
      <c r="D1226">
        <v>1</v>
      </c>
      <c r="E1226" t="s">
        <v>11</v>
      </c>
      <c r="F1226" t="s">
        <v>14</v>
      </c>
      <c r="G1226">
        <v>6858.4795999999997</v>
      </c>
      <c r="H1226" t="str">
        <f t="shared" si="278"/>
        <v/>
      </c>
      <c r="I1226">
        <f t="shared" si="279"/>
        <v>6858.4795999999997</v>
      </c>
      <c r="J1226">
        <f t="shared" si="266"/>
        <v>6858.4795999999997</v>
      </c>
      <c r="K1226" t="str">
        <f t="shared" si="267"/>
        <v/>
      </c>
      <c r="L1226">
        <f t="shared" si="268"/>
        <v>6858.4795999999997</v>
      </c>
      <c r="M1226" t="str">
        <f t="shared" si="269"/>
        <v/>
      </c>
      <c r="N1226" t="str">
        <f t="shared" si="270"/>
        <v/>
      </c>
      <c r="O1226" s="8">
        <f t="shared" si="271"/>
        <v>6858.4795999999997</v>
      </c>
      <c r="P1226">
        <f t="shared" si="272"/>
        <v>6858.4795999999997</v>
      </c>
      <c r="Q1226" s="8" t="str">
        <f t="shared" si="273"/>
        <v/>
      </c>
      <c r="R1226" s="8" t="str">
        <f t="shared" si="274"/>
        <v/>
      </c>
      <c r="S1226" s="8" t="str">
        <f t="shared" si="275"/>
        <v/>
      </c>
      <c r="T1226" s="8">
        <f t="shared" si="276"/>
        <v>6858.4795999999997</v>
      </c>
      <c r="U1226" s="8" t="str">
        <f t="shared" si="277"/>
        <v/>
      </c>
    </row>
    <row r="1227" spans="1:21" ht="17" x14ac:dyDescent="0.2">
      <c r="A1227">
        <v>33</v>
      </c>
      <c r="B1227" t="s">
        <v>7</v>
      </c>
      <c r="C1227">
        <v>39.82</v>
      </c>
      <c r="D1227">
        <v>1</v>
      </c>
      <c r="E1227" t="s">
        <v>11</v>
      </c>
      <c r="F1227" t="s">
        <v>12</v>
      </c>
      <c r="G1227">
        <v>4795.6567999999997</v>
      </c>
      <c r="H1227" t="str">
        <f t="shared" si="278"/>
        <v/>
      </c>
      <c r="I1227">
        <f t="shared" si="279"/>
        <v>4795.6567999999997</v>
      </c>
      <c r="J1227" t="str">
        <f t="shared" si="266"/>
        <v/>
      </c>
      <c r="K1227">
        <f t="shared" si="267"/>
        <v>4795.6567999999997</v>
      </c>
      <c r="L1227" t="str">
        <f t="shared" si="268"/>
        <v/>
      </c>
      <c r="M1227">
        <f t="shared" si="269"/>
        <v>4795.6567999999997</v>
      </c>
      <c r="N1227">
        <f t="shared" si="270"/>
        <v>4795.6567999999997</v>
      </c>
      <c r="O1227" s="8" t="str">
        <f t="shared" si="271"/>
        <v/>
      </c>
      <c r="P1227">
        <f t="shared" si="272"/>
        <v>4795.6567999999997</v>
      </c>
      <c r="Q1227" s="8" t="str">
        <f t="shared" si="273"/>
        <v/>
      </c>
      <c r="R1227" s="8">
        <f t="shared" si="274"/>
        <v>4795.6567999999997</v>
      </c>
      <c r="S1227" s="8" t="str">
        <f t="shared" si="275"/>
        <v/>
      </c>
      <c r="T1227" s="8" t="str">
        <f t="shared" si="276"/>
        <v/>
      </c>
      <c r="U1227" s="8" t="str">
        <f t="shared" si="277"/>
        <v/>
      </c>
    </row>
    <row r="1228" spans="1:21" ht="17" x14ac:dyDescent="0.2">
      <c r="A1228">
        <v>38</v>
      </c>
      <c r="B1228" t="s">
        <v>10</v>
      </c>
      <c r="C1228">
        <v>16.815000000000001</v>
      </c>
      <c r="D1228">
        <v>2</v>
      </c>
      <c r="E1228" t="s">
        <v>11</v>
      </c>
      <c r="F1228" t="s">
        <v>14</v>
      </c>
      <c r="G1228">
        <v>6640.5448500000002</v>
      </c>
      <c r="H1228" t="str">
        <f t="shared" si="278"/>
        <v/>
      </c>
      <c r="I1228">
        <f t="shared" si="279"/>
        <v>6640.5448500000002</v>
      </c>
      <c r="J1228">
        <f t="shared" si="266"/>
        <v>6640.5448500000002</v>
      </c>
      <c r="K1228" t="str">
        <f t="shared" si="267"/>
        <v/>
      </c>
      <c r="L1228">
        <f t="shared" si="268"/>
        <v>6640.5448500000002</v>
      </c>
      <c r="M1228" t="str">
        <f t="shared" si="269"/>
        <v/>
      </c>
      <c r="N1228" t="str">
        <f t="shared" si="270"/>
        <v/>
      </c>
      <c r="O1228" s="8">
        <f t="shared" si="271"/>
        <v>6640.5448500000002</v>
      </c>
      <c r="P1228">
        <f t="shared" si="272"/>
        <v>6640.5448500000002</v>
      </c>
      <c r="Q1228" s="8" t="str">
        <f t="shared" si="273"/>
        <v/>
      </c>
      <c r="R1228" s="8" t="str">
        <f t="shared" si="274"/>
        <v/>
      </c>
      <c r="S1228" s="8" t="str">
        <f t="shared" si="275"/>
        <v/>
      </c>
      <c r="T1228" s="8">
        <f t="shared" si="276"/>
        <v>6640.5448500000002</v>
      </c>
      <c r="U1228" s="8" t="str">
        <f t="shared" si="277"/>
        <v/>
      </c>
    </row>
    <row r="1229" spans="1:21" ht="17" x14ac:dyDescent="0.2">
      <c r="A1229">
        <v>42</v>
      </c>
      <c r="B1229" t="s">
        <v>10</v>
      </c>
      <c r="C1229">
        <v>37.18</v>
      </c>
      <c r="D1229">
        <v>2</v>
      </c>
      <c r="E1229" t="s">
        <v>11</v>
      </c>
      <c r="F1229" t="s">
        <v>12</v>
      </c>
      <c r="G1229">
        <v>7162.0122000000001</v>
      </c>
      <c r="H1229" t="str">
        <f t="shared" si="278"/>
        <v/>
      </c>
      <c r="I1229">
        <f t="shared" si="279"/>
        <v>7162.0122000000001</v>
      </c>
      <c r="J1229" t="str">
        <f t="shared" si="266"/>
        <v/>
      </c>
      <c r="K1229">
        <f t="shared" si="267"/>
        <v>7162.0122000000001</v>
      </c>
      <c r="L1229">
        <f t="shared" si="268"/>
        <v>7162.0122000000001</v>
      </c>
      <c r="M1229" t="str">
        <f t="shared" si="269"/>
        <v/>
      </c>
      <c r="N1229">
        <f t="shared" si="270"/>
        <v>7162.0122000000001</v>
      </c>
      <c r="O1229" s="8" t="str">
        <f t="shared" si="271"/>
        <v/>
      </c>
      <c r="P1229">
        <f t="shared" si="272"/>
        <v>7162.0122000000001</v>
      </c>
      <c r="Q1229" s="8" t="str">
        <f t="shared" si="273"/>
        <v/>
      </c>
      <c r="R1229" s="8">
        <f t="shared" si="274"/>
        <v>7162.0122000000001</v>
      </c>
      <c r="S1229" s="8" t="str">
        <f t="shared" si="275"/>
        <v/>
      </c>
      <c r="T1229" s="8" t="str">
        <f t="shared" si="276"/>
        <v/>
      </c>
      <c r="U1229" s="8" t="str">
        <f t="shared" si="277"/>
        <v/>
      </c>
    </row>
    <row r="1230" spans="1:21" ht="17" x14ac:dyDescent="0.2">
      <c r="A1230">
        <v>56</v>
      </c>
      <c r="B1230" t="s">
        <v>10</v>
      </c>
      <c r="C1230">
        <v>34.43</v>
      </c>
      <c r="D1230">
        <v>0</v>
      </c>
      <c r="E1230" t="s">
        <v>11</v>
      </c>
      <c r="F1230" t="s">
        <v>12</v>
      </c>
      <c r="G1230">
        <v>10594.225700000001</v>
      </c>
      <c r="H1230" t="str">
        <f t="shared" si="278"/>
        <v/>
      </c>
      <c r="I1230">
        <f t="shared" si="279"/>
        <v>10594.225700000001</v>
      </c>
      <c r="J1230" t="str">
        <f t="shared" si="266"/>
        <v/>
      </c>
      <c r="K1230">
        <f t="shared" si="267"/>
        <v>10594.225700000001</v>
      </c>
      <c r="L1230">
        <f t="shared" si="268"/>
        <v>10594.225700000001</v>
      </c>
      <c r="M1230" t="str">
        <f t="shared" si="269"/>
        <v/>
      </c>
      <c r="N1230">
        <f t="shared" si="270"/>
        <v>10594.225700000001</v>
      </c>
      <c r="O1230" s="8" t="str">
        <f t="shared" si="271"/>
        <v/>
      </c>
      <c r="P1230">
        <f t="shared" si="272"/>
        <v>10594.225700000001</v>
      </c>
      <c r="Q1230" s="8" t="str">
        <f t="shared" si="273"/>
        <v/>
      </c>
      <c r="R1230" s="8">
        <f t="shared" si="274"/>
        <v>10594.225700000001</v>
      </c>
      <c r="S1230" s="8" t="str">
        <f t="shared" si="275"/>
        <v/>
      </c>
      <c r="T1230" s="8" t="str">
        <f t="shared" si="276"/>
        <v/>
      </c>
      <c r="U1230" s="8" t="str">
        <f t="shared" si="277"/>
        <v/>
      </c>
    </row>
    <row r="1231" spans="1:21" ht="17" x14ac:dyDescent="0.2">
      <c r="A1231">
        <v>58</v>
      </c>
      <c r="B1231" t="s">
        <v>10</v>
      </c>
      <c r="C1231">
        <v>30.305</v>
      </c>
      <c r="D1231">
        <v>0</v>
      </c>
      <c r="E1231" t="s">
        <v>11</v>
      </c>
      <c r="F1231" t="s">
        <v>14</v>
      </c>
      <c r="G1231">
        <v>11938.255950000001</v>
      </c>
      <c r="H1231" t="str">
        <f t="shared" si="278"/>
        <v/>
      </c>
      <c r="I1231">
        <f t="shared" si="279"/>
        <v>11938.255950000001</v>
      </c>
      <c r="J1231" t="str">
        <f t="shared" si="266"/>
        <v/>
      </c>
      <c r="K1231">
        <f t="shared" si="267"/>
        <v>11938.255950000001</v>
      </c>
      <c r="L1231">
        <f t="shared" si="268"/>
        <v>11938.255950000001</v>
      </c>
      <c r="M1231" t="str">
        <f t="shared" si="269"/>
        <v/>
      </c>
      <c r="N1231" t="str">
        <f t="shared" si="270"/>
        <v/>
      </c>
      <c r="O1231" s="8">
        <f t="shared" si="271"/>
        <v>11938.255950000001</v>
      </c>
      <c r="P1231">
        <f t="shared" si="272"/>
        <v>11938.255950000001</v>
      </c>
      <c r="Q1231" s="8" t="str">
        <f t="shared" si="273"/>
        <v/>
      </c>
      <c r="R1231" s="8" t="str">
        <f t="shared" si="274"/>
        <v/>
      </c>
      <c r="S1231" s="8" t="str">
        <f t="shared" si="275"/>
        <v/>
      </c>
      <c r="T1231" s="8">
        <f t="shared" si="276"/>
        <v>11938.255950000001</v>
      </c>
      <c r="U1231" s="8" t="str">
        <f t="shared" si="277"/>
        <v/>
      </c>
    </row>
    <row r="1232" spans="1:21" ht="17" x14ac:dyDescent="0.2">
      <c r="A1232">
        <v>52</v>
      </c>
      <c r="B1232" t="s">
        <v>10</v>
      </c>
      <c r="C1232">
        <v>34.484999999999999</v>
      </c>
      <c r="D1232">
        <v>3</v>
      </c>
      <c r="E1232" t="s">
        <v>8</v>
      </c>
      <c r="F1232" t="s">
        <v>13</v>
      </c>
      <c r="G1232">
        <v>60021.398970000002</v>
      </c>
      <c r="H1232">
        <f t="shared" si="278"/>
        <v>60021.398970000002</v>
      </c>
      <c r="I1232" t="str">
        <f t="shared" si="279"/>
        <v/>
      </c>
      <c r="J1232" t="str">
        <f t="shared" si="266"/>
        <v/>
      </c>
      <c r="K1232">
        <f t="shared" si="267"/>
        <v>60021.398970000002</v>
      </c>
      <c r="L1232">
        <f t="shared" si="268"/>
        <v>60021.398970000002</v>
      </c>
      <c r="M1232" t="str">
        <f t="shared" si="269"/>
        <v/>
      </c>
      <c r="N1232" t="str">
        <f t="shared" si="270"/>
        <v/>
      </c>
      <c r="O1232" s="8">
        <f t="shared" si="271"/>
        <v>60021.398970000002</v>
      </c>
      <c r="P1232" t="str">
        <f t="shared" si="272"/>
        <v/>
      </c>
      <c r="Q1232" s="8">
        <f t="shared" si="273"/>
        <v>60021.398970000002</v>
      </c>
      <c r="R1232" s="8" t="str">
        <f t="shared" si="274"/>
        <v/>
      </c>
      <c r="S1232" s="8" t="str">
        <f t="shared" si="275"/>
        <v/>
      </c>
      <c r="T1232" s="8" t="str">
        <f t="shared" si="276"/>
        <v/>
      </c>
      <c r="U1232" s="8">
        <f t="shared" si="277"/>
        <v>60021.398970000002</v>
      </c>
    </row>
    <row r="1233" spans="1:21" ht="17" x14ac:dyDescent="0.2">
      <c r="A1233">
        <v>20</v>
      </c>
      <c r="B1233" t="s">
        <v>7</v>
      </c>
      <c r="C1233">
        <v>21.8</v>
      </c>
      <c r="D1233">
        <v>0</v>
      </c>
      <c r="E1233" t="s">
        <v>8</v>
      </c>
      <c r="F1233" t="s">
        <v>9</v>
      </c>
      <c r="G1233">
        <v>20167.336029999999</v>
      </c>
      <c r="H1233">
        <f t="shared" si="278"/>
        <v>20167.336029999999</v>
      </c>
      <c r="I1233" t="str">
        <f t="shared" si="279"/>
        <v/>
      </c>
      <c r="J1233">
        <f t="shared" si="266"/>
        <v>20167.336029999999</v>
      </c>
      <c r="K1233" t="str">
        <f t="shared" si="267"/>
        <v/>
      </c>
      <c r="L1233" t="str">
        <f t="shared" si="268"/>
        <v/>
      </c>
      <c r="M1233">
        <f t="shared" si="269"/>
        <v>20167.336029999999</v>
      </c>
      <c r="N1233">
        <f t="shared" si="270"/>
        <v>20167.336029999999</v>
      </c>
      <c r="O1233" s="8" t="str">
        <f t="shared" si="271"/>
        <v/>
      </c>
      <c r="P1233" t="str">
        <f t="shared" si="272"/>
        <v/>
      </c>
      <c r="Q1233" s="8">
        <f t="shared" si="273"/>
        <v>20167.336029999999</v>
      </c>
      <c r="R1233" s="8" t="str">
        <f t="shared" si="274"/>
        <v/>
      </c>
      <c r="S1233" s="8">
        <f t="shared" si="275"/>
        <v>20167.336029999999</v>
      </c>
      <c r="T1233" s="8" t="str">
        <f t="shared" si="276"/>
        <v/>
      </c>
      <c r="U1233" s="8" t="str">
        <f t="shared" si="277"/>
        <v/>
      </c>
    </row>
    <row r="1234" spans="1:21" ht="17" x14ac:dyDescent="0.2">
      <c r="A1234">
        <v>54</v>
      </c>
      <c r="B1234" t="s">
        <v>7</v>
      </c>
      <c r="C1234">
        <v>24.605</v>
      </c>
      <c r="D1234">
        <v>3</v>
      </c>
      <c r="E1234" t="s">
        <v>11</v>
      </c>
      <c r="F1234" t="s">
        <v>13</v>
      </c>
      <c r="G1234">
        <v>12479.70895</v>
      </c>
      <c r="H1234" t="str">
        <f t="shared" si="278"/>
        <v/>
      </c>
      <c r="I1234">
        <f t="shared" si="279"/>
        <v>12479.70895</v>
      </c>
      <c r="J1234">
        <f t="shared" si="266"/>
        <v>12479.70895</v>
      </c>
      <c r="K1234" t="str">
        <f t="shared" si="267"/>
        <v/>
      </c>
      <c r="L1234" t="str">
        <f t="shared" si="268"/>
        <v/>
      </c>
      <c r="M1234">
        <f t="shared" si="269"/>
        <v>12479.70895</v>
      </c>
      <c r="N1234" t="str">
        <f t="shared" si="270"/>
        <v/>
      </c>
      <c r="O1234" s="8">
        <f t="shared" si="271"/>
        <v>12479.70895</v>
      </c>
      <c r="P1234" t="str">
        <f t="shared" si="272"/>
        <v/>
      </c>
      <c r="Q1234" s="8">
        <f t="shared" si="273"/>
        <v>12479.70895</v>
      </c>
      <c r="R1234" s="8" t="str">
        <f t="shared" si="274"/>
        <v/>
      </c>
      <c r="S1234" s="8" t="str">
        <f t="shared" si="275"/>
        <v/>
      </c>
      <c r="T1234" s="8" t="str">
        <f t="shared" si="276"/>
        <v/>
      </c>
      <c r="U1234" s="8">
        <f t="shared" si="277"/>
        <v>12479.70895</v>
      </c>
    </row>
    <row r="1235" spans="1:21" ht="17" x14ac:dyDescent="0.2">
      <c r="A1235">
        <v>58</v>
      </c>
      <c r="B1235" t="s">
        <v>10</v>
      </c>
      <c r="C1235">
        <v>23.3</v>
      </c>
      <c r="D1235">
        <v>0</v>
      </c>
      <c r="E1235" t="s">
        <v>11</v>
      </c>
      <c r="F1235" t="s">
        <v>9</v>
      </c>
      <c r="G1235">
        <v>11345.519</v>
      </c>
      <c r="H1235" t="str">
        <f t="shared" si="278"/>
        <v/>
      </c>
      <c r="I1235">
        <f t="shared" si="279"/>
        <v>11345.519</v>
      </c>
      <c r="J1235">
        <f t="shared" si="266"/>
        <v>11345.519</v>
      </c>
      <c r="K1235" t="str">
        <f t="shared" si="267"/>
        <v/>
      </c>
      <c r="L1235">
        <f t="shared" si="268"/>
        <v>11345.519</v>
      </c>
      <c r="M1235" t="str">
        <f t="shared" si="269"/>
        <v/>
      </c>
      <c r="N1235">
        <f t="shared" si="270"/>
        <v>11345.519</v>
      </c>
      <c r="O1235" s="8" t="str">
        <f t="shared" si="271"/>
        <v/>
      </c>
      <c r="P1235" t="str">
        <f t="shared" si="272"/>
        <v/>
      </c>
      <c r="Q1235" s="8">
        <f t="shared" si="273"/>
        <v>11345.519</v>
      </c>
      <c r="R1235" s="8" t="str">
        <f t="shared" si="274"/>
        <v/>
      </c>
      <c r="S1235" s="8">
        <f t="shared" si="275"/>
        <v>11345.519</v>
      </c>
      <c r="T1235" s="8" t="str">
        <f t="shared" si="276"/>
        <v/>
      </c>
      <c r="U1235" s="8" t="str">
        <f t="shared" si="277"/>
        <v/>
      </c>
    </row>
    <row r="1236" spans="1:21" ht="17" x14ac:dyDescent="0.2">
      <c r="A1236">
        <v>45</v>
      </c>
      <c r="B1236" t="s">
        <v>7</v>
      </c>
      <c r="C1236">
        <v>27.83</v>
      </c>
      <c r="D1236">
        <v>2</v>
      </c>
      <c r="E1236" t="s">
        <v>11</v>
      </c>
      <c r="F1236" t="s">
        <v>12</v>
      </c>
      <c r="G1236">
        <v>8515.7587000000003</v>
      </c>
      <c r="H1236" t="str">
        <f t="shared" si="278"/>
        <v/>
      </c>
      <c r="I1236">
        <f t="shared" si="279"/>
        <v>8515.7587000000003</v>
      </c>
      <c r="J1236" t="str">
        <f t="shared" si="266"/>
        <v/>
      </c>
      <c r="K1236">
        <f t="shared" si="267"/>
        <v>8515.7587000000003</v>
      </c>
      <c r="L1236" t="str">
        <f t="shared" si="268"/>
        <v/>
      </c>
      <c r="M1236">
        <f t="shared" si="269"/>
        <v>8515.7587000000003</v>
      </c>
      <c r="N1236">
        <f t="shared" si="270"/>
        <v>8515.7587000000003</v>
      </c>
      <c r="O1236" s="8" t="str">
        <f t="shared" si="271"/>
        <v/>
      </c>
      <c r="P1236">
        <f t="shared" si="272"/>
        <v>8515.7587000000003</v>
      </c>
      <c r="Q1236" s="8" t="str">
        <f t="shared" si="273"/>
        <v/>
      </c>
      <c r="R1236" s="8">
        <f t="shared" si="274"/>
        <v>8515.7587000000003</v>
      </c>
      <c r="S1236" s="8" t="str">
        <f t="shared" si="275"/>
        <v/>
      </c>
      <c r="T1236" s="8" t="str">
        <f t="shared" si="276"/>
        <v/>
      </c>
      <c r="U1236" s="8" t="str">
        <f t="shared" si="277"/>
        <v/>
      </c>
    </row>
    <row r="1237" spans="1:21" ht="17" x14ac:dyDescent="0.2">
      <c r="A1237">
        <v>26</v>
      </c>
      <c r="B1237" t="s">
        <v>10</v>
      </c>
      <c r="C1237">
        <v>31.065000000000001</v>
      </c>
      <c r="D1237">
        <v>0</v>
      </c>
      <c r="E1237" t="s">
        <v>11</v>
      </c>
      <c r="F1237" t="s">
        <v>13</v>
      </c>
      <c r="G1237">
        <v>2699.56835</v>
      </c>
      <c r="H1237" t="str">
        <f t="shared" si="278"/>
        <v/>
      </c>
      <c r="I1237">
        <f t="shared" si="279"/>
        <v>2699.56835</v>
      </c>
      <c r="J1237" t="str">
        <f t="shared" si="266"/>
        <v/>
      </c>
      <c r="K1237">
        <f t="shared" si="267"/>
        <v>2699.56835</v>
      </c>
      <c r="L1237">
        <f t="shared" si="268"/>
        <v>2699.56835</v>
      </c>
      <c r="M1237" t="str">
        <f t="shared" si="269"/>
        <v/>
      </c>
      <c r="N1237" t="str">
        <f t="shared" si="270"/>
        <v/>
      </c>
      <c r="O1237" s="8">
        <f t="shared" si="271"/>
        <v>2699.56835</v>
      </c>
      <c r="P1237" t="str">
        <f t="shared" si="272"/>
        <v/>
      </c>
      <c r="Q1237" s="8">
        <f t="shared" si="273"/>
        <v>2699.56835</v>
      </c>
      <c r="R1237" s="8" t="str">
        <f t="shared" si="274"/>
        <v/>
      </c>
      <c r="S1237" s="8" t="str">
        <f t="shared" si="275"/>
        <v/>
      </c>
      <c r="T1237" s="8" t="str">
        <f t="shared" si="276"/>
        <v/>
      </c>
      <c r="U1237" s="8">
        <f t="shared" si="277"/>
        <v>2699.56835</v>
      </c>
    </row>
    <row r="1238" spans="1:21" ht="17" x14ac:dyDescent="0.2">
      <c r="A1238">
        <v>63</v>
      </c>
      <c r="B1238" t="s">
        <v>7</v>
      </c>
      <c r="C1238">
        <v>21.66</v>
      </c>
      <c r="D1238">
        <v>0</v>
      </c>
      <c r="E1238" t="s">
        <v>11</v>
      </c>
      <c r="F1238" t="s">
        <v>14</v>
      </c>
      <c r="G1238">
        <v>14449.8544</v>
      </c>
      <c r="H1238" t="str">
        <f t="shared" si="278"/>
        <v/>
      </c>
      <c r="I1238">
        <f t="shared" si="279"/>
        <v>14449.8544</v>
      </c>
      <c r="J1238">
        <f t="shared" si="266"/>
        <v>14449.8544</v>
      </c>
      <c r="K1238" t="str">
        <f t="shared" si="267"/>
        <v/>
      </c>
      <c r="L1238" t="str">
        <f t="shared" si="268"/>
        <v/>
      </c>
      <c r="M1238">
        <f t="shared" si="269"/>
        <v>14449.8544</v>
      </c>
      <c r="N1238" t="str">
        <f t="shared" si="270"/>
        <v/>
      </c>
      <c r="O1238" s="8">
        <f t="shared" si="271"/>
        <v>14449.8544</v>
      </c>
      <c r="P1238">
        <f t="shared" si="272"/>
        <v>14449.8544</v>
      </c>
      <c r="Q1238" s="8" t="str">
        <f t="shared" si="273"/>
        <v/>
      </c>
      <c r="R1238" s="8" t="str">
        <f t="shared" si="274"/>
        <v/>
      </c>
      <c r="S1238" s="8" t="str">
        <f t="shared" si="275"/>
        <v/>
      </c>
      <c r="T1238" s="8">
        <f t="shared" si="276"/>
        <v>14449.8544</v>
      </c>
      <c r="U1238" s="8" t="str">
        <f t="shared" si="277"/>
        <v/>
      </c>
    </row>
    <row r="1239" spans="1:21" ht="17" x14ac:dyDescent="0.2">
      <c r="A1239">
        <v>58</v>
      </c>
      <c r="B1239" t="s">
        <v>7</v>
      </c>
      <c r="C1239">
        <v>28.215</v>
      </c>
      <c r="D1239">
        <v>0</v>
      </c>
      <c r="E1239" t="s">
        <v>11</v>
      </c>
      <c r="F1239" t="s">
        <v>13</v>
      </c>
      <c r="G1239">
        <v>12224.350850000001</v>
      </c>
      <c r="H1239" t="str">
        <f t="shared" si="278"/>
        <v/>
      </c>
      <c r="I1239">
        <f t="shared" si="279"/>
        <v>12224.350850000001</v>
      </c>
      <c r="J1239" t="str">
        <f t="shared" si="266"/>
        <v/>
      </c>
      <c r="K1239">
        <f t="shared" si="267"/>
        <v>12224.350850000001</v>
      </c>
      <c r="L1239" t="str">
        <f t="shared" si="268"/>
        <v/>
      </c>
      <c r="M1239">
        <f t="shared" si="269"/>
        <v>12224.350850000001</v>
      </c>
      <c r="N1239" t="str">
        <f t="shared" si="270"/>
        <v/>
      </c>
      <c r="O1239" s="8">
        <f t="shared" si="271"/>
        <v>12224.350850000001</v>
      </c>
      <c r="P1239" t="str">
        <f t="shared" si="272"/>
        <v/>
      </c>
      <c r="Q1239" s="8">
        <f t="shared" si="273"/>
        <v>12224.350850000001</v>
      </c>
      <c r="R1239" s="8" t="str">
        <f t="shared" si="274"/>
        <v/>
      </c>
      <c r="S1239" s="8" t="str">
        <f t="shared" si="275"/>
        <v/>
      </c>
      <c r="T1239" s="8" t="str">
        <f t="shared" si="276"/>
        <v/>
      </c>
      <c r="U1239" s="8">
        <f t="shared" si="277"/>
        <v>12224.350850000001</v>
      </c>
    </row>
    <row r="1240" spans="1:21" ht="17" x14ac:dyDescent="0.2">
      <c r="A1240">
        <v>37</v>
      </c>
      <c r="B1240" t="s">
        <v>10</v>
      </c>
      <c r="C1240">
        <v>22.704999999999998</v>
      </c>
      <c r="D1240">
        <v>3</v>
      </c>
      <c r="E1240" t="s">
        <v>11</v>
      </c>
      <c r="F1240" t="s">
        <v>14</v>
      </c>
      <c r="G1240">
        <v>6985.50695</v>
      </c>
      <c r="H1240" t="str">
        <f t="shared" si="278"/>
        <v/>
      </c>
      <c r="I1240">
        <f t="shared" si="279"/>
        <v>6985.50695</v>
      </c>
      <c r="J1240">
        <f t="shared" si="266"/>
        <v>6985.50695</v>
      </c>
      <c r="K1240" t="str">
        <f t="shared" si="267"/>
        <v/>
      </c>
      <c r="L1240">
        <f t="shared" si="268"/>
        <v>6985.50695</v>
      </c>
      <c r="M1240" t="str">
        <f t="shared" si="269"/>
        <v/>
      </c>
      <c r="N1240" t="str">
        <f t="shared" si="270"/>
        <v/>
      </c>
      <c r="O1240" s="8">
        <f t="shared" si="271"/>
        <v>6985.50695</v>
      </c>
      <c r="P1240">
        <f t="shared" si="272"/>
        <v>6985.50695</v>
      </c>
      <c r="Q1240" s="8" t="str">
        <f t="shared" si="273"/>
        <v/>
      </c>
      <c r="R1240" s="8" t="str">
        <f t="shared" si="274"/>
        <v/>
      </c>
      <c r="S1240" s="8" t="str">
        <f t="shared" si="275"/>
        <v/>
      </c>
      <c r="T1240" s="8">
        <f t="shared" si="276"/>
        <v>6985.50695</v>
      </c>
      <c r="U1240" s="8" t="str">
        <f t="shared" si="277"/>
        <v/>
      </c>
    </row>
    <row r="1241" spans="1:21" ht="17" x14ac:dyDescent="0.2">
      <c r="A1241">
        <v>25</v>
      </c>
      <c r="B1241" t="s">
        <v>7</v>
      </c>
      <c r="C1241">
        <v>42.13</v>
      </c>
      <c r="D1241">
        <v>1</v>
      </c>
      <c r="E1241" t="s">
        <v>11</v>
      </c>
      <c r="F1241" t="s">
        <v>12</v>
      </c>
      <c r="G1241">
        <v>3238.4357</v>
      </c>
      <c r="H1241" t="str">
        <f t="shared" si="278"/>
        <v/>
      </c>
      <c r="I1241">
        <f t="shared" si="279"/>
        <v>3238.4357</v>
      </c>
      <c r="J1241" t="str">
        <f t="shared" si="266"/>
        <v/>
      </c>
      <c r="K1241">
        <f t="shared" si="267"/>
        <v>3238.4357</v>
      </c>
      <c r="L1241" t="str">
        <f t="shared" si="268"/>
        <v/>
      </c>
      <c r="M1241">
        <f t="shared" si="269"/>
        <v>3238.4357</v>
      </c>
      <c r="N1241">
        <f t="shared" si="270"/>
        <v>3238.4357</v>
      </c>
      <c r="O1241" s="8" t="str">
        <f t="shared" si="271"/>
        <v/>
      </c>
      <c r="P1241">
        <f t="shared" si="272"/>
        <v>3238.4357</v>
      </c>
      <c r="Q1241" s="8" t="str">
        <f t="shared" si="273"/>
        <v/>
      </c>
      <c r="R1241" s="8">
        <f t="shared" si="274"/>
        <v>3238.4357</v>
      </c>
      <c r="S1241" s="8" t="str">
        <f t="shared" si="275"/>
        <v/>
      </c>
      <c r="T1241" s="8" t="str">
        <f t="shared" si="276"/>
        <v/>
      </c>
      <c r="U1241" s="8" t="str">
        <f t="shared" si="277"/>
        <v/>
      </c>
    </row>
    <row r="1242" spans="1:21" ht="17" x14ac:dyDescent="0.2">
      <c r="A1242">
        <v>52</v>
      </c>
      <c r="B1242" t="s">
        <v>10</v>
      </c>
      <c r="C1242">
        <v>41.8</v>
      </c>
      <c r="D1242">
        <v>2</v>
      </c>
      <c r="E1242" t="s">
        <v>8</v>
      </c>
      <c r="F1242" t="s">
        <v>12</v>
      </c>
      <c r="G1242">
        <v>47269.853999999999</v>
      </c>
      <c r="H1242">
        <f t="shared" si="278"/>
        <v>47269.853999999999</v>
      </c>
      <c r="I1242" t="str">
        <f t="shared" si="279"/>
        <v/>
      </c>
      <c r="J1242" t="str">
        <f t="shared" si="266"/>
        <v/>
      </c>
      <c r="K1242">
        <f t="shared" si="267"/>
        <v>47269.853999999999</v>
      </c>
      <c r="L1242">
        <f t="shared" si="268"/>
        <v>47269.853999999999</v>
      </c>
      <c r="M1242" t="str">
        <f t="shared" si="269"/>
        <v/>
      </c>
      <c r="N1242">
        <f t="shared" si="270"/>
        <v>47269.853999999999</v>
      </c>
      <c r="O1242" s="8" t="str">
        <f t="shared" si="271"/>
        <v/>
      </c>
      <c r="P1242">
        <f t="shared" si="272"/>
        <v>47269.853999999999</v>
      </c>
      <c r="Q1242" s="8" t="str">
        <f t="shared" si="273"/>
        <v/>
      </c>
      <c r="R1242" s="8">
        <f t="shared" si="274"/>
        <v>47269.853999999999</v>
      </c>
      <c r="S1242" s="8" t="str">
        <f t="shared" si="275"/>
        <v/>
      </c>
      <c r="T1242" s="8" t="str">
        <f t="shared" si="276"/>
        <v/>
      </c>
      <c r="U1242" s="8" t="str">
        <f t="shared" si="277"/>
        <v/>
      </c>
    </row>
    <row r="1243" spans="1:21" ht="17" x14ac:dyDescent="0.2">
      <c r="A1243">
        <v>64</v>
      </c>
      <c r="B1243" t="s">
        <v>10</v>
      </c>
      <c r="C1243">
        <v>36.96</v>
      </c>
      <c r="D1243">
        <v>2</v>
      </c>
      <c r="E1243" t="s">
        <v>8</v>
      </c>
      <c r="F1243" t="s">
        <v>12</v>
      </c>
      <c r="G1243">
        <v>49577.662400000001</v>
      </c>
      <c r="H1243">
        <f t="shared" si="278"/>
        <v>49577.662400000001</v>
      </c>
      <c r="I1243" t="str">
        <f t="shared" si="279"/>
        <v/>
      </c>
      <c r="J1243" t="str">
        <f t="shared" si="266"/>
        <v/>
      </c>
      <c r="K1243">
        <f t="shared" si="267"/>
        <v>49577.662400000001</v>
      </c>
      <c r="L1243">
        <f t="shared" si="268"/>
        <v>49577.662400000001</v>
      </c>
      <c r="M1243" t="str">
        <f t="shared" si="269"/>
        <v/>
      </c>
      <c r="N1243">
        <f t="shared" si="270"/>
        <v>49577.662400000001</v>
      </c>
      <c r="O1243" s="8" t="str">
        <f t="shared" si="271"/>
        <v/>
      </c>
      <c r="P1243">
        <f t="shared" si="272"/>
        <v>49577.662400000001</v>
      </c>
      <c r="Q1243" s="8" t="str">
        <f t="shared" si="273"/>
        <v/>
      </c>
      <c r="R1243" s="8">
        <f t="shared" si="274"/>
        <v>49577.662400000001</v>
      </c>
      <c r="S1243" s="8" t="str">
        <f t="shared" si="275"/>
        <v/>
      </c>
      <c r="T1243" s="8" t="str">
        <f t="shared" si="276"/>
        <v/>
      </c>
      <c r="U1243" s="8" t="str">
        <f t="shared" si="277"/>
        <v/>
      </c>
    </row>
    <row r="1244" spans="1:21" ht="17" x14ac:dyDescent="0.2">
      <c r="A1244">
        <v>22</v>
      </c>
      <c r="B1244" t="s">
        <v>7</v>
      </c>
      <c r="C1244">
        <v>21.28</v>
      </c>
      <c r="D1244">
        <v>3</v>
      </c>
      <c r="E1244" t="s">
        <v>11</v>
      </c>
      <c r="F1244" t="s">
        <v>13</v>
      </c>
      <c r="G1244">
        <v>4296.2712000000001</v>
      </c>
      <c r="H1244" t="str">
        <f t="shared" si="278"/>
        <v/>
      </c>
      <c r="I1244">
        <f t="shared" si="279"/>
        <v>4296.2712000000001</v>
      </c>
      <c r="J1244">
        <f t="shared" si="266"/>
        <v>4296.2712000000001</v>
      </c>
      <c r="K1244" t="str">
        <f t="shared" si="267"/>
        <v/>
      </c>
      <c r="L1244" t="str">
        <f t="shared" si="268"/>
        <v/>
      </c>
      <c r="M1244">
        <f t="shared" si="269"/>
        <v>4296.2712000000001</v>
      </c>
      <c r="N1244" t="str">
        <f t="shared" si="270"/>
        <v/>
      </c>
      <c r="O1244" s="8">
        <f t="shared" si="271"/>
        <v>4296.2712000000001</v>
      </c>
      <c r="P1244" t="str">
        <f t="shared" si="272"/>
        <v/>
      </c>
      <c r="Q1244" s="8">
        <f t="shared" si="273"/>
        <v>4296.2712000000001</v>
      </c>
      <c r="R1244" s="8" t="str">
        <f t="shared" si="274"/>
        <v/>
      </c>
      <c r="S1244" s="8" t="str">
        <f t="shared" si="275"/>
        <v/>
      </c>
      <c r="T1244" s="8" t="str">
        <f t="shared" si="276"/>
        <v/>
      </c>
      <c r="U1244" s="8">
        <f t="shared" si="277"/>
        <v>4296.2712000000001</v>
      </c>
    </row>
    <row r="1245" spans="1:21" ht="17" x14ac:dyDescent="0.2">
      <c r="A1245">
        <v>28</v>
      </c>
      <c r="B1245" t="s">
        <v>7</v>
      </c>
      <c r="C1245">
        <v>33.11</v>
      </c>
      <c r="D1245">
        <v>0</v>
      </c>
      <c r="E1245" t="s">
        <v>11</v>
      </c>
      <c r="F1245" t="s">
        <v>12</v>
      </c>
      <c r="G1245">
        <v>3171.6149</v>
      </c>
      <c r="H1245" t="str">
        <f t="shared" si="278"/>
        <v/>
      </c>
      <c r="I1245">
        <f t="shared" si="279"/>
        <v>3171.6149</v>
      </c>
      <c r="J1245" t="str">
        <f t="shared" si="266"/>
        <v/>
      </c>
      <c r="K1245">
        <f t="shared" si="267"/>
        <v>3171.6149</v>
      </c>
      <c r="L1245" t="str">
        <f t="shared" si="268"/>
        <v/>
      </c>
      <c r="M1245">
        <f t="shared" si="269"/>
        <v>3171.6149</v>
      </c>
      <c r="N1245">
        <f t="shared" si="270"/>
        <v>3171.6149</v>
      </c>
      <c r="O1245" s="8" t="str">
        <f t="shared" si="271"/>
        <v/>
      </c>
      <c r="P1245">
        <f t="shared" si="272"/>
        <v>3171.6149</v>
      </c>
      <c r="Q1245" s="8" t="str">
        <f t="shared" si="273"/>
        <v/>
      </c>
      <c r="R1245" s="8">
        <f t="shared" si="274"/>
        <v>3171.6149</v>
      </c>
      <c r="S1245" s="8" t="str">
        <f t="shared" si="275"/>
        <v/>
      </c>
      <c r="T1245" s="8" t="str">
        <f t="shared" si="276"/>
        <v/>
      </c>
      <c r="U1245" s="8" t="str">
        <f t="shared" si="277"/>
        <v/>
      </c>
    </row>
    <row r="1246" spans="1:21" ht="17" x14ac:dyDescent="0.2">
      <c r="A1246">
        <v>18</v>
      </c>
      <c r="B1246" t="s">
        <v>10</v>
      </c>
      <c r="C1246">
        <v>33.33</v>
      </c>
      <c r="D1246">
        <v>0</v>
      </c>
      <c r="E1246" t="s">
        <v>11</v>
      </c>
      <c r="F1246" t="s">
        <v>12</v>
      </c>
      <c r="G1246">
        <v>1135.9407000000001</v>
      </c>
      <c r="H1246" t="str">
        <f t="shared" si="278"/>
        <v/>
      </c>
      <c r="I1246">
        <f t="shared" si="279"/>
        <v>1135.9407000000001</v>
      </c>
      <c r="J1246" t="str">
        <f t="shared" si="266"/>
        <v/>
      </c>
      <c r="K1246">
        <f t="shared" si="267"/>
        <v>1135.9407000000001</v>
      </c>
      <c r="L1246">
        <f t="shared" si="268"/>
        <v>1135.9407000000001</v>
      </c>
      <c r="M1246" t="str">
        <f t="shared" si="269"/>
        <v/>
      </c>
      <c r="N1246">
        <f t="shared" si="270"/>
        <v>1135.9407000000001</v>
      </c>
      <c r="O1246" s="8" t="str">
        <f t="shared" si="271"/>
        <v/>
      </c>
      <c r="P1246">
        <f t="shared" si="272"/>
        <v>1135.9407000000001</v>
      </c>
      <c r="Q1246" s="8" t="str">
        <f t="shared" si="273"/>
        <v/>
      </c>
      <c r="R1246" s="8">
        <f t="shared" si="274"/>
        <v>1135.9407000000001</v>
      </c>
      <c r="S1246" s="8" t="str">
        <f t="shared" si="275"/>
        <v/>
      </c>
      <c r="T1246" s="8" t="str">
        <f t="shared" si="276"/>
        <v/>
      </c>
      <c r="U1246" s="8" t="str">
        <f t="shared" si="277"/>
        <v/>
      </c>
    </row>
    <row r="1247" spans="1:21" ht="17" x14ac:dyDescent="0.2">
      <c r="A1247">
        <v>28</v>
      </c>
      <c r="B1247" t="s">
        <v>10</v>
      </c>
      <c r="C1247">
        <v>24.3</v>
      </c>
      <c r="D1247">
        <v>5</v>
      </c>
      <c r="E1247" t="s">
        <v>11</v>
      </c>
      <c r="F1247" t="s">
        <v>9</v>
      </c>
      <c r="G1247">
        <v>5615.3689999999997</v>
      </c>
      <c r="H1247" t="str">
        <f t="shared" si="278"/>
        <v/>
      </c>
      <c r="I1247">
        <f t="shared" si="279"/>
        <v>5615.3689999999997</v>
      </c>
      <c r="J1247">
        <f t="shared" si="266"/>
        <v>5615.3689999999997</v>
      </c>
      <c r="K1247" t="str">
        <f t="shared" si="267"/>
        <v/>
      </c>
      <c r="L1247">
        <f t="shared" si="268"/>
        <v>5615.3689999999997</v>
      </c>
      <c r="M1247" t="str">
        <f t="shared" si="269"/>
        <v/>
      </c>
      <c r="N1247">
        <f t="shared" si="270"/>
        <v>5615.3689999999997</v>
      </c>
      <c r="O1247" s="8" t="str">
        <f t="shared" si="271"/>
        <v/>
      </c>
      <c r="P1247" t="str">
        <f t="shared" si="272"/>
        <v/>
      </c>
      <c r="Q1247" s="8">
        <f t="shared" si="273"/>
        <v>5615.3689999999997</v>
      </c>
      <c r="R1247" s="8" t="str">
        <f t="shared" si="274"/>
        <v/>
      </c>
      <c r="S1247" s="8">
        <f t="shared" si="275"/>
        <v>5615.3689999999997</v>
      </c>
      <c r="T1247" s="8" t="str">
        <f t="shared" si="276"/>
        <v/>
      </c>
      <c r="U1247" s="8" t="str">
        <f t="shared" si="277"/>
        <v/>
      </c>
    </row>
    <row r="1248" spans="1:21" ht="17" x14ac:dyDescent="0.2">
      <c r="A1248">
        <v>45</v>
      </c>
      <c r="B1248" t="s">
        <v>7</v>
      </c>
      <c r="C1248">
        <v>25.7</v>
      </c>
      <c r="D1248">
        <v>3</v>
      </c>
      <c r="E1248" t="s">
        <v>11</v>
      </c>
      <c r="F1248" t="s">
        <v>9</v>
      </c>
      <c r="G1248">
        <v>9101.7980000000007</v>
      </c>
      <c r="H1248" t="str">
        <f t="shared" si="278"/>
        <v/>
      </c>
      <c r="I1248">
        <f t="shared" si="279"/>
        <v>9101.7980000000007</v>
      </c>
      <c r="J1248" t="str">
        <f t="shared" si="266"/>
        <v/>
      </c>
      <c r="K1248">
        <f t="shared" si="267"/>
        <v>9101.7980000000007</v>
      </c>
      <c r="L1248" t="str">
        <f t="shared" si="268"/>
        <v/>
      </c>
      <c r="M1248">
        <f t="shared" si="269"/>
        <v>9101.7980000000007</v>
      </c>
      <c r="N1248">
        <f t="shared" si="270"/>
        <v>9101.7980000000007</v>
      </c>
      <c r="O1248" s="8" t="str">
        <f t="shared" si="271"/>
        <v/>
      </c>
      <c r="P1248" t="str">
        <f t="shared" si="272"/>
        <v/>
      </c>
      <c r="Q1248" s="8">
        <f t="shared" si="273"/>
        <v>9101.7980000000007</v>
      </c>
      <c r="R1248" s="8" t="str">
        <f t="shared" si="274"/>
        <v/>
      </c>
      <c r="S1248" s="8">
        <f t="shared" si="275"/>
        <v>9101.7980000000007</v>
      </c>
      <c r="T1248" s="8" t="str">
        <f t="shared" si="276"/>
        <v/>
      </c>
      <c r="U1248" s="8" t="str">
        <f t="shared" si="277"/>
        <v/>
      </c>
    </row>
    <row r="1249" spans="1:21" ht="17" x14ac:dyDescent="0.2">
      <c r="A1249">
        <v>33</v>
      </c>
      <c r="B1249" t="s">
        <v>10</v>
      </c>
      <c r="C1249">
        <v>29.4</v>
      </c>
      <c r="D1249">
        <v>4</v>
      </c>
      <c r="E1249" t="s">
        <v>11</v>
      </c>
      <c r="F1249" t="s">
        <v>9</v>
      </c>
      <c r="G1249">
        <v>6059.1729999999998</v>
      </c>
      <c r="H1249" t="str">
        <f t="shared" si="278"/>
        <v/>
      </c>
      <c r="I1249">
        <f t="shared" si="279"/>
        <v>6059.1729999999998</v>
      </c>
      <c r="J1249" t="str">
        <f t="shared" si="266"/>
        <v/>
      </c>
      <c r="K1249">
        <f t="shared" si="267"/>
        <v>6059.1729999999998</v>
      </c>
      <c r="L1249">
        <f t="shared" si="268"/>
        <v>6059.1729999999998</v>
      </c>
      <c r="M1249" t="str">
        <f t="shared" si="269"/>
        <v/>
      </c>
      <c r="N1249">
        <f t="shared" si="270"/>
        <v>6059.1729999999998</v>
      </c>
      <c r="O1249" s="8" t="str">
        <f t="shared" si="271"/>
        <v/>
      </c>
      <c r="P1249" t="str">
        <f t="shared" si="272"/>
        <v/>
      </c>
      <c r="Q1249" s="8">
        <f t="shared" si="273"/>
        <v>6059.1729999999998</v>
      </c>
      <c r="R1249" s="8" t="str">
        <f t="shared" si="274"/>
        <v/>
      </c>
      <c r="S1249" s="8">
        <f t="shared" si="275"/>
        <v>6059.1729999999998</v>
      </c>
      <c r="T1249" s="8" t="str">
        <f t="shared" si="276"/>
        <v/>
      </c>
      <c r="U1249" s="8" t="str">
        <f t="shared" si="277"/>
        <v/>
      </c>
    </row>
    <row r="1250" spans="1:21" ht="17" x14ac:dyDescent="0.2">
      <c r="A1250">
        <v>18</v>
      </c>
      <c r="B1250" t="s">
        <v>7</v>
      </c>
      <c r="C1250">
        <v>39.82</v>
      </c>
      <c r="D1250">
        <v>0</v>
      </c>
      <c r="E1250" t="s">
        <v>11</v>
      </c>
      <c r="F1250" t="s">
        <v>12</v>
      </c>
      <c r="G1250">
        <v>1633.9618</v>
      </c>
      <c r="H1250" t="str">
        <f t="shared" si="278"/>
        <v/>
      </c>
      <c r="I1250">
        <f t="shared" si="279"/>
        <v>1633.9618</v>
      </c>
      <c r="J1250" t="str">
        <f t="shared" si="266"/>
        <v/>
      </c>
      <c r="K1250">
        <f t="shared" si="267"/>
        <v>1633.9618</v>
      </c>
      <c r="L1250" t="str">
        <f t="shared" si="268"/>
        <v/>
      </c>
      <c r="M1250">
        <f t="shared" si="269"/>
        <v>1633.9618</v>
      </c>
      <c r="N1250">
        <f t="shared" si="270"/>
        <v>1633.9618</v>
      </c>
      <c r="O1250" s="8" t="str">
        <f t="shared" si="271"/>
        <v/>
      </c>
      <c r="P1250">
        <f t="shared" si="272"/>
        <v>1633.9618</v>
      </c>
      <c r="Q1250" s="8" t="str">
        <f t="shared" si="273"/>
        <v/>
      </c>
      <c r="R1250" s="8">
        <f t="shared" si="274"/>
        <v>1633.9618</v>
      </c>
      <c r="S1250" s="8" t="str">
        <f t="shared" si="275"/>
        <v/>
      </c>
      <c r="T1250" s="8" t="str">
        <f t="shared" si="276"/>
        <v/>
      </c>
      <c r="U1250" s="8" t="str">
        <f t="shared" si="277"/>
        <v/>
      </c>
    </row>
    <row r="1251" spans="1:21" ht="17" x14ac:dyDescent="0.2">
      <c r="A1251">
        <v>32</v>
      </c>
      <c r="B1251" t="s">
        <v>10</v>
      </c>
      <c r="C1251">
        <v>33.630000000000003</v>
      </c>
      <c r="D1251">
        <v>1</v>
      </c>
      <c r="E1251" t="s">
        <v>8</v>
      </c>
      <c r="F1251" t="s">
        <v>14</v>
      </c>
      <c r="G1251">
        <v>37607.527699999999</v>
      </c>
      <c r="H1251">
        <f t="shared" si="278"/>
        <v>37607.527699999999</v>
      </c>
      <c r="I1251" t="str">
        <f t="shared" si="279"/>
        <v/>
      </c>
      <c r="J1251" t="str">
        <f t="shared" si="266"/>
        <v/>
      </c>
      <c r="K1251">
        <f t="shared" si="267"/>
        <v>37607.527699999999</v>
      </c>
      <c r="L1251">
        <f t="shared" si="268"/>
        <v>37607.527699999999</v>
      </c>
      <c r="M1251" t="str">
        <f t="shared" si="269"/>
        <v/>
      </c>
      <c r="N1251" t="str">
        <f t="shared" si="270"/>
        <v/>
      </c>
      <c r="O1251" s="8">
        <f t="shared" si="271"/>
        <v>37607.527699999999</v>
      </c>
      <c r="P1251">
        <f t="shared" si="272"/>
        <v>37607.527699999999</v>
      </c>
      <c r="Q1251" s="8" t="str">
        <f t="shared" si="273"/>
        <v/>
      </c>
      <c r="R1251" s="8" t="str">
        <f t="shared" si="274"/>
        <v/>
      </c>
      <c r="S1251" s="8" t="str">
        <f t="shared" si="275"/>
        <v/>
      </c>
      <c r="T1251" s="8">
        <f t="shared" si="276"/>
        <v>37607.527699999999</v>
      </c>
      <c r="U1251" s="8" t="str">
        <f t="shared" si="277"/>
        <v/>
      </c>
    </row>
    <row r="1252" spans="1:21" ht="17" x14ac:dyDescent="0.2">
      <c r="A1252">
        <v>24</v>
      </c>
      <c r="B1252" t="s">
        <v>10</v>
      </c>
      <c r="C1252">
        <v>29.83</v>
      </c>
      <c r="D1252">
        <v>0</v>
      </c>
      <c r="E1252" t="s">
        <v>8</v>
      </c>
      <c r="F1252" t="s">
        <v>14</v>
      </c>
      <c r="G1252">
        <v>18648.421699999999</v>
      </c>
      <c r="H1252">
        <f t="shared" si="278"/>
        <v>18648.421699999999</v>
      </c>
      <c r="I1252" t="str">
        <f t="shared" si="279"/>
        <v/>
      </c>
      <c r="J1252" t="str">
        <f t="shared" si="266"/>
        <v/>
      </c>
      <c r="K1252">
        <f t="shared" si="267"/>
        <v>18648.421699999999</v>
      </c>
      <c r="L1252">
        <f t="shared" si="268"/>
        <v>18648.421699999999</v>
      </c>
      <c r="M1252" t="str">
        <f t="shared" si="269"/>
        <v/>
      </c>
      <c r="N1252" t="str">
        <f t="shared" si="270"/>
        <v/>
      </c>
      <c r="O1252" s="8">
        <f t="shared" si="271"/>
        <v>18648.421699999999</v>
      </c>
      <c r="P1252">
        <f t="shared" si="272"/>
        <v>18648.421699999999</v>
      </c>
      <c r="Q1252" s="8" t="str">
        <f t="shared" si="273"/>
        <v/>
      </c>
      <c r="R1252" s="8" t="str">
        <f t="shared" si="274"/>
        <v/>
      </c>
      <c r="S1252" s="8" t="str">
        <f t="shared" si="275"/>
        <v/>
      </c>
      <c r="T1252" s="8">
        <f t="shared" si="276"/>
        <v>18648.421699999999</v>
      </c>
      <c r="U1252" s="8" t="str">
        <f t="shared" si="277"/>
        <v/>
      </c>
    </row>
    <row r="1253" spans="1:21" ht="17" x14ac:dyDescent="0.2">
      <c r="A1253">
        <v>19</v>
      </c>
      <c r="B1253" t="s">
        <v>10</v>
      </c>
      <c r="C1253">
        <v>19.8</v>
      </c>
      <c r="D1253">
        <v>0</v>
      </c>
      <c r="E1253" t="s">
        <v>11</v>
      </c>
      <c r="F1253" t="s">
        <v>9</v>
      </c>
      <c r="G1253">
        <v>1241.5650000000001</v>
      </c>
      <c r="H1253" t="str">
        <f t="shared" si="278"/>
        <v/>
      </c>
      <c r="I1253">
        <f t="shared" si="279"/>
        <v>1241.5650000000001</v>
      </c>
      <c r="J1253">
        <f t="shared" si="266"/>
        <v>1241.5650000000001</v>
      </c>
      <c r="K1253" t="str">
        <f t="shared" si="267"/>
        <v/>
      </c>
      <c r="L1253">
        <f t="shared" si="268"/>
        <v>1241.5650000000001</v>
      </c>
      <c r="M1253" t="str">
        <f t="shared" si="269"/>
        <v/>
      </c>
      <c r="N1253">
        <f t="shared" si="270"/>
        <v>1241.5650000000001</v>
      </c>
      <c r="O1253" s="8" t="str">
        <f t="shared" si="271"/>
        <v/>
      </c>
      <c r="P1253" t="str">
        <f t="shared" si="272"/>
        <v/>
      </c>
      <c r="Q1253" s="8">
        <f t="shared" si="273"/>
        <v>1241.5650000000001</v>
      </c>
      <c r="R1253" s="8" t="str">
        <f t="shared" si="274"/>
        <v/>
      </c>
      <c r="S1253" s="8">
        <f t="shared" si="275"/>
        <v>1241.5650000000001</v>
      </c>
      <c r="T1253" s="8" t="str">
        <f t="shared" si="276"/>
        <v/>
      </c>
      <c r="U1253" s="8" t="str">
        <f t="shared" si="277"/>
        <v/>
      </c>
    </row>
    <row r="1254" spans="1:21" ht="17" x14ac:dyDescent="0.2">
      <c r="A1254">
        <v>20</v>
      </c>
      <c r="B1254" t="s">
        <v>10</v>
      </c>
      <c r="C1254">
        <v>27.3</v>
      </c>
      <c r="D1254">
        <v>0</v>
      </c>
      <c r="E1254" t="s">
        <v>8</v>
      </c>
      <c r="F1254" t="s">
        <v>9</v>
      </c>
      <c r="G1254">
        <v>16232.847</v>
      </c>
      <c r="H1254">
        <f t="shared" si="278"/>
        <v>16232.847</v>
      </c>
      <c r="I1254" t="str">
        <f t="shared" si="279"/>
        <v/>
      </c>
      <c r="J1254" t="str">
        <f t="shared" si="266"/>
        <v/>
      </c>
      <c r="K1254">
        <f t="shared" si="267"/>
        <v>16232.847</v>
      </c>
      <c r="L1254">
        <f t="shared" si="268"/>
        <v>16232.847</v>
      </c>
      <c r="M1254" t="str">
        <f t="shared" si="269"/>
        <v/>
      </c>
      <c r="N1254">
        <f t="shared" si="270"/>
        <v>16232.847</v>
      </c>
      <c r="O1254" s="8" t="str">
        <f t="shared" si="271"/>
        <v/>
      </c>
      <c r="P1254" t="str">
        <f t="shared" si="272"/>
        <v/>
      </c>
      <c r="Q1254" s="8">
        <f t="shared" si="273"/>
        <v>16232.847</v>
      </c>
      <c r="R1254" s="8" t="str">
        <f t="shared" si="274"/>
        <v/>
      </c>
      <c r="S1254" s="8">
        <f t="shared" si="275"/>
        <v>16232.847</v>
      </c>
      <c r="T1254" s="8" t="str">
        <f t="shared" si="276"/>
        <v/>
      </c>
      <c r="U1254" s="8" t="str">
        <f t="shared" si="277"/>
        <v/>
      </c>
    </row>
    <row r="1255" spans="1:21" ht="17" x14ac:dyDescent="0.2">
      <c r="A1255">
        <v>40</v>
      </c>
      <c r="B1255" t="s">
        <v>7</v>
      </c>
      <c r="C1255">
        <v>29.3</v>
      </c>
      <c r="D1255">
        <v>4</v>
      </c>
      <c r="E1255" t="s">
        <v>11</v>
      </c>
      <c r="F1255" t="s">
        <v>9</v>
      </c>
      <c r="G1255">
        <v>15828.82173</v>
      </c>
      <c r="H1255" t="str">
        <f t="shared" si="278"/>
        <v/>
      </c>
      <c r="I1255">
        <f t="shared" si="279"/>
        <v>15828.82173</v>
      </c>
      <c r="J1255" t="str">
        <f t="shared" si="266"/>
        <v/>
      </c>
      <c r="K1255">
        <f t="shared" si="267"/>
        <v>15828.82173</v>
      </c>
      <c r="L1255" t="str">
        <f t="shared" si="268"/>
        <v/>
      </c>
      <c r="M1255">
        <f t="shared" si="269"/>
        <v>15828.82173</v>
      </c>
      <c r="N1255">
        <f t="shared" si="270"/>
        <v>15828.82173</v>
      </c>
      <c r="O1255" s="8" t="str">
        <f t="shared" si="271"/>
        <v/>
      </c>
      <c r="P1255" t="str">
        <f t="shared" si="272"/>
        <v/>
      </c>
      <c r="Q1255" s="8">
        <f t="shared" si="273"/>
        <v>15828.82173</v>
      </c>
      <c r="R1255" s="8" t="str">
        <f t="shared" si="274"/>
        <v/>
      </c>
      <c r="S1255" s="8">
        <f t="shared" si="275"/>
        <v>15828.82173</v>
      </c>
      <c r="T1255" s="8" t="str">
        <f t="shared" si="276"/>
        <v/>
      </c>
      <c r="U1255" s="8" t="str">
        <f t="shared" si="277"/>
        <v/>
      </c>
    </row>
    <row r="1256" spans="1:21" ht="17" x14ac:dyDescent="0.2">
      <c r="A1256">
        <v>34</v>
      </c>
      <c r="B1256" t="s">
        <v>7</v>
      </c>
      <c r="C1256">
        <v>27.72</v>
      </c>
      <c r="D1256">
        <v>0</v>
      </c>
      <c r="E1256" t="s">
        <v>11</v>
      </c>
      <c r="F1256" t="s">
        <v>12</v>
      </c>
      <c r="G1256">
        <v>4415.1588000000002</v>
      </c>
      <c r="H1256" t="str">
        <f t="shared" si="278"/>
        <v/>
      </c>
      <c r="I1256">
        <f t="shared" si="279"/>
        <v>4415.1588000000002</v>
      </c>
      <c r="J1256" t="str">
        <f t="shared" si="266"/>
        <v/>
      </c>
      <c r="K1256">
        <f t="shared" si="267"/>
        <v>4415.1588000000002</v>
      </c>
      <c r="L1256" t="str">
        <f t="shared" si="268"/>
        <v/>
      </c>
      <c r="M1256">
        <f t="shared" si="269"/>
        <v>4415.1588000000002</v>
      </c>
      <c r="N1256">
        <f t="shared" si="270"/>
        <v>4415.1588000000002</v>
      </c>
      <c r="O1256" s="8" t="str">
        <f t="shared" si="271"/>
        <v/>
      </c>
      <c r="P1256">
        <f t="shared" si="272"/>
        <v>4415.1588000000002</v>
      </c>
      <c r="Q1256" s="8" t="str">
        <f t="shared" si="273"/>
        <v/>
      </c>
      <c r="R1256" s="8">
        <f t="shared" si="274"/>
        <v>4415.1588000000002</v>
      </c>
      <c r="S1256" s="8" t="str">
        <f t="shared" si="275"/>
        <v/>
      </c>
      <c r="T1256" s="8" t="str">
        <f t="shared" si="276"/>
        <v/>
      </c>
      <c r="U1256" s="8" t="str">
        <f t="shared" si="277"/>
        <v/>
      </c>
    </row>
    <row r="1257" spans="1:21" ht="17" x14ac:dyDescent="0.2">
      <c r="A1257">
        <v>42</v>
      </c>
      <c r="B1257" t="s">
        <v>7</v>
      </c>
      <c r="C1257">
        <v>37.9</v>
      </c>
      <c r="D1257">
        <v>0</v>
      </c>
      <c r="E1257" t="s">
        <v>11</v>
      </c>
      <c r="F1257" t="s">
        <v>9</v>
      </c>
      <c r="G1257">
        <v>6474.0129999999999</v>
      </c>
      <c r="H1257" t="str">
        <f t="shared" si="278"/>
        <v/>
      </c>
      <c r="I1257">
        <f t="shared" si="279"/>
        <v>6474.0129999999999</v>
      </c>
      <c r="J1257" t="str">
        <f t="shared" si="266"/>
        <v/>
      </c>
      <c r="K1257">
        <f t="shared" si="267"/>
        <v>6474.0129999999999</v>
      </c>
      <c r="L1257" t="str">
        <f t="shared" si="268"/>
        <v/>
      </c>
      <c r="M1257">
        <f t="shared" si="269"/>
        <v>6474.0129999999999</v>
      </c>
      <c r="N1257">
        <f t="shared" si="270"/>
        <v>6474.0129999999999</v>
      </c>
      <c r="O1257" s="8" t="str">
        <f t="shared" si="271"/>
        <v/>
      </c>
      <c r="P1257" t="str">
        <f t="shared" si="272"/>
        <v/>
      </c>
      <c r="Q1257" s="8">
        <f t="shared" si="273"/>
        <v>6474.0129999999999</v>
      </c>
      <c r="R1257" s="8" t="str">
        <f t="shared" si="274"/>
        <v/>
      </c>
      <c r="S1257" s="8">
        <f t="shared" si="275"/>
        <v>6474.0129999999999</v>
      </c>
      <c r="T1257" s="8" t="str">
        <f t="shared" si="276"/>
        <v/>
      </c>
      <c r="U1257" s="8" t="str">
        <f t="shared" si="277"/>
        <v/>
      </c>
    </row>
    <row r="1258" spans="1:21" ht="17" x14ac:dyDescent="0.2">
      <c r="A1258">
        <v>51</v>
      </c>
      <c r="B1258" t="s">
        <v>7</v>
      </c>
      <c r="C1258">
        <v>36.384999999999998</v>
      </c>
      <c r="D1258">
        <v>3</v>
      </c>
      <c r="E1258" t="s">
        <v>11</v>
      </c>
      <c r="F1258" t="s">
        <v>13</v>
      </c>
      <c r="G1258">
        <v>11436.738149999999</v>
      </c>
      <c r="H1258" t="str">
        <f t="shared" si="278"/>
        <v/>
      </c>
      <c r="I1258">
        <f t="shared" si="279"/>
        <v>11436.738149999999</v>
      </c>
      <c r="J1258" t="str">
        <f t="shared" si="266"/>
        <v/>
      </c>
      <c r="K1258">
        <f t="shared" si="267"/>
        <v>11436.738149999999</v>
      </c>
      <c r="L1258" t="str">
        <f t="shared" si="268"/>
        <v/>
      </c>
      <c r="M1258">
        <f t="shared" si="269"/>
        <v>11436.738149999999</v>
      </c>
      <c r="N1258" t="str">
        <f t="shared" si="270"/>
        <v/>
      </c>
      <c r="O1258" s="8">
        <f t="shared" si="271"/>
        <v>11436.738149999999</v>
      </c>
      <c r="P1258" t="str">
        <f t="shared" si="272"/>
        <v/>
      </c>
      <c r="Q1258" s="8">
        <f t="shared" si="273"/>
        <v>11436.738149999999</v>
      </c>
      <c r="R1258" s="8" t="str">
        <f t="shared" si="274"/>
        <v/>
      </c>
      <c r="S1258" s="8" t="str">
        <f t="shared" si="275"/>
        <v/>
      </c>
      <c r="T1258" s="8" t="str">
        <f t="shared" si="276"/>
        <v/>
      </c>
      <c r="U1258" s="8">
        <f t="shared" si="277"/>
        <v>11436.738149999999</v>
      </c>
    </row>
    <row r="1259" spans="1:21" ht="17" x14ac:dyDescent="0.2">
      <c r="A1259">
        <v>54</v>
      </c>
      <c r="B1259" t="s">
        <v>7</v>
      </c>
      <c r="C1259">
        <v>27.645</v>
      </c>
      <c r="D1259">
        <v>1</v>
      </c>
      <c r="E1259" t="s">
        <v>11</v>
      </c>
      <c r="F1259" t="s">
        <v>13</v>
      </c>
      <c r="G1259">
        <v>11305.93455</v>
      </c>
      <c r="H1259" t="str">
        <f t="shared" si="278"/>
        <v/>
      </c>
      <c r="I1259">
        <f t="shared" si="279"/>
        <v>11305.93455</v>
      </c>
      <c r="J1259" t="str">
        <f t="shared" si="266"/>
        <v/>
      </c>
      <c r="K1259">
        <f t="shared" si="267"/>
        <v>11305.93455</v>
      </c>
      <c r="L1259" t="str">
        <f t="shared" si="268"/>
        <v/>
      </c>
      <c r="M1259">
        <f t="shared" si="269"/>
        <v>11305.93455</v>
      </c>
      <c r="N1259" t="str">
        <f t="shared" si="270"/>
        <v/>
      </c>
      <c r="O1259" s="8">
        <f t="shared" si="271"/>
        <v>11305.93455</v>
      </c>
      <c r="P1259" t="str">
        <f t="shared" si="272"/>
        <v/>
      </c>
      <c r="Q1259" s="8">
        <f t="shared" si="273"/>
        <v>11305.93455</v>
      </c>
      <c r="R1259" s="8" t="str">
        <f t="shared" si="274"/>
        <v/>
      </c>
      <c r="S1259" s="8" t="str">
        <f t="shared" si="275"/>
        <v/>
      </c>
      <c r="T1259" s="8" t="str">
        <f t="shared" si="276"/>
        <v/>
      </c>
      <c r="U1259" s="8">
        <f t="shared" si="277"/>
        <v>11305.93455</v>
      </c>
    </row>
    <row r="1260" spans="1:21" ht="17" x14ac:dyDescent="0.2">
      <c r="A1260">
        <v>55</v>
      </c>
      <c r="B1260" t="s">
        <v>10</v>
      </c>
      <c r="C1260">
        <v>37.715000000000003</v>
      </c>
      <c r="D1260">
        <v>3</v>
      </c>
      <c r="E1260" t="s">
        <v>11</v>
      </c>
      <c r="F1260" t="s">
        <v>13</v>
      </c>
      <c r="G1260">
        <v>30063.580549999999</v>
      </c>
      <c r="H1260" t="str">
        <f t="shared" si="278"/>
        <v/>
      </c>
      <c r="I1260">
        <f t="shared" si="279"/>
        <v>30063.580549999999</v>
      </c>
      <c r="J1260" t="str">
        <f t="shared" si="266"/>
        <v/>
      </c>
      <c r="K1260">
        <f t="shared" si="267"/>
        <v>30063.580549999999</v>
      </c>
      <c r="L1260">
        <f t="shared" si="268"/>
        <v>30063.580549999999</v>
      </c>
      <c r="M1260" t="str">
        <f t="shared" si="269"/>
        <v/>
      </c>
      <c r="N1260" t="str">
        <f t="shared" si="270"/>
        <v/>
      </c>
      <c r="O1260" s="8">
        <f t="shared" si="271"/>
        <v>30063.580549999999</v>
      </c>
      <c r="P1260" t="str">
        <f t="shared" si="272"/>
        <v/>
      </c>
      <c r="Q1260" s="8">
        <f t="shared" si="273"/>
        <v>30063.580549999999</v>
      </c>
      <c r="R1260" s="8" t="str">
        <f t="shared" si="274"/>
        <v/>
      </c>
      <c r="S1260" s="8" t="str">
        <f t="shared" si="275"/>
        <v/>
      </c>
      <c r="T1260" s="8" t="str">
        <f t="shared" si="276"/>
        <v/>
      </c>
      <c r="U1260" s="8">
        <f t="shared" si="277"/>
        <v>30063.580549999999</v>
      </c>
    </row>
    <row r="1261" spans="1:21" ht="17" x14ac:dyDescent="0.2">
      <c r="A1261">
        <v>52</v>
      </c>
      <c r="B1261" t="s">
        <v>7</v>
      </c>
      <c r="C1261">
        <v>23.18</v>
      </c>
      <c r="D1261">
        <v>0</v>
      </c>
      <c r="E1261" t="s">
        <v>11</v>
      </c>
      <c r="F1261" t="s">
        <v>14</v>
      </c>
      <c r="G1261">
        <v>10197.772199999999</v>
      </c>
      <c r="H1261" t="str">
        <f t="shared" si="278"/>
        <v/>
      </c>
      <c r="I1261">
        <f t="shared" si="279"/>
        <v>10197.772199999999</v>
      </c>
      <c r="J1261">
        <f t="shared" si="266"/>
        <v>10197.772199999999</v>
      </c>
      <c r="K1261" t="str">
        <f t="shared" si="267"/>
        <v/>
      </c>
      <c r="L1261" t="str">
        <f t="shared" si="268"/>
        <v/>
      </c>
      <c r="M1261">
        <f t="shared" si="269"/>
        <v>10197.772199999999</v>
      </c>
      <c r="N1261" t="str">
        <f t="shared" si="270"/>
        <v/>
      </c>
      <c r="O1261" s="8">
        <f t="shared" si="271"/>
        <v>10197.772199999999</v>
      </c>
      <c r="P1261">
        <f t="shared" si="272"/>
        <v>10197.772199999999</v>
      </c>
      <c r="Q1261" s="8" t="str">
        <f t="shared" si="273"/>
        <v/>
      </c>
      <c r="R1261" s="8" t="str">
        <f t="shared" si="274"/>
        <v/>
      </c>
      <c r="S1261" s="8" t="str">
        <f t="shared" si="275"/>
        <v/>
      </c>
      <c r="T1261" s="8">
        <f t="shared" si="276"/>
        <v>10197.772199999999</v>
      </c>
      <c r="U1261" s="8" t="str">
        <f t="shared" si="277"/>
        <v/>
      </c>
    </row>
    <row r="1262" spans="1:21" ht="17" x14ac:dyDescent="0.2">
      <c r="A1262">
        <v>32</v>
      </c>
      <c r="B1262" t="s">
        <v>7</v>
      </c>
      <c r="C1262">
        <v>20.52</v>
      </c>
      <c r="D1262">
        <v>0</v>
      </c>
      <c r="E1262" t="s">
        <v>11</v>
      </c>
      <c r="F1262" t="s">
        <v>14</v>
      </c>
      <c r="G1262">
        <v>4544.2348000000002</v>
      </c>
      <c r="H1262" t="str">
        <f t="shared" si="278"/>
        <v/>
      </c>
      <c r="I1262">
        <f t="shared" si="279"/>
        <v>4544.2348000000002</v>
      </c>
      <c r="J1262">
        <f t="shared" si="266"/>
        <v>4544.2348000000002</v>
      </c>
      <c r="K1262" t="str">
        <f t="shared" si="267"/>
        <v/>
      </c>
      <c r="L1262" t="str">
        <f t="shared" si="268"/>
        <v/>
      </c>
      <c r="M1262">
        <f t="shared" si="269"/>
        <v>4544.2348000000002</v>
      </c>
      <c r="N1262" t="str">
        <f t="shared" si="270"/>
        <v/>
      </c>
      <c r="O1262" s="8">
        <f t="shared" si="271"/>
        <v>4544.2348000000002</v>
      </c>
      <c r="P1262">
        <f t="shared" si="272"/>
        <v>4544.2348000000002</v>
      </c>
      <c r="Q1262" s="8" t="str">
        <f t="shared" si="273"/>
        <v/>
      </c>
      <c r="R1262" s="8" t="str">
        <f t="shared" si="274"/>
        <v/>
      </c>
      <c r="S1262" s="8" t="str">
        <f t="shared" si="275"/>
        <v/>
      </c>
      <c r="T1262" s="8">
        <f t="shared" si="276"/>
        <v>4544.2348000000002</v>
      </c>
      <c r="U1262" s="8" t="str">
        <f t="shared" si="277"/>
        <v/>
      </c>
    </row>
    <row r="1263" spans="1:21" ht="17" x14ac:dyDescent="0.2">
      <c r="A1263">
        <v>28</v>
      </c>
      <c r="B1263" t="s">
        <v>10</v>
      </c>
      <c r="C1263">
        <v>37.1</v>
      </c>
      <c r="D1263">
        <v>1</v>
      </c>
      <c r="E1263" t="s">
        <v>11</v>
      </c>
      <c r="F1263" t="s">
        <v>9</v>
      </c>
      <c r="G1263">
        <v>3277.1610000000001</v>
      </c>
      <c r="H1263" t="str">
        <f t="shared" si="278"/>
        <v/>
      </c>
      <c r="I1263">
        <f t="shared" si="279"/>
        <v>3277.1610000000001</v>
      </c>
      <c r="J1263" t="str">
        <f t="shared" si="266"/>
        <v/>
      </c>
      <c r="K1263">
        <f t="shared" si="267"/>
        <v>3277.1610000000001</v>
      </c>
      <c r="L1263">
        <f t="shared" si="268"/>
        <v>3277.1610000000001</v>
      </c>
      <c r="M1263" t="str">
        <f t="shared" si="269"/>
        <v/>
      </c>
      <c r="N1263">
        <f t="shared" si="270"/>
        <v>3277.1610000000001</v>
      </c>
      <c r="O1263" s="8" t="str">
        <f t="shared" si="271"/>
        <v/>
      </c>
      <c r="P1263" t="str">
        <f t="shared" si="272"/>
        <v/>
      </c>
      <c r="Q1263" s="8">
        <f t="shared" si="273"/>
        <v>3277.1610000000001</v>
      </c>
      <c r="R1263" s="8" t="str">
        <f t="shared" si="274"/>
        <v/>
      </c>
      <c r="S1263" s="8">
        <f t="shared" si="275"/>
        <v>3277.1610000000001</v>
      </c>
      <c r="T1263" s="8" t="str">
        <f t="shared" si="276"/>
        <v/>
      </c>
      <c r="U1263" s="8" t="str">
        <f t="shared" si="277"/>
        <v/>
      </c>
    </row>
    <row r="1264" spans="1:21" ht="17" x14ac:dyDescent="0.2">
      <c r="A1264">
        <v>41</v>
      </c>
      <c r="B1264" t="s">
        <v>7</v>
      </c>
      <c r="C1264">
        <v>28.05</v>
      </c>
      <c r="D1264">
        <v>1</v>
      </c>
      <c r="E1264" t="s">
        <v>11</v>
      </c>
      <c r="F1264" t="s">
        <v>12</v>
      </c>
      <c r="G1264">
        <v>6770.1925000000001</v>
      </c>
      <c r="H1264" t="str">
        <f t="shared" si="278"/>
        <v/>
      </c>
      <c r="I1264">
        <f t="shared" si="279"/>
        <v>6770.1925000000001</v>
      </c>
      <c r="J1264" t="str">
        <f t="shared" si="266"/>
        <v/>
      </c>
      <c r="K1264">
        <f t="shared" si="267"/>
        <v>6770.1925000000001</v>
      </c>
      <c r="L1264" t="str">
        <f t="shared" si="268"/>
        <v/>
      </c>
      <c r="M1264">
        <f t="shared" si="269"/>
        <v>6770.1925000000001</v>
      </c>
      <c r="N1264">
        <f t="shared" si="270"/>
        <v>6770.1925000000001</v>
      </c>
      <c r="O1264" s="8" t="str">
        <f t="shared" si="271"/>
        <v/>
      </c>
      <c r="P1264">
        <f t="shared" si="272"/>
        <v>6770.1925000000001</v>
      </c>
      <c r="Q1264" s="8" t="str">
        <f t="shared" si="273"/>
        <v/>
      </c>
      <c r="R1264" s="8">
        <f t="shared" si="274"/>
        <v>6770.1925000000001</v>
      </c>
      <c r="S1264" s="8" t="str">
        <f t="shared" si="275"/>
        <v/>
      </c>
      <c r="T1264" s="8" t="str">
        <f t="shared" si="276"/>
        <v/>
      </c>
      <c r="U1264" s="8" t="str">
        <f t="shared" si="277"/>
        <v/>
      </c>
    </row>
    <row r="1265" spans="1:21" ht="17" x14ac:dyDescent="0.2">
      <c r="A1265">
        <v>43</v>
      </c>
      <c r="B1265" t="s">
        <v>7</v>
      </c>
      <c r="C1265">
        <v>29.9</v>
      </c>
      <c r="D1265">
        <v>1</v>
      </c>
      <c r="E1265" t="s">
        <v>11</v>
      </c>
      <c r="F1265" t="s">
        <v>9</v>
      </c>
      <c r="G1265">
        <v>7337.7479999999996</v>
      </c>
      <c r="H1265" t="str">
        <f t="shared" si="278"/>
        <v/>
      </c>
      <c r="I1265">
        <f t="shared" si="279"/>
        <v>7337.7479999999996</v>
      </c>
      <c r="J1265" t="str">
        <f t="shared" si="266"/>
        <v/>
      </c>
      <c r="K1265">
        <f t="shared" si="267"/>
        <v>7337.7479999999996</v>
      </c>
      <c r="L1265" t="str">
        <f t="shared" si="268"/>
        <v/>
      </c>
      <c r="M1265">
        <f t="shared" si="269"/>
        <v>7337.7479999999996</v>
      </c>
      <c r="N1265">
        <f t="shared" si="270"/>
        <v>7337.7479999999996</v>
      </c>
      <c r="O1265" s="8" t="str">
        <f t="shared" si="271"/>
        <v/>
      </c>
      <c r="P1265" t="str">
        <f t="shared" si="272"/>
        <v/>
      </c>
      <c r="Q1265" s="8">
        <f t="shared" si="273"/>
        <v>7337.7479999999996</v>
      </c>
      <c r="R1265" s="8" t="str">
        <f t="shared" si="274"/>
        <v/>
      </c>
      <c r="S1265" s="8">
        <f t="shared" si="275"/>
        <v>7337.7479999999996</v>
      </c>
      <c r="T1265" s="8" t="str">
        <f t="shared" si="276"/>
        <v/>
      </c>
      <c r="U1265" s="8" t="str">
        <f t="shared" si="277"/>
        <v/>
      </c>
    </row>
    <row r="1266" spans="1:21" ht="17" x14ac:dyDescent="0.2">
      <c r="A1266">
        <v>49</v>
      </c>
      <c r="B1266" t="s">
        <v>7</v>
      </c>
      <c r="C1266">
        <v>33.344999999999999</v>
      </c>
      <c r="D1266">
        <v>2</v>
      </c>
      <c r="E1266" t="s">
        <v>11</v>
      </c>
      <c r="F1266" t="s">
        <v>14</v>
      </c>
      <c r="G1266">
        <v>10370.912549999999</v>
      </c>
      <c r="H1266" t="str">
        <f t="shared" si="278"/>
        <v/>
      </c>
      <c r="I1266">
        <f t="shared" si="279"/>
        <v>10370.912549999999</v>
      </c>
      <c r="J1266" t="str">
        <f t="shared" si="266"/>
        <v/>
      </c>
      <c r="K1266">
        <f t="shared" si="267"/>
        <v>10370.912549999999</v>
      </c>
      <c r="L1266" t="str">
        <f t="shared" si="268"/>
        <v/>
      </c>
      <c r="M1266">
        <f t="shared" si="269"/>
        <v>10370.912549999999</v>
      </c>
      <c r="N1266" t="str">
        <f t="shared" si="270"/>
        <v/>
      </c>
      <c r="O1266" s="8">
        <f t="shared" si="271"/>
        <v>10370.912549999999</v>
      </c>
      <c r="P1266">
        <f t="shared" si="272"/>
        <v>10370.912549999999</v>
      </c>
      <c r="Q1266" s="8" t="str">
        <f t="shared" si="273"/>
        <v/>
      </c>
      <c r="R1266" s="8" t="str">
        <f t="shared" si="274"/>
        <v/>
      </c>
      <c r="S1266" s="8" t="str">
        <f t="shared" si="275"/>
        <v/>
      </c>
      <c r="T1266" s="8">
        <f t="shared" si="276"/>
        <v>10370.912549999999</v>
      </c>
      <c r="U1266" s="8" t="str">
        <f t="shared" si="277"/>
        <v/>
      </c>
    </row>
    <row r="1267" spans="1:21" ht="17" x14ac:dyDescent="0.2">
      <c r="A1267">
        <v>64</v>
      </c>
      <c r="B1267" t="s">
        <v>10</v>
      </c>
      <c r="C1267">
        <v>23.76</v>
      </c>
      <c r="D1267">
        <v>0</v>
      </c>
      <c r="E1267" t="s">
        <v>8</v>
      </c>
      <c r="F1267" t="s">
        <v>12</v>
      </c>
      <c r="G1267">
        <v>26926.5144</v>
      </c>
      <c r="H1267">
        <f t="shared" si="278"/>
        <v>26926.5144</v>
      </c>
      <c r="I1267" t="str">
        <f t="shared" si="279"/>
        <v/>
      </c>
      <c r="J1267">
        <f t="shared" si="266"/>
        <v>26926.5144</v>
      </c>
      <c r="K1267" t="str">
        <f t="shared" si="267"/>
        <v/>
      </c>
      <c r="L1267">
        <f t="shared" si="268"/>
        <v>26926.5144</v>
      </c>
      <c r="M1267" t="str">
        <f t="shared" si="269"/>
        <v/>
      </c>
      <c r="N1267">
        <f t="shared" si="270"/>
        <v>26926.5144</v>
      </c>
      <c r="O1267" s="8" t="str">
        <f t="shared" si="271"/>
        <v/>
      </c>
      <c r="P1267">
        <f t="shared" si="272"/>
        <v>26926.5144</v>
      </c>
      <c r="Q1267" s="8" t="str">
        <f t="shared" si="273"/>
        <v/>
      </c>
      <c r="R1267" s="8">
        <f t="shared" si="274"/>
        <v>26926.5144</v>
      </c>
      <c r="S1267" s="8" t="str">
        <f t="shared" si="275"/>
        <v/>
      </c>
      <c r="T1267" s="8" t="str">
        <f t="shared" si="276"/>
        <v/>
      </c>
      <c r="U1267" s="8" t="str">
        <f t="shared" si="277"/>
        <v/>
      </c>
    </row>
    <row r="1268" spans="1:21" ht="17" x14ac:dyDescent="0.2">
      <c r="A1268">
        <v>55</v>
      </c>
      <c r="B1268" t="s">
        <v>7</v>
      </c>
      <c r="C1268">
        <v>30.5</v>
      </c>
      <c r="D1268">
        <v>0</v>
      </c>
      <c r="E1268" t="s">
        <v>11</v>
      </c>
      <c r="F1268" t="s">
        <v>9</v>
      </c>
      <c r="G1268">
        <v>10704.47</v>
      </c>
      <c r="H1268" t="str">
        <f t="shared" si="278"/>
        <v/>
      </c>
      <c r="I1268">
        <f t="shared" si="279"/>
        <v>10704.47</v>
      </c>
      <c r="J1268" t="str">
        <f t="shared" si="266"/>
        <v/>
      </c>
      <c r="K1268">
        <f t="shared" si="267"/>
        <v>10704.47</v>
      </c>
      <c r="L1268" t="str">
        <f t="shared" si="268"/>
        <v/>
      </c>
      <c r="M1268">
        <f t="shared" si="269"/>
        <v>10704.47</v>
      </c>
      <c r="N1268">
        <f t="shared" si="270"/>
        <v>10704.47</v>
      </c>
      <c r="O1268" s="8" t="str">
        <f t="shared" si="271"/>
        <v/>
      </c>
      <c r="P1268" t="str">
        <f t="shared" si="272"/>
        <v/>
      </c>
      <c r="Q1268" s="8">
        <f t="shared" si="273"/>
        <v>10704.47</v>
      </c>
      <c r="R1268" s="8" t="str">
        <f t="shared" si="274"/>
        <v/>
      </c>
      <c r="S1268" s="8">
        <f t="shared" si="275"/>
        <v>10704.47</v>
      </c>
      <c r="T1268" s="8" t="str">
        <f t="shared" si="276"/>
        <v/>
      </c>
      <c r="U1268" s="8" t="str">
        <f t="shared" si="277"/>
        <v/>
      </c>
    </row>
    <row r="1269" spans="1:21" ht="17" x14ac:dyDescent="0.2">
      <c r="A1269">
        <v>24</v>
      </c>
      <c r="B1269" t="s">
        <v>10</v>
      </c>
      <c r="C1269">
        <v>31.065000000000001</v>
      </c>
      <c r="D1269">
        <v>0</v>
      </c>
      <c r="E1269" t="s">
        <v>8</v>
      </c>
      <c r="F1269" t="s">
        <v>14</v>
      </c>
      <c r="G1269">
        <v>34254.053350000002</v>
      </c>
      <c r="H1269">
        <f t="shared" si="278"/>
        <v>34254.053350000002</v>
      </c>
      <c r="I1269" t="str">
        <f t="shared" si="279"/>
        <v/>
      </c>
      <c r="J1269" t="str">
        <f t="shared" si="266"/>
        <v/>
      </c>
      <c r="K1269">
        <f t="shared" si="267"/>
        <v>34254.053350000002</v>
      </c>
      <c r="L1269">
        <f t="shared" si="268"/>
        <v>34254.053350000002</v>
      </c>
      <c r="M1269" t="str">
        <f t="shared" si="269"/>
        <v/>
      </c>
      <c r="N1269" t="str">
        <f t="shared" si="270"/>
        <v/>
      </c>
      <c r="O1269" s="8">
        <f t="shared" si="271"/>
        <v>34254.053350000002</v>
      </c>
      <c r="P1269">
        <f t="shared" si="272"/>
        <v>34254.053350000002</v>
      </c>
      <c r="Q1269" s="8" t="str">
        <f t="shared" si="273"/>
        <v/>
      </c>
      <c r="R1269" s="8" t="str">
        <f t="shared" si="274"/>
        <v/>
      </c>
      <c r="S1269" s="8" t="str">
        <f t="shared" si="275"/>
        <v/>
      </c>
      <c r="T1269" s="8">
        <f t="shared" si="276"/>
        <v>34254.053350000002</v>
      </c>
      <c r="U1269" s="8" t="str">
        <f t="shared" si="277"/>
        <v/>
      </c>
    </row>
    <row r="1270" spans="1:21" ht="17" x14ac:dyDescent="0.2">
      <c r="A1270">
        <v>20</v>
      </c>
      <c r="B1270" t="s">
        <v>7</v>
      </c>
      <c r="C1270">
        <v>33.299999999999997</v>
      </c>
      <c r="D1270">
        <v>0</v>
      </c>
      <c r="E1270" t="s">
        <v>11</v>
      </c>
      <c r="F1270" t="s">
        <v>9</v>
      </c>
      <c r="G1270">
        <v>1880.4870000000001</v>
      </c>
      <c r="H1270" t="str">
        <f t="shared" si="278"/>
        <v/>
      </c>
      <c r="I1270">
        <f t="shared" si="279"/>
        <v>1880.4870000000001</v>
      </c>
      <c r="J1270" t="str">
        <f t="shared" si="266"/>
        <v/>
      </c>
      <c r="K1270">
        <f t="shared" si="267"/>
        <v>1880.4870000000001</v>
      </c>
      <c r="L1270" t="str">
        <f t="shared" si="268"/>
        <v/>
      </c>
      <c r="M1270">
        <f t="shared" si="269"/>
        <v>1880.4870000000001</v>
      </c>
      <c r="N1270">
        <f t="shared" si="270"/>
        <v>1880.4870000000001</v>
      </c>
      <c r="O1270" s="8" t="str">
        <f t="shared" si="271"/>
        <v/>
      </c>
      <c r="P1270" t="str">
        <f t="shared" si="272"/>
        <v/>
      </c>
      <c r="Q1270" s="8">
        <f t="shared" si="273"/>
        <v>1880.4870000000001</v>
      </c>
      <c r="R1270" s="8" t="str">
        <f t="shared" si="274"/>
        <v/>
      </c>
      <c r="S1270" s="8">
        <f t="shared" si="275"/>
        <v>1880.4870000000001</v>
      </c>
      <c r="T1270" s="8" t="str">
        <f t="shared" si="276"/>
        <v/>
      </c>
      <c r="U1270" s="8" t="str">
        <f t="shared" si="277"/>
        <v/>
      </c>
    </row>
    <row r="1271" spans="1:21" ht="17" x14ac:dyDescent="0.2">
      <c r="A1271">
        <v>45</v>
      </c>
      <c r="B1271" t="s">
        <v>10</v>
      </c>
      <c r="C1271">
        <v>27.5</v>
      </c>
      <c r="D1271">
        <v>3</v>
      </c>
      <c r="E1271" t="s">
        <v>11</v>
      </c>
      <c r="F1271" t="s">
        <v>9</v>
      </c>
      <c r="G1271">
        <v>8615.2999999999993</v>
      </c>
      <c r="H1271" t="str">
        <f t="shared" si="278"/>
        <v/>
      </c>
      <c r="I1271">
        <f t="shared" si="279"/>
        <v>8615.2999999999993</v>
      </c>
      <c r="J1271" t="str">
        <f t="shared" si="266"/>
        <v/>
      </c>
      <c r="K1271">
        <f t="shared" si="267"/>
        <v>8615.2999999999993</v>
      </c>
      <c r="L1271">
        <f t="shared" si="268"/>
        <v>8615.2999999999993</v>
      </c>
      <c r="M1271" t="str">
        <f t="shared" si="269"/>
        <v/>
      </c>
      <c r="N1271">
        <f t="shared" si="270"/>
        <v>8615.2999999999993</v>
      </c>
      <c r="O1271" s="8" t="str">
        <f t="shared" si="271"/>
        <v/>
      </c>
      <c r="P1271" t="str">
        <f t="shared" si="272"/>
        <v/>
      </c>
      <c r="Q1271" s="8">
        <f t="shared" si="273"/>
        <v>8615.2999999999993</v>
      </c>
      <c r="R1271" s="8" t="str">
        <f t="shared" si="274"/>
        <v/>
      </c>
      <c r="S1271" s="8">
        <f t="shared" si="275"/>
        <v>8615.2999999999993</v>
      </c>
      <c r="T1271" s="8" t="str">
        <f t="shared" si="276"/>
        <v/>
      </c>
      <c r="U1271" s="8" t="str">
        <f t="shared" si="277"/>
        <v/>
      </c>
    </row>
    <row r="1272" spans="1:21" ht="17" x14ac:dyDescent="0.2">
      <c r="A1272">
        <v>26</v>
      </c>
      <c r="B1272" t="s">
        <v>10</v>
      </c>
      <c r="C1272">
        <v>33.914999999999999</v>
      </c>
      <c r="D1272">
        <v>1</v>
      </c>
      <c r="E1272" t="s">
        <v>11</v>
      </c>
      <c r="F1272" t="s">
        <v>13</v>
      </c>
      <c r="G1272">
        <v>3292.5298499999999</v>
      </c>
      <c r="H1272" t="str">
        <f t="shared" si="278"/>
        <v/>
      </c>
      <c r="I1272">
        <f t="shared" si="279"/>
        <v>3292.5298499999999</v>
      </c>
      <c r="J1272" t="str">
        <f t="shared" si="266"/>
        <v/>
      </c>
      <c r="K1272">
        <f t="shared" si="267"/>
        <v>3292.5298499999999</v>
      </c>
      <c r="L1272">
        <f t="shared" si="268"/>
        <v>3292.5298499999999</v>
      </c>
      <c r="M1272" t="str">
        <f t="shared" si="269"/>
        <v/>
      </c>
      <c r="N1272" t="str">
        <f t="shared" si="270"/>
        <v/>
      </c>
      <c r="O1272" s="8">
        <f t="shared" si="271"/>
        <v>3292.5298499999999</v>
      </c>
      <c r="P1272" t="str">
        <f t="shared" si="272"/>
        <v/>
      </c>
      <c r="Q1272" s="8">
        <f t="shared" si="273"/>
        <v>3292.5298499999999</v>
      </c>
      <c r="R1272" s="8" t="str">
        <f t="shared" si="274"/>
        <v/>
      </c>
      <c r="S1272" s="8" t="str">
        <f t="shared" si="275"/>
        <v/>
      </c>
      <c r="T1272" s="8" t="str">
        <f t="shared" si="276"/>
        <v/>
      </c>
      <c r="U1272" s="8">
        <f t="shared" si="277"/>
        <v>3292.5298499999999</v>
      </c>
    </row>
    <row r="1273" spans="1:21" ht="17" x14ac:dyDescent="0.2">
      <c r="A1273">
        <v>25</v>
      </c>
      <c r="B1273" t="s">
        <v>7</v>
      </c>
      <c r="C1273">
        <v>34.484999999999999</v>
      </c>
      <c r="D1273">
        <v>0</v>
      </c>
      <c r="E1273" t="s">
        <v>11</v>
      </c>
      <c r="F1273" t="s">
        <v>13</v>
      </c>
      <c r="G1273">
        <v>3021.80915</v>
      </c>
      <c r="H1273" t="str">
        <f t="shared" si="278"/>
        <v/>
      </c>
      <c r="I1273">
        <f t="shared" si="279"/>
        <v>3021.80915</v>
      </c>
      <c r="J1273" t="str">
        <f t="shared" si="266"/>
        <v/>
      </c>
      <c r="K1273">
        <f t="shared" si="267"/>
        <v>3021.80915</v>
      </c>
      <c r="L1273" t="str">
        <f t="shared" si="268"/>
        <v/>
      </c>
      <c r="M1273">
        <f t="shared" si="269"/>
        <v>3021.80915</v>
      </c>
      <c r="N1273" t="str">
        <f t="shared" si="270"/>
        <v/>
      </c>
      <c r="O1273" s="8">
        <f t="shared" si="271"/>
        <v>3021.80915</v>
      </c>
      <c r="P1273" t="str">
        <f t="shared" si="272"/>
        <v/>
      </c>
      <c r="Q1273" s="8">
        <f t="shared" si="273"/>
        <v>3021.80915</v>
      </c>
      <c r="R1273" s="8" t="str">
        <f t="shared" si="274"/>
        <v/>
      </c>
      <c r="S1273" s="8" t="str">
        <f t="shared" si="275"/>
        <v/>
      </c>
      <c r="T1273" s="8" t="str">
        <f t="shared" si="276"/>
        <v/>
      </c>
      <c r="U1273" s="8">
        <f t="shared" si="277"/>
        <v>3021.80915</v>
      </c>
    </row>
    <row r="1274" spans="1:21" ht="17" x14ac:dyDescent="0.2">
      <c r="A1274">
        <v>43</v>
      </c>
      <c r="B1274" t="s">
        <v>10</v>
      </c>
      <c r="C1274">
        <v>25.52</v>
      </c>
      <c r="D1274">
        <v>5</v>
      </c>
      <c r="E1274" t="s">
        <v>11</v>
      </c>
      <c r="F1274" t="s">
        <v>12</v>
      </c>
      <c r="G1274">
        <v>14478.33015</v>
      </c>
      <c r="H1274" t="str">
        <f t="shared" si="278"/>
        <v/>
      </c>
      <c r="I1274">
        <f t="shared" si="279"/>
        <v>14478.33015</v>
      </c>
      <c r="J1274" t="str">
        <f t="shared" si="266"/>
        <v/>
      </c>
      <c r="K1274">
        <f t="shared" si="267"/>
        <v>14478.33015</v>
      </c>
      <c r="L1274">
        <f t="shared" si="268"/>
        <v>14478.33015</v>
      </c>
      <c r="M1274" t="str">
        <f t="shared" si="269"/>
        <v/>
      </c>
      <c r="N1274">
        <f t="shared" si="270"/>
        <v>14478.33015</v>
      </c>
      <c r="O1274" s="8" t="str">
        <f t="shared" si="271"/>
        <v/>
      </c>
      <c r="P1274">
        <f t="shared" si="272"/>
        <v>14478.33015</v>
      </c>
      <c r="Q1274" s="8" t="str">
        <f t="shared" si="273"/>
        <v/>
      </c>
      <c r="R1274" s="8">
        <f t="shared" si="274"/>
        <v>14478.33015</v>
      </c>
      <c r="S1274" s="8" t="str">
        <f t="shared" si="275"/>
        <v/>
      </c>
      <c r="T1274" s="8" t="str">
        <f t="shared" si="276"/>
        <v/>
      </c>
      <c r="U1274" s="8" t="str">
        <f t="shared" si="277"/>
        <v/>
      </c>
    </row>
    <row r="1275" spans="1:21" ht="17" x14ac:dyDescent="0.2">
      <c r="A1275">
        <v>35</v>
      </c>
      <c r="B1275" t="s">
        <v>10</v>
      </c>
      <c r="C1275">
        <v>27.61</v>
      </c>
      <c r="D1275">
        <v>1</v>
      </c>
      <c r="E1275" t="s">
        <v>11</v>
      </c>
      <c r="F1275" t="s">
        <v>12</v>
      </c>
      <c r="G1275">
        <v>4747.0528999999997</v>
      </c>
      <c r="H1275" t="str">
        <f t="shared" si="278"/>
        <v/>
      </c>
      <c r="I1275">
        <f t="shared" si="279"/>
        <v>4747.0528999999997</v>
      </c>
      <c r="J1275" t="str">
        <f t="shared" si="266"/>
        <v/>
      </c>
      <c r="K1275">
        <f t="shared" si="267"/>
        <v>4747.0528999999997</v>
      </c>
      <c r="L1275">
        <f t="shared" si="268"/>
        <v>4747.0528999999997</v>
      </c>
      <c r="M1275" t="str">
        <f t="shared" si="269"/>
        <v/>
      </c>
      <c r="N1275">
        <f t="shared" si="270"/>
        <v>4747.0528999999997</v>
      </c>
      <c r="O1275" s="8" t="str">
        <f t="shared" si="271"/>
        <v/>
      </c>
      <c r="P1275">
        <f t="shared" si="272"/>
        <v>4747.0528999999997</v>
      </c>
      <c r="Q1275" s="8" t="str">
        <f t="shared" si="273"/>
        <v/>
      </c>
      <c r="R1275" s="8">
        <f t="shared" si="274"/>
        <v>4747.0528999999997</v>
      </c>
      <c r="S1275" s="8" t="str">
        <f t="shared" si="275"/>
        <v/>
      </c>
      <c r="T1275" s="8" t="str">
        <f t="shared" si="276"/>
        <v/>
      </c>
      <c r="U1275" s="8" t="str">
        <f t="shared" si="277"/>
        <v/>
      </c>
    </row>
    <row r="1276" spans="1:21" ht="17" x14ac:dyDescent="0.2">
      <c r="A1276">
        <v>26</v>
      </c>
      <c r="B1276" t="s">
        <v>10</v>
      </c>
      <c r="C1276">
        <v>27.06</v>
      </c>
      <c r="D1276">
        <v>0</v>
      </c>
      <c r="E1276" t="s">
        <v>8</v>
      </c>
      <c r="F1276" t="s">
        <v>12</v>
      </c>
      <c r="G1276">
        <v>17043.341400000001</v>
      </c>
      <c r="H1276">
        <f t="shared" si="278"/>
        <v>17043.341400000001</v>
      </c>
      <c r="I1276" t="str">
        <f t="shared" si="279"/>
        <v/>
      </c>
      <c r="J1276" t="str">
        <f t="shared" si="266"/>
        <v/>
      </c>
      <c r="K1276">
        <f t="shared" si="267"/>
        <v>17043.341400000001</v>
      </c>
      <c r="L1276">
        <f t="shared" si="268"/>
        <v>17043.341400000001</v>
      </c>
      <c r="M1276" t="str">
        <f t="shared" si="269"/>
        <v/>
      </c>
      <c r="N1276">
        <f t="shared" si="270"/>
        <v>17043.341400000001</v>
      </c>
      <c r="O1276" s="8" t="str">
        <f t="shared" si="271"/>
        <v/>
      </c>
      <c r="P1276">
        <f t="shared" si="272"/>
        <v>17043.341400000001</v>
      </c>
      <c r="Q1276" s="8" t="str">
        <f t="shared" si="273"/>
        <v/>
      </c>
      <c r="R1276" s="8">
        <f t="shared" si="274"/>
        <v>17043.341400000001</v>
      </c>
      <c r="S1276" s="8" t="str">
        <f t="shared" si="275"/>
        <v/>
      </c>
      <c r="T1276" s="8" t="str">
        <f t="shared" si="276"/>
        <v/>
      </c>
      <c r="U1276" s="8" t="str">
        <f t="shared" si="277"/>
        <v/>
      </c>
    </row>
    <row r="1277" spans="1:21" ht="17" x14ac:dyDescent="0.2">
      <c r="A1277">
        <v>57</v>
      </c>
      <c r="B1277" t="s">
        <v>10</v>
      </c>
      <c r="C1277">
        <v>23.7</v>
      </c>
      <c r="D1277">
        <v>0</v>
      </c>
      <c r="E1277" t="s">
        <v>11</v>
      </c>
      <c r="F1277" t="s">
        <v>9</v>
      </c>
      <c r="G1277">
        <v>10959.33</v>
      </c>
      <c r="H1277" t="str">
        <f t="shared" si="278"/>
        <v/>
      </c>
      <c r="I1277">
        <f t="shared" si="279"/>
        <v>10959.33</v>
      </c>
      <c r="J1277">
        <f t="shared" si="266"/>
        <v>10959.33</v>
      </c>
      <c r="K1277" t="str">
        <f t="shared" si="267"/>
        <v/>
      </c>
      <c r="L1277">
        <f t="shared" si="268"/>
        <v>10959.33</v>
      </c>
      <c r="M1277" t="str">
        <f t="shared" si="269"/>
        <v/>
      </c>
      <c r="N1277">
        <f t="shared" si="270"/>
        <v>10959.33</v>
      </c>
      <c r="O1277" s="8" t="str">
        <f t="shared" si="271"/>
        <v/>
      </c>
      <c r="P1277" t="str">
        <f t="shared" si="272"/>
        <v/>
      </c>
      <c r="Q1277" s="8">
        <f t="shared" si="273"/>
        <v>10959.33</v>
      </c>
      <c r="R1277" s="8" t="str">
        <f t="shared" si="274"/>
        <v/>
      </c>
      <c r="S1277" s="8">
        <f t="shared" si="275"/>
        <v>10959.33</v>
      </c>
      <c r="T1277" s="8" t="str">
        <f t="shared" si="276"/>
        <v/>
      </c>
      <c r="U1277" s="8" t="str">
        <f t="shared" si="277"/>
        <v/>
      </c>
    </row>
    <row r="1278" spans="1:21" ht="17" x14ac:dyDescent="0.2">
      <c r="A1278">
        <v>22</v>
      </c>
      <c r="B1278" t="s">
        <v>7</v>
      </c>
      <c r="C1278">
        <v>30.4</v>
      </c>
      <c r="D1278">
        <v>0</v>
      </c>
      <c r="E1278" t="s">
        <v>11</v>
      </c>
      <c r="F1278" t="s">
        <v>14</v>
      </c>
      <c r="G1278">
        <v>2741.9479999999999</v>
      </c>
      <c r="H1278" t="str">
        <f t="shared" si="278"/>
        <v/>
      </c>
      <c r="I1278">
        <f t="shared" si="279"/>
        <v>2741.9479999999999</v>
      </c>
      <c r="J1278" t="str">
        <f t="shared" si="266"/>
        <v/>
      </c>
      <c r="K1278">
        <f t="shared" si="267"/>
        <v>2741.9479999999999</v>
      </c>
      <c r="L1278" t="str">
        <f t="shared" si="268"/>
        <v/>
      </c>
      <c r="M1278">
        <f t="shared" si="269"/>
        <v>2741.9479999999999</v>
      </c>
      <c r="N1278" t="str">
        <f t="shared" si="270"/>
        <v/>
      </c>
      <c r="O1278" s="8">
        <f t="shared" si="271"/>
        <v>2741.9479999999999</v>
      </c>
      <c r="P1278">
        <f t="shared" si="272"/>
        <v>2741.9479999999999</v>
      </c>
      <c r="Q1278" s="8" t="str">
        <f t="shared" si="273"/>
        <v/>
      </c>
      <c r="R1278" s="8" t="str">
        <f t="shared" si="274"/>
        <v/>
      </c>
      <c r="S1278" s="8" t="str">
        <f t="shared" si="275"/>
        <v/>
      </c>
      <c r="T1278" s="8">
        <f t="shared" si="276"/>
        <v>2741.9479999999999</v>
      </c>
      <c r="U1278" s="8" t="str">
        <f t="shared" si="277"/>
        <v/>
      </c>
    </row>
    <row r="1279" spans="1:21" ht="17" x14ac:dyDescent="0.2">
      <c r="A1279">
        <v>32</v>
      </c>
      <c r="B1279" t="s">
        <v>7</v>
      </c>
      <c r="C1279">
        <v>29.734999999999999</v>
      </c>
      <c r="D1279">
        <v>0</v>
      </c>
      <c r="E1279" t="s">
        <v>11</v>
      </c>
      <c r="F1279" t="s">
        <v>13</v>
      </c>
      <c r="G1279">
        <v>4357.0436499999996</v>
      </c>
      <c r="H1279" t="str">
        <f t="shared" si="278"/>
        <v/>
      </c>
      <c r="I1279">
        <f t="shared" si="279"/>
        <v>4357.0436499999996</v>
      </c>
      <c r="J1279" t="str">
        <f t="shared" si="266"/>
        <v/>
      </c>
      <c r="K1279">
        <f t="shared" si="267"/>
        <v>4357.0436499999996</v>
      </c>
      <c r="L1279" t="str">
        <f t="shared" si="268"/>
        <v/>
      </c>
      <c r="M1279">
        <f t="shared" si="269"/>
        <v>4357.0436499999996</v>
      </c>
      <c r="N1279" t="str">
        <f t="shared" si="270"/>
        <v/>
      </c>
      <c r="O1279" s="8">
        <f t="shared" si="271"/>
        <v>4357.0436499999996</v>
      </c>
      <c r="P1279" t="str">
        <f t="shared" si="272"/>
        <v/>
      </c>
      <c r="Q1279" s="8">
        <f t="shared" si="273"/>
        <v>4357.0436499999996</v>
      </c>
      <c r="R1279" s="8" t="str">
        <f t="shared" si="274"/>
        <v/>
      </c>
      <c r="S1279" s="8" t="str">
        <f t="shared" si="275"/>
        <v/>
      </c>
      <c r="T1279" s="8" t="str">
        <f t="shared" si="276"/>
        <v/>
      </c>
      <c r="U1279" s="8">
        <f t="shared" si="277"/>
        <v>4357.0436499999996</v>
      </c>
    </row>
    <row r="1280" spans="1:21" ht="17" x14ac:dyDescent="0.2">
      <c r="A1280">
        <v>39</v>
      </c>
      <c r="B1280" t="s">
        <v>10</v>
      </c>
      <c r="C1280">
        <v>29.925000000000001</v>
      </c>
      <c r="D1280">
        <v>1</v>
      </c>
      <c r="E1280" t="s">
        <v>8</v>
      </c>
      <c r="F1280" t="s">
        <v>14</v>
      </c>
      <c r="G1280">
        <v>22462.043750000001</v>
      </c>
      <c r="H1280">
        <f t="shared" si="278"/>
        <v>22462.043750000001</v>
      </c>
      <c r="I1280" t="str">
        <f t="shared" si="279"/>
        <v/>
      </c>
      <c r="J1280" t="str">
        <f t="shared" si="266"/>
        <v/>
      </c>
      <c r="K1280">
        <f t="shared" si="267"/>
        <v>22462.043750000001</v>
      </c>
      <c r="L1280">
        <f t="shared" si="268"/>
        <v>22462.043750000001</v>
      </c>
      <c r="M1280" t="str">
        <f t="shared" si="269"/>
        <v/>
      </c>
      <c r="N1280" t="str">
        <f t="shared" si="270"/>
        <v/>
      </c>
      <c r="O1280" s="8">
        <f t="shared" si="271"/>
        <v>22462.043750000001</v>
      </c>
      <c r="P1280">
        <f t="shared" si="272"/>
        <v>22462.043750000001</v>
      </c>
      <c r="Q1280" s="8" t="str">
        <f t="shared" si="273"/>
        <v/>
      </c>
      <c r="R1280" s="8" t="str">
        <f t="shared" si="274"/>
        <v/>
      </c>
      <c r="S1280" s="8" t="str">
        <f t="shared" si="275"/>
        <v/>
      </c>
      <c r="T1280" s="8">
        <f t="shared" si="276"/>
        <v>22462.043750000001</v>
      </c>
      <c r="U1280" s="8" t="str">
        <f t="shared" si="277"/>
        <v/>
      </c>
    </row>
    <row r="1281" spans="1:21" ht="17" x14ac:dyDescent="0.2">
      <c r="A1281">
        <v>25</v>
      </c>
      <c r="B1281" t="s">
        <v>7</v>
      </c>
      <c r="C1281">
        <v>26.79</v>
      </c>
      <c r="D1281">
        <v>2</v>
      </c>
      <c r="E1281" t="s">
        <v>11</v>
      </c>
      <c r="F1281" t="s">
        <v>13</v>
      </c>
      <c r="G1281">
        <v>4189.1130999999996</v>
      </c>
      <c r="H1281" t="str">
        <f t="shared" si="278"/>
        <v/>
      </c>
      <c r="I1281">
        <f t="shared" si="279"/>
        <v>4189.1130999999996</v>
      </c>
      <c r="J1281" t="str">
        <f t="shared" si="266"/>
        <v/>
      </c>
      <c r="K1281">
        <f t="shared" si="267"/>
        <v>4189.1130999999996</v>
      </c>
      <c r="L1281" t="str">
        <f t="shared" si="268"/>
        <v/>
      </c>
      <c r="M1281">
        <f t="shared" si="269"/>
        <v>4189.1130999999996</v>
      </c>
      <c r="N1281" t="str">
        <f t="shared" si="270"/>
        <v/>
      </c>
      <c r="O1281" s="8">
        <f t="shared" si="271"/>
        <v>4189.1130999999996</v>
      </c>
      <c r="P1281" t="str">
        <f t="shared" si="272"/>
        <v/>
      </c>
      <c r="Q1281" s="8">
        <f t="shared" si="273"/>
        <v>4189.1130999999996</v>
      </c>
      <c r="R1281" s="8" t="str">
        <f t="shared" si="274"/>
        <v/>
      </c>
      <c r="S1281" s="8" t="str">
        <f t="shared" si="275"/>
        <v/>
      </c>
      <c r="T1281" s="8" t="str">
        <f t="shared" si="276"/>
        <v/>
      </c>
      <c r="U1281" s="8">
        <f t="shared" si="277"/>
        <v>4189.1130999999996</v>
      </c>
    </row>
    <row r="1282" spans="1:21" ht="17" x14ac:dyDescent="0.2">
      <c r="A1282">
        <v>48</v>
      </c>
      <c r="B1282" t="s">
        <v>7</v>
      </c>
      <c r="C1282">
        <v>33.33</v>
      </c>
      <c r="D1282">
        <v>0</v>
      </c>
      <c r="E1282" t="s">
        <v>11</v>
      </c>
      <c r="F1282" t="s">
        <v>12</v>
      </c>
      <c r="G1282">
        <v>8283.6807000000008</v>
      </c>
      <c r="H1282" t="str">
        <f t="shared" si="278"/>
        <v/>
      </c>
      <c r="I1282">
        <f t="shared" si="279"/>
        <v>8283.6807000000008</v>
      </c>
      <c r="J1282" t="str">
        <f t="shared" si="266"/>
        <v/>
      </c>
      <c r="K1282">
        <f t="shared" si="267"/>
        <v>8283.6807000000008</v>
      </c>
      <c r="L1282" t="str">
        <f t="shared" si="268"/>
        <v/>
      </c>
      <c r="M1282">
        <f t="shared" si="269"/>
        <v>8283.6807000000008</v>
      </c>
      <c r="N1282">
        <f t="shared" si="270"/>
        <v>8283.6807000000008</v>
      </c>
      <c r="O1282" s="8" t="str">
        <f t="shared" si="271"/>
        <v/>
      </c>
      <c r="P1282">
        <f t="shared" si="272"/>
        <v>8283.6807000000008</v>
      </c>
      <c r="Q1282" s="8" t="str">
        <f t="shared" si="273"/>
        <v/>
      </c>
      <c r="R1282" s="8">
        <f t="shared" si="274"/>
        <v>8283.6807000000008</v>
      </c>
      <c r="S1282" s="8" t="str">
        <f t="shared" si="275"/>
        <v/>
      </c>
      <c r="T1282" s="8" t="str">
        <f t="shared" si="276"/>
        <v/>
      </c>
      <c r="U1282" s="8" t="str">
        <f t="shared" si="277"/>
        <v/>
      </c>
    </row>
    <row r="1283" spans="1:21" ht="17" x14ac:dyDescent="0.2">
      <c r="A1283">
        <v>47</v>
      </c>
      <c r="B1283" t="s">
        <v>7</v>
      </c>
      <c r="C1283">
        <v>27.645</v>
      </c>
      <c r="D1283">
        <v>2</v>
      </c>
      <c r="E1283" t="s">
        <v>8</v>
      </c>
      <c r="F1283" t="s">
        <v>13</v>
      </c>
      <c r="G1283">
        <v>24535.698550000001</v>
      </c>
      <c r="H1283">
        <f t="shared" si="278"/>
        <v>24535.698550000001</v>
      </c>
      <c r="I1283" t="str">
        <f t="shared" si="279"/>
        <v/>
      </c>
      <c r="J1283" t="str">
        <f t="shared" ref="J1283:J1339" si="280">IF(C1283&lt;=25,G1283,"")</f>
        <v/>
      </c>
      <c r="K1283">
        <f t="shared" ref="K1283:K1339" si="281">IF(C1283&gt;25,G1283,"")</f>
        <v>24535.698550000001</v>
      </c>
      <c r="L1283" t="str">
        <f t="shared" ref="L1283:L1339" si="282">IF(B1283="male",G1283,"")</f>
        <v/>
      </c>
      <c r="M1283">
        <f t="shared" ref="M1283:M1339" si="283">IF(B1283="female",G1283,"")</f>
        <v>24535.698550000001</v>
      </c>
      <c r="N1283" t="str">
        <f t="shared" ref="N1283:N1339" si="284">IF(OR(F1283="southwest", F1283="southeast"),G1283,"")</f>
        <v/>
      </c>
      <c r="O1283" s="8">
        <f t="shared" ref="O1283:O1339" si="285">IF(OR(F1283="northwest", F1283="northeast"), G1283, "")</f>
        <v>24535.698550000001</v>
      </c>
      <c r="P1283" t="str">
        <f t="shared" ref="P1283:P1339" si="286">IF(OR(F1283="northeast", F1283="southeast"),G1283,"")</f>
        <v/>
      </c>
      <c r="Q1283" s="8">
        <f t="shared" ref="Q1283:Q1339" si="287">IF(OR(F1283="southwest", F1283="northwest"),G1283,"")</f>
        <v>24535.698550000001</v>
      </c>
      <c r="R1283" s="8" t="str">
        <f t="shared" ref="R1283:R1339" si="288">IF(F1283="southeast",G1283,"")</f>
        <v/>
      </c>
      <c r="S1283" s="8" t="str">
        <f t="shared" ref="S1283:S1339" si="289">IF(F1283="southwest",G1283,"")</f>
        <v/>
      </c>
      <c r="T1283" s="8" t="str">
        <f t="shared" ref="T1283:T1339" si="290">IF(F1283="northeast", G1283,"")</f>
        <v/>
      </c>
      <c r="U1283" s="8">
        <f t="shared" ref="U1283:U1339" si="291">IF(F1283="northwest",G1283,"")</f>
        <v>24535.698550000001</v>
      </c>
    </row>
    <row r="1284" spans="1:21" ht="17" x14ac:dyDescent="0.2">
      <c r="A1284">
        <v>18</v>
      </c>
      <c r="B1284" t="s">
        <v>7</v>
      </c>
      <c r="C1284">
        <v>21.66</v>
      </c>
      <c r="D1284">
        <v>0</v>
      </c>
      <c r="E1284" t="s">
        <v>8</v>
      </c>
      <c r="F1284" t="s">
        <v>14</v>
      </c>
      <c r="G1284">
        <v>14283.4594</v>
      </c>
      <c r="H1284">
        <f t="shared" ref="H1284:H1339" si="292">IF(E1284="yes",G1284,"")</f>
        <v>14283.4594</v>
      </c>
      <c r="I1284" t="str">
        <f t="shared" ref="I1284:I1339" si="293">IF(E1284="no",G1284,"")</f>
        <v/>
      </c>
      <c r="J1284">
        <f t="shared" si="280"/>
        <v>14283.4594</v>
      </c>
      <c r="K1284" t="str">
        <f t="shared" si="281"/>
        <v/>
      </c>
      <c r="L1284" t="str">
        <f t="shared" si="282"/>
        <v/>
      </c>
      <c r="M1284">
        <f t="shared" si="283"/>
        <v>14283.4594</v>
      </c>
      <c r="N1284" t="str">
        <f t="shared" si="284"/>
        <v/>
      </c>
      <c r="O1284" s="8">
        <f t="shared" si="285"/>
        <v>14283.4594</v>
      </c>
      <c r="P1284">
        <f t="shared" si="286"/>
        <v>14283.4594</v>
      </c>
      <c r="Q1284" s="8" t="str">
        <f t="shared" si="287"/>
        <v/>
      </c>
      <c r="R1284" s="8" t="str">
        <f t="shared" si="288"/>
        <v/>
      </c>
      <c r="S1284" s="8" t="str">
        <f t="shared" si="289"/>
        <v/>
      </c>
      <c r="T1284" s="8">
        <f t="shared" si="290"/>
        <v>14283.4594</v>
      </c>
      <c r="U1284" s="8" t="str">
        <f t="shared" si="291"/>
        <v/>
      </c>
    </row>
    <row r="1285" spans="1:21" ht="17" x14ac:dyDescent="0.2">
      <c r="A1285">
        <v>18</v>
      </c>
      <c r="B1285" t="s">
        <v>10</v>
      </c>
      <c r="C1285">
        <v>30.03</v>
      </c>
      <c r="D1285">
        <v>1</v>
      </c>
      <c r="E1285" t="s">
        <v>11</v>
      </c>
      <c r="F1285" t="s">
        <v>12</v>
      </c>
      <c r="G1285">
        <v>1720.3536999999999</v>
      </c>
      <c r="H1285" t="str">
        <f t="shared" si="292"/>
        <v/>
      </c>
      <c r="I1285">
        <f t="shared" si="293"/>
        <v>1720.3536999999999</v>
      </c>
      <c r="J1285" t="str">
        <f t="shared" si="280"/>
        <v/>
      </c>
      <c r="K1285">
        <f t="shared" si="281"/>
        <v>1720.3536999999999</v>
      </c>
      <c r="L1285">
        <f t="shared" si="282"/>
        <v>1720.3536999999999</v>
      </c>
      <c r="M1285" t="str">
        <f t="shared" si="283"/>
        <v/>
      </c>
      <c r="N1285">
        <f t="shared" si="284"/>
        <v>1720.3536999999999</v>
      </c>
      <c r="O1285" s="8" t="str">
        <f t="shared" si="285"/>
        <v/>
      </c>
      <c r="P1285">
        <f t="shared" si="286"/>
        <v>1720.3536999999999</v>
      </c>
      <c r="Q1285" s="8" t="str">
        <f t="shared" si="287"/>
        <v/>
      </c>
      <c r="R1285" s="8">
        <f t="shared" si="288"/>
        <v>1720.3536999999999</v>
      </c>
      <c r="S1285" s="8" t="str">
        <f t="shared" si="289"/>
        <v/>
      </c>
      <c r="T1285" s="8" t="str">
        <f t="shared" si="290"/>
        <v/>
      </c>
      <c r="U1285" s="8" t="str">
        <f t="shared" si="291"/>
        <v/>
      </c>
    </row>
    <row r="1286" spans="1:21" ht="17" x14ac:dyDescent="0.2">
      <c r="A1286">
        <v>61</v>
      </c>
      <c r="B1286" t="s">
        <v>10</v>
      </c>
      <c r="C1286">
        <v>36.299999999999997</v>
      </c>
      <c r="D1286">
        <v>1</v>
      </c>
      <c r="E1286" t="s">
        <v>8</v>
      </c>
      <c r="F1286" t="s">
        <v>9</v>
      </c>
      <c r="G1286">
        <v>47403.88</v>
      </c>
      <c r="H1286">
        <f t="shared" si="292"/>
        <v>47403.88</v>
      </c>
      <c r="I1286" t="str">
        <f t="shared" si="293"/>
        <v/>
      </c>
      <c r="J1286" t="str">
        <f t="shared" si="280"/>
        <v/>
      </c>
      <c r="K1286">
        <f t="shared" si="281"/>
        <v>47403.88</v>
      </c>
      <c r="L1286">
        <f t="shared" si="282"/>
        <v>47403.88</v>
      </c>
      <c r="M1286" t="str">
        <f t="shared" si="283"/>
        <v/>
      </c>
      <c r="N1286">
        <f t="shared" si="284"/>
        <v>47403.88</v>
      </c>
      <c r="O1286" s="8" t="str">
        <f t="shared" si="285"/>
        <v/>
      </c>
      <c r="P1286" t="str">
        <f t="shared" si="286"/>
        <v/>
      </c>
      <c r="Q1286" s="8">
        <f t="shared" si="287"/>
        <v>47403.88</v>
      </c>
      <c r="R1286" s="8" t="str">
        <f t="shared" si="288"/>
        <v/>
      </c>
      <c r="S1286" s="8">
        <f t="shared" si="289"/>
        <v>47403.88</v>
      </c>
      <c r="T1286" s="8" t="str">
        <f t="shared" si="290"/>
        <v/>
      </c>
      <c r="U1286" s="8" t="str">
        <f t="shared" si="291"/>
        <v/>
      </c>
    </row>
    <row r="1287" spans="1:21" ht="17" x14ac:dyDescent="0.2">
      <c r="A1287">
        <v>47</v>
      </c>
      <c r="B1287" t="s">
        <v>7</v>
      </c>
      <c r="C1287">
        <v>24.32</v>
      </c>
      <c r="D1287">
        <v>0</v>
      </c>
      <c r="E1287" t="s">
        <v>11</v>
      </c>
      <c r="F1287" t="s">
        <v>14</v>
      </c>
      <c r="G1287">
        <v>8534.6718000000001</v>
      </c>
      <c r="H1287" t="str">
        <f t="shared" si="292"/>
        <v/>
      </c>
      <c r="I1287">
        <f t="shared" si="293"/>
        <v>8534.6718000000001</v>
      </c>
      <c r="J1287">
        <f t="shared" si="280"/>
        <v>8534.6718000000001</v>
      </c>
      <c r="K1287" t="str">
        <f t="shared" si="281"/>
        <v/>
      </c>
      <c r="L1287" t="str">
        <f t="shared" si="282"/>
        <v/>
      </c>
      <c r="M1287">
        <f t="shared" si="283"/>
        <v>8534.6718000000001</v>
      </c>
      <c r="N1287" t="str">
        <f t="shared" si="284"/>
        <v/>
      </c>
      <c r="O1287" s="8">
        <f t="shared" si="285"/>
        <v>8534.6718000000001</v>
      </c>
      <c r="P1287">
        <f t="shared" si="286"/>
        <v>8534.6718000000001</v>
      </c>
      <c r="Q1287" s="8" t="str">
        <f t="shared" si="287"/>
        <v/>
      </c>
      <c r="R1287" s="8" t="str">
        <f t="shared" si="288"/>
        <v/>
      </c>
      <c r="S1287" s="8" t="str">
        <f t="shared" si="289"/>
        <v/>
      </c>
      <c r="T1287" s="8">
        <f t="shared" si="290"/>
        <v>8534.6718000000001</v>
      </c>
      <c r="U1287" s="8" t="str">
        <f t="shared" si="291"/>
        <v/>
      </c>
    </row>
    <row r="1288" spans="1:21" ht="17" x14ac:dyDescent="0.2">
      <c r="A1288">
        <v>28</v>
      </c>
      <c r="B1288" t="s">
        <v>7</v>
      </c>
      <c r="C1288">
        <v>17.29</v>
      </c>
      <c r="D1288">
        <v>0</v>
      </c>
      <c r="E1288" t="s">
        <v>11</v>
      </c>
      <c r="F1288" t="s">
        <v>14</v>
      </c>
      <c r="G1288">
        <v>3732.6251000000002</v>
      </c>
      <c r="H1288" t="str">
        <f t="shared" si="292"/>
        <v/>
      </c>
      <c r="I1288">
        <f t="shared" si="293"/>
        <v>3732.6251000000002</v>
      </c>
      <c r="J1288">
        <f t="shared" si="280"/>
        <v>3732.6251000000002</v>
      </c>
      <c r="K1288" t="str">
        <f t="shared" si="281"/>
        <v/>
      </c>
      <c r="L1288" t="str">
        <f t="shared" si="282"/>
        <v/>
      </c>
      <c r="M1288">
        <f t="shared" si="283"/>
        <v>3732.6251000000002</v>
      </c>
      <c r="N1288" t="str">
        <f t="shared" si="284"/>
        <v/>
      </c>
      <c r="O1288" s="8">
        <f t="shared" si="285"/>
        <v>3732.6251000000002</v>
      </c>
      <c r="P1288">
        <f t="shared" si="286"/>
        <v>3732.6251000000002</v>
      </c>
      <c r="Q1288" s="8" t="str">
        <f t="shared" si="287"/>
        <v/>
      </c>
      <c r="R1288" s="8" t="str">
        <f t="shared" si="288"/>
        <v/>
      </c>
      <c r="S1288" s="8" t="str">
        <f t="shared" si="289"/>
        <v/>
      </c>
      <c r="T1288" s="8">
        <f t="shared" si="290"/>
        <v>3732.6251000000002</v>
      </c>
      <c r="U1288" s="8" t="str">
        <f t="shared" si="291"/>
        <v/>
      </c>
    </row>
    <row r="1289" spans="1:21" ht="17" x14ac:dyDescent="0.2">
      <c r="A1289">
        <v>36</v>
      </c>
      <c r="B1289" t="s">
        <v>7</v>
      </c>
      <c r="C1289">
        <v>25.9</v>
      </c>
      <c r="D1289">
        <v>1</v>
      </c>
      <c r="E1289" t="s">
        <v>11</v>
      </c>
      <c r="F1289" t="s">
        <v>9</v>
      </c>
      <c r="G1289">
        <v>5472.4489999999996</v>
      </c>
      <c r="H1289" t="str">
        <f t="shared" si="292"/>
        <v/>
      </c>
      <c r="I1289">
        <f t="shared" si="293"/>
        <v>5472.4489999999996</v>
      </c>
      <c r="J1289" t="str">
        <f t="shared" si="280"/>
        <v/>
      </c>
      <c r="K1289">
        <f t="shared" si="281"/>
        <v>5472.4489999999996</v>
      </c>
      <c r="L1289" t="str">
        <f t="shared" si="282"/>
        <v/>
      </c>
      <c r="M1289">
        <f t="shared" si="283"/>
        <v>5472.4489999999996</v>
      </c>
      <c r="N1289">
        <f t="shared" si="284"/>
        <v>5472.4489999999996</v>
      </c>
      <c r="O1289" s="8" t="str">
        <f t="shared" si="285"/>
        <v/>
      </c>
      <c r="P1289" t="str">
        <f t="shared" si="286"/>
        <v/>
      </c>
      <c r="Q1289" s="8">
        <f t="shared" si="287"/>
        <v>5472.4489999999996</v>
      </c>
      <c r="R1289" s="8" t="str">
        <f t="shared" si="288"/>
        <v/>
      </c>
      <c r="S1289" s="8">
        <f t="shared" si="289"/>
        <v>5472.4489999999996</v>
      </c>
      <c r="T1289" s="8" t="str">
        <f t="shared" si="290"/>
        <v/>
      </c>
      <c r="U1289" s="8" t="str">
        <f t="shared" si="291"/>
        <v/>
      </c>
    </row>
    <row r="1290" spans="1:21" ht="17" x14ac:dyDescent="0.2">
      <c r="A1290">
        <v>20</v>
      </c>
      <c r="B1290" t="s">
        <v>10</v>
      </c>
      <c r="C1290">
        <v>39.4</v>
      </c>
      <c r="D1290">
        <v>2</v>
      </c>
      <c r="E1290" t="s">
        <v>8</v>
      </c>
      <c r="F1290" t="s">
        <v>9</v>
      </c>
      <c r="G1290">
        <v>38344.565999999999</v>
      </c>
      <c r="H1290">
        <f t="shared" si="292"/>
        <v>38344.565999999999</v>
      </c>
      <c r="I1290" t="str">
        <f t="shared" si="293"/>
        <v/>
      </c>
      <c r="J1290" t="str">
        <f t="shared" si="280"/>
        <v/>
      </c>
      <c r="K1290">
        <f t="shared" si="281"/>
        <v>38344.565999999999</v>
      </c>
      <c r="L1290">
        <f t="shared" si="282"/>
        <v>38344.565999999999</v>
      </c>
      <c r="M1290" t="str">
        <f t="shared" si="283"/>
        <v/>
      </c>
      <c r="N1290">
        <f t="shared" si="284"/>
        <v>38344.565999999999</v>
      </c>
      <c r="O1290" s="8" t="str">
        <f t="shared" si="285"/>
        <v/>
      </c>
      <c r="P1290" t="str">
        <f t="shared" si="286"/>
        <v/>
      </c>
      <c r="Q1290" s="8">
        <f t="shared" si="287"/>
        <v>38344.565999999999</v>
      </c>
      <c r="R1290" s="8" t="str">
        <f t="shared" si="288"/>
        <v/>
      </c>
      <c r="S1290" s="8">
        <f t="shared" si="289"/>
        <v>38344.565999999999</v>
      </c>
      <c r="T1290" s="8" t="str">
        <f t="shared" si="290"/>
        <v/>
      </c>
      <c r="U1290" s="8" t="str">
        <f t="shared" si="291"/>
        <v/>
      </c>
    </row>
    <row r="1291" spans="1:21" ht="17" x14ac:dyDescent="0.2">
      <c r="A1291">
        <v>44</v>
      </c>
      <c r="B1291" t="s">
        <v>10</v>
      </c>
      <c r="C1291">
        <v>34.32</v>
      </c>
      <c r="D1291">
        <v>1</v>
      </c>
      <c r="E1291" t="s">
        <v>11</v>
      </c>
      <c r="F1291" t="s">
        <v>12</v>
      </c>
      <c r="G1291">
        <v>7147.4727999999996</v>
      </c>
      <c r="H1291" t="str">
        <f t="shared" si="292"/>
        <v/>
      </c>
      <c r="I1291">
        <f t="shared" si="293"/>
        <v>7147.4727999999996</v>
      </c>
      <c r="J1291" t="str">
        <f t="shared" si="280"/>
        <v/>
      </c>
      <c r="K1291">
        <f t="shared" si="281"/>
        <v>7147.4727999999996</v>
      </c>
      <c r="L1291">
        <f t="shared" si="282"/>
        <v>7147.4727999999996</v>
      </c>
      <c r="M1291" t="str">
        <f t="shared" si="283"/>
        <v/>
      </c>
      <c r="N1291">
        <f t="shared" si="284"/>
        <v>7147.4727999999996</v>
      </c>
      <c r="O1291" s="8" t="str">
        <f t="shared" si="285"/>
        <v/>
      </c>
      <c r="P1291">
        <f t="shared" si="286"/>
        <v>7147.4727999999996</v>
      </c>
      <c r="Q1291" s="8" t="str">
        <f t="shared" si="287"/>
        <v/>
      </c>
      <c r="R1291" s="8">
        <f t="shared" si="288"/>
        <v>7147.4727999999996</v>
      </c>
      <c r="S1291" s="8" t="str">
        <f t="shared" si="289"/>
        <v/>
      </c>
      <c r="T1291" s="8" t="str">
        <f t="shared" si="290"/>
        <v/>
      </c>
      <c r="U1291" s="8" t="str">
        <f t="shared" si="291"/>
        <v/>
      </c>
    </row>
    <row r="1292" spans="1:21" ht="17" x14ac:dyDescent="0.2">
      <c r="A1292">
        <v>38</v>
      </c>
      <c r="B1292" t="s">
        <v>7</v>
      </c>
      <c r="C1292">
        <v>19.95</v>
      </c>
      <c r="D1292">
        <v>2</v>
      </c>
      <c r="E1292" t="s">
        <v>11</v>
      </c>
      <c r="F1292" t="s">
        <v>14</v>
      </c>
      <c r="G1292">
        <v>7133.9025000000001</v>
      </c>
      <c r="H1292" t="str">
        <f t="shared" si="292"/>
        <v/>
      </c>
      <c r="I1292">
        <f t="shared" si="293"/>
        <v>7133.9025000000001</v>
      </c>
      <c r="J1292">
        <f t="shared" si="280"/>
        <v>7133.9025000000001</v>
      </c>
      <c r="K1292" t="str">
        <f t="shared" si="281"/>
        <v/>
      </c>
      <c r="L1292" t="str">
        <f t="shared" si="282"/>
        <v/>
      </c>
      <c r="M1292">
        <f t="shared" si="283"/>
        <v>7133.9025000000001</v>
      </c>
      <c r="N1292" t="str">
        <f t="shared" si="284"/>
        <v/>
      </c>
      <c r="O1292" s="8">
        <f t="shared" si="285"/>
        <v>7133.9025000000001</v>
      </c>
      <c r="P1292">
        <f t="shared" si="286"/>
        <v>7133.9025000000001</v>
      </c>
      <c r="Q1292" s="8" t="str">
        <f t="shared" si="287"/>
        <v/>
      </c>
      <c r="R1292" s="8" t="str">
        <f t="shared" si="288"/>
        <v/>
      </c>
      <c r="S1292" s="8" t="str">
        <f t="shared" si="289"/>
        <v/>
      </c>
      <c r="T1292" s="8">
        <f t="shared" si="290"/>
        <v>7133.9025000000001</v>
      </c>
      <c r="U1292" s="8" t="str">
        <f t="shared" si="291"/>
        <v/>
      </c>
    </row>
    <row r="1293" spans="1:21" ht="17" x14ac:dyDescent="0.2">
      <c r="A1293">
        <v>19</v>
      </c>
      <c r="B1293" t="s">
        <v>10</v>
      </c>
      <c r="C1293">
        <v>34.9</v>
      </c>
      <c r="D1293">
        <v>0</v>
      </c>
      <c r="E1293" t="s">
        <v>8</v>
      </c>
      <c r="F1293" t="s">
        <v>9</v>
      </c>
      <c r="G1293">
        <v>34828.654000000002</v>
      </c>
      <c r="H1293">
        <f t="shared" si="292"/>
        <v>34828.654000000002</v>
      </c>
      <c r="I1293" t="str">
        <f t="shared" si="293"/>
        <v/>
      </c>
      <c r="J1293" t="str">
        <f t="shared" si="280"/>
        <v/>
      </c>
      <c r="K1293">
        <f t="shared" si="281"/>
        <v>34828.654000000002</v>
      </c>
      <c r="L1293">
        <f t="shared" si="282"/>
        <v>34828.654000000002</v>
      </c>
      <c r="M1293" t="str">
        <f t="shared" si="283"/>
        <v/>
      </c>
      <c r="N1293">
        <f t="shared" si="284"/>
        <v>34828.654000000002</v>
      </c>
      <c r="O1293" s="8" t="str">
        <f t="shared" si="285"/>
        <v/>
      </c>
      <c r="P1293" t="str">
        <f t="shared" si="286"/>
        <v/>
      </c>
      <c r="Q1293" s="8">
        <f t="shared" si="287"/>
        <v>34828.654000000002</v>
      </c>
      <c r="R1293" s="8" t="str">
        <f t="shared" si="288"/>
        <v/>
      </c>
      <c r="S1293" s="8">
        <f t="shared" si="289"/>
        <v>34828.654000000002</v>
      </c>
      <c r="T1293" s="8" t="str">
        <f t="shared" si="290"/>
        <v/>
      </c>
      <c r="U1293" s="8" t="str">
        <f t="shared" si="291"/>
        <v/>
      </c>
    </row>
    <row r="1294" spans="1:21" ht="17" x14ac:dyDescent="0.2">
      <c r="A1294">
        <v>21</v>
      </c>
      <c r="B1294" t="s">
        <v>10</v>
      </c>
      <c r="C1294">
        <v>23.21</v>
      </c>
      <c r="D1294">
        <v>0</v>
      </c>
      <c r="E1294" t="s">
        <v>11</v>
      </c>
      <c r="F1294" t="s">
        <v>12</v>
      </c>
      <c r="G1294">
        <v>1515.3449000000001</v>
      </c>
      <c r="H1294" t="str">
        <f t="shared" si="292"/>
        <v/>
      </c>
      <c r="I1294">
        <f t="shared" si="293"/>
        <v>1515.3449000000001</v>
      </c>
      <c r="J1294">
        <f t="shared" si="280"/>
        <v>1515.3449000000001</v>
      </c>
      <c r="K1294" t="str">
        <f t="shared" si="281"/>
        <v/>
      </c>
      <c r="L1294">
        <f t="shared" si="282"/>
        <v>1515.3449000000001</v>
      </c>
      <c r="M1294" t="str">
        <f t="shared" si="283"/>
        <v/>
      </c>
      <c r="N1294">
        <f t="shared" si="284"/>
        <v>1515.3449000000001</v>
      </c>
      <c r="O1294" s="8" t="str">
        <f t="shared" si="285"/>
        <v/>
      </c>
      <c r="P1294">
        <f t="shared" si="286"/>
        <v>1515.3449000000001</v>
      </c>
      <c r="Q1294" s="8" t="str">
        <f t="shared" si="287"/>
        <v/>
      </c>
      <c r="R1294" s="8">
        <f t="shared" si="288"/>
        <v>1515.3449000000001</v>
      </c>
      <c r="S1294" s="8" t="str">
        <f t="shared" si="289"/>
        <v/>
      </c>
      <c r="T1294" s="8" t="str">
        <f t="shared" si="290"/>
        <v/>
      </c>
      <c r="U1294" s="8" t="str">
        <f t="shared" si="291"/>
        <v/>
      </c>
    </row>
    <row r="1295" spans="1:21" ht="17" x14ac:dyDescent="0.2">
      <c r="A1295">
        <v>46</v>
      </c>
      <c r="B1295" t="s">
        <v>10</v>
      </c>
      <c r="C1295">
        <v>25.745000000000001</v>
      </c>
      <c r="D1295">
        <v>3</v>
      </c>
      <c r="E1295" t="s">
        <v>11</v>
      </c>
      <c r="F1295" t="s">
        <v>13</v>
      </c>
      <c r="G1295">
        <v>9301.8935500000007</v>
      </c>
      <c r="H1295" t="str">
        <f t="shared" si="292"/>
        <v/>
      </c>
      <c r="I1295">
        <f t="shared" si="293"/>
        <v>9301.8935500000007</v>
      </c>
      <c r="J1295" t="str">
        <f t="shared" si="280"/>
        <v/>
      </c>
      <c r="K1295">
        <f t="shared" si="281"/>
        <v>9301.8935500000007</v>
      </c>
      <c r="L1295">
        <f t="shared" si="282"/>
        <v>9301.8935500000007</v>
      </c>
      <c r="M1295" t="str">
        <f t="shared" si="283"/>
        <v/>
      </c>
      <c r="N1295" t="str">
        <f t="shared" si="284"/>
        <v/>
      </c>
      <c r="O1295" s="8">
        <f t="shared" si="285"/>
        <v>9301.8935500000007</v>
      </c>
      <c r="P1295" t="str">
        <f t="shared" si="286"/>
        <v/>
      </c>
      <c r="Q1295" s="8">
        <f t="shared" si="287"/>
        <v>9301.8935500000007</v>
      </c>
      <c r="R1295" s="8" t="str">
        <f t="shared" si="288"/>
        <v/>
      </c>
      <c r="S1295" s="8" t="str">
        <f t="shared" si="289"/>
        <v/>
      </c>
      <c r="T1295" s="8" t="str">
        <f t="shared" si="290"/>
        <v/>
      </c>
      <c r="U1295" s="8">
        <f t="shared" si="291"/>
        <v>9301.8935500000007</v>
      </c>
    </row>
    <row r="1296" spans="1:21" ht="17" x14ac:dyDescent="0.2">
      <c r="A1296">
        <v>58</v>
      </c>
      <c r="B1296" t="s">
        <v>10</v>
      </c>
      <c r="C1296">
        <v>25.175000000000001</v>
      </c>
      <c r="D1296">
        <v>0</v>
      </c>
      <c r="E1296" t="s">
        <v>11</v>
      </c>
      <c r="F1296" t="s">
        <v>14</v>
      </c>
      <c r="G1296">
        <v>11931.125249999999</v>
      </c>
      <c r="H1296" t="str">
        <f t="shared" si="292"/>
        <v/>
      </c>
      <c r="I1296">
        <f t="shared" si="293"/>
        <v>11931.125249999999</v>
      </c>
      <c r="J1296" t="str">
        <f t="shared" si="280"/>
        <v/>
      </c>
      <c r="K1296">
        <f t="shared" si="281"/>
        <v>11931.125249999999</v>
      </c>
      <c r="L1296">
        <f t="shared" si="282"/>
        <v>11931.125249999999</v>
      </c>
      <c r="M1296" t="str">
        <f t="shared" si="283"/>
        <v/>
      </c>
      <c r="N1296" t="str">
        <f t="shared" si="284"/>
        <v/>
      </c>
      <c r="O1296" s="8">
        <f t="shared" si="285"/>
        <v>11931.125249999999</v>
      </c>
      <c r="P1296">
        <f t="shared" si="286"/>
        <v>11931.125249999999</v>
      </c>
      <c r="Q1296" s="8" t="str">
        <f t="shared" si="287"/>
        <v/>
      </c>
      <c r="R1296" s="8" t="str">
        <f t="shared" si="288"/>
        <v/>
      </c>
      <c r="S1296" s="8" t="str">
        <f t="shared" si="289"/>
        <v/>
      </c>
      <c r="T1296" s="8">
        <f t="shared" si="290"/>
        <v>11931.125249999999</v>
      </c>
      <c r="U1296" s="8" t="str">
        <f t="shared" si="291"/>
        <v/>
      </c>
    </row>
    <row r="1297" spans="1:21" ht="17" x14ac:dyDescent="0.2">
      <c r="A1297">
        <v>20</v>
      </c>
      <c r="B1297" t="s">
        <v>10</v>
      </c>
      <c r="C1297">
        <v>22</v>
      </c>
      <c r="D1297">
        <v>1</v>
      </c>
      <c r="E1297" t="s">
        <v>11</v>
      </c>
      <c r="F1297" t="s">
        <v>9</v>
      </c>
      <c r="G1297">
        <v>1964.78</v>
      </c>
      <c r="H1297" t="str">
        <f t="shared" si="292"/>
        <v/>
      </c>
      <c r="I1297">
        <f t="shared" si="293"/>
        <v>1964.78</v>
      </c>
      <c r="J1297">
        <f t="shared" si="280"/>
        <v>1964.78</v>
      </c>
      <c r="K1297" t="str">
        <f t="shared" si="281"/>
        <v/>
      </c>
      <c r="L1297">
        <f t="shared" si="282"/>
        <v>1964.78</v>
      </c>
      <c r="M1297" t="str">
        <f t="shared" si="283"/>
        <v/>
      </c>
      <c r="N1297">
        <f t="shared" si="284"/>
        <v>1964.78</v>
      </c>
      <c r="O1297" s="8" t="str">
        <f t="shared" si="285"/>
        <v/>
      </c>
      <c r="P1297" t="str">
        <f t="shared" si="286"/>
        <v/>
      </c>
      <c r="Q1297" s="8">
        <f t="shared" si="287"/>
        <v>1964.78</v>
      </c>
      <c r="R1297" s="8" t="str">
        <f t="shared" si="288"/>
        <v/>
      </c>
      <c r="S1297" s="8">
        <f t="shared" si="289"/>
        <v>1964.78</v>
      </c>
      <c r="T1297" s="8" t="str">
        <f t="shared" si="290"/>
        <v/>
      </c>
      <c r="U1297" s="8" t="str">
        <f t="shared" si="291"/>
        <v/>
      </c>
    </row>
    <row r="1298" spans="1:21" ht="17" x14ac:dyDescent="0.2">
      <c r="A1298">
        <v>18</v>
      </c>
      <c r="B1298" t="s">
        <v>10</v>
      </c>
      <c r="C1298">
        <v>26.125</v>
      </c>
      <c r="D1298">
        <v>0</v>
      </c>
      <c r="E1298" t="s">
        <v>11</v>
      </c>
      <c r="F1298" t="s">
        <v>14</v>
      </c>
      <c r="G1298">
        <v>1708.9257500000001</v>
      </c>
      <c r="H1298" t="str">
        <f t="shared" si="292"/>
        <v/>
      </c>
      <c r="I1298">
        <f t="shared" si="293"/>
        <v>1708.9257500000001</v>
      </c>
      <c r="J1298" t="str">
        <f t="shared" si="280"/>
        <v/>
      </c>
      <c r="K1298">
        <f t="shared" si="281"/>
        <v>1708.9257500000001</v>
      </c>
      <c r="L1298">
        <f t="shared" si="282"/>
        <v>1708.9257500000001</v>
      </c>
      <c r="M1298" t="str">
        <f t="shared" si="283"/>
        <v/>
      </c>
      <c r="N1298" t="str">
        <f t="shared" si="284"/>
        <v/>
      </c>
      <c r="O1298" s="8">
        <f t="shared" si="285"/>
        <v>1708.9257500000001</v>
      </c>
      <c r="P1298">
        <f t="shared" si="286"/>
        <v>1708.9257500000001</v>
      </c>
      <c r="Q1298" s="8" t="str">
        <f t="shared" si="287"/>
        <v/>
      </c>
      <c r="R1298" s="8" t="str">
        <f t="shared" si="288"/>
        <v/>
      </c>
      <c r="S1298" s="8" t="str">
        <f t="shared" si="289"/>
        <v/>
      </c>
      <c r="T1298" s="8">
        <f t="shared" si="290"/>
        <v>1708.9257500000001</v>
      </c>
      <c r="U1298" s="8" t="str">
        <f t="shared" si="291"/>
        <v/>
      </c>
    </row>
    <row r="1299" spans="1:21" ht="17" x14ac:dyDescent="0.2">
      <c r="A1299">
        <v>28</v>
      </c>
      <c r="B1299" t="s">
        <v>7</v>
      </c>
      <c r="C1299">
        <v>26.51</v>
      </c>
      <c r="D1299">
        <v>2</v>
      </c>
      <c r="E1299" t="s">
        <v>11</v>
      </c>
      <c r="F1299" t="s">
        <v>12</v>
      </c>
      <c r="G1299">
        <v>4340.4408999999996</v>
      </c>
      <c r="H1299" t="str">
        <f t="shared" si="292"/>
        <v/>
      </c>
      <c r="I1299">
        <f t="shared" si="293"/>
        <v>4340.4408999999996</v>
      </c>
      <c r="J1299" t="str">
        <f t="shared" si="280"/>
        <v/>
      </c>
      <c r="K1299">
        <f t="shared" si="281"/>
        <v>4340.4408999999996</v>
      </c>
      <c r="L1299" t="str">
        <f t="shared" si="282"/>
        <v/>
      </c>
      <c r="M1299">
        <f t="shared" si="283"/>
        <v>4340.4408999999996</v>
      </c>
      <c r="N1299">
        <f t="shared" si="284"/>
        <v>4340.4408999999996</v>
      </c>
      <c r="O1299" s="8" t="str">
        <f t="shared" si="285"/>
        <v/>
      </c>
      <c r="P1299">
        <f t="shared" si="286"/>
        <v>4340.4408999999996</v>
      </c>
      <c r="Q1299" s="8" t="str">
        <f t="shared" si="287"/>
        <v/>
      </c>
      <c r="R1299" s="8">
        <f t="shared" si="288"/>
        <v>4340.4408999999996</v>
      </c>
      <c r="S1299" s="8" t="str">
        <f t="shared" si="289"/>
        <v/>
      </c>
      <c r="T1299" s="8" t="str">
        <f t="shared" si="290"/>
        <v/>
      </c>
      <c r="U1299" s="8" t="str">
        <f t="shared" si="291"/>
        <v/>
      </c>
    </row>
    <row r="1300" spans="1:21" ht="17" x14ac:dyDescent="0.2">
      <c r="A1300">
        <v>33</v>
      </c>
      <c r="B1300" t="s">
        <v>10</v>
      </c>
      <c r="C1300">
        <v>27.454999999999998</v>
      </c>
      <c r="D1300">
        <v>2</v>
      </c>
      <c r="E1300" t="s">
        <v>11</v>
      </c>
      <c r="F1300" t="s">
        <v>13</v>
      </c>
      <c r="G1300">
        <v>5261.4694499999996</v>
      </c>
      <c r="H1300" t="str">
        <f t="shared" si="292"/>
        <v/>
      </c>
      <c r="I1300">
        <f t="shared" si="293"/>
        <v>5261.4694499999996</v>
      </c>
      <c r="J1300" t="str">
        <f t="shared" si="280"/>
        <v/>
      </c>
      <c r="K1300">
        <f t="shared" si="281"/>
        <v>5261.4694499999996</v>
      </c>
      <c r="L1300">
        <f t="shared" si="282"/>
        <v>5261.4694499999996</v>
      </c>
      <c r="M1300" t="str">
        <f t="shared" si="283"/>
        <v/>
      </c>
      <c r="N1300" t="str">
        <f t="shared" si="284"/>
        <v/>
      </c>
      <c r="O1300" s="8">
        <f t="shared" si="285"/>
        <v>5261.4694499999996</v>
      </c>
      <c r="P1300" t="str">
        <f t="shared" si="286"/>
        <v/>
      </c>
      <c r="Q1300" s="8">
        <f t="shared" si="287"/>
        <v>5261.4694499999996</v>
      </c>
      <c r="R1300" s="8" t="str">
        <f t="shared" si="288"/>
        <v/>
      </c>
      <c r="S1300" s="8" t="str">
        <f t="shared" si="289"/>
        <v/>
      </c>
      <c r="T1300" s="8" t="str">
        <f t="shared" si="290"/>
        <v/>
      </c>
      <c r="U1300" s="8">
        <f t="shared" si="291"/>
        <v>5261.4694499999996</v>
      </c>
    </row>
    <row r="1301" spans="1:21" ht="17" x14ac:dyDescent="0.2">
      <c r="A1301">
        <v>19</v>
      </c>
      <c r="B1301" t="s">
        <v>7</v>
      </c>
      <c r="C1301">
        <v>25.745000000000001</v>
      </c>
      <c r="D1301">
        <v>1</v>
      </c>
      <c r="E1301" t="s">
        <v>11</v>
      </c>
      <c r="F1301" t="s">
        <v>13</v>
      </c>
      <c r="G1301">
        <v>2710.8285500000002</v>
      </c>
      <c r="H1301" t="str">
        <f t="shared" si="292"/>
        <v/>
      </c>
      <c r="I1301">
        <f t="shared" si="293"/>
        <v>2710.8285500000002</v>
      </c>
      <c r="J1301" t="str">
        <f t="shared" si="280"/>
        <v/>
      </c>
      <c r="K1301">
        <f t="shared" si="281"/>
        <v>2710.8285500000002</v>
      </c>
      <c r="L1301" t="str">
        <f t="shared" si="282"/>
        <v/>
      </c>
      <c r="M1301">
        <f t="shared" si="283"/>
        <v>2710.8285500000002</v>
      </c>
      <c r="N1301" t="str">
        <f t="shared" si="284"/>
        <v/>
      </c>
      <c r="O1301" s="8">
        <f t="shared" si="285"/>
        <v>2710.8285500000002</v>
      </c>
      <c r="P1301" t="str">
        <f t="shared" si="286"/>
        <v/>
      </c>
      <c r="Q1301" s="8">
        <f t="shared" si="287"/>
        <v>2710.8285500000002</v>
      </c>
      <c r="R1301" s="8" t="str">
        <f t="shared" si="288"/>
        <v/>
      </c>
      <c r="S1301" s="8" t="str">
        <f t="shared" si="289"/>
        <v/>
      </c>
      <c r="T1301" s="8" t="str">
        <f t="shared" si="290"/>
        <v/>
      </c>
      <c r="U1301" s="8">
        <f t="shared" si="291"/>
        <v>2710.8285500000002</v>
      </c>
    </row>
    <row r="1302" spans="1:21" ht="17" x14ac:dyDescent="0.2">
      <c r="A1302">
        <v>45</v>
      </c>
      <c r="B1302" t="s">
        <v>10</v>
      </c>
      <c r="C1302">
        <v>30.36</v>
      </c>
      <c r="D1302">
        <v>0</v>
      </c>
      <c r="E1302" t="s">
        <v>8</v>
      </c>
      <c r="F1302" t="s">
        <v>12</v>
      </c>
      <c r="G1302">
        <v>62592.873090000001</v>
      </c>
      <c r="H1302">
        <f t="shared" si="292"/>
        <v>62592.873090000001</v>
      </c>
      <c r="I1302" t="str">
        <f t="shared" si="293"/>
        <v/>
      </c>
      <c r="J1302" t="str">
        <f t="shared" si="280"/>
        <v/>
      </c>
      <c r="K1302">
        <f t="shared" si="281"/>
        <v>62592.873090000001</v>
      </c>
      <c r="L1302">
        <f t="shared" si="282"/>
        <v>62592.873090000001</v>
      </c>
      <c r="M1302" t="str">
        <f t="shared" si="283"/>
        <v/>
      </c>
      <c r="N1302">
        <f t="shared" si="284"/>
        <v>62592.873090000001</v>
      </c>
      <c r="O1302" s="8" t="str">
        <f t="shared" si="285"/>
        <v/>
      </c>
      <c r="P1302">
        <f t="shared" si="286"/>
        <v>62592.873090000001</v>
      </c>
      <c r="Q1302" s="8" t="str">
        <f t="shared" si="287"/>
        <v/>
      </c>
      <c r="R1302" s="8">
        <f t="shared" si="288"/>
        <v>62592.873090000001</v>
      </c>
      <c r="S1302" s="8" t="str">
        <f t="shared" si="289"/>
        <v/>
      </c>
      <c r="T1302" s="8" t="str">
        <f t="shared" si="290"/>
        <v/>
      </c>
      <c r="U1302" s="8" t="str">
        <f t="shared" si="291"/>
        <v/>
      </c>
    </row>
    <row r="1303" spans="1:21" ht="17" x14ac:dyDescent="0.2">
      <c r="A1303">
        <v>62</v>
      </c>
      <c r="B1303" t="s">
        <v>10</v>
      </c>
      <c r="C1303">
        <v>30.875</v>
      </c>
      <c r="D1303">
        <v>3</v>
      </c>
      <c r="E1303" t="s">
        <v>8</v>
      </c>
      <c r="F1303" t="s">
        <v>13</v>
      </c>
      <c r="G1303">
        <v>46718.163249999998</v>
      </c>
      <c r="H1303">
        <f t="shared" si="292"/>
        <v>46718.163249999998</v>
      </c>
      <c r="I1303" t="str">
        <f t="shared" si="293"/>
        <v/>
      </c>
      <c r="J1303" t="str">
        <f t="shared" si="280"/>
        <v/>
      </c>
      <c r="K1303">
        <f t="shared" si="281"/>
        <v>46718.163249999998</v>
      </c>
      <c r="L1303">
        <f t="shared" si="282"/>
        <v>46718.163249999998</v>
      </c>
      <c r="M1303" t="str">
        <f t="shared" si="283"/>
        <v/>
      </c>
      <c r="N1303" t="str">
        <f t="shared" si="284"/>
        <v/>
      </c>
      <c r="O1303" s="8">
        <f t="shared" si="285"/>
        <v>46718.163249999998</v>
      </c>
      <c r="P1303" t="str">
        <f t="shared" si="286"/>
        <v/>
      </c>
      <c r="Q1303" s="8">
        <f t="shared" si="287"/>
        <v>46718.163249999998</v>
      </c>
      <c r="R1303" s="8" t="str">
        <f t="shared" si="288"/>
        <v/>
      </c>
      <c r="S1303" s="8" t="str">
        <f t="shared" si="289"/>
        <v/>
      </c>
      <c r="T1303" s="8" t="str">
        <f t="shared" si="290"/>
        <v/>
      </c>
      <c r="U1303" s="8">
        <f t="shared" si="291"/>
        <v>46718.163249999998</v>
      </c>
    </row>
    <row r="1304" spans="1:21" ht="17" x14ac:dyDescent="0.2">
      <c r="A1304">
        <v>25</v>
      </c>
      <c r="B1304" t="s">
        <v>7</v>
      </c>
      <c r="C1304">
        <v>20.8</v>
      </c>
      <c r="D1304">
        <v>1</v>
      </c>
      <c r="E1304" t="s">
        <v>11</v>
      </c>
      <c r="F1304" t="s">
        <v>9</v>
      </c>
      <c r="G1304">
        <v>3208.7869999999998</v>
      </c>
      <c r="H1304" t="str">
        <f t="shared" si="292"/>
        <v/>
      </c>
      <c r="I1304">
        <f t="shared" si="293"/>
        <v>3208.7869999999998</v>
      </c>
      <c r="J1304">
        <f t="shared" si="280"/>
        <v>3208.7869999999998</v>
      </c>
      <c r="K1304" t="str">
        <f t="shared" si="281"/>
        <v/>
      </c>
      <c r="L1304" t="str">
        <f t="shared" si="282"/>
        <v/>
      </c>
      <c r="M1304">
        <f t="shared" si="283"/>
        <v>3208.7869999999998</v>
      </c>
      <c r="N1304">
        <f t="shared" si="284"/>
        <v>3208.7869999999998</v>
      </c>
      <c r="O1304" s="8" t="str">
        <f t="shared" si="285"/>
        <v/>
      </c>
      <c r="P1304" t="str">
        <f t="shared" si="286"/>
        <v/>
      </c>
      <c r="Q1304" s="8">
        <f t="shared" si="287"/>
        <v>3208.7869999999998</v>
      </c>
      <c r="R1304" s="8" t="str">
        <f t="shared" si="288"/>
        <v/>
      </c>
      <c r="S1304" s="8">
        <f t="shared" si="289"/>
        <v>3208.7869999999998</v>
      </c>
      <c r="T1304" s="8" t="str">
        <f t="shared" si="290"/>
        <v/>
      </c>
      <c r="U1304" s="8" t="str">
        <f t="shared" si="291"/>
        <v/>
      </c>
    </row>
    <row r="1305" spans="1:21" ht="17" x14ac:dyDescent="0.2">
      <c r="A1305">
        <v>43</v>
      </c>
      <c r="B1305" t="s">
        <v>10</v>
      </c>
      <c r="C1305">
        <v>27.8</v>
      </c>
      <c r="D1305">
        <v>0</v>
      </c>
      <c r="E1305" t="s">
        <v>8</v>
      </c>
      <c r="F1305" t="s">
        <v>9</v>
      </c>
      <c r="G1305">
        <v>37829.724199999997</v>
      </c>
      <c r="H1305">
        <f t="shared" si="292"/>
        <v>37829.724199999997</v>
      </c>
      <c r="I1305" t="str">
        <f t="shared" si="293"/>
        <v/>
      </c>
      <c r="J1305" t="str">
        <f t="shared" si="280"/>
        <v/>
      </c>
      <c r="K1305">
        <f t="shared" si="281"/>
        <v>37829.724199999997</v>
      </c>
      <c r="L1305">
        <f t="shared" si="282"/>
        <v>37829.724199999997</v>
      </c>
      <c r="M1305" t="str">
        <f t="shared" si="283"/>
        <v/>
      </c>
      <c r="N1305">
        <f t="shared" si="284"/>
        <v>37829.724199999997</v>
      </c>
      <c r="O1305" s="8" t="str">
        <f t="shared" si="285"/>
        <v/>
      </c>
      <c r="P1305" t="str">
        <f t="shared" si="286"/>
        <v/>
      </c>
      <c r="Q1305" s="8">
        <f t="shared" si="287"/>
        <v>37829.724199999997</v>
      </c>
      <c r="R1305" s="8" t="str">
        <f t="shared" si="288"/>
        <v/>
      </c>
      <c r="S1305" s="8">
        <f t="shared" si="289"/>
        <v>37829.724199999997</v>
      </c>
      <c r="T1305" s="8" t="str">
        <f t="shared" si="290"/>
        <v/>
      </c>
      <c r="U1305" s="8" t="str">
        <f t="shared" si="291"/>
        <v/>
      </c>
    </row>
    <row r="1306" spans="1:21" ht="17" x14ac:dyDescent="0.2">
      <c r="A1306">
        <v>42</v>
      </c>
      <c r="B1306" t="s">
        <v>10</v>
      </c>
      <c r="C1306">
        <v>24.605</v>
      </c>
      <c r="D1306">
        <v>2</v>
      </c>
      <c r="E1306" t="s">
        <v>8</v>
      </c>
      <c r="F1306" t="s">
        <v>14</v>
      </c>
      <c r="G1306">
        <v>21259.377949999998</v>
      </c>
      <c r="H1306">
        <f t="shared" si="292"/>
        <v>21259.377949999998</v>
      </c>
      <c r="I1306" t="str">
        <f t="shared" si="293"/>
        <v/>
      </c>
      <c r="J1306">
        <f t="shared" si="280"/>
        <v>21259.377949999998</v>
      </c>
      <c r="K1306" t="str">
        <f t="shared" si="281"/>
        <v/>
      </c>
      <c r="L1306">
        <f t="shared" si="282"/>
        <v>21259.377949999998</v>
      </c>
      <c r="M1306" t="str">
        <f t="shared" si="283"/>
        <v/>
      </c>
      <c r="N1306" t="str">
        <f t="shared" si="284"/>
        <v/>
      </c>
      <c r="O1306" s="8">
        <f t="shared" si="285"/>
        <v>21259.377949999998</v>
      </c>
      <c r="P1306">
        <f t="shared" si="286"/>
        <v>21259.377949999998</v>
      </c>
      <c r="Q1306" s="8" t="str">
        <f t="shared" si="287"/>
        <v/>
      </c>
      <c r="R1306" s="8" t="str">
        <f t="shared" si="288"/>
        <v/>
      </c>
      <c r="S1306" s="8" t="str">
        <f t="shared" si="289"/>
        <v/>
      </c>
      <c r="T1306" s="8">
        <f t="shared" si="290"/>
        <v>21259.377949999998</v>
      </c>
      <c r="U1306" s="8" t="str">
        <f t="shared" si="291"/>
        <v/>
      </c>
    </row>
    <row r="1307" spans="1:21" ht="17" x14ac:dyDescent="0.2">
      <c r="A1307">
        <v>24</v>
      </c>
      <c r="B1307" t="s">
        <v>7</v>
      </c>
      <c r="C1307">
        <v>27.72</v>
      </c>
      <c r="D1307">
        <v>0</v>
      </c>
      <c r="E1307" t="s">
        <v>11</v>
      </c>
      <c r="F1307" t="s">
        <v>12</v>
      </c>
      <c r="G1307">
        <v>2464.6188000000002</v>
      </c>
      <c r="H1307" t="str">
        <f t="shared" si="292"/>
        <v/>
      </c>
      <c r="I1307">
        <f t="shared" si="293"/>
        <v>2464.6188000000002</v>
      </c>
      <c r="J1307" t="str">
        <f t="shared" si="280"/>
        <v/>
      </c>
      <c r="K1307">
        <f t="shared" si="281"/>
        <v>2464.6188000000002</v>
      </c>
      <c r="L1307" t="str">
        <f t="shared" si="282"/>
        <v/>
      </c>
      <c r="M1307">
        <f t="shared" si="283"/>
        <v>2464.6188000000002</v>
      </c>
      <c r="N1307">
        <f t="shared" si="284"/>
        <v>2464.6188000000002</v>
      </c>
      <c r="O1307" s="8" t="str">
        <f t="shared" si="285"/>
        <v/>
      </c>
      <c r="P1307">
        <f t="shared" si="286"/>
        <v>2464.6188000000002</v>
      </c>
      <c r="Q1307" s="8" t="str">
        <f t="shared" si="287"/>
        <v/>
      </c>
      <c r="R1307" s="8">
        <f t="shared" si="288"/>
        <v>2464.6188000000002</v>
      </c>
      <c r="S1307" s="8" t="str">
        <f t="shared" si="289"/>
        <v/>
      </c>
      <c r="T1307" s="8" t="str">
        <f t="shared" si="290"/>
        <v/>
      </c>
      <c r="U1307" s="8" t="str">
        <f t="shared" si="291"/>
        <v/>
      </c>
    </row>
    <row r="1308" spans="1:21" ht="17" x14ac:dyDescent="0.2">
      <c r="A1308">
        <v>29</v>
      </c>
      <c r="B1308" t="s">
        <v>7</v>
      </c>
      <c r="C1308">
        <v>21.85</v>
      </c>
      <c r="D1308">
        <v>0</v>
      </c>
      <c r="E1308" t="s">
        <v>8</v>
      </c>
      <c r="F1308" t="s">
        <v>14</v>
      </c>
      <c r="G1308">
        <v>16115.3045</v>
      </c>
      <c r="H1308">
        <f t="shared" si="292"/>
        <v>16115.3045</v>
      </c>
      <c r="I1308" t="str">
        <f t="shared" si="293"/>
        <v/>
      </c>
      <c r="J1308">
        <f t="shared" si="280"/>
        <v>16115.3045</v>
      </c>
      <c r="K1308" t="str">
        <f t="shared" si="281"/>
        <v/>
      </c>
      <c r="L1308" t="str">
        <f t="shared" si="282"/>
        <v/>
      </c>
      <c r="M1308">
        <f t="shared" si="283"/>
        <v>16115.3045</v>
      </c>
      <c r="N1308" t="str">
        <f t="shared" si="284"/>
        <v/>
      </c>
      <c r="O1308" s="8">
        <f t="shared" si="285"/>
        <v>16115.3045</v>
      </c>
      <c r="P1308">
        <f t="shared" si="286"/>
        <v>16115.3045</v>
      </c>
      <c r="Q1308" s="8" t="str">
        <f t="shared" si="287"/>
        <v/>
      </c>
      <c r="R1308" s="8" t="str">
        <f t="shared" si="288"/>
        <v/>
      </c>
      <c r="S1308" s="8" t="str">
        <f t="shared" si="289"/>
        <v/>
      </c>
      <c r="T1308" s="8">
        <f t="shared" si="290"/>
        <v>16115.3045</v>
      </c>
      <c r="U1308" s="8" t="str">
        <f t="shared" si="291"/>
        <v/>
      </c>
    </row>
    <row r="1309" spans="1:21" ht="17" x14ac:dyDescent="0.2">
      <c r="A1309">
        <v>32</v>
      </c>
      <c r="B1309" t="s">
        <v>10</v>
      </c>
      <c r="C1309">
        <v>28.12</v>
      </c>
      <c r="D1309">
        <v>4</v>
      </c>
      <c r="E1309" t="s">
        <v>8</v>
      </c>
      <c r="F1309" t="s">
        <v>13</v>
      </c>
      <c r="G1309">
        <v>21472.478800000001</v>
      </c>
      <c r="H1309">
        <f t="shared" si="292"/>
        <v>21472.478800000001</v>
      </c>
      <c r="I1309" t="str">
        <f t="shared" si="293"/>
        <v/>
      </c>
      <c r="J1309" t="str">
        <f t="shared" si="280"/>
        <v/>
      </c>
      <c r="K1309">
        <f t="shared" si="281"/>
        <v>21472.478800000001</v>
      </c>
      <c r="L1309">
        <f t="shared" si="282"/>
        <v>21472.478800000001</v>
      </c>
      <c r="M1309" t="str">
        <f t="shared" si="283"/>
        <v/>
      </c>
      <c r="N1309" t="str">
        <f t="shared" si="284"/>
        <v/>
      </c>
      <c r="O1309" s="8">
        <f t="shared" si="285"/>
        <v>21472.478800000001</v>
      </c>
      <c r="P1309" t="str">
        <f t="shared" si="286"/>
        <v/>
      </c>
      <c r="Q1309" s="8">
        <f t="shared" si="287"/>
        <v>21472.478800000001</v>
      </c>
      <c r="R1309" s="8" t="str">
        <f t="shared" si="288"/>
        <v/>
      </c>
      <c r="S1309" s="8" t="str">
        <f t="shared" si="289"/>
        <v/>
      </c>
      <c r="T1309" s="8" t="str">
        <f t="shared" si="290"/>
        <v/>
      </c>
      <c r="U1309" s="8">
        <f t="shared" si="291"/>
        <v>21472.478800000001</v>
      </c>
    </row>
    <row r="1310" spans="1:21" ht="17" x14ac:dyDescent="0.2">
      <c r="A1310">
        <v>25</v>
      </c>
      <c r="B1310" t="s">
        <v>7</v>
      </c>
      <c r="C1310">
        <v>30.2</v>
      </c>
      <c r="D1310">
        <v>0</v>
      </c>
      <c r="E1310" t="s">
        <v>8</v>
      </c>
      <c r="F1310" t="s">
        <v>9</v>
      </c>
      <c r="G1310">
        <v>33900.652999999998</v>
      </c>
      <c r="H1310">
        <f t="shared" si="292"/>
        <v>33900.652999999998</v>
      </c>
      <c r="I1310" t="str">
        <f t="shared" si="293"/>
        <v/>
      </c>
      <c r="J1310" t="str">
        <f t="shared" si="280"/>
        <v/>
      </c>
      <c r="K1310">
        <f t="shared" si="281"/>
        <v>33900.652999999998</v>
      </c>
      <c r="L1310" t="str">
        <f t="shared" si="282"/>
        <v/>
      </c>
      <c r="M1310">
        <f t="shared" si="283"/>
        <v>33900.652999999998</v>
      </c>
      <c r="N1310">
        <f t="shared" si="284"/>
        <v>33900.652999999998</v>
      </c>
      <c r="O1310" s="8" t="str">
        <f t="shared" si="285"/>
        <v/>
      </c>
      <c r="P1310" t="str">
        <f t="shared" si="286"/>
        <v/>
      </c>
      <c r="Q1310" s="8">
        <f t="shared" si="287"/>
        <v>33900.652999999998</v>
      </c>
      <c r="R1310" s="8" t="str">
        <f t="shared" si="288"/>
        <v/>
      </c>
      <c r="S1310" s="8">
        <f t="shared" si="289"/>
        <v>33900.652999999998</v>
      </c>
      <c r="T1310" s="8" t="str">
        <f t="shared" si="290"/>
        <v/>
      </c>
      <c r="U1310" s="8" t="str">
        <f t="shared" si="291"/>
        <v/>
      </c>
    </row>
    <row r="1311" spans="1:21" ht="17" x14ac:dyDescent="0.2">
      <c r="A1311">
        <v>41</v>
      </c>
      <c r="B1311" t="s">
        <v>10</v>
      </c>
      <c r="C1311">
        <v>32.200000000000003</v>
      </c>
      <c r="D1311">
        <v>2</v>
      </c>
      <c r="E1311" t="s">
        <v>11</v>
      </c>
      <c r="F1311" t="s">
        <v>9</v>
      </c>
      <c r="G1311">
        <v>6875.9610000000002</v>
      </c>
      <c r="H1311" t="str">
        <f t="shared" si="292"/>
        <v/>
      </c>
      <c r="I1311">
        <f t="shared" si="293"/>
        <v>6875.9610000000002</v>
      </c>
      <c r="J1311" t="str">
        <f t="shared" si="280"/>
        <v/>
      </c>
      <c r="K1311">
        <f t="shared" si="281"/>
        <v>6875.9610000000002</v>
      </c>
      <c r="L1311">
        <f t="shared" si="282"/>
        <v>6875.9610000000002</v>
      </c>
      <c r="M1311" t="str">
        <f t="shared" si="283"/>
        <v/>
      </c>
      <c r="N1311">
        <f t="shared" si="284"/>
        <v>6875.9610000000002</v>
      </c>
      <c r="O1311" s="8" t="str">
        <f t="shared" si="285"/>
        <v/>
      </c>
      <c r="P1311" t="str">
        <f t="shared" si="286"/>
        <v/>
      </c>
      <c r="Q1311" s="8">
        <f t="shared" si="287"/>
        <v>6875.9610000000002</v>
      </c>
      <c r="R1311" s="8" t="str">
        <f t="shared" si="288"/>
        <v/>
      </c>
      <c r="S1311" s="8">
        <f t="shared" si="289"/>
        <v>6875.9610000000002</v>
      </c>
      <c r="T1311" s="8" t="str">
        <f t="shared" si="290"/>
        <v/>
      </c>
      <c r="U1311" s="8" t="str">
        <f t="shared" si="291"/>
        <v/>
      </c>
    </row>
    <row r="1312" spans="1:21" ht="17" x14ac:dyDescent="0.2">
      <c r="A1312">
        <v>42</v>
      </c>
      <c r="B1312" t="s">
        <v>10</v>
      </c>
      <c r="C1312">
        <v>26.315000000000001</v>
      </c>
      <c r="D1312">
        <v>1</v>
      </c>
      <c r="E1312" t="s">
        <v>11</v>
      </c>
      <c r="F1312" t="s">
        <v>13</v>
      </c>
      <c r="G1312">
        <v>6940.90985</v>
      </c>
      <c r="H1312" t="str">
        <f t="shared" si="292"/>
        <v/>
      </c>
      <c r="I1312">
        <f t="shared" si="293"/>
        <v>6940.90985</v>
      </c>
      <c r="J1312" t="str">
        <f t="shared" si="280"/>
        <v/>
      </c>
      <c r="K1312">
        <f t="shared" si="281"/>
        <v>6940.90985</v>
      </c>
      <c r="L1312">
        <f t="shared" si="282"/>
        <v>6940.90985</v>
      </c>
      <c r="M1312" t="str">
        <f t="shared" si="283"/>
        <v/>
      </c>
      <c r="N1312" t="str">
        <f t="shared" si="284"/>
        <v/>
      </c>
      <c r="O1312" s="8">
        <f t="shared" si="285"/>
        <v>6940.90985</v>
      </c>
      <c r="P1312" t="str">
        <f t="shared" si="286"/>
        <v/>
      </c>
      <c r="Q1312" s="8">
        <f t="shared" si="287"/>
        <v>6940.90985</v>
      </c>
      <c r="R1312" s="8" t="str">
        <f t="shared" si="288"/>
        <v/>
      </c>
      <c r="S1312" s="8" t="str">
        <f t="shared" si="289"/>
        <v/>
      </c>
      <c r="T1312" s="8" t="str">
        <f t="shared" si="290"/>
        <v/>
      </c>
      <c r="U1312" s="8">
        <f t="shared" si="291"/>
        <v>6940.90985</v>
      </c>
    </row>
    <row r="1313" spans="1:21" ht="17" x14ac:dyDescent="0.2">
      <c r="A1313">
        <v>33</v>
      </c>
      <c r="B1313" t="s">
        <v>7</v>
      </c>
      <c r="C1313">
        <v>26.695</v>
      </c>
      <c r="D1313">
        <v>0</v>
      </c>
      <c r="E1313" t="s">
        <v>11</v>
      </c>
      <c r="F1313" t="s">
        <v>13</v>
      </c>
      <c r="G1313">
        <v>4571.4130500000001</v>
      </c>
      <c r="H1313" t="str">
        <f t="shared" si="292"/>
        <v/>
      </c>
      <c r="I1313">
        <f t="shared" si="293"/>
        <v>4571.4130500000001</v>
      </c>
      <c r="J1313" t="str">
        <f t="shared" si="280"/>
        <v/>
      </c>
      <c r="K1313">
        <f t="shared" si="281"/>
        <v>4571.4130500000001</v>
      </c>
      <c r="L1313" t="str">
        <f t="shared" si="282"/>
        <v/>
      </c>
      <c r="M1313">
        <f t="shared" si="283"/>
        <v>4571.4130500000001</v>
      </c>
      <c r="N1313" t="str">
        <f t="shared" si="284"/>
        <v/>
      </c>
      <c r="O1313" s="8">
        <f t="shared" si="285"/>
        <v>4571.4130500000001</v>
      </c>
      <c r="P1313" t="str">
        <f t="shared" si="286"/>
        <v/>
      </c>
      <c r="Q1313" s="8">
        <f t="shared" si="287"/>
        <v>4571.4130500000001</v>
      </c>
      <c r="R1313" s="8" t="str">
        <f t="shared" si="288"/>
        <v/>
      </c>
      <c r="S1313" s="8" t="str">
        <f t="shared" si="289"/>
        <v/>
      </c>
      <c r="T1313" s="8" t="str">
        <f t="shared" si="290"/>
        <v/>
      </c>
      <c r="U1313" s="8">
        <f t="shared" si="291"/>
        <v>4571.4130500000001</v>
      </c>
    </row>
    <row r="1314" spans="1:21" ht="17" x14ac:dyDescent="0.2">
      <c r="A1314">
        <v>34</v>
      </c>
      <c r="B1314" t="s">
        <v>10</v>
      </c>
      <c r="C1314">
        <v>42.9</v>
      </c>
      <c r="D1314">
        <v>1</v>
      </c>
      <c r="E1314" t="s">
        <v>11</v>
      </c>
      <c r="F1314" t="s">
        <v>9</v>
      </c>
      <c r="G1314">
        <v>4536.259</v>
      </c>
      <c r="H1314" t="str">
        <f t="shared" si="292"/>
        <v/>
      </c>
      <c r="I1314">
        <f t="shared" si="293"/>
        <v>4536.259</v>
      </c>
      <c r="J1314" t="str">
        <f t="shared" si="280"/>
        <v/>
      </c>
      <c r="K1314">
        <f t="shared" si="281"/>
        <v>4536.259</v>
      </c>
      <c r="L1314">
        <f t="shared" si="282"/>
        <v>4536.259</v>
      </c>
      <c r="M1314" t="str">
        <f t="shared" si="283"/>
        <v/>
      </c>
      <c r="N1314">
        <f t="shared" si="284"/>
        <v>4536.259</v>
      </c>
      <c r="O1314" s="8" t="str">
        <f t="shared" si="285"/>
        <v/>
      </c>
      <c r="P1314" t="str">
        <f t="shared" si="286"/>
        <v/>
      </c>
      <c r="Q1314" s="8">
        <f t="shared" si="287"/>
        <v>4536.259</v>
      </c>
      <c r="R1314" s="8" t="str">
        <f t="shared" si="288"/>
        <v/>
      </c>
      <c r="S1314" s="8">
        <f t="shared" si="289"/>
        <v>4536.259</v>
      </c>
      <c r="T1314" s="8" t="str">
        <f t="shared" si="290"/>
        <v/>
      </c>
      <c r="U1314" s="8" t="str">
        <f t="shared" si="291"/>
        <v/>
      </c>
    </row>
    <row r="1315" spans="1:21" ht="17" x14ac:dyDescent="0.2">
      <c r="A1315">
        <v>19</v>
      </c>
      <c r="B1315" t="s">
        <v>7</v>
      </c>
      <c r="C1315">
        <v>34.700000000000003</v>
      </c>
      <c r="D1315">
        <v>2</v>
      </c>
      <c r="E1315" t="s">
        <v>8</v>
      </c>
      <c r="F1315" t="s">
        <v>9</v>
      </c>
      <c r="G1315">
        <v>36397.576000000001</v>
      </c>
      <c r="H1315">
        <f t="shared" si="292"/>
        <v>36397.576000000001</v>
      </c>
      <c r="I1315" t="str">
        <f t="shared" si="293"/>
        <v/>
      </c>
      <c r="J1315" t="str">
        <f t="shared" si="280"/>
        <v/>
      </c>
      <c r="K1315">
        <f t="shared" si="281"/>
        <v>36397.576000000001</v>
      </c>
      <c r="L1315" t="str">
        <f t="shared" si="282"/>
        <v/>
      </c>
      <c r="M1315">
        <f t="shared" si="283"/>
        <v>36397.576000000001</v>
      </c>
      <c r="N1315">
        <f t="shared" si="284"/>
        <v>36397.576000000001</v>
      </c>
      <c r="O1315" s="8" t="str">
        <f t="shared" si="285"/>
        <v/>
      </c>
      <c r="P1315" t="str">
        <f t="shared" si="286"/>
        <v/>
      </c>
      <c r="Q1315" s="8">
        <f t="shared" si="287"/>
        <v>36397.576000000001</v>
      </c>
      <c r="R1315" s="8" t="str">
        <f t="shared" si="288"/>
        <v/>
      </c>
      <c r="S1315" s="8">
        <f t="shared" si="289"/>
        <v>36397.576000000001</v>
      </c>
      <c r="T1315" s="8" t="str">
        <f t="shared" si="290"/>
        <v/>
      </c>
      <c r="U1315" s="8" t="str">
        <f t="shared" si="291"/>
        <v/>
      </c>
    </row>
    <row r="1316" spans="1:21" ht="17" x14ac:dyDescent="0.2">
      <c r="A1316">
        <v>30</v>
      </c>
      <c r="B1316" t="s">
        <v>7</v>
      </c>
      <c r="C1316">
        <v>23.655000000000001</v>
      </c>
      <c r="D1316">
        <v>3</v>
      </c>
      <c r="E1316" t="s">
        <v>8</v>
      </c>
      <c r="F1316" t="s">
        <v>13</v>
      </c>
      <c r="G1316">
        <v>18765.87545</v>
      </c>
      <c r="H1316">
        <f t="shared" si="292"/>
        <v>18765.87545</v>
      </c>
      <c r="I1316" t="str">
        <f t="shared" si="293"/>
        <v/>
      </c>
      <c r="J1316">
        <f t="shared" si="280"/>
        <v>18765.87545</v>
      </c>
      <c r="K1316" t="str">
        <f t="shared" si="281"/>
        <v/>
      </c>
      <c r="L1316" t="str">
        <f t="shared" si="282"/>
        <v/>
      </c>
      <c r="M1316">
        <f t="shared" si="283"/>
        <v>18765.87545</v>
      </c>
      <c r="N1316" t="str">
        <f t="shared" si="284"/>
        <v/>
      </c>
      <c r="O1316" s="8">
        <f t="shared" si="285"/>
        <v>18765.87545</v>
      </c>
      <c r="P1316" t="str">
        <f t="shared" si="286"/>
        <v/>
      </c>
      <c r="Q1316" s="8">
        <f t="shared" si="287"/>
        <v>18765.87545</v>
      </c>
      <c r="R1316" s="8" t="str">
        <f t="shared" si="288"/>
        <v/>
      </c>
      <c r="S1316" s="8" t="str">
        <f t="shared" si="289"/>
        <v/>
      </c>
      <c r="T1316" s="8" t="str">
        <f t="shared" si="290"/>
        <v/>
      </c>
      <c r="U1316" s="8">
        <f t="shared" si="291"/>
        <v>18765.87545</v>
      </c>
    </row>
    <row r="1317" spans="1:21" ht="17" x14ac:dyDescent="0.2">
      <c r="A1317">
        <v>18</v>
      </c>
      <c r="B1317" t="s">
        <v>10</v>
      </c>
      <c r="C1317">
        <v>28.31</v>
      </c>
      <c r="D1317">
        <v>1</v>
      </c>
      <c r="E1317" t="s">
        <v>11</v>
      </c>
      <c r="F1317" t="s">
        <v>14</v>
      </c>
      <c r="G1317">
        <v>11272.331389999999</v>
      </c>
      <c r="H1317" t="str">
        <f t="shared" si="292"/>
        <v/>
      </c>
      <c r="I1317">
        <f t="shared" si="293"/>
        <v>11272.331389999999</v>
      </c>
      <c r="J1317" t="str">
        <f t="shared" si="280"/>
        <v/>
      </c>
      <c r="K1317">
        <f t="shared" si="281"/>
        <v>11272.331389999999</v>
      </c>
      <c r="L1317">
        <f t="shared" si="282"/>
        <v>11272.331389999999</v>
      </c>
      <c r="M1317" t="str">
        <f t="shared" si="283"/>
        <v/>
      </c>
      <c r="N1317" t="str">
        <f t="shared" si="284"/>
        <v/>
      </c>
      <c r="O1317" s="8">
        <f t="shared" si="285"/>
        <v>11272.331389999999</v>
      </c>
      <c r="P1317">
        <f t="shared" si="286"/>
        <v>11272.331389999999</v>
      </c>
      <c r="Q1317" s="8" t="str">
        <f t="shared" si="287"/>
        <v/>
      </c>
      <c r="R1317" s="8" t="str">
        <f t="shared" si="288"/>
        <v/>
      </c>
      <c r="S1317" s="8" t="str">
        <f t="shared" si="289"/>
        <v/>
      </c>
      <c r="T1317" s="8">
        <f t="shared" si="290"/>
        <v>11272.331389999999</v>
      </c>
      <c r="U1317" s="8" t="str">
        <f t="shared" si="291"/>
        <v/>
      </c>
    </row>
    <row r="1318" spans="1:21" ht="17" x14ac:dyDescent="0.2">
      <c r="A1318">
        <v>19</v>
      </c>
      <c r="B1318" t="s">
        <v>7</v>
      </c>
      <c r="C1318">
        <v>20.6</v>
      </c>
      <c r="D1318">
        <v>0</v>
      </c>
      <c r="E1318" t="s">
        <v>11</v>
      </c>
      <c r="F1318" t="s">
        <v>9</v>
      </c>
      <c r="G1318">
        <v>1731.6769999999999</v>
      </c>
      <c r="H1318" t="str">
        <f t="shared" si="292"/>
        <v/>
      </c>
      <c r="I1318">
        <f t="shared" si="293"/>
        <v>1731.6769999999999</v>
      </c>
      <c r="J1318">
        <f t="shared" si="280"/>
        <v>1731.6769999999999</v>
      </c>
      <c r="K1318" t="str">
        <f t="shared" si="281"/>
        <v/>
      </c>
      <c r="L1318" t="str">
        <f t="shared" si="282"/>
        <v/>
      </c>
      <c r="M1318">
        <f t="shared" si="283"/>
        <v>1731.6769999999999</v>
      </c>
      <c r="N1318">
        <f t="shared" si="284"/>
        <v>1731.6769999999999</v>
      </c>
      <c r="O1318" s="8" t="str">
        <f t="shared" si="285"/>
        <v/>
      </c>
      <c r="P1318" t="str">
        <f t="shared" si="286"/>
        <v/>
      </c>
      <c r="Q1318" s="8">
        <f t="shared" si="287"/>
        <v>1731.6769999999999</v>
      </c>
      <c r="R1318" s="8" t="str">
        <f t="shared" si="288"/>
        <v/>
      </c>
      <c r="S1318" s="8">
        <f t="shared" si="289"/>
        <v>1731.6769999999999</v>
      </c>
      <c r="T1318" s="8" t="str">
        <f t="shared" si="290"/>
        <v/>
      </c>
      <c r="U1318" s="8" t="str">
        <f t="shared" si="291"/>
        <v/>
      </c>
    </row>
    <row r="1319" spans="1:21" ht="17" x14ac:dyDescent="0.2">
      <c r="A1319">
        <v>18</v>
      </c>
      <c r="B1319" t="s">
        <v>10</v>
      </c>
      <c r="C1319">
        <v>53.13</v>
      </c>
      <c r="D1319">
        <v>0</v>
      </c>
      <c r="E1319" t="s">
        <v>11</v>
      </c>
      <c r="F1319" t="s">
        <v>12</v>
      </c>
      <c r="G1319">
        <v>1163.4627</v>
      </c>
      <c r="H1319" t="str">
        <f t="shared" si="292"/>
        <v/>
      </c>
      <c r="I1319">
        <f t="shared" si="293"/>
        <v>1163.4627</v>
      </c>
      <c r="J1319" t="str">
        <f t="shared" si="280"/>
        <v/>
      </c>
      <c r="K1319">
        <f t="shared" si="281"/>
        <v>1163.4627</v>
      </c>
      <c r="L1319">
        <f t="shared" si="282"/>
        <v>1163.4627</v>
      </c>
      <c r="M1319" t="str">
        <f t="shared" si="283"/>
        <v/>
      </c>
      <c r="N1319">
        <f t="shared" si="284"/>
        <v>1163.4627</v>
      </c>
      <c r="O1319" s="8" t="str">
        <f t="shared" si="285"/>
        <v/>
      </c>
      <c r="P1319">
        <f t="shared" si="286"/>
        <v>1163.4627</v>
      </c>
      <c r="Q1319" s="8" t="str">
        <f t="shared" si="287"/>
        <v/>
      </c>
      <c r="R1319" s="8">
        <f t="shared" si="288"/>
        <v>1163.4627</v>
      </c>
      <c r="S1319" s="8" t="str">
        <f t="shared" si="289"/>
        <v/>
      </c>
      <c r="T1319" s="8" t="str">
        <f t="shared" si="290"/>
        <v/>
      </c>
      <c r="U1319" s="8" t="str">
        <f t="shared" si="291"/>
        <v/>
      </c>
    </row>
    <row r="1320" spans="1:21" ht="17" x14ac:dyDescent="0.2">
      <c r="A1320">
        <v>35</v>
      </c>
      <c r="B1320" t="s">
        <v>10</v>
      </c>
      <c r="C1320">
        <v>39.71</v>
      </c>
      <c r="D1320">
        <v>4</v>
      </c>
      <c r="E1320" t="s">
        <v>11</v>
      </c>
      <c r="F1320" t="s">
        <v>14</v>
      </c>
      <c r="G1320">
        <v>19496.71917</v>
      </c>
      <c r="H1320" t="str">
        <f t="shared" si="292"/>
        <v/>
      </c>
      <c r="I1320">
        <f t="shared" si="293"/>
        <v>19496.71917</v>
      </c>
      <c r="J1320" t="str">
        <f t="shared" si="280"/>
        <v/>
      </c>
      <c r="K1320">
        <f t="shared" si="281"/>
        <v>19496.71917</v>
      </c>
      <c r="L1320">
        <f t="shared" si="282"/>
        <v>19496.71917</v>
      </c>
      <c r="M1320" t="str">
        <f t="shared" si="283"/>
        <v/>
      </c>
      <c r="N1320" t="str">
        <f t="shared" si="284"/>
        <v/>
      </c>
      <c r="O1320" s="8">
        <f t="shared" si="285"/>
        <v>19496.71917</v>
      </c>
      <c r="P1320">
        <f t="shared" si="286"/>
        <v>19496.71917</v>
      </c>
      <c r="Q1320" s="8" t="str">
        <f t="shared" si="287"/>
        <v/>
      </c>
      <c r="R1320" s="8" t="str">
        <f t="shared" si="288"/>
        <v/>
      </c>
      <c r="S1320" s="8" t="str">
        <f t="shared" si="289"/>
        <v/>
      </c>
      <c r="T1320" s="8">
        <f t="shared" si="290"/>
        <v>19496.71917</v>
      </c>
      <c r="U1320" s="8" t="str">
        <f t="shared" si="291"/>
        <v/>
      </c>
    </row>
    <row r="1321" spans="1:21" ht="17" x14ac:dyDescent="0.2">
      <c r="A1321">
        <v>39</v>
      </c>
      <c r="B1321" t="s">
        <v>7</v>
      </c>
      <c r="C1321">
        <v>26.315000000000001</v>
      </c>
      <c r="D1321">
        <v>2</v>
      </c>
      <c r="E1321" t="s">
        <v>11</v>
      </c>
      <c r="F1321" t="s">
        <v>13</v>
      </c>
      <c r="G1321">
        <v>7201.7008500000002</v>
      </c>
      <c r="H1321" t="str">
        <f t="shared" si="292"/>
        <v/>
      </c>
      <c r="I1321">
        <f t="shared" si="293"/>
        <v>7201.7008500000002</v>
      </c>
      <c r="J1321" t="str">
        <f t="shared" si="280"/>
        <v/>
      </c>
      <c r="K1321">
        <f t="shared" si="281"/>
        <v>7201.7008500000002</v>
      </c>
      <c r="L1321" t="str">
        <f t="shared" si="282"/>
        <v/>
      </c>
      <c r="M1321">
        <f t="shared" si="283"/>
        <v>7201.7008500000002</v>
      </c>
      <c r="N1321" t="str">
        <f t="shared" si="284"/>
        <v/>
      </c>
      <c r="O1321" s="8">
        <f t="shared" si="285"/>
        <v>7201.7008500000002</v>
      </c>
      <c r="P1321" t="str">
        <f t="shared" si="286"/>
        <v/>
      </c>
      <c r="Q1321" s="8">
        <f t="shared" si="287"/>
        <v>7201.7008500000002</v>
      </c>
      <c r="R1321" s="8" t="str">
        <f t="shared" si="288"/>
        <v/>
      </c>
      <c r="S1321" s="8" t="str">
        <f t="shared" si="289"/>
        <v/>
      </c>
      <c r="T1321" s="8" t="str">
        <f t="shared" si="290"/>
        <v/>
      </c>
      <c r="U1321" s="8">
        <f t="shared" si="291"/>
        <v>7201.7008500000002</v>
      </c>
    </row>
    <row r="1322" spans="1:21" ht="17" x14ac:dyDescent="0.2">
      <c r="A1322">
        <v>31</v>
      </c>
      <c r="B1322" t="s">
        <v>10</v>
      </c>
      <c r="C1322">
        <v>31.065000000000001</v>
      </c>
      <c r="D1322">
        <v>3</v>
      </c>
      <c r="E1322" t="s">
        <v>11</v>
      </c>
      <c r="F1322" t="s">
        <v>13</v>
      </c>
      <c r="G1322">
        <v>5425.0233500000004</v>
      </c>
      <c r="H1322" t="str">
        <f t="shared" si="292"/>
        <v/>
      </c>
      <c r="I1322">
        <f t="shared" si="293"/>
        <v>5425.0233500000004</v>
      </c>
      <c r="J1322" t="str">
        <f t="shared" si="280"/>
        <v/>
      </c>
      <c r="K1322">
        <f t="shared" si="281"/>
        <v>5425.0233500000004</v>
      </c>
      <c r="L1322">
        <f t="shared" si="282"/>
        <v>5425.0233500000004</v>
      </c>
      <c r="M1322" t="str">
        <f t="shared" si="283"/>
        <v/>
      </c>
      <c r="N1322" t="str">
        <f t="shared" si="284"/>
        <v/>
      </c>
      <c r="O1322" s="8">
        <f t="shared" si="285"/>
        <v>5425.0233500000004</v>
      </c>
      <c r="P1322" t="str">
        <f t="shared" si="286"/>
        <v/>
      </c>
      <c r="Q1322" s="8">
        <f t="shared" si="287"/>
        <v>5425.0233500000004</v>
      </c>
      <c r="R1322" s="8" t="str">
        <f t="shared" si="288"/>
        <v/>
      </c>
      <c r="S1322" s="8" t="str">
        <f t="shared" si="289"/>
        <v/>
      </c>
      <c r="T1322" s="8" t="str">
        <f t="shared" si="290"/>
        <v/>
      </c>
      <c r="U1322" s="8">
        <f t="shared" si="291"/>
        <v>5425.0233500000004</v>
      </c>
    </row>
    <row r="1323" spans="1:21" ht="17" x14ac:dyDescent="0.2">
      <c r="A1323">
        <v>62</v>
      </c>
      <c r="B1323" t="s">
        <v>10</v>
      </c>
      <c r="C1323">
        <v>26.695</v>
      </c>
      <c r="D1323">
        <v>0</v>
      </c>
      <c r="E1323" t="s">
        <v>8</v>
      </c>
      <c r="F1323" t="s">
        <v>14</v>
      </c>
      <c r="G1323">
        <v>28101.333050000001</v>
      </c>
      <c r="H1323">
        <f t="shared" si="292"/>
        <v>28101.333050000001</v>
      </c>
      <c r="I1323" t="str">
        <f t="shared" si="293"/>
        <v/>
      </c>
      <c r="J1323" t="str">
        <f t="shared" si="280"/>
        <v/>
      </c>
      <c r="K1323">
        <f t="shared" si="281"/>
        <v>28101.333050000001</v>
      </c>
      <c r="L1323">
        <f t="shared" si="282"/>
        <v>28101.333050000001</v>
      </c>
      <c r="M1323" t="str">
        <f t="shared" si="283"/>
        <v/>
      </c>
      <c r="N1323" t="str">
        <f t="shared" si="284"/>
        <v/>
      </c>
      <c r="O1323" s="8">
        <f t="shared" si="285"/>
        <v>28101.333050000001</v>
      </c>
      <c r="P1323">
        <f t="shared" si="286"/>
        <v>28101.333050000001</v>
      </c>
      <c r="Q1323" s="8" t="str">
        <f t="shared" si="287"/>
        <v/>
      </c>
      <c r="R1323" s="8" t="str">
        <f t="shared" si="288"/>
        <v/>
      </c>
      <c r="S1323" s="8" t="str">
        <f t="shared" si="289"/>
        <v/>
      </c>
      <c r="T1323" s="8">
        <f t="shared" si="290"/>
        <v>28101.333050000001</v>
      </c>
      <c r="U1323" s="8" t="str">
        <f t="shared" si="291"/>
        <v/>
      </c>
    </row>
    <row r="1324" spans="1:21" ht="17" x14ac:dyDescent="0.2">
      <c r="A1324">
        <v>62</v>
      </c>
      <c r="B1324" t="s">
        <v>10</v>
      </c>
      <c r="C1324">
        <v>38.83</v>
      </c>
      <c r="D1324">
        <v>0</v>
      </c>
      <c r="E1324" t="s">
        <v>11</v>
      </c>
      <c r="F1324" t="s">
        <v>12</v>
      </c>
      <c r="G1324">
        <v>12981.3457</v>
      </c>
      <c r="H1324" t="str">
        <f t="shared" si="292"/>
        <v/>
      </c>
      <c r="I1324">
        <f t="shared" si="293"/>
        <v>12981.3457</v>
      </c>
      <c r="J1324" t="str">
        <f t="shared" si="280"/>
        <v/>
      </c>
      <c r="K1324">
        <f t="shared" si="281"/>
        <v>12981.3457</v>
      </c>
      <c r="L1324">
        <f t="shared" si="282"/>
        <v>12981.3457</v>
      </c>
      <c r="M1324" t="str">
        <f t="shared" si="283"/>
        <v/>
      </c>
      <c r="N1324">
        <f t="shared" si="284"/>
        <v>12981.3457</v>
      </c>
      <c r="O1324" s="8" t="str">
        <f t="shared" si="285"/>
        <v/>
      </c>
      <c r="P1324">
        <f t="shared" si="286"/>
        <v>12981.3457</v>
      </c>
      <c r="Q1324" s="8" t="str">
        <f t="shared" si="287"/>
        <v/>
      </c>
      <c r="R1324" s="8">
        <f t="shared" si="288"/>
        <v>12981.3457</v>
      </c>
      <c r="S1324" s="8" t="str">
        <f t="shared" si="289"/>
        <v/>
      </c>
      <c r="T1324" s="8" t="str">
        <f t="shared" si="290"/>
        <v/>
      </c>
      <c r="U1324" s="8" t="str">
        <f t="shared" si="291"/>
        <v/>
      </c>
    </row>
    <row r="1325" spans="1:21" ht="17" x14ac:dyDescent="0.2">
      <c r="A1325">
        <v>42</v>
      </c>
      <c r="B1325" t="s">
        <v>7</v>
      </c>
      <c r="C1325">
        <v>40.369999999999997</v>
      </c>
      <c r="D1325">
        <v>2</v>
      </c>
      <c r="E1325" t="s">
        <v>8</v>
      </c>
      <c r="F1325" t="s">
        <v>12</v>
      </c>
      <c r="G1325">
        <v>43896.376300000004</v>
      </c>
      <c r="H1325">
        <f t="shared" si="292"/>
        <v>43896.376300000004</v>
      </c>
      <c r="I1325" t="str">
        <f t="shared" si="293"/>
        <v/>
      </c>
      <c r="J1325" t="str">
        <f t="shared" si="280"/>
        <v/>
      </c>
      <c r="K1325">
        <f t="shared" si="281"/>
        <v>43896.376300000004</v>
      </c>
      <c r="L1325" t="str">
        <f t="shared" si="282"/>
        <v/>
      </c>
      <c r="M1325">
        <f t="shared" si="283"/>
        <v>43896.376300000004</v>
      </c>
      <c r="N1325">
        <f t="shared" si="284"/>
        <v>43896.376300000004</v>
      </c>
      <c r="O1325" s="8" t="str">
        <f t="shared" si="285"/>
        <v/>
      </c>
      <c r="P1325">
        <f t="shared" si="286"/>
        <v>43896.376300000004</v>
      </c>
      <c r="Q1325" s="8" t="str">
        <f t="shared" si="287"/>
        <v/>
      </c>
      <c r="R1325" s="8">
        <f t="shared" si="288"/>
        <v>43896.376300000004</v>
      </c>
      <c r="S1325" s="8" t="str">
        <f t="shared" si="289"/>
        <v/>
      </c>
      <c r="T1325" s="8" t="str">
        <f t="shared" si="290"/>
        <v/>
      </c>
      <c r="U1325" s="8" t="str">
        <f t="shared" si="291"/>
        <v/>
      </c>
    </row>
    <row r="1326" spans="1:21" ht="17" x14ac:dyDescent="0.2">
      <c r="A1326">
        <v>31</v>
      </c>
      <c r="B1326" t="s">
        <v>10</v>
      </c>
      <c r="C1326">
        <v>25.934999999999999</v>
      </c>
      <c r="D1326">
        <v>1</v>
      </c>
      <c r="E1326" t="s">
        <v>11</v>
      </c>
      <c r="F1326" t="s">
        <v>13</v>
      </c>
      <c r="G1326">
        <v>4239.8926499999998</v>
      </c>
      <c r="H1326" t="str">
        <f t="shared" si="292"/>
        <v/>
      </c>
      <c r="I1326">
        <f t="shared" si="293"/>
        <v>4239.8926499999998</v>
      </c>
      <c r="J1326" t="str">
        <f t="shared" si="280"/>
        <v/>
      </c>
      <c r="K1326">
        <f t="shared" si="281"/>
        <v>4239.8926499999998</v>
      </c>
      <c r="L1326">
        <f t="shared" si="282"/>
        <v>4239.8926499999998</v>
      </c>
      <c r="M1326" t="str">
        <f t="shared" si="283"/>
        <v/>
      </c>
      <c r="N1326" t="str">
        <f t="shared" si="284"/>
        <v/>
      </c>
      <c r="O1326" s="8">
        <f t="shared" si="285"/>
        <v>4239.8926499999998</v>
      </c>
      <c r="P1326" t="str">
        <f t="shared" si="286"/>
        <v/>
      </c>
      <c r="Q1326" s="8">
        <f t="shared" si="287"/>
        <v>4239.8926499999998</v>
      </c>
      <c r="R1326" s="8" t="str">
        <f t="shared" si="288"/>
        <v/>
      </c>
      <c r="S1326" s="8" t="str">
        <f t="shared" si="289"/>
        <v/>
      </c>
      <c r="T1326" s="8" t="str">
        <f t="shared" si="290"/>
        <v/>
      </c>
      <c r="U1326" s="8">
        <f t="shared" si="291"/>
        <v>4239.8926499999998</v>
      </c>
    </row>
    <row r="1327" spans="1:21" ht="17" x14ac:dyDescent="0.2">
      <c r="A1327">
        <v>61</v>
      </c>
      <c r="B1327" t="s">
        <v>10</v>
      </c>
      <c r="C1327">
        <v>33.534999999999997</v>
      </c>
      <c r="D1327">
        <v>0</v>
      </c>
      <c r="E1327" t="s">
        <v>11</v>
      </c>
      <c r="F1327" t="s">
        <v>14</v>
      </c>
      <c r="G1327">
        <v>13143.336649999999</v>
      </c>
      <c r="H1327" t="str">
        <f t="shared" si="292"/>
        <v/>
      </c>
      <c r="I1327">
        <f t="shared" si="293"/>
        <v>13143.336649999999</v>
      </c>
      <c r="J1327" t="str">
        <f t="shared" si="280"/>
        <v/>
      </c>
      <c r="K1327">
        <f t="shared" si="281"/>
        <v>13143.336649999999</v>
      </c>
      <c r="L1327">
        <f t="shared" si="282"/>
        <v>13143.336649999999</v>
      </c>
      <c r="M1327" t="str">
        <f t="shared" si="283"/>
        <v/>
      </c>
      <c r="N1327" t="str">
        <f t="shared" si="284"/>
        <v/>
      </c>
      <c r="O1327" s="8">
        <f t="shared" si="285"/>
        <v>13143.336649999999</v>
      </c>
      <c r="P1327">
        <f t="shared" si="286"/>
        <v>13143.336649999999</v>
      </c>
      <c r="Q1327" s="8" t="str">
        <f t="shared" si="287"/>
        <v/>
      </c>
      <c r="R1327" s="8" t="str">
        <f t="shared" si="288"/>
        <v/>
      </c>
      <c r="S1327" s="8" t="str">
        <f t="shared" si="289"/>
        <v/>
      </c>
      <c r="T1327" s="8">
        <f t="shared" si="290"/>
        <v>13143.336649999999</v>
      </c>
      <c r="U1327" s="8" t="str">
        <f t="shared" si="291"/>
        <v/>
      </c>
    </row>
    <row r="1328" spans="1:21" ht="17" x14ac:dyDescent="0.2">
      <c r="A1328">
        <v>42</v>
      </c>
      <c r="B1328" t="s">
        <v>7</v>
      </c>
      <c r="C1328">
        <v>32.869999999999997</v>
      </c>
      <c r="D1328">
        <v>0</v>
      </c>
      <c r="E1328" t="s">
        <v>11</v>
      </c>
      <c r="F1328" t="s">
        <v>14</v>
      </c>
      <c r="G1328">
        <v>7050.0213000000003</v>
      </c>
      <c r="H1328" t="str">
        <f t="shared" si="292"/>
        <v/>
      </c>
      <c r="I1328">
        <f t="shared" si="293"/>
        <v>7050.0213000000003</v>
      </c>
      <c r="J1328" t="str">
        <f t="shared" si="280"/>
        <v/>
      </c>
      <c r="K1328">
        <f t="shared" si="281"/>
        <v>7050.0213000000003</v>
      </c>
      <c r="L1328" t="str">
        <f t="shared" si="282"/>
        <v/>
      </c>
      <c r="M1328">
        <f t="shared" si="283"/>
        <v>7050.0213000000003</v>
      </c>
      <c r="N1328" t="str">
        <f t="shared" si="284"/>
        <v/>
      </c>
      <c r="O1328" s="8">
        <f t="shared" si="285"/>
        <v>7050.0213000000003</v>
      </c>
      <c r="P1328">
        <f t="shared" si="286"/>
        <v>7050.0213000000003</v>
      </c>
      <c r="Q1328" s="8" t="str">
        <f t="shared" si="287"/>
        <v/>
      </c>
      <c r="R1328" s="8" t="str">
        <f t="shared" si="288"/>
        <v/>
      </c>
      <c r="S1328" s="8" t="str">
        <f t="shared" si="289"/>
        <v/>
      </c>
      <c r="T1328" s="8">
        <f t="shared" si="290"/>
        <v>7050.0213000000003</v>
      </c>
      <c r="U1328" s="8" t="str">
        <f t="shared" si="291"/>
        <v/>
      </c>
    </row>
    <row r="1329" spans="1:21" ht="17" x14ac:dyDescent="0.2">
      <c r="A1329">
        <v>51</v>
      </c>
      <c r="B1329" t="s">
        <v>10</v>
      </c>
      <c r="C1329">
        <v>30.03</v>
      </c>
      <c r="D1329">
        <v>1</v>
      </c>
      <c r="E1329" t="s">
        <v>11</v>
      </c>
      <c r="F1329" t="s">
        <v>12</v>
      </c>
      <c r="G1329">
        <v>9377.9046999999991</v>
      </c>
      <c r="H1329" t="str">
        <f t="shared" si="292"/>
        <v/>
      </c>
      <c r="I1329">
        <f t="shared" si="293"/>
        <v>9377.9046999999991</v>
      </c>
      <c r="J1329" t="str">
        <f t="shared" si="280"/>
        <v/>
      </c>
      <c r="K1329">
        <f t="shared" si="281"/>
        <v>9377.9046999999991</v>
      </c>
      <c r="L1329">
        <f t="shared" si="282"/>
        <v>9377.9046999999991</v>
      </c>
      <c r="M1329" t="str">
        <f t="shared" si="283"/>
        <v/>
      </c>
      <c r="N1329">
        <f t="shared" si="284"/>
        <v>9377.9046999999991</v>
      </c>
      <c r="O1329" s="8" t="str">
        <f t="shared" si="285"/>
        <v/>
      </c>
      <c r="P1329">
        <f t="shared" si="286"/>
        <v>9377.9046999999991</v>
      </c>
      <c r="Q1329" s="8" t="str">
        <f t="shared" si="287"/>
        <v/>
      </c>
      <c r="R1329" s="8">
        <f t="shared" si="288"/>
        <v>9377.9046999999991</v>
      </c>
      <c r="S1329" s="8" t="str">
        <f t="shared" si="289"/>
        <v/>
      </c>
      <c r="T1329" s="8" t="str">
        <f t="shared" si="290"/>
        <v/>
      </c>
      <c r="U1329" s="8" t="str">
        <f t="shared" si="291"/>
        <v/>
      </c>
    </row>
    <row r="1330" spans="1:21" ht="17" x14ac:dyDescent="0.2">
      <c r="A1330">
        <v>23</v>
      </c>
      <c r="B1330" t="s">
        <v>7</v>
      </c>
      <c r="C1330">
        <v>24.225000000000001</v>
      </c>
      <c r="D1330">
        <v>2</v>
      </c>
      <c r="E1330" t="s">
        <v>11</v>
      </c>
      <c r="F1330" t="s">
        <v>14</v>
      </c>
      <c r="G1330">
        <v>22395.74424</v>
      </c>
      <c r="H1330" t="str">
        <f t="shared" si="292"/>
        <v/>
      </c>
      <c r="I1330">
        <f t="shared" si="293"/>
        <v>22395.74424</v>
      </c>
      <c r="J1330">
        <f t="shared" si="280"/>
        <v>22395.74424</v>
      </c>
      <c r="K1330" t="str">
        <f t="shared" si="281"/>
        <v/>
      </c>
      <c r="L1330" t="str">
        <f t="shared" si="282"/>
        <v/>
      </c>
      <c r="M1330">
        <f t="shared" si="283"/>
        <v>22395.74424</v>
      </c>
      <c r="N1330" t="str">
        <f t="shared" si="284"/>
        <v/>
      </c>
      <c r="O1330" s="8">
        <f t="shared" si="285"/>
        <v>22395.74424</v>
      </c>
      <c r="P1330">
        <f t="shared" si="286"/>
        <v>22395.74424</v>
      </c>
      <c r="Q1330" s="8" t="str">
        <f t="shared" si="287"/>
        <v/>
      </c>
      <c r="R1330" s="8" t="str">
        <f t="shared" si="288"/>
        <v/>
      </c>
      <c r="S1330" s="8" t="str">
        <f t="shared" si="289"/>
        <v/>
      </c>
      <c r="T1330" s="8">
        <f t="shared" si="290"/>
        <v>22395.74424</v>
      </c>
      <c r="U1330" s="8" t="str">
        <f t="shared" si="291"/>
        <v/>
      </c>
    </row>
    <row r="1331" spans="1:21" ht="17" x14ac:dyDescent="0.2">
      <c r="A1331">
        <v>52</v>
      </c>
      <c r="B1331" t="s">
        <v>10</v>
      </c>
      <c r="C1331">
        <v>38.6</v>
      </c>
      <c r="D1331">
        <v>2</v>
      </c>
      <c r="E1331" t="s">
        <v>11</v>
      </c>
      <c r="F1331" t="s">
        <v>9</v>
      </c>
      <c r="G1331">
        <v>10325.206</v>
      </c>
      <c r="H1331" t="str">
        <f t="shared" si="292"/>
        <v/>
      </c>
      <c r="I1331">
        <f t="shared" si="293"/>
        <v>10325.206</v>
      </c>
      <c r="J1331" t="str">
        <f t="shared" si="280"/>
        <v/>
      </c>
      <c r="K1331">
        <f t="shared" si="281"/>
        <v>10325.206</v>
      </c>
      <c r="L1331">
        <f t="shared" si="282"/>
        <v>10325.206</v>
      </c>
      <c r="M1331" t="str">
        <f t="shared" si="283"/>
        <v/>
      </c>
      <c r="N1331">
        <f t="shared" si="284"/>
        <v>10325.206</v>
      </c>
      <c r="O1331" s="8" t="str">
        <f t="shared" si="285"/>
        <v/>
      </c>
      <c r="P1331" t="str">
        <f t="shared" si="286"/>
        <v/>
      </c>
      <c r="Q1331" s="8">
        <f t="shared" si="287"/>
        <v>10325.206</v>
      </c>
      <c r="R1331" s="8" t="str">
        <f t="shared" si="288"/>
        <v/>
      </c>
      <c r="S1331" s="8">
        <f t="shared" si="289"/>
        <v>10325.206</v>
      </c>
      <c r="T1331" s="8" t="str">
        <f t="shared" si="290"/>
        <v/>
      </c>
      <c r="U1331" s="8" t="str">
        <f t="shared" si="291"/>
        <v/>
      </c>
    </row>
    <row r="1332" spans="1:21" ht="17" x14ac:dyDescent="0.2">
      <c r="A1332">
        <v>57</v>
      </c>
      <c r="B1332" t="s">
        <v>7</v>
      </c>
      <c r="C1332">
        <v>25.74</v>
      </c>
      <c r="D1332">
        <v>2</v>
      </c>
      <c r="E1332" t="s">
        <v>11</v>
      </c>
      <c r="F1332" t="s">
        <v>12</v>
      </c>
      <c r="G1332">
        <v>12629.1656</v>
      </c>
      <c r="H1332" t="str">
        <f t="shared" si="292"/>
        <v/>
      </c>
      <c r="I1332">
        <f t="shared" si="293"/>
        <v>12629.1656</v>
      </c>
      <c r="J1332" t="str">
        <f t="shared" si="280"/>
        <v/>
      </c>
      <c r="K1332">
        <f t="shared" si="281"/>
        <v>12629.1656</v>
      </c>
      <c r="L1332" t="str">
        <f t="shared" si="282"/>
        <v/>
      </c>
      <c r="M1332">
        <f t="shared" si="283"/>
        <v>12629.1656</v>
      </c>
      <c r="N1332">
        <f t="shared" si="284"/>
        <v>12629.1656</v>
      </c>
      <c r="O1332" s="8" t="str">
        <f t="shared" si="285"/>
        <v/>
      </c>
      <c r="P1332">
        <f t="shared" si="286"/>
        <v>12629.1656</v>
      </c>
      <c r="Q1332" s="8" t="str">
        <f t="shared" si="287"/>
        <v/>
      </c>
      <c r="R1332" s="8">
        <f t="shared" si="288"/>
        <v>12629.1656</v>
      </c>
      <c r="S1332" s="8" t="str">
        <f t="shared" si="289"/>
        <v/>
      </c>
      <c r="T1332" s="8" t="str">
        <f t="shared" si="290"/>
        <v/>
      </c>
      <c r="U1332" s="8" t="str">
        <f t="shared" si="291"/>
        <v/>
      </c>
    </row>
    <row r="1333" spans="1:21" ht="17" x14ac:dyDescent="0.2">
      <c r="A1333">
        <v>23</v>
      </c>
      <c r="B1333" t="s">
        <v>7</v>
      </c>
      <c r="C1333">
        <v>33.4</v>
      </c>
      <c r="D1333">
        <v>0</v>
      </c>
      <c r="E1333" t="s">
        <v>11</v>
      </c>
      <c r="F1333" t="s">
        <v>9</v>
      </c>
      <c r="G1333">
        <v>10795.937330000001</v>
      </c>
      <c r="H1333" t="str">
        <f t="shared" si="292"/>
        <v/>
      </c>
      <c r="I1333">
        <f t="shared" si="293"/>
        <v>10795.937330000001</v>
      </c>
      <c r="J1333" t="str">
        <f t="shared" si="280"/>
        <v/>
      </c>
      <c r="K1333">
        <f t="shared" si="281"/>
        <v>10795.937330000001</v>
      </c>
      <c r="L1333" t="str">
        <f t="shared" si="282"/>
        <v/>
      </c>
      <c r="M1333">
        <f t="shared" si="283"/>
        <v>10795.937330000001</v>
      </c>
      <c r="N1333">
        <f t="shared" si="284"/>
        <v>10795.937330000001</v>
      </c>
      <c r="O1333" s="8" t="str">
        <f t="shared" si="285"/>
        <v/>
      </c>
      <c r="P1333" t="str">
        <f t="shared" si="286"/>
        <v/>
      </c>
      <c r="Q1333" s="8">
        <f t="shared" si="287"/>
        <v>10795.937330000001</v>
      </c>
      <c r="R1333" s="8" t="str">
        <f t="shared" si="288"/>
        <v/>
      </c>
      <c r="S1333" s="8">
        <f t="shared" si="289"/>
        <v>10795.937330000001</v>
      </c>
      <c r="T1333" s="8" t="str">
        <f t="shared" si="290"/>
        <v/>
      </c>
      <c r="U1333" s="8" t="str">
        <f t="shared" si="291"/>
        <v/>
      </c>
    </row>
    <row r="1334" spans="1:21" ht="17" x14ac:dyDescent="0.2">
      <c r="A1334">
        <v>52</v>
      </c>
      <c r="B1334" t="s">
        <v>7</v>
      </c>
      <c r="C1334">
        <v>44.7</v>
      </c>
      <c r="D1334">
        <v>3</v>
      </c>
      <c r="E1334" t="s">
        <v>11</v>
      </c>
      <c r="F1334" t="s">
        <v>9</v>
      </c>
      <c r="G1334">
        <v>11411.684999999999</v>
      </c>
      <c r="H1334" t="str">
        <f t="shared" si="292"/>
        <v/>
      </c>
      <c r="I1334">
        <f t="shared" si="293"/>
        <v>11411.684999999999</v>
      </c>
      <c r="J1334" t="str">
        <f t="shared" si="280"/>
        <v/>
      </c>
      <c r="K1334">
        <f t="shared" si="281"/>
        <v>11411.684999999999</v>
      </c>
      <c r="L1334" t="str">
        <f t="shared" si="282"/>
        <v/>
      </c>
      <c r="M1334">
        <f t="shared" si="283"/>
        <v>11411.684999999999</v>
      </c>
      <c r="N1334">
        <f t="shared" si="284"/>
        <v>11411.684999999999</v>
      </c>
      <c r="O1334" s="8" t="str">
        <f t="shared" si="285"/>
        <v/>
      </c>
      <c r="P1334" t="str">
        <f t="shared" si="286"/>
        <v/>
      </c>
      <c r="Q1334" s="8">
        <f t="shared" si="287"/>
        <v>11411.684999999999</v>
      </c>
      <c r="R1334" s="8" t="str">
        <f t="shared" si="288"/>
        <v/>
      </c>
      <c r="S1334" s="8">
        <f t="shared" si="289"/>
        <v>11411.684999999999</v>
      </c>
      <c r="T1334" s="8" t="str">
        <f t="shared" si="290"/>
        <v/>
      </c>
      <c r="U1334" s="8" t="str">
        <f t="shared" si="291"/>
        <v/>
      </c>
    </row>
    <row r="1335" spans="1:21" ht="17" x14ac:dyDescent="0.2">
      <c r="A1335">
        <v>50</v>
      </c>
      <c r="B1335" t="s">
        <v>10</v>
      </c>
      <c r="C1335">
        <v>30.97</v>
      </c>
      <c r="D1335">
        <v>3</v>
      </c>
      <c r="E1335" t="s">
        <v>11</v>
      </c>
      <c r="F1335" t="s">
        <v>13</v>
      </c>
      <c r="G1335">
        <v>10600.5483</v>
      </c>
      <c r="H1335" t="str">
        <f t="shared" si="292"/>
        <v/>
      </c>
      <c r="I1335">
        <f t="shared" si="293"/>
        <v>10600.5483</v>
      </c>
      <c r="J1335" t="str">
        <f t="shared" si="280"/>
        <v/>
      </c>
      <c r="K1335">
        <f t="shared" si="281"/>
        <v>10600.5483</v>
      </c>
      <c r="L1335">
        <f t="shared" si="282"/>
        <v>10600.5483</v>
      </c>
      <c r="M1335" t="str">
        <f t="shared" si="283"/>
        <v/>
      </c>
      <c r="N1335" t="str">
        <f t="shared" si="284"/>
        <v/>
      </c>
      <c r="O1335" s="8">
        <f t="shared" si="285"/>
        <v>10600.5483</v>
      </c>
      <c r="P1335" t="str">
        <f t="shared" si="286"/>
        <v/>
      </c>
      <c r="Q1335" s="8">
        <f t="shared" si="287"/>
        <v>10600.5483</v>
      </c>
      <c r="R1335" s="8" t="str">
        <f t="shared" si="288"/>
        <v/>
      </c>
      <c r="S1335" s="8" t="str">
        <f t="shared" si="289"/>
        <v/>
      </c>
      <c r="T1335" s="8" t="str">
        <f t="shared" si="290"/>
        <v/>
      </c>
      <c r="U1335" s="8">
        <f t="shared" si="291"/>
        <v>10600.5483</v>
      </c>
    </row>
    <row r="1336" spans="1:21" ht="17" x14ac:dyDescent="0.2">
      <c r="A1336">
        <v>18</v>
      </c>
      <c r="B1336" t="s">
        <v>7</v>
      </c>
      <c r="C1336">
        <v>31.92</v>
      </c>
      <c r="D1336">
        <v>0</v>
      </c>
      <c r="E1336" t="s">
        <v>11</v>
      </c>
      <c r="F1336" t="s">
        <v>14</v>
      </c>
      <c r="G1336">
        <v>2205.9807999999998</v>
      </c>
      <c r="H1336" t="str">
        <f t="shared" si="292"/>
        <v/>
      </c>
      <c r="I1336">
        <f t="shared" si="293"/>
        <v>2205.9807999999998</v>
      </c>
      <c r="J1336" t="str">
        <f t="shared" si="280"/>
        <v/>
      </c>
      <c r="K1336">
        <f t="shared" si="281"/>
        <v>2205.9807999999998</v>
      </c>
      <c r="L1336" t="str">
        <f t="shared" si="282"/>
        <v/>
      </c>
      <c r="M1336">
        <f t="shared" si="283"/>
        <v>2205.9807999999998</v>
      </c>
      <c r="N1336" t="str">
        <f t="shared" si="284"/>
        <v/>
      </c>
      <c r="O1336" s="8">
        <f t="shared" si="285"/>
        <v>2205.9807999999998</v>
      </c>
      <c r="P1336">
        <f t="shared" si="286"/>
        <v>2205.9807999999998</v>
      </c>
      <c r="Q1336" s="8" t="str">
        <f t="shared" si="287"/>
        <v/>
      </c>
      <c r="R1336" s="8" t="str">
        <f t="shared" si="288"/>
        <v/>
      </c>
      <c r="S1336" s="8" t="str">
        <f t="shared" si="289"/>
        <v/>
      </c>
      <c r="T1336" s="8">
        <f t="shared" si="290"/>
        <v>2205.9807999999998</v>
      </c>
      <c r="U1336" s="8" t="str">
        <f t="shared" si="291"/>
        <v/>
      </c>
    </row>
    <row r="1337" spans="1:21" ht="17" x14ac:dyDescent="0.2">
      <c r="A1337">
        <v>18</v>
      </c>
      <c r="B1337" t="s">
        <v>7</v>
      </c>
      <c r="C1337">
        <v>36.85</v>
      </c>
      <c r="D1337">
        <v>0</v>
      </c>
      <c r="E1337" t="s">
        <v>11</v>
      </c>
      <c r="F1337" t="s">
        <v>12</v>
      </c>
      <c r="G1337">
        <v>1629.8335</v>
      </c>
      <c r="H1337" t="str">
        <f t="shared" si="292"/>
        <v/>
      </c>
      <c r="I1337">
        <f t="shared" si="293"/>
        <v>1629.8335</v>
      </c>
      <c r="J1337" t="str">
        <f t="shared" si="280"/>
        <v/>
      </c>
      <c r="K1337">
        <f t="shared" si="281"/>
        <v>1629.8335</v>
      </c>
      <c r="L1337" t="str">
        <f t="shared" si="282"/>
        <v/>
      </c>
      <c r="M1337">
        <f t="shared" si="283"/>
        <v>1629.8335</v>
      </c>
      <c r="N1337">
        <f t="shared" si="284"/>
        <v>1629.8335</v>
      </c>
      <c r="O1337" s="8" t="str">
        <f t="shared" si="285"/>
        <v/>
      </c>
      <c r="P1337">
        <f t="shared" si="286"/>
        <v>1629.8335</v>
      </c>
      <c r="Q1337" s="8" t="str">
        <f t="shared" si="287"/>
        <v/>
      </c>
      <c r="R1337" s="8">
        <f t="shared" si="288"/>
        <v>1629.8335</v>
      </c>
      <c r="S1337" s="8" t="str">
        <f t="shared" si="289"/>
        <v/>
      </c>
      <c r="T1337" s="8" t="str">
        <f t="shared" si="290"/>
        <v/>
      </c>
      <c r="U1337" s="8" t="str">
        <f t="shared" si="291"/>
        <v/>
      </c>
    </row>
    <row r="1338" spans="1:21" ht="17" x14ac:dyDescent="0.2">
      <c r="A1338">
        <v>21</v>
      </c>
      <c r="B1338" t="s">
        <v>7</v>
      </c>
      <c r="C1338">
        <v>25.8</v>
      </c>
      <c r="D1338">
        <v>0</v>
      </c>
      <c r="E1338" t="s">
        <v>11</v>
      </c>
      <c r="F1338" t="s">
        <v>9</v>
      </c>
      <c r="G1338">
        <v>2007.9449999999999</v>
      </c>
      <c r="H1338" t="str">
        <f t="shared" si="292"/>
        <v/>
      </c>
      <c r="I1338">
        <f t="shared" si="293"/>
        <v>2007.9449999999999</v>
      </c>
      <c r="J1338" t="str">
        <f t="shared" si="280"/>
        <v/>
      </c>
      <c r="K1338">
        <f t="shared" si="281"/>
        <v>2007.9449999999999</v>
      </c>
      <c r="L1338" t="str">
        <f t="shared" si="282"/>
        <v/>
      </c>
      <c r="M1338">
        <f t="shared" si="283"/>
        <v>2007.9449999999999</v>
      </c>
      <c r="N1338">
        <f t="shared" si="284"/>
        <v>2007.9449999999999</v>
      </c>
      <c r="O1338" s="8" t="str">
        <f t="shared" si="285"/>
        <v/>
      </c>
      <c r="P1338" t="str">
        <f t="shared" si="286"/>
        <v/>
      </c>
      <c r="Q1338" s="8">
        <f t="shared" si="287"/>
        <v>2007.9449999999999</v>
      </c>
      <c r="R1338" s="8" t="str">
        <f t="shared" si="288"/>
        <v/>
      </c>
      <c r="S1338" s="8">
        <f t="shared" si="289"/>
        <v>2007.9449999999999</v>
      </c>
      <c r="T1338" s="8" t="str">
        <f t="shared" si="290"/>
        <v/>
      </c>
      <c r="U1338" s="8" t="str">
        <f t="shared" si="291"/>
        <v/>
      </c>
    </row>
    <row r="1339" spans="1:21" ht="17" x14ac:dyDescent="0.2">
      <c r="A1339">
        <v>61</v>
      </c>
      <c r="B1339" t="s">
        <v>7</v>
      </c>
      <c r="C1339">
        <v>29.07</v>
      </c>
      <c r="D1339">
        <v>0</v>
      </c>
      <c r="E1339" t="s">
        <v>8</v>
      </c>
      <c r="F1339" t="s">
        <v>13</v>
      </c>
      <c r="G1339">
        <v>29141.3603</v>
      </c>
      <c r="H1339">
        <f t="shared" si="292"/>
        <v>29141.3603</v>
      </c>
      <c r="I1339" t="str">
        <f t="shared" si="293"/>
        <v/>
      </c>
      <c r="J1339" t="str">
        <f t="shared" si="280"/>
        <v/>
      </c>
      <c r="K1339">
        <f t="shared" si="281"/>
        <v>29141.3603</v>
      </c>
      <c r="L1339" t="str">
        <f t="shared" si="282"/>
        <v/>
      </c>
      <c r="M1339">
        <f t="shared" si="283"/>
        <v>29141.3603</v>
      </c>
      <c r="N1339" t="str">
        <f t="shared" si="284"/>
        <v/>
      </c>
      <c r="O1339" s="8">
        <f t="shared" si="285"/>
        <v>29141.3603</v>
      </c>
      <c r="P1339" t="str">
        <f t="shared" si="286"/>
        <v/>
      </c>
      <c r="Q1339" s="8">
        <f t="shared" si="287"/>
        <v>29141.3603</v>
      </c>
      <c r="R1339" s="8" t="str">
        <f t="shared" si="288"/>
        <v/>
      </c>
      <c r="S1339" s="8" t="str">
        <f t="shared" si="289"/>
        <v/>
      </c>
      <c r="T1339" s="8" t="str">
        <f t="shared" si="290"/>
        <v/>
      </c>
      <c r="U1339" s="8">
        <f t="shared" si="291"/>
        <v>29141.3603</v>
      </c>
    </row>
  </sheetData>
  <mergeCells count="1">
    <mergeCell ref="W1:X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9"/>
  <sheetViews>
    <sheetView zoomScale="88" workbookViewId="0">
      <selection activeCell="G5" sqref="G5"/>
    </sheetView>
  </sheetViews>
  <sheetFormatPr baseColWidth="10" defaultRowHeight="16" x14ac:dyDescent="0.2"/>
  <sheetData>
    <row r="1" spans="1:7" x14ac:dyDescent="0.2">
      <c r="A1" t="s">
        <v>0</v>
      </c>
      <c r="B1" t="s">
        <v>1</v>
      </c>
      <c r="C1" t="s">
        <v>2</v>
      </c>
      <c r="D1" t="s">
        <v>3</v>
      </c>
      <c r="E1" t="s">
        <v>4</v>
      </c>
      <c r="F1" t="s">
        <v>5</v>
      </c>
      <c r="G1" t="s">
        <v>6</v>
      </c>
    </row>
    <row r="2" spans="1:7" x14ac:dyDescent="0.2">
      <c r="A2">
        <v>19</v>
      </c>
      <c r="B2" t="s">
        <v>7</v>
      </c>
      <c r="C2">
        <v>27.9</v>
      </c>
      <c r="D2">
        <v>0</v>
      </c>
      <c r="E2" t="s">
        <v>8</v>
      </c>
      <c r="F2" t="s">
        <v>9</v>
      </c>
      <c r="G2">
        <v>16884.923999999999</v>
      </c>
    </row>
    <row r="3" spans="1:7" x14ac:dyDescent="0.2">
      <c r="A3">
        <v>18</v>
      </c>
      <c r="B3" t="s">
        <v>10</v>
      </c>
      <c r="C3">
        <v>33.770000000000003</v>
      </c>
      <c r="D3">
        <v>1</v>
      </c>
      <c r="E3" t="s">
        <v>11</v>
      </c>
      <c r="F3" t="s">
        <v>12</v>
      </c>
      <c r="G3">
        <v>1725.5523000000001</v>
      </c>
    </row>
    <row r="4" spans="1:7" x14ac:dyDescent="0.2">
      <c r="A4">
        <v>28</v>
      </c>
      <c r="B4" t="s">
        <v>10</v>
      </c>
      <c r="C4">
        <v>33</v>
      </c>
      <c r="D4">
        <v>3</v>
      </c>
      <c r="E4" t="s">
        <v>11</v>
      </c>
      <c r="F4" t="s">
        <v>12</v>
      </c>
      <c r="G4">
        <v>4449.4620000000004</v>
      </c>
    </row>
    <row r="5" spans="1:7" x14ac:dyDescent="0.2">
      <c r="A5">
        <v>33</v>
      </c>
      <c r="B5" t="s">
        <v>10</v>
      </c>
      <c r="C5">
        <v>22.704999999999998</v>
      </c>
      <c r="D5">
        <v>0</v>
      </c>
      <c r="E5" t="s">
        <v>11</v>
      </c>
      <c r="F5" t="s">
        <v>13</v>
      </c>
      <c r="G5">
        <v>21984.47061</v>
      </c>
    </row>
    <row r="6" spans="1:7" x14ac:dyDescent="0.2">
      <c r="A6">
        <v>32</v>
      </c>
      <c r="B6" t="s">
        <v>10</v>
      </c>
      <c r="C6">
        <v>28.88</v>
      </c>
      <c r="D6">
        <v>0</v>
      </c>
      <c r="E6" t="s">
        <v>11</v>
      </c>
      <c r="F6" t="s">
        <v>13</v>
      </c>
      <c r="G6">
        <v>3866.8552</v>
      </c>
    </row>
    <row r="7" spans="1:7" x14ac:dyDescent="0.2">
      <c r="A7">
        <v>31</v>
      </c>
      <c r="B7" t="s">
        <v>7</v>
      </c>
      <c r="C7">
        <v>25.74</v>
      </c>
      <c r="D7">
        <v>0</v>
      </c>
      <c r="E7" t="s">
        <v>11</v>
      </c>
      <c r="F7" t="s">
        <v>12</v>
      </c>
      <c r="G7">
        <v>3756.6215999999999</v>
      </c>
    </row>
    <row r="8" spans="1:7" x14ac:dyDescent="0.2">
      <c r="A8">
        <v>46</v>
      </c>
      <c r="B8" t="s">
        <v>7</v>
      </c>
      <c r="C8">
        <v>33.44</v>
      </c>
      <c r="D8">
        <v>1</v>
      </c>
      <c r="E8" t="s">
        <v>11</v>
      </c>
      <c r="F8" t="s">
        <v>12</v>
      </c>
      <c r="G8">
        <v>8240.5895999999993</v>
      </c>
    </row>
    <row r="9" spans="1:7" x14ac:dyDescent="0.2">
      <c r="A9">
        <v>37</v>
      </c>
      <c r="B9" t="s">
        <v>7</v>
      </c>
      <c r="C9">
        <v>27.74</v>
      </c>
      <c r="D9">
        <v>3</v>
      </c>
      <c r="E9" t="s">
        <v>11</v>
      </c>
      <c r="F9" t="s">
        <v>13</v>
      </c>
      <c r="G9">
        <v>7281.5056000000004</v>
      </c>
    </row>
    <row r="10" spans="1:7" x14ac:dyDescent="0.2">
      <c r="A10">
        <v>37</v>
      </c>
      <c r="B10" t="s">
        <v>10</v>
      </c>
      <c r="C10">
        <v>29.83</v>
      </c>
      <c r="D10">
        <v>2</v>
      </c>
      <c r="E10" t="s">
        <v>11</v>
      </c>
      <c r="F10" t="s">
        <v>14</v>
      </c>
      <c r="G10">
        <v>6406.4107000000004</v>
      </c>
    </row>
    <row r="11" spans="1:7" x14ac:dyDescent="0.2">
      <c r="A11">
        <v>60</v>
      </c>
      <c r="B11" t="s">
        <v>7</v>
      </c>
      <c r="C11">
        <v>25.84</v>
      </c>
      <c r="D11">
        <v>0</v>
      </c>
      <c r="E11" t="s">
        <v>11</v>
      </c>
      <c r="F11" t="s">
        <v>13</v>
      </c>
      <c r="G11">
        <v>28923.136920000001</v>
      </c>
    </row>
    <row r="12" spans="1:7" x14ac:dyDescent="0.2">
      <c r="A12">
        <v>25</v>
      </c>
      <c r="B12" t="s">
        <v>10</v>
      </c>
      <c r="C12">
        <v>26.22</v>
      </c>
      <c r="D12">
        <v>0</v>
      </c>
      <c r="E12" t="s">
        <v>11</v>
      </c>
      <c r="F12" t="s">
        <v>14</v>
      </c>
      <c r="G12">
        <v>2721.3208</v>
      </c>
    </row>
    <row r="13" spans="1:7" x14ac:dyDescent="0.2">
      <c r="A13">
        <v>62</v>
      </c>
      <c r="B13" t="s">
        <v>7</v>
      </c>
      <c r="C13">
        <v>26.29</v>
      </c>
      <c r="D13">
        <v>0</v>
      </c>
      <c r="E13" t="s">
        <v>8</v>
      </c>
      <c r="F13" t="s">
        <v>12</v>
      </c>
      <c r="G13">
        <v>27808.7251</v>
      </c>
    </row>
    <row r="14" spans="1:7" x14ac:dyDescent="0.2">
      <c r="A14">
        <v>23</v>
      </c>
      <c r="B14" t="s">
        <v>10</v>
      </c>
      <c r="C14">
        <v>34.4</v>
      </c>
      <c r="D14">
        <v>0</v>
      </c>
      <c r="E14" t="s">
        <v>11</v>
      </c>
      <c r="F14" t="s">
        <v>9</v>
      </c>
      <c r="G14">
        <v>1826.8430000000001</v>
      </c>
    </row>
    <row r="15" spans="1:7" x14ac:dyDescent="0.2">
      <c r="A15">
        <v>56</v>
      </c>
      <c r="B15" t="s">
        <v>7</v>
      </c>
      <c r="C15">
        <v>39.82</v>
      </c>
      <c r="D15">
        <v>0</v>
      </c>
      <c r="E15" t="s">
        <v>11</v>
      </c>
      <c r="F15" t="s">
        <v>12</v>
      </c>
      <c r="G15">
        <v>11090.7178</v>
      </c>
    </row>
    <row r="16" spans="1:7" x14ac:dyDescent="0.2">
      <c r="A16">
        <v>27</v>
      </c>
      <c r="B16" t="s">
        <v>10</v>
      </c>
      <c r="C16">
        <v>42.13</v>
      </c>
      <c r="D16">
        <v>0</v>
      </c>
      <c r="E16" t="s">
        <v>8</v>
      </c>
      <c r="F16" t="s">
        <v>12</v>
      </c>
      <c r="G16">
        <v>39611.757700000002</v>
      </c>
    </row>
    <row r="17" spans="1:7" x14ac:dyDescent="0.2">
      <c r="A17">
        <v>19</v>
      </c>
      <c r="B17" t="s">
        <v>10</v>
      </c>
      <c r="C17">
        <v>24.6</v>
      </c>
      <c r="D17">
        <v>1</v>
      </c>
      <c r="E17" t="s">
        <v>11</v>
      </c>
      <c r="F17" t="s">
        <v>9</v>
      </c>
      <c r="G17">
        <v>1837.2370000000001</v>
      </c>
    </row>
    <row r="18" spans="1:7" x14ac:dyDescent="0.2">
      <c r="A18">
        <v>52</v>
      </c>
      <c r="B18" t="s">
        <v>7</v>
      </c>
      <c r="C18">
        <v>30.78</v>
      </c>
      <c r="D18">
        <v>1</v>
      </c>
      <c r="E18" t="s">
        <v>11</v>
      </c>
      <c r="F18" t="s">
        <v>14</v>
      </c>
      <c r="G18">
        <v>10797.3362</v>
      </c>
    </row>
    <row r="19" spans="1:7" x14ac:dyDescent="0.2">
      <c r="A19">
        <v>23</v>
      </c>
      <c r="B19" t="s">
        <v>10</v>
      </c>
      <c r="C19">
        <v>23.844999999999999</v>
      </c>
      <c r="D19">
        <v>0</v>
      </c>
      <c r="E19" t="s">
        <v>11</v>
      </c>
      <c r="F19" t="s">
        <v>14</v>
      </c>
      <c r="G19">
        <v>2395.17155</v>
      </c>
    </row>
    <row r="20" spans="1:7" x14ac:dyDescent="0.2">
      <c r="A20">
        <v>56</v>
      </c>
      <c r="B20" t="s">
        <v>10</v>
      </c>
      <c r="C20">
        <v>40.299999999999997</v>
      </c>
      <c r="D20">
        <v>0</v>
      </c>
      <c r="E20" t="s">
        <v>11</v>
      </c>
      <c r="F20" t="s">
        <v>9</v>
      </c>
      <c r="G20">
        <v>10602.385</v>
      </c>
    </row>
    <row r="21" spans="1:7" x14ac:dyDescent="0.2">
      <c r="A21">
        <v>30</v>
      </c>
      <c r="B21" t="s">
        <v>10</v>
      </c>
      <c r="C21">
        <v>35.299999999999997</v>
      </c>
      <c r="D21">
        <v>0</v>
      </c>
      <c r="E21" t="s">
        <v>8</v>
      </c>
      <c r="F21" t="s">
        <v>9</v>
      </c>
      <c r="G21">
        <v>36837.466999999997</v>
      </c>
    </row>
    <row r="22" spans="1:7" x14ac:dyDescent="0.2">
      <c r="A22">
        <v>60</v>
      </c>
      <c r="B22" t="s">
        <v>7</v>
      </c>
      <c r="C22">
        <v>36.005000000000003</v>
      </c>
      <c r="D22">
        <v>0</v>
      </c>
      <c r="E22" t="s">
        <v>11</v>
      </c>
      <c r="F22" t="s">
        <v>14</v>
      </c>
      <c r="G22">
        <v>13228.846949999999</v>
      </c>
    </row>
    <row r="23" spans="1:7" x14ac:dyDescent="0.2">
      <c r="A23">
        <v>30</v>
      </c>
      <c r="B23" t="s">
        <v>7</v>
      </c>
      <c r="C23">
        <v>32.4</v>
      </c>
      <c r="D23">
        <v>1</v>
      </c>
      <c r="E23" t="s">
        <v>11</v>
      </c>
      <c r="F23" t="s">
        <v>9</v>
      </c>
      <c r="G23">
        <v>4149.7359999999999</v>
      </c>
    </row>
    <row r="24" spans="1:7" x14ac:dyDescent="0.2">
      <c r="A24">
        <v>18</v>
      </c>
      <c r="B24" t="s">
        <v>10</v>
      </c>
      <c r="C24">
        <v>34.1</v>
      </c>
      <c r="D24">
        <v>0</v>
      </c>
      <c r="E24" t="s">
        <v>11</v>
      </c>
      <c r="F24" t="s">
        <v>12</v>
      </c>
      <c r="G24">
        <v>1137.011</v>
      </c>
    </row>
    <row r="25" spans="1:7" x14ac:dyDescent="0.2">
      <c r="A25">
        <v>34</v>
      </c>
      <c r="B25" t="s">
        <v>7</v>
      </c>
      <c r="C25">
        <v>31.92</v>
      </c>
      <c r="D25">
        <v>1</v>
      </c>
      <c r="E25" t="s">
        <v>8</v>
      </c>
      <c r="F25" t="s">
        <v>14</v>
      </c>
      <c r="G25">
        <v>37701.876799999998</v>
      </c>
    </row>
    <row r="26" spans="1:7" x14ac:dyDescent="0.2">
      <c r="A26">
        <v>37</v>
      </c>
      <c r="B26" t="s">
        <v>10</v>
      </c>
      <c r="C26">
        <v>28.024999999999999</v>
      </c>
      <c r="D26">
        <v>2</v>
      </c>
      <c r="E26" t="s">
        <v>11</v>
      </c>
      <c r="F26" t="s">
        <v>13</v>
      </c>
      <c r="G26">
        <v>6203.90175</v>
      </c>
    </row>
    <row r="27" spans="1:7" x14ac:dyDescent="0.2">
      <c r="A27">
        <v>59</v>
      </c>
      <c r="B27" t="s">
        <v>7</v>
      </c>
      <c r="C27">
        <v>27.72</v>
      </c>
      <c r="D27">
        <v>3</v>
      </c>
      <c r="E27" t="s">
        <v>11</v>
      </c>
      <c r="F27" t="s">
        <v>12</v>
      </c>
      <c r="G27">
        <v>14001.1338</v>
      </c>
    </row>
    <row r="28" spans="1:7" x14ac:dyDescent="0.2">
      <c r="A28">
        <v>63</v>
      </c>
      <c r="B28" t="s">
        <v>7</v>
      </c>
      <c r="C28">
        <v>23.085000000000001</v>
      </c>
      <c r="D28">
        <v>0</v>
      </c>
      <c r="E28" t="s">
        <v>11</v>
      </c>
      <c r="F28" t="s">
        <v>14</v>
      </c>
      <c r="G28">
        <v>14451.835150000001</v>
      </c>
    </row>
    <row r="29" spans="1:7" x14ac:dyDescent="0.2">
      <c r="A29">
        <v>55</v>
      </c>
      <c r="B29" t="s">
        <v>7</v>
      </c>
      <c r="C29">
        <v>32.774999999999999</v>
      </c>
      <c r="D29">
        <v>2</v>
      </c>
      <c r="E29" t="s">
        <v>11</v>
      </c>
      <c r="F29" t="s">
        <v>13</v>
      </c>
      <c r="G29">
        <v>12268.632250000001</v>
      </c>
    </row>
    <row r="30" spans="1:7" x14ac:dyDescent="0.2">
      <c r="A30">
        <v>23</v>
      </c>
      <c r="B30" t="s">
        <v>10</v>
      </c>
      <c r="C30">
        <v>17.385000000000002</v>
      </c>
      <c r="D30">
        <v>1</v>
      </c>
      <c r="E30" t="s">
        <v>11</v>
      </c>
      <c r="F30" t="s">
        <v>13</v>
      </c>
      <c r="G30">
        <v>2775.1921499999999</v>
      </c>
    </row>
    <row r="31" spans="1:7" x14ac:dyDescent="0.2">
      <c r="A31">
        <v>31</v>
      </c>
      <c r="B31" t="s">
        <v>10</v>
      </c>
      <c r="C31">
        <v>36.299999999999997</v>
      </c>
      <c r="D31">
        <v>2</v>
      </c>
      <c r="E31" t="s">
        <v>8</v>
      </c>
      <c r="F31" t="s">
        <v>9</v>
      </c>
      <c r="G31">
        <v>38711</v>
      </c>
    </row>
    <row r="32" spans="1:7" x14ac:dyDescent="0.2">
      <c r="A32">
        <v>22</v>
      </c>
      <c r="B32" t="s">
        <v>10</v>
      </c>
      <c r="C32">
        <v>35.6</v>
      </c>
      <c r="D32">
        <v>0</v>
      </c>
      <c r="E32" t="s">
        <v>8</v>
      </c>
      <c r="F32" t="s">
        <v>9</v>
      </c>
      <c r="G32">
        <v>35585.576000000001</v>
      </c>
    </row>
    <row r="33" spans="1:7" x14ac:dyDescent="0.2">
      <c r="A33">
        <v>18</v>
      </c>
      <c r="B33" t="s">
        <v>7</v>
      </c>
      <c r="C33">
        <v>26.315000000000001</v>
      </c>
      <c r="D33">
        <v>0</v>
      </c>
      <c r="E33" t="s">
        <v>11</v>
      </c>
      <c r="F33" t="s">
        <v>14</v>
      </c>
      <c r="G33">
        <v>2198.1898500000002</v>
      </c>
    </row>
    <row r="34" spans="1:7" x14ac:dyDescent="0.2">
      <c r="A34">
        <v>19</v>
      </c>
      <c r="B34" t="s">
        <v>7</v>
      </c>
      <c r="C34">
        <v>28.6</v>
      </c>
      <c r="D34">
        <v>5</v>
      </c>
      <c r="E34" t="s">
        <v>11</v>
      </c>
      <c r="F34" t="s">
        <v>9</v>
      </c>
      <c r="G34">
        <v>4687.7969999999996</v>
      </c>
    </row>
    <row r="35" spans="1:7" x14ac:dyDescent="0.2">
      <c r="A35">
        <v>63</v>
      </c>
      <c r="B35" t="s">
        <v>10</v>
      </c>
      <c r="C35">
        <v>28.31</v>
      </c>
      <c r="D35">
        <v>0</v>
      </c>
      <c r="E35" t="s">
        <v>11</v>
      </c>
      <c r="F35" t="s">
        <v>13</v>
      </c>
      <c r="G35">
        <v>13770.097900000001</v>
      </c>
    </row>
    <row r="36" spans="1:7" x14ac:dyDescent="0.2">
      <c r="A36">
        <v>28</v>
      </c>
      <c r="B36" t="s">
        <v>10</v>
      </c>
      <c r="C36">
        <v>36.4</v>
      </c>
      <c r="D36">
        <v>1</v>
      </c>
      <c r="E36" t="s">
        <v>8</v>
      </c>
      <c r="F36" t="s">
        <v>9</v>
      </c>
      <c r="G36">
        <v>51194.559139999998</v>
      </c>
    </row>
    <row r="37" spans="1:7" x14ac:dyDescent="0.2">
      <c r="A37">
        <v>19</v>
      </c>
      <c r="B37" t="s">
        <v>10</v>
      </c>
      <c r="C37">
        <v>20.425000000000001</v>
      </c>
      <c r="D37">
        <v>0</v>
      </c>
      <c r="E37" t="s">
        <v>11</v>
      </c>
      <c r="F37" t="s">
        <v>13</v>
      </c>
      <c r="G37">
        <v>1625.4337499999999</v>
      </c>
    </row>
    <row r="38" spans="1:7" x14ac:dyDescent="0.2">
      <c r="A38">
        <v>62</v>
      </c>
      <c r="B38" t="s">
        <v>7</v>
      </c>
      <c r="C38">
        <v>32.965000000000003</v>
      </c>
      <c r="D38">
        <v>3</v>
      </c>
      <c r="E38" t="s">
        <v>11</v>
      </c>
      <c r="F38" t="s">
        <v>13</v>
      </c>
      <c r="G38">
        <v>15612.19335</v>
      </c>
    </row>
    <row r="39" spans="1:7" x14ac:dyDescent="0.2">
      <c r="A39">
        <v>26</v>
      </c>
      <c r="B39" t="s">
        <v>10</v>
      </c>
      <c r="C39">
        <v>20.8</v>
      </c>
      <c r="D39">
        <v>0</v>
      </c>
      <c r="E39" t="s">
        <v>11</v>
      </c>
      <c r="F39" t="s">
        <v>9</v>
      </c>
      <c r="G39">
        <v>2302.3000000000002</v>
      </c>
    </row>
    <row r="40" spans="1:7" x14ac:dyDescent="0.2">
      <c r="A40">
        <v>35</v>
      </c>
      <c r="B40" t="s">
        <v>10</v>
      </c>
      <c r="C40">
        <v>36.67</v>
      </c>
      <c r="D40">
        <v>1</v>
      </c>
      <c r="E40" t="s">
        <v>8</v>
      </c>
      <c r="F40" t="s">
        <v>14</v>
      </c>
      <c r="G40">
        <v>39774.276299999998</v>
      </c>
    </row>
    <row r="41" spans="1:7" x14ac:dyDescent="0.2">
      <c r="A41">
        <v>60</v>
      </c>
      <c r="B41" t="s">
        <v>10</v>
      </c>
      <c r="C41">
        <v>39.9</v>
      </c>
      <c r="D41">
        <v>0</v>
      </c>
      <c r="E41" t="s">
        <v>8</v>
      </c>
      <c r="F41" t="s">
        <v>9</v>
      </c>
      <c r="G41">
        <v>48173.360999999997</v>
      </c>
    </row>
    <row r="42" spans="1:7" x14ac:dyDescent="0.2">
      <c r="A42">
        <v>24</v>
      </c>
      <c r="B42" t="s">
        <v>7</v>
      </c>
      <c r="C42">
        <v>26.6</v>
      </c>
      <c r="D42">
        <v>0</v>
      </c>
      <c r="E42" t="s">
        <v>11</v>
      </c>
      <c r="F42" t="s">
        <v>14</v>
      </c>
      <c r="G42">
        <v>3046.0619999999999</v>
      </c>
    </row>
    <row r="43" spans="1:7" x14ac:dyDescent="0.2">
      <c r="A43">
        <v>31</v>
      </c>
      <c r="B43" t="s">
        <v>7</v>
      </c>
      <c r="C43">
        <v>36.630000000000003</v>
      </c>
      <c r="D43">
        <v>2</v>
      </c>
      <c r="E43" t="s">
        <v>11</v>
      </c>
      <c r="F43" t="s">
        <v>12</v>
      </c>
      <c r="G43">
        <v>4949.7587000000003</v>
      </c>
    </row>
    <row r="44" spans="1:7" x14ac:dyDescent="0.2">
      <c r="A44">
        <v>41</v>
      </c>
      <c r="B44" t="s">
        <v>10</v>
      </c>
      <c r="C44">
        <v>21.78</v>
      </c>
      <c r="D44">
        <v>1</v>
      </c>
      <c r="E44" t="s">
        <v>11</v>
      </c>
      <c r="F44" t="s">
        <v>12</v>
      </c>
      <c r="G44">
        <v>6272.4772000000003</v>
      </c>
    </row>
    <row r="45" spans="1:7" x14ac:dyDescent="0.2">
      <c r="A45">
        <v>37</v>
      </c>
      <c r="B45" t="s">
        <v>7</v>
      </c>
      <c r="C45">
        <v>30.8</v>
      </c>
      <c r="D45">
        <v>2</v>
      </c>
      <c r="E45" t="s">
        <v>11</v>
      </c>
      <c r="F45" t="s">
        <v>12</v>
      </c>
      <c r="G45">
        <v>6313.759</v>
      </c>
    </row>
    <row r="46" spans="1:7" x14ac:dyDescent="0.2">
      <c r="A46">
        <v>38</v>
      </c>
      <c r="B46" t="s">
        <v>10</v>
      </c>
      <c r="C46">
        <v>37.049999999999997</v>
      </c>
      <c r="D46">
        <v>1</v>
      </c>
      <c r="E46" t="s">
        <v>11</v>
      </c>
      <c r="F46" t="s">
        <v>14</v>
      </c>
      <c r="G46">
        <v>6079.6715000000004</v>
      </c>
    </row>
    <row r="47" spans="1:7" x14ac:dyDescent="0.2">
      <c r="A47">
        <v>55</v>
      </c>
      <c r="B47" t="s">
        <v>10</v>
      </c>
      <c r="C47">
        <v>37.299999999999997</v>
      </c>
      <c r="D47">
        <v>0</v>
      </c>
      <c r="E47" t="s">
        <v>11</v>
      </c>
      <c r="F47" t="s">
        <v>9</v>
      </c>
      <c r="G47">
        <v>20630.283510000001</v>
      </c>
    </row>
    <row r="48" spans="1:7" x14ac:dyDescent="0.2">
      <c r="A48">
        <v>18</v>
      </c>
      <c r="B48" t="s">
        <v>7</v>
      </c>
      <c r="C48">
        <v>38.664999999999999</v>
      </c>
      <c r="D48">
        <v>2</v>
      </c>
      <c r="E48" t="s">
        <v>11</v>
      </c>
      <c r="F48" t="s">
        <v>14</v>
      </c>
      <c r="G48">
        <v>3393.35635</v>
      </c>
    </row>
    <row r="49" spans="1:7" x14ac:dyDescent="0.2">
      <c r="A49">
        <v>28</v>
      </c>
      <c r="B49" t="s">
        <v>7</v>
      </c>
      <c r="C49">
        <v>34.770000000000003</v>
      </c>
      <c r="D49">
        <v>0</v>
      </c>
      <c r="E49" t="s">
        <v>11</v>
      </c>
      <c r="F49" t="s">
        <v>13</v>
      </c>
      <c r="G49">
        <v>3556.9223000000002</v>
      </c>
    </row>
    <row r="50" spans="1:7" x14ac:dyDescent="0.2">
      <c r="A50">
        <v>60</v>
      </c>
      <c r="B50" t="s">
        <v>7</v>
      </c>
      <c r="C50">
        <v>24.53</v>
      </c>
      <c r="D50">
        <v>0</v>
      </c>
      <c r="E50" t="s">
        <v>11</v>
      </c>
      <c r="F50" t="s">
        <v>12</v>
      </c>
      <c r="G50">
        <v>12629.896699999999</v>
      </c>
    </row>
    <row r="51" spans="1:7" x14ac:dyDescent="0.2">
      <c r="A51">
        <v>36</v>
      </c>
      <c r="B51" t="s">
        <v>10</v>
      </c>
      <c r="C51">
        <v>35.200000000000003</v>
      </c>
      <c r="D51">
        <v>1</v>
      </c>
      <c r="E51" t="s">
        <v>8</v>
      </c>
      <c r="F51" t="s">
        <v>12</v>
      </c>
      <c r="G51">
        <v>38709.175999999999</v>
      </c>
    </row>
    <row r="52" spans="1:7" x14ac:dyDescent="0.2">
      <c r="A52">
        <v>18</v>
      </c>
      <c r="B52" t="s">
        <v>7</v>
      </c>
      <c r="C52">
        <v>35.625</v>
      </c>
      <c r="D52">
        <v>0</v>
      </c>
      <c r="E52" t="s">
        <v>11</v>
      </c>
      <c r="F52" t="s">
        <v>14</v>
      </c>
      <c r="G52">
        <v>2211.1307499999998</v>
      </c>
    </row>
    <row r="53" spans="1:7" x14ac:dyDescent="0.2">
      <c r="A53">
        <v>21</v>
      </c>
      <c r="B53" t="s">
        <v>7</v>
      </c>
      <c r="C53">
        <v>33.630000000000003</v>
      </c>
      <c r="D53">
        <v>2</v>
      </c>
      <c r="E53" t="s">
        <v>11</v>
      </c>
      <c r="F53" t="s">
        <v>13</v>
      </c>
      <c r="G53">
        <v>3579.8287</v>
      </c>
    </row>
    <row r="54" spans="1:7" x14ac:dyDescent="0.2">
      <c r="A54">
        <v>48</v>
      </c>
      <c r="B54" t="s">
        <v>10</v>
      </c>
      <c r="C54">
        <v>28</v>
      </c>
      <c r="D54">
        <v>1</v>
      </c>
      <c r="E54" t="s">
        <v>8</v>
      </c>
      <c r="F54" t="s">
        <v>9</v>
      </c>
      <c r="G54">
        <v>23568.272000000001</v>
      </c>
    </row>
    <row r="55" spans="1:7" x14ac:dyDescent="0.2">
      <c r="A55">
        <v>36</v>
      </c>
      <c r="B55" t="s">
        <v>10</v>
      </c>
      <c r="C55">
        <v>34.43</v>
      </c>
      <c r="D55">
        <v>0</v>
      </c>
      <c r="E55" t="s">
        <v>8</v>
      </c>
      <c r="F55" t="s">
        <v>12</v>
      </c>
      <c r="G55">
        <v>37742.575700000001</v>
      </c>
    </row>
    <row r="56" spans="1:7" x14ac:dyDescent="0.2">
      <c r="A56">
        <v>40</v>
      </c>
      <c r="B56" t="s">
        <v>7</v>
      </c>
      <c r="C56">
        <v>28.69</v>
      </c>
      <c r="D56">
        <v>3</v>
      </c>
      <c r="E56" t="s">
        <v>11</v>
      </c>
      <c r="F56" t="s">
        <v>13</v>
      </c>
      <c r="G56">
        <v>8059.6791000000003</v>
      </c>
    </row>
    <row r="57" spans="1:7" x14ac:dyDescent="0.2">
      <c r="A57">
        <v>58</v>
      </c>
      <c r="B57" t="s">
        <v>10</v>
      </c>
      <c r="C57">
        <v>36.954999999999998</v>
      </c>
      <c r="D57">
        <v>2</v>
      </c>
      <c r="E57" t="s">
        <v>8</v>
      </c>
      <c r="F57" t="s">
        <v>13</v>
      </c>
      <c r="G57">
        <v>47496.494449999998</v>
      </c>
    </row>
    <row r="58" spans="1:7" x14ac:dyDescent="0.2">
      <c r="A58">
        <v>58</v>
      </c>
      <c r="B58" t="s">
        <v>7</v>
      </c>
      <c r="C58">
        <v>31.824999999999999</v>
      </c>
      <c r="D58">
        <v>2</v>
      </c>
      <c r="E58" t="s">
        <v>11</v>
      </c>
      <c r="F58" t="s">
        <v>14</v>
      </c>
      <c r="G58">
        <v>13607.36875</v>
      </c>
    </row>
    <row r="59" spans="1:7" x14ac:dyDescent="0.2">
      <c r="A59">
        <v>18</v>
      </c>
      <c r="B59" t="s">
        <v>10</v>
      </c>
      <c r="C59">
        <v>31.68</v>
      </c>
      <c r="D59">
        <v>2</v>
      </c>
      <c r="E59" t="s">
        <v>8</v>
      </c>
      <c r="F59" t="s">
        <v>12</v>
      </c>
      <c r="G59">
        <v>34303.167200000004</v>
      </c>
    </row>
    <row r="60" spans="1:7" x14ac:dyDescent="0.2">
      <c r="A60">
        <v>53</v>
      </c>
      <c r="B60" t="s">
        <v>7</v>
      </c>
      <c r="C60">
        <v>22.88</v>
      </c>
      <c r="D60">
        <v>1</v>
      </c>
      <c r="E60" t="s">
        <v>8</v>
      </c>
      <c r="F60" t="s">
        <v>12</v>
      </c>
      <c r="G60">
        <v>23244.790199999999</v>
      </c>
    </row>
    <row r="61" spans="1:7" x14ac:dyDescent="0.2">
      <c r="A61">
        <v>34</v>
      </c>
      <c r="B61" t="s">
        <v>7</v>
      </c>
      <c r="C61">
        <v>37.335000000000001</v>
      </c>
      <c r="D61">
        <v>2</v>
      </c>
      <c r="E61" t="s">
        <v>11</v>
      </c>
      <c r="F61" t="s">
        <v>13</v>
      </c>
      <c r="G61">
        <v>5989.5236500000001</v>
      </c>
    </row>
    <row r="62" spans="1:7" x14ac:dyDescent="0.2">
      <c r="A62">
        <v>43</v>
      </c>
      <c r="B62" t="s">
        <v>10</v>
      </c>
      <c r="C62">
        <v>27.36</v>
      </c>
      <c r="D62">
        <v>3</v>
      </c>
      <c r="E62" t="s">
        <v>11</v>
      </c>
      <c r="F62" t="s">
        <v>14</v>
      </c>
      <c r="G62">
        <v>8606.2173999999995</v>
      </c>
    </row>
    <row r="63" spans="1:7" x14ac:dyDescent="0.2">
      <c r="A63">
        <v>25</v>
      </c>
      <c r="B63" t="s">
        <v>10</v>
      </c>
      <c r="C63">
        <v>33.659999999999997</v>
      </c>
      <c r="D63">
        <v>4</v>
      </c>
      <c r="E63" t="s">
        <v>11</v>
      </c>
      <c r="F63" t="s">
        <v>12</v>
      </c>
      <c r="G63">
        <v>4504.6624000000002</v>
      </c>
    </row>
    <row r="64" spans="1:7" x14ac:dyDescent="0.2">
      <c r="A64">
        <v>64</v>
      </c>
      <c r="B64" t="s">
        <v>10</v>
      </c>
      <c r="C64">
        <v>24.7</v>
      </c>
      <c r="D64">
        <v>1</v>
      </c>
      <c r="E64" t="s">
        <v>11</v>
      </c>
      <c r="F64" t="s">
        <v>13</v>
      </c>
      <c r="G64">
        <v>30166.618170000002</v>
      </c>
    </row>
    <row r="65" spans="1:7" x14ac:dyDescent="0.2">
      <c r="A65">
        <v>28</v>
      </c>
      <c r="B65" t="s">
        <v>7</v>
      </c>
      <c r="C65">
        <v>25.934999999999999</v>
      </c>
      <c r="D65">
        <v>1</v>
      </c>
      <c r="E65" t="s">
        <v>11</v>
      </c>
      <c r="F65" t="s">
        <v>13</v>
      </c>
      <c r="G65">
        <v>4133.6416499999996</v>
      </c>
    </row>
    <row r="66" spans="1:7" x14ac:dyDescent="0.2">
      <c r="A66">
        <v>20</v>
      </c>
      <c r="B66" t="s">
        <v>7</v>
      </c>
      <c r="C66">
        <v>22.42</v>
      </c>
      <c r="D66">
        <v>0</v>
      </c>
      <c r="E66" t="s">
        <v>8</v>
      </c>
      <c r="F66" t="s">
        <v>13</v>
      </c>
      <c r="G66">
        <v>14711.7438</v>
      </c>
    </row>
    <row r="67" spans="1:7" x14ac:dyDescent="0.2">
      <c r="A67">
        <v>19</v>
      </c>
      <c r="B67" t="s">
        <v>7</v>
      </c>
      <c r="C67">
        <v>28.9</v>
      </c>
      <c r="D67">
        <v>0</v>
      </c>
      <c r="E67" t="s">
        <v>11</v>
      </c>
      <c r="F67" t="s">
        <v>9</v>
      </c>
      <c r="G67">
        <v>1743.2139999999999</v>
      </c>
    </row>
    <row r="68" spans="1:7" x14ac:dyDescent="0.2">
      <c r="A68">
        <v>61</v>
      </c>
      <c r="B68" t="s">
        <v>7</v>
      </c>
      <c r="C68">
        <v>39.1</v>
      </c>
      <c r="D68">
        <v>2</v>
      </c>
      <c r="E68" t="s">
        <v>11</v>
      </c>
      <c r="F68" t="s">
        <v>9</v>
      </c>
      <c r="G68">
        <v>14235.072</v>
      </c>
    </row>
    <row r="69" spans="1:7" x14ac:dyDescent="0.2">
      <c r="A69">
        <v>40</v>
      </c>
      <c r="B69" t="s">
        <v>10</v>
      </c>
      <c r="C69">
        <v>26.315000000000001</v>
      </c>
      <c r="D69">
        <v>1</v>
      </c>
      <c r="E69" t="s">
        <v>11</v>
      </c>
      <c r="F69" t="s">
        <v>13</v>
      </c>
      <c r="G69">
        <v>6389.3778499999999</v>
      </c>
    </row>
    <row r="70" spans="1:7" x14ac:dyDescent="0.2">
      <c r="A70">
        <v>40</v>
      </c>
      <c r="B70" t="s">
        <v>7</v>
      </c>
      <c r="C70">
        <v>36.19</v>
      </c>
      <c r="D70">
        <v>0</v>
      </c>
      <c r="E70" t="s">
        <v>11</v>
      </c>
      <c r="F70" t="s">
        <v>12</v>
      </c>
      <c r="G70">
        <v>5920.1040999999996</v>
      </c>
    </row>
    <row r="71" spans="1:7" x14ac:dyDescent="0.2">
      <c r="A71">
        <v>28</v>
      </c>
      <c r="B71" t="s">
        <v>10</v>
      </c>
      <c r="C71">
        <v>23.98</v>
      </c>
      <c r="D71">
        <v>3</v>
      </c>
      <c r="E71" t="s">
        <v>8</v>
      </c>
      <c r="F71" t="s">
        <v>12</v>
      </c>
      <c r="G71">
        <v>17663.144199999999</v>
      </c>
    </row>
    <row r="72" spans="1:7" x14ac:dyDescent="0.2">
      <c r="A72">
        <v>27</v>
      </c>
      <c r="B72" t="s">
        <v>7</v>
      </c>
      <c r="C72">
        <v>24.75</v>
      </c>
      <c r="D72">
        <v>0</v>
      </c>
      <c r="E72" t="s">
        <v>8</v>
      </c>
      <c r="F72" t="s">
        <v>12</v>
      </c>
      <c r="G72">
        <v>16577.779500000001</v>
      </c>
    </row>
    <row r="73" spans="1:7" x14ac:dyDescent="0.2">
      <c r="A73">
        <v>31</v>
      </c>
      <c r="B73" t="s">
        <v>10</v>
      </c>
      <c r="C73">
        <v>28.5</v>
      </c>
      <c r="D73">
        <v>5</v>
      </c>
      <c r="E73" t="s">
        <v>11</v>
      </c>
      <c r="F73" t="s">
        <v>14</v>
      </c>
      <c r="G73">
        <v>6799.4579999999996</v>
      </c>
    </row>
    <row r="74" spans="1:7" x14ac:dyDescent="0.2">
      <c r="A74">
        <v>53</v>
      </c>
      <c r="B74" t="s">
        <v>7</v>
      </c>
      <c r="C74">
        <v>28.1</v>
      </c>
      <c r="D74">
        <v>3</v>
      </c>
      <c r="E74" t="s">
        <v>11</v>
      </c>
      <c r="F74" t="s">
        <v>9</v>
      </c>
      <c r="G74">
        <v>11741.726000000001</v>
      </c>
    </row>
    <row r="75" spans="1:7" x14ac:dyDescent="0.2">
      <c r="A75">
        <v>58</v>
      </c>
      <c r="B75" t="s">
        <v>10</v>
      </c>
      <c r="C75">
        <v>32.01</v>
      </c>
      <c r="D75">
        <v>1</v>
      </c>
      <c r="E75" t="s">
        <v>11</v>
      </c>
      <c r="F75" t="s">
        <v>12</v>
      </c>
      <c r="G75">
        <v>11946.625899999999</v>
      </c>
    </row>
    <row r="76" spans="1:7" x14ac:dyDescent="0.2">
      <c r="A76">
        <v>44</v>
      </c>
      <c r="B76" t="s">
        <v>10</v>
      </c>
      <c r="C76">
        <v>27.4</v>
      </c>
      <c r="D76">
        <v>2</v>
      </c>
      <c r="E76" t="s">
        <v>11</v>
      </c>
      <c r="F76" t="s">
        <v>9</v>
      </c>
      <c r="G76">
        <v>7726.8540000000003</v>
      </c>
    </row>
    <row r="77" spans="1:7" x14ac:dyDescent="0.2">
      <c r="A77">
        <v>57</v>
      </c>
      <c r="B77" t="s">
        <v>10</v>
      </c>
      <c r="C77">
        <v>34.01</v>
      </c>
      <c r="D77">
        <v>0</v>
      </c>
      <c r="E77" t="s">
        <v>11</v>
      </c>
      <c r="F77" t="s">
        <v>13</v>
      </c>
      <c r="G77">
        <v>11356.660900000001</v>
      </c>
    </row>
    <row r="78" spans="1:7" x14ac:dyDescent="0.2">
      <c r="A78">
        <v>29</v>
      </c>
      <c r="B78" t="s">
        <v>7</v>
      </c>
      <c r="C78">
        <v>29.59</v>
      </c>
      <c r="D78">
        <v>1</v>
      </c>
      <c r="E78" t="s">
        <v>11</v>
      </c>
      <c r="F78" t="s">
        <v>12</v>
      </c>
      <c r="G78">
        <v>3947.4131000000002</v>
      </c>
    </row>
    <row r="79" spans="1:7" x14ac:dyDescent="0.2">
      <c r="A79">
        <v>21</v>
      </c>
      <c r="B79" t="s">
        <v>10</v>
      </c>
      <c r="C79">
        <v>35.53</v>
      </c>
      <c r="D79">
        <v>0</v>
      </c>
      <c r="E79" t="s">
        <v>11</v>
      </c>
      <c r="F79" t="s">
        <v>12</v>
      </c>
      <c r="G79">
        <v>1532.4697000000001</v>
      </c>
    </row>
    <row r="80" spans="1:7" x14ac:dyDescent="0.2">
      <c r="A80">
        <v>22</v>
      </c>
      <c r="B80" t="s">
        <v>7</v>
      </c>
      <c r="C80">
        <v>39.805</v>
      </c>
      <c r="D80">
        <v>0</v>
      </c>
      <c r="E80" t="s">
        <v>11</v>
      </c>
      <c r="F80" t="s">
        <v>14</v>
      </c>
      <c r="G80">
        <v>2755.0209500000001</v>
      </c>
    </row>
    <row r="81" spans="1:7" x14ac:dyDescent="0.2">
      <c r="A81">
        <v>41</v>
      </c>
      <c r="B81" t="s">
        <v>7</v>
      </c>
      <c r="C81">
        <v>32.965000000000003</v>
      </c>
      <c r="D81">
        <v>0</v>
      </c>
      <c r="E81" t="s">
        <v>11</v>
      </c>
      <c r="F81" t="s">
        <v>13</v>
      </c>
      <c r="G81">
        <v>6571.0243499999997</v>
      </c>
    </row>
    <row r="82" spans="1:7" x14ac:dyDescent="0.2">
      <c r="A82">
        <v>31</v>
      </c>
      <c r="B82" t="s">
        <v>10</v>
      </c>
      <c r="C82">
        <v>26.885000000000002</v>
      </c>
      <c r="D82">
        <v>1</v>
      </c>
      <c r="E82" t="s">
        <v>11</v>
      </c>
      <c r="F82" t="s">
        <v>14</v>
      </c>
      <c r="G82">
        <v>4441.2131499999996</v>
      </c>
    </row>
    <row r="83" spans="1:7" x14ac:dyDescent="0.2">
      <c r="A83">
        <v>45</v>
      </c>
      <c r="B83" t="s">
        <v>7</v>
      </c>
      <c r="C83">
        <v>38.284999999999997</v>
      </c>
      <c r="D83">
        <v>0</v>
      </c>
      <c r="E83" t="s">
        <v>11</v>
      </c>
      <c r="F83" t="s">
        <v>14</v>
      </c>
      <c r="G83">
        <v>7935.29115</v>
      </c>
    </row>
    <row r="84" spans="1:7" x14ac:dyDescent="0.2">
      <c r="A84">
        <v>22</v>
      </c>
      <c r="B84" t="s">
        <v>10</v>
      </c>
      <c r="C84">
        <v>37.619999999999997</v>
      </c>
      <c r="D84">
        <v>1</v>
      </c>
      <c r="E84" t="s">
        <v>8</v>
      </c>
      <c r="F84" t="s">
        <v>12</v>
      </c>
      <c r="G84">
        <v>37165.163800000002</v>
      </c>
    </row>
    <row r="85" spans="1:7" x14ac:dyDescent="0.2">
      <c r="A85">
        <v>48</v>
      </c>
      <c r="B85" t="s">
        <v>7</v>
      </c>
      <c r="C85">
        <v>41.23</v>
      </c>
      <c r="D85">
        <v>4</v>
      </c>
      <c r="E85" t="s">
        <v>11</v>
      </c>
      <c r="F85" t="s">
        <v>13</v>
      </c>
      <c r="G85">
        <v>11033.661700000001</v>
      </c>
    </row>
    <row r="86" spans="1:7" x14ac:dyDescent="0.2">
      <c r="A86">
        <v>37</v>
      </c>
      <c r="B86" t="s">
        <v>7</v>
      </c>
      <c r="C86">
        <v>34.799999999999997</v>
      </c>
      <c r="D86">
        <v>2</v>
      </c>
      <c r="E86" t="s">
        <v>8</v>
      </c>
      <c r="F86" t="s">
        <v>9</v>
      </c>
      <c r="G86">
        <v>39836.519</v>
      </c>
    </row>
    <row r="87" spans="1:7" x14ac:dyDescent="0.2">
      <c r="A87">
        <v>45</v>
      </c>
      <c r="B87" t="s">
        <v>10</v>
      </c>
      <c r="C87">
        <v>22.895</v>
      </c>
      <c r="D87">
        <v>2</v>
      </c>
      <c r="E87" t="s">
        <v>8</v>
      </c>
      <c r="F87" t="s">
        <v>13</v>
      </c>
      <c r="G87">
        <v>21098.554049999999</v>
      </c>
    </row>
    <row r="88" spans="1:7" x14ac:dyDescent="0.2">
      <c r="A88">
        <v>57</v>
      </c>
      <c r="B88" t="s">
        <v>7</v>
      </c>
      <c r="C88">
        <v>31.16</v>
      </c>
      <c r="D88">
        <v>0</v>
      </c>
      <c r="E88" t="s">
        <v>8</v>
      </c>
      <c r="F88" t="s">
        <v>13</v>
      </c>
      <c r="G88">
        <v>43578.939400000003</v>
      </c>
    </row>
    <row r="89" spans="1:7" x14ac:dyDescent="0.2">
      <c r="A89">
        <v>56</v>
      </c>
      <c r="B89" t="s">
        <v>7</v>
      </c>
      <c r="C89">
        <v>27.2</v>
      </c>
      <c r="D89">
        <v>0</v>
      </c>
      <c r="E89" t="s">
        <v>11</v>
      </c>
      <c r="F89" t="s">
        <v>9</v>
      </c>
      <c r="G89">
        <v>11073.175999999999</v>
      </c>
    </row>
    <row r="90" spans="1:7" x14ac:dyDescent="0.2">
      <c r="A90">
        <v>46</v>
      </c>
      <c r="B90" t="s">
        <v>7</v>
      </c>
      <c r="C90">
        <v>27.74</v>
      </c>
      <c r="D90">
        <v>0</v>
      </c>
      <c r="E90" t="s">
        <v>11</v>
      </c>
      <c r="F90" t="s">
        <v>13</v>
      </c>
      <c r="G90">
        <v>8026.6665999999996</v>
      </c>
    </row>
    <row r="91" spans="1:7" x14ac:dyDescent="0.2">
      <c r="A91">
        <v>55</v>
      </c>
      <c r="B91" t="s">
        <v>7</v>
      </c>
      <c r="C91">
        <v>26.98</v>
      </c>
      <c r="D91">
        <v>0</v>
      </c>
      <c r="E91" t="s">
        <v>11</v>
      </c>
      <c r="F91" t="s">
        <v>13</v>
      </c>
      <c r="G91">
        <v>11082.5772</v>
      </c>
    </row>
    <row r="92" spans="1:7" x14ac:dyDescent="0.2">
      <c r="A92">
        <v>21</v>
      </c>
      <c r="B92" t="s">
        <v>7</v>
      </c>
      <c r="C92">
        <v>39.49</v>
      </c>
      <c r="D92">
        <v>0</v>
      </c>
      <c r="E92" t="s">
        <v>11</v>
      </c>
      <c r="F92" t="s">
        <v>12</v>
      </c>
      <c r="G92">
        <v>2026.9740999999999</v>
      </c>
    </row>
    <row r="93" spans="1:7" x14ac:dyDescent="0.2">
      <c r="A93">
        <v>53</v>
      </c>
      <c r="B93" t="s">
        <v>7</v>
      </c>
      <c r="C93">
        <v>24.795000000000002</v>
      </c>
      <c r="D93">
        <v>1</v>
      </c>
      <c r="E93" t="s">
        <v>11</v>
      </c>
      <c r="F93" t="s">
        <v>13</v>
      </c>
      <c r="G93">
        <v>10942.13205</v>
      </c>
    </row>
    <row r="94" spans="1:7" x14ac:dyDescent="0.2">
      <c r="A94">
        <v>59</v>
      </c>
      <c r="B94" t="s">
        <v>10</v>
      </c>
      <c r="C94">
        <v>29.83</v>
      </c>
      <c r="D94">
        <v>3</v>
      </c>
      <c r="E94" t="s">
        <v>8</v>
      </c>
      <c r="F94" t="s">
        <v>14</v>
      </c>
      <c r="G94">
        <v>30184.936699999998</v>
      </c>
    </row>
    <row r="95" spans="1:7" x14ac:dyDescent="0.2">
      <c r="A95">
        <v>35</v>
      </c>
      <c r="B95" t="s">
        <v>10</v>
      </c>
      <c r="C95">
        <v>34.770000000000003</v>
      </c>
      <c r="D95">
        <v>2</v>
      </c>
      <c r="E95" t="s">
        <v>11</v>
      </c>
      <c r="F95" t="s">
        <v>13</v>
      </c>
      <c r="G95">
        <v>5729.0052999999998</v>
      </c>
    </row>
    <row r="96" spans="1:7" x14ac:dyDescent="0.2">
      <c r="A96">
        <v>64</v>
      </c>
      <c r="B96" t="s">
        <v>7</v>
      </c>
      <c r="C96">
        <v>31.3</v>
      </c>
      <c r="D96">
        <v>2</v>
      </c>
      <c r="E96" t="s">
        <v>8</v>
      </c>
      <c r="F96" t="s">
        <v>9</v>
      </c>
      <c r="G96">
        <v>47291.055</v>
      </c>
    </row>
    <row r="97" spans="1:7" x14ac:dyDescent="0.2">
      <c r="A97">
        <v>28</v>
      </c>
      <c r="B97" t="s">
        <v>7</v>
      </c>
      <c r="C97">
        <v>37.619999999999997</v>
      </c>
      <c r="D97">
        <v>1</v>
      </c>
      <c r="E97" t="s">
        <v>11</v>
      </c>
      <c r="F97" t="s">
        <v>12</v>
      </c>
      <c r="G97">
        <v>3766.8838000000001</v>
      </c>
    </row>
    <row r="98" spans="1:7" x14ac:dyDescent="0.2">
      <c r="A98">
        <v>54</v>
      </c>
      <c r="B98" t="s">
        <v>7</v>
      </c>
      <c r="C98">
        <v>30.8</v>
      </c>
      <c r="D98">
        <v>3</v>
      </c>
      <c r="E98" t="s">
        <v>11</v>
      </c>
      <c r="F98" t="s">
        <v>9</v>
      </c>
      <c r="G98">
        <v>12105.32</v>
      </c>
    </row>
    <row r="99" spans="1:7" x14ac:dyDescent="0.2">
      <c r="A99">
        <v>55</v>
      </c>
      <c r="B99" t="s">
        <v>10</v>
      </c>
      <c r="C99">
        <v>38.28</v>
      </c>
      <c r="D99">
        <v>0</v>
      </c>
      <c r="E99" t="s">
        <v>11</v>
      </c>
      <c r="F99" t="s">
        <v>12</v>
      </c>
      <c r="G99">
        <v>10226.2842</v>
      </c>
    </row>
    <row r="100" spans="1:7" x14ac:dyDescent="0.2">
      <c r="A100">
        <v>56</v>
      </c>
      <c r="B100" t="s">
        <v>10</v>
      </c>
      <c r="C100">
        <v>19.95</v>
      </c>
      <c r="D100">
        <v>0</v>
      </c>
      <c r="E100" t="s">
        <v>8</v>
      </c>
      <c r="F100" t="s">
        <v>14</v>
      </c>
      <c r="G100">
        <v>22412.648499999999</v>
      </c>
    </row>
    <row r="101" spans="1:7" x14ac:dyDescent="0.2">
      <c r="A101">
        <v>38</v>
      </c>
      <c r="B101" t="s">
        <v>10</v>
      </c>
      <c r="C101">
        <v>19.3</v>
      </c>
      <c r="D101">
        <v>0</v>
      </c>
      <c r="E101" t="s">
        <v>8</v>
      </c>
      <c r="F101" t="s">
        <v>9</v>
      </c>
      <c r="G101">
        <v>15820.699000000001</v>
      </c>
    </row>
    <row r="102" spans="1:7" x14ac:dyDescent="0.2">
      <c r="A102">
        <v>41</v>
      </c>
      <c r="B102" t="s">
        <v>7</v>
      </c>
      <c r="C102">
        <v>31.6</v>
      </c>
      <c r="D102">
        <v>0</v>
      </c>
      <c r="E102" t="s">
        <v>11</v>
      </c>
      <c r="F102" t="s">
        <v>9</v>
      </c>
      <c r="G102">
        <v>6186.1270000000004</v>
      </c>
    </row>
    <row r="103" spans="1:7" x14ac:dyDescent="0.2">
      <c r="A103">
        <v>30</v>
      </c>
      <c r="B103" t="s">
        <v>10</v>
      </c>
      <c r="C103">
        <v>25.46</v>
      </c>
      <c r="D103">
        <v>0</v>
      </c>
      <c r="E103" t="s">
        <v>11</v>
      </c>
      <c r="F103" t="s">
        <v>14</v>
      </c>
      <c r="G103">
        <v>3645.0893999999998</v>
      </c>
    </row>
    <row r="104" spans="1:7" x14ac:dyDescent="0.2">
      <c r="A104">
        <v>18</v>
      </c>
      <c r="B104" t="s">
        <v>7</v>
      </c>
      <c r="C104">
        <v>30.114999999999998</v>
      </c>
      <c r="D104">
        <v>0</v>
      </c>
      <c r="E104" t="s">
        <v>11</v>
      </c>
      <c r="F104" t="s">
        <v>14</v>
      </c>
      <c r="G104">
        <v>21344.846699999998</v>
      </c>
    </row>
    <row r="105" spans="1:7" x14ac:dyDescent="0.2">
      <c r="A105">
        <v>61</v>
      </c>
      <c r="B105" t="s">
        <v>7</v>
      </c>
      <c r="C105">
        <v>29.92</v>
      </c>
      <c r="D105">
        <v>3</v>
      </c>
      <c r="E105" t="s">
        <v>8</v>
      </c>
      <c r="F105" t="s">
        <v>12</v>
      </c>
      <c r="G105">
        <v>30942.191800000001</v>
      </c>
    </row>
    <row r="106" spans="1:7" x14ac:dyDescent="0.2">
      <c r="A106">
        <v>34</v>
      </c>
      <c r="B106" t="s">
        <v>7</v>
      </c>
      <c r="C106">
        <v>27.5</v>
      </c>
      <c r="D106">
        <v>1</v>
      </c>
      <c r="E106" t="s">
        <v>11</v>
      </c>
      <c r="F106" t="s">
        <v>9</v>
      </c>
      <c r="G106">
        <v>5003.8530000000001</v>
      </c>
    </row>
    <row r="107" spans="1:7" x14ac:dyDescent="0.2">
      <c r="A107">
        <v>20</v>
      </c>
      <c r="B107" t="s">
        <v>10</v>
      </c>
      <c r="C107">
        <v>28.024999999999999</v>
      </c>
      <c r="D107">
        <v>1</v>
      </c>
      <c r="E107" t="s">
        <v>8</v>
      </c>
      <c r="F107" t="s">
        <v>13</v>
      </c>
      <c r="G107">
        <v>17560.37975</v>
      </c>
    </row>
    <row r="108" spans="1:7" x14ac:dyDescent="0.2">
      <c r="A108">
        <v>19</v>
      </c>
      <c r="B108" t="s">
        <v>7</v>
      </c>
      <c r="C108">
        <v>28.4</v>
      </c>
      <c r="D108">
        <v>1</v>
      </c>
      <c r="E108" t="s">
        <v>11</v>
      </c>
      <c r="F108" t="s">
        <v>9</v>
      </c>
      <c r="G108">
        <v>2331.5189999999998</v>
      </c>
    </row>
    <row r="109" spans="1:7" x14ac:dyDescent="0.2">
      <c r="A109">
        <v>26</v>
      </c>
      <c r="B109" t="s">
        <v>10</v>
      </c>
      <c r="C109">
        <v>30.875</v>
      </c>
      <c r="D109">
        <v>2</v>
      </c>
      <c r="E109" t="s">
        <v>11</v>
      </c>
      <c r="F109" t="s">
        <v>13</v>
      </c>
      <c r="G109">
        <v>3877.3042500000001</v>
      </c>
    </row>
    <row r="110" spans="1:7" x14ac:dyDescent="0.2">
      <c r="A110">
        <v>29</v>
      </c>
      <c r="B110" t="s">
        <v>10</v>
      </c>
      <c r="C110">
        <v>27.94</v>
      </c>
      <c r="D110">
        <v>0</v>
      </c>
      <c r="E110" t="s">
        <v>11</v>
      </c>
      <c r="F110" t="s">
        <v>12</v>
      </c>
      <c r="G110">
        <v>2867.1196</v>
      </c>
    </row>
    <row r="111" spans="1:7" x14ac:dyDescent="0.2">
      <c r="A111">
        <v>63</v>
      </c>
      <c r="B111" t="s">
        <v>10</v>
      </c>
      <c r="C111">
        <v>35.090000000000003</v>
      </c>
      <c r="D111">
        <v>0</v>
      </c>
      <c r="E111" t="s">
        <v>8</v>
      </c>
      <c r="F111" t="s">
        <v>12</v>
      </c>
      <c r="G111">
        <v>47055.532099999997</v>
      </c>
    </row>
    <row r="112" spans="1:7" x14ac:dyDescent="0.2">
      <c r="A112">
        <v>54</v>
      </c>
      <c r="B112" t="s">
        <v>10</v>
      </c>
      <c r="C112">
        <v>33.630000000000003</v>
      </c>
      <c r="D112">
        <v>1</v>
      </c>
      <c r="E112" t="s">
        <v>11</v>
      </c>
      <c r="F112" t="s">
        <v>13</v>
      </c>
      <c r="G112">
        <v>10825.253699999999</v>
      </c>
    </row>
    <row r="113" spans="1:7" x14ac:dyDescent="0.2">
      <c r="A113">
        <v>55</v>
      </c>
      <c r="B113" t="s">
        <v>7</v>
      </c>
      <c r="C113">
        <v>29.7</v>
      </c>
      <c r="D113">
        <v>2</v>
      </c>
      <c r="E113" t="s">
        <v>11</v>
      </c>
      <c r="F113" t="s">
        <v>9</v>
      </c>
      <c r="G113">
        <v>11881.358</v>
      </c>
    </row>
    <row r="114" spans="1:7" x14ac:dyDescent="0.2">
      <c r="A114">
        <v>37</v>
      </c>
      <c r="B114" t="s">
        <v>10</v>
      </c>
      <c r="C114">
        <v>30.8</v>
      </c>
      <c r="D114">
        <v>0</v>
      </c>
      <c r="E114" t="s">
        <v>11</v>
      </c>
      <c r="F114" t="s">
        <v>9</v>
      </c>
      <c r="G114">
        <v>4646.759</v>
      </c>
    </row>
    <row r="115" spans="1:7" x14ac:dyDescent="0.2">
      <c r="A115">
        <v>21</v>
      </c>
      <c r="B115" t="s">
        <v>7</v>
      </c>
      <c r="C115">
        <v>35.72</v>
      </c>
      <c r="D115">
        <v>0</v>
      </c>
      <c r="E115" t="s">
        <v>11</v>
      </c>
      <c r="F115" t="s">
        <v>13</v>
      </c>
      <c r="G115">
        <v>2404.7338</v>
      </c>
    </row>
    <row r="116" spans="1:7" x14ac:dyDescent="0.2">
      <c r="A116">
        <v>52</v>
      </c>
      <c r="B116" t="s">
        <v>10</v>
      </c>
      <c r="C116">
        <v>32.204999999999998</v>
      </c>
      <c r="D116">
        <v>3</v>
      </c>
      <c r="E116" t="s">
        <v>11</v>
      </c>
      <c r="F116" t="s">
        <v>14</v>
      </c>
      <c r="G116">
        <v>11488.31695</v>
      </c>
    </row>
    <row r="117" spans="1:7" x14ac:dyDescent="0.2">
      <c r="A117">
        <v>60</v>
      </c>
      <c r="B117" t="s">
        <v>10</v>
      </c>
      <c r="C117">
        <v>28.594999999999999</v>
      </c>
      <c r="D117">
        <v>0</v>
      </c>
      <c r="E117" t="s">
        <v>11</v>
      </c>
      <c r="F117" t="s">
        <v>14</v>
      </c>
      <c r="G117">
        <v>30259.995559999999</v>
      </c>
    </row>
    <row r="118" spans="1:7" x14ac:dyDescent="0.2">
      <c r="A118">
        <v>58</v>
      </c>
      <c r="B118" t="s">
        <v>10</v>
      </c>
      <c r="C118">
        <v>49.06</v>
      </c>
      <c r="D118">
        <v>0</v>
      </c>
      <c r="E118" t="s">
        <v>11</v>
      </c>
      <c r="F118" t="s">
        <v>12</v>
      </c>
      <c r="G118">
        <v>11381.3254</v>
      </c>
    </row>
    <row r="119" spans="1:7" x14ac:dyDescent="0.2">
      <c r="A119">
        <v>29</v>
      </c>
      <c r="B119" t="s">
        <v>7</v>
      </c>
      <c r="C119">
        <v>27.94</v>
      </c>
      <c r="D119">
        <v>1</v>
      </c>
      <c r="E119" t="s">
        <v>8</v>
      </c>
      <c r="F119" t="s">
        <v>12</v>
      </c>
      <c r="G119">
        <v>19107.779600000002</v>
      </c>
    </row>
    <row r="120" spans="1:7" x14ac:dyDescent="0.2">
      <c r="A120">
        <v>49</v>
      </c>
      <c r="B120" t="s">
        <v>7</v>
      </c>
      <c r="C120">
        <v>27.17</v>
      </c>
      <c r="D120">
        <v>0</v>
      </c>
      <c r="E120" t="s">
        <v>11</v>
      </c>
      <c r="F120" t="s">
        <v>12</v>
      </c>
      <c r="G120">
        <v>8601.3292999999994</v>
      </c>
    </row>
    <row r="121" spans="1:7" x14ac:dyDescent="0.2">
      <c r="A121">
        <v>37</v>
      </c>
      <c r="B121" t="s">
        <v>7</v>
      </c>
      <c r="C121">
        <v>23.37</v>
      </c>
      <c r="D121">
        <v>2</v>
      </c>
      <c r="E121" t="s">
        <v>11</v>
      </c>
      <c r="F121" t="s">
        <v>13</v>
      </c>
      <c r="G121">
        <v>6686.4313000000002</v>
      </c>
    </row>
    <row r="122" spans="1:7" x14ac:dyDescent="0.2">
      <c r="A122">
        <v>44</v>
      </c>
      <c r="B122" t="s">
        <v>10</v>
      </c>
      <c r="C122">
        <v>37.1</v>
      </c>
      <c r="D122">
        <v>2</v>
      </c>
      <c r="E122" t="s">
        <v>11</v>
      </c>
      <c r="F122" t="s">
        <v>9</v>
      </c>
      <c r="G122">
        <v>7740.3370000000004</v>
      </c>
    </row>
    <row r="123" spans="1:7" x14ac:dyDescent="0.2">
      <c r="A123">
        <v>18</v>
      </c>
      <c r="B123" t="s">
        <v>10</v>
      </c>
      <c r="C123">
        <v>23.75</v>
      </c>
      <c r="D123">
        <v>0</v>
      </c>
      <c r="E123" t="s">
        <v>11</v>
      </c>
      <c r="F123" t="s">
        <v>14</v>
      </c>
      <c r="G123">
        <v>1705.6244999999999</v>
      </c>
    </row>
    <row r="124" spans="1:7" x14ac:dyDescent="0.2">
      <c r="A124">
        <v>20</v>
      </c>
      <c r="B124" t="s">
        <v>7</v>
      </c>
      <c r="C124">
        <v>28.975000000000001</v>
      </c>
      <c r="D124">
        <v>0</v>
      </c>
      <c r="E124" t="s">
        <v>11</v>
      </c>
      <c r="F124" t="s">
        <v>13</v>
      </c>
      <c r="G124">
        <v>2257.47525</v>
      </c>
    </row>
    <row r="125" spans="1:7" x14ac:dyDescent="0.2">
      <c r="A125">
        <v>44</v>
      </c>
      <c r="B125" t="s">
        <v>10</v>
      </c>
      <c r="C125">
        <v>31.35</v>
      </c>
      <c r="D125">
        <v>1</v>
      </c>
      <c r="E125" t="s">
        <v>8</v>
      </c>
      <c r="F125" t="s">
        <v>14</v>
      </c>
      <c r="G125">
        <v>39556.494500000001</v>
      </c>
    </row>
    <row r="126" spans="1:7" x14ac:dyDescent="0.2">
      <c r="A126">
        <v>47</v>
      </c>
      <c r="B126" t="s">
        <v>7</v>
      </c>
      <c r="C126">
        <v>33.914999999999999</v>
      </c>
      <c r="D126">
        <v>3</v>
      </c>
      <c r="E126" t="s">
        <v>11</v>
      </c>
      <c r="F126" t="s">
        <v>13</v>
      </c>
      <c r="G126">
        <v>10115.00885</v>
      </c>
    </row>
    <row r="127" spans="1:7" x14ac:dyDescent="0.2">
      <c r="A127">
        <v>26</v>
      </c>
      <c r="B127" t="s">
        <v>7</v>
      </c>
      <c r="C127">
        <v>28.785</v>
      </c>
      <c r="D127">
        <v>0</v>
      </c>
      <c r="E127" t="s">
        <v>11</v>
      </c>
      <c r="F127" t="s">
        <v>14</v>
      </c>
      <c r="G127">
        <v>3385.3991500000002</v>
      </c>
    </row>
    <row r="128" spans="1:7" x14ac:dyDescent="0.2">
      <c r="A128">
        <v>19</v>
      </c>
      <c r="B128" t="s">
        <v>7</v>
      </c>
      <c r="C128">
        <v>28.3</v>
      </c>
      <c r="D128">
        <v>0</v>
      </c>
      <c r="E128" t="s">
        <v>8</v>
      </c>
      <c r="F128" t="s">
        <v>9</v>
      </c>
      <c r="G128">
        <v>17081.080000000002</v>
      </c>
    </row>
    <row r="129" spans="1:7" x14ac:dyDescent="0.2">
      <c r="A129">
        <v>52</v>
      </c>
      <c r="B129" t="s">
        <v>7</v>
      </c>
      <c r="C129">
        <v>37.4</v>
      </c>
      <c r="D129">
        <v>0</v>
      </c>
      <c r="E129" t="s">
        <v>11</v>
      </c>
      <c r="F129" t="s">
        <v>9</v>
      </c>
      <c r="G129">
        <v>9634.5380000000005</v>
      </c>
    </row>
    <row r="130" spans="1:7" x14ac:dyDescent="0.2">
      <c r="A130">
        <v>32</v>
      </c>
      <c r="B130" t="s">
        <v>7</v>
      </c>
      <c r="C130">
        <v>17.765000000000001</v>
      </c>
      <c r="D130">
        <v>2</v>
      </c>
      <c r="E130" t="s">
        <v>8</v>
      </c>
      <c r="F130" t="s">
        <v>13</v>
      </c>
      <c r="G130">
        <v>32734.186300000001</v>
      </c>
    </row>
    <row r="131" spans="1:7" x14ac:dyDescent="0.2">
      <c r="A131">
        <v>38</v>
      </c>
      <c r="B131" t="s">
        <v>10</v>
      </c>
      <c r="C131">
        <v>34.700000000000003</v>
      </c>
      <c r="D131">
        <v>2</v>
      </c>
      <c r="E131" t="s">
        <v>11</v>
      </c>
      <c r="F131" t="s">
        <v>9</v>
      </c>
      <c r="G131">
        <v>6082.4049999999997</v>
      </c>
    </row>
    <row r="132" spans="1:7" x14ac:dyDescent="0.2">
      <c r="A132">
        <v>59</v>
      </c>
      <c r="B132" t="s">
        <v>7</v>
      </c>
      <c r="C132">
        <v>26.504999999999999</v>
      </c>
      <c r="D132">
        <v>0</v>
      </c>
      <c r="E132" t="s">
        <v>11</v>
      </c>
      <c r="F132" t="s">
        <v>14</v>
      </c>
      <c r="G132">
        <v>12815.444949999999</v>
      </c>
    </row>
    <row r="133" spans="1:7" x14ac:dyDescent="0.2">
      <c r="A133">
        <v>61</v>
      </c>
      <c r="B133" t="s">
        <v>7</v>
      </c>
      <c r="C133">
        <v>22.04</v>
      </c>
      <c r="D133">
        <v>0</v>
      </c>
      <c r="E133" t="s">
        <v>11</v>
      </c>
      <c r="F133" t="s">
        <v>14</v>
      </c>
      <c r="G133">
        <v>13616.3586</v>
      </c>
    </row>
    <row r="134" spans="1:7" x14ac:dyDescent="0.2">
      <c r="A134">
        <v>53</v>
      </c>
      <c r="B134" t="s">
        <v>7</v>
      </c>
      <c r="C134">
        <v>35.9</v>
      </c>
      <c r="D134">
        <v>2</v>
      </c>
      <c r="E134" t="s">
        <v>11</v>
      </c>
      <c r="F134" t="s">
        <v>9</v>
      </c>
      <c r="G134">
        <v>11163.567999999999</v>
      </c>
    </row>
    <row r="135" spans="1:7" x14ac:dyDescent="0.2">
      <c r="A135">
        <v>19</v>
      </c>
      <c r="B135" t="s">
        <v>10</v>
      </c>
      <c r="C135">
        <v>25.555</v>
      </c>
      <c r="D135">
        <v>0</v>
      </c>
      <c r="E135" t="s">
        <v>11</v>
      </c>
      <c r="F135" t="s">
        <v>13</v>
      </c>
      <c r="G135">
        <v>1632.5644500000001</v>
      </c>
    </row>
    <row r="136" spans="1:7" x14ac:dyDescent="0.2">
      <c r="A136">
        <v>20</v>
      </c>
      <c r="B136" t="s">
        <v>7</v>
      </c>
      <c r="C136">
        <v>28.785</v>
      </c>
      <c r="D136">
        <v>0</v>
      </c>
      <c r="E136" t="s">
        <v>11</v>
      </c>
      <c r="F136" t="s">
        <v>14</v>
      </c>
      <c r="G136">
        <v>2457.2111500000001</v>
      </c>
    </row>
    <row r="137" spans="1:7" x14ac:dyDescent="0.2">
      <c r="A137">
        <v>22</v>
      </c>
      <c r="B137" t="s">
        <v>7</v>
      </c>
      <c r="C137">
        <v>28.05</v>
      </c>
      <c r="D137">
        <v>0</v>
      </c>
      <c r="E137" t="s">
        <v>11</v>
      </c>
      <c r="F137" t="s">
        <v>12</v>
      </c>
      <c r="G137">
        <v>2155.6815000000001</v>
      </c>
    </row>
    <row r="138" spans="1:7" x14ac:dyDescent="0.2">
      <c r="A138">
        <v>19</v>
      </c>
      <c r="B138" t="s">
        <v>10</v>
      </c>
      <c r="C138">
        <v>34.1</v>
      </c>
      <c r="D138">
        <v>0</v>
      </c>
      <c r="E138" t="s">
        <v>11</v>
      </c>
      <c r="F138" t="s">
        <v>9</v>
      </c>
      <c r="G138">
        <v>1261.442</v>
      </c>
    </row>
    <row r="139" spans="1:7" x14ac:dyDescent="0.2">
      <c r="A139">
        <v>22</v>
      </c>
      <c r="B139" t="s">
        <v>10</v>
      </c>
      <c r="C139">
        <v>25.175000000000001</v>
      </c>
      <c r="D139">
        <v>0</v>
      </c>
      <c r="E139" t="s">
        <v>11</v>
      </c>
      <c r="F139" t="s">
        <v>13</v>
      </c>
      <c r="G139">
        <v>2045.68525</v>
      </c>
    </row>
    <row r="140" spans="1:7" x14ac:dyDescent="0.2">
      <c r="A140">
        <v>54</v>
      </c>
      <c r="B140" t="s">
        <v>7</v>
      </c>
      <c r="C140">
        <v>31.9</v>
      </c>
      <c r="D140">
        <v>3</v>
      </c>
      <c r="E140" t="s">
        <v>11</v>
      </c>
      <c r="F140" t="s">
        <v>12</v>
      </c>
      <c r="G140">
        <v>27322.73386</v>
      </c>
    </row>
    <row r="141" spans="1:7" x14ac:dyDescent="0.2">
      <c r="A141">
        <v>22</v>
      </c>
      <c r="B141" t="s">
        <v>7</v>
      </c>
      <c r="C141">
        <v>36</v>
      </c>
      <c r="D141">
        <v>0</v>
      </c>
      <c r="E141" t="s">
        <v>11</v>
      </c>
      <c r="F141" t="s">
        <v>9</v>
      </c>
      <c r="G141">
        <v>2166.732</v>
      </c>
    </row>
    <row r="142" spans="1:7" x14ac:dyDescent="0.2">
      <c r="A142">
        <v>34</v>
      </c>
      <c r="B142" t="s">
        <v>10</v>
      </c>
      <c r="C142">
        <v>22.42</v>
      </c>
      <c r="D142">
        <v>2</v>
      </c>
      <c r="E142" t="s">
        <v>11</v>
      </c>
      <c r="F142" t="s">
        <v>14</v>
      </c>
      <c r="G142">
        <v>27375.904780000001</v>
      </c>
    </row>
    <row r="143" spans="1:7" x14ac:dyDescent="0.2">
      <c r="A143">
        <v>26</v>
      </c>
      <c r="B143" t="s">
        <v>10</v>
      </c>
      <c r="C143">
        <v>32.49</v>
      </c>
      <c r="D143">
        <v>1</v>
      </c>
      <c r="E143" t="s">
        <v>11</v>
      </c>
      <c r="F143" t="s">
        <v>14</v>
      </c>
      <c r="G143">
        <v>3490.5491000000002</v>
      </c>
    </row>
    <row r="144" spans="1:7" x14ac:dyDescent="0.2">
      <c r="A144">
        <v>34</v>
      </c>
      <c r="B144" t="s">
        <v>10</v>
      </c>
      <c r="C144">
        <v>25.3</v>
      </c>
      <c r="D144">
        <v>2</v>
      </c>
      <c r="E144" t="s">
        <v>8</v>
      </c>
      <c r="F144" t="s">
        <v>12</v>
      </c>
      <c r="G144">
        <v>18972.494999999999</v>
      </c>
    </row>
    <row r="145" spans="1:7" x14ac:dyDescent="0.2">
      <c r="A145">
        <v>29</v>
      </c>
      <c r="B145" t="s">
        <v>10</v>
      </c>
      <c r="C145">
        <v>29.734999999999999</v>
      </c>
      <c r="D145">
        <v>2</v>
      </c>
      <c r="E145" t="s">
        <v>11</v>
      </c>
      <c r="F145" t="s">
        <v>13</v>
      </c>
      <c r="G145">
        <v>18157.876</v>
      </c>
    </row>
    <row r="146" spans="1:7" x14ac:dyDescent="0.2">
      <c r="A146">
        <v>30</v>
      </c>
      <c r="B146" t="s">
        <v>10</v>
      </c>
      <c r="C146">
        <v>28.69</v>
      </c>
      <c r="D146">
        <v>3</v>
      </c>
      <c r="E146" t="s">
        <v>8</v>
      </c>
      <c r="F146" t="s">
        <v>13</v>
      </c>
      <c r="G146">
        <v>20745.989099999999</v>
      </c>
    </row>
    <row r="147" spans="1:7" x14ac:dyDescent="0.2">
      <c r="A147">
        <v>29</v>
      </c>
      <c r="B147" t="s">
        <v>7</v>
      </c>
      <c r="C147">
        <v>38.83</v>
      </c>
      <c r="D147">
        <v>3</v>
      </c>
      <c r="E147" t="s">
        <v>11</v>
      </c>
      <c r="F147" t="s">
        <v>12</v>
      </c>
      <c r="G147">
        <v>5138.2566999999999</v>
      </c>
    </row>
    <row r="148" spans="1:7" x14ac:dyDescent="0.2">
      <c r="A148">
        <v>46</v>
      </c>
      <c r="B148" t="s">
        <v>10</v>
      </c>
      <c r="C148">
        <v>30.495000000000001</v>
      </c>
      <c r="D148">
        <v>3</v>
      </c>
      <c r="E148" t="s">
        <v>8</v>
      </c>
      <c r="F148" t="s">
        <v>13</v>
      </c>
      <c r="G148">
        <v>40720.551050000002</v>
      </c>
    </row>
    <row r="149" spans="1:7" x14ac:dyDescent="0.2">
      <c r="A149">
        <v>51</v>
      </c>
      <c r="B149" t="s">
        <v>7</v>
      </c>
      <c r="C149">
        <v>37.729999999999997</v>
      </c>
      <c r="D149">
        <v>1</v>
      </c>
      <c r="E149" t="s">
        <v>11</v>
      </c>
      <c r="F149" t="s">
        <v>12</v>
      </c>
      <c r="G149">
        <v>9877.6077000000005</v>
      </c>
    </row>
    <row r="150" spans="1:7" x14ac:dyDescent="0.2">
      <c r="A150">
        <v>53</v>
      </c>
      <c r="B150" t="s">
        <v>7</v>
      </c>
      <c r="C150">
        <v>37.43</v>
      </c>
      <c r="D150">
        <v>1</v>
      </c>
      <c r="E150" t="s">
        <v>11</v>
      </c>
      <c r="F150" t="s">
        <v>13</v>
      </c>
      <c r="G150">
        <v>10959.6947</v>
      </c>
    </row>
    <row r="151" spans="1:7" x14ac:dyDescent="0.2">
      <c r="A151">
        <v>19</v>
      </c>
      <c r="B151" t="s">
        <v>10</v>
      </c>
      <c r="C151">
        <v>28.4</v>
      </c>
      <c r="D151">
        <v>1</v>
      </c>
      <c r="E151" t="s">
        <v>11</v>
      </c>
      <c r="F151" t="s">
        <v>9</v>
      </c>
      <c r="G151">
        <v>1842.519</v>
      </c>
    </row>
    <row r="152" spans="1:7" x14ac:dyDescent="0.2">
      <c r="A152">
        <v>35</v>
      </c>
      <c r="B152" t="s">
        <v>10</v>
      </c>
      <c r="C152">
        <v>24.13</v>
      </c>
      <c r="D152">
        <v>1</v>
      </c>
      <c r="E152" t="s">
        <v>11</v>
      </c>
      <c r="F152" t="s">
        <v>13</v>
      </c>
      <c r="G152">
        <v>5125.2156999999997</v>
      </c>
    </row>
    <row r="153" spans="1:7" x14ac:dyDescent="0.2">
      <c r="A153">
        <v>48</v>
      </c>
      <c r="B153" t="s">
        <v>10</v>
      </c>
      <c r="C153">
        <v>29.7</v>
      </c>
      <c r="D153">
        <v>0</v>
      </c>
      <c r="E153" t="s">
        <v>11</v>
      </c>
      <c r="F153" t="s">
        <v>12</v>
      </c>
      <c r="G153">
        <v>7789.6350000000002</v>
      </c>
    </row>
    <row r="154" spans="1:7" x14ac:dyDescent="0.2">
      <c r="A154">
        <v>32</v>
      </c>
      <c r="B154" t="s">
        <v>7</v>
      </c>
      <c r="C154">
        <v>37.145000000000003</v>
      </c>
      <c r="D154">
        <v>3</v>
      </c>
      <c r="E154" t="s">
        <v>11</v>
      </c>
      <c r="F154" t="s">
        <v>14</v>
      </c>
      <c r="G154">
        <v>6334.3435499999996</v>
      </c>
    </row>
    <row r="155" spans="1:7" x14ac:dyDescent="0.2">
      <c r="A155">
        <v>42</v>
      </c>
      <c r="B155" t="s">
        <v>7</v>
      </c>
      <c r="C155">
        <v>23.37</v>
      </c>
      <c r="D155">
        <v>0</v>
      </c>
      <c r="E155" t="s">
        <v>8</v>
      </c>
      <c r="F155" t="s">
        <v>14</v>
      </c>
      <c r="G155">
        <v>19964.746299999999</v>
      </c>
    </row>
    <row r="156" spans="1:7" x14ac:dyDescent="0.2">
      <c r="A156">
        <v>40</v>
      </c>
      <c r="B156" t="s">
        <v>7</v>
      </c>
      <c r="C156">
        <v>25.46</v>
      </c>
      <c r="D156">
        <v>1</v>
      </c>
      <c r="E156" t="s">
        <v>11</v>
      </c>
      <c r="F156" t="s">
        <v>14</v>
      </c>
      <c r="G156">
        <v>7077.1894000000002</v>
      </c>
    </row>
    <row r="157" spans="1:7" x14ac:dyDescent="0.2">
      <c r="A157">
        <v>44</v>
      </c>
      <c r="B157" t="s">
        <v>10</v>
      </c>
      <c r="C157">
        <v>39.520000000000003</v>
      </c>
      <c r="D157">
        <v>0</v>
      </c>
      <c r="E157" t="s">
        <v>11</v>
      </c>
      <c r="F157" t="s">
        <v>13</v>
      </c>
      <c r="G157">
        <v>6948.7007999999996</v>
      </c>
    </row>
    <row r="158" spans="1:7" x14ac:dyDescent="0.2">
      <c r="A158">
        <v>48</v>
      </c>
      <c r="B158" t="s">
        <v>10</v>
      </c>
      <c r="C158">
        <v>24.42</v>
      </c>
      <c r="D158">
        <v>0</v>
      </c>
      <c r="E158" t="s">
        <v>8</v>
      </c>
      <c r="F158" t="s">
        <v>12</v>
      </c>
      <c r="G158">
        <v>21223.675800000001</v>
      </c>
    </row>
    <row r="159" spans="1:7" x14ac:dyDescent="0.2">
      <c r="A159">
        <v>18</v>
      </c>
      <c r="B159" t="s">
        <v>10</v>
      </c>
      <c r="C159">
        <v>25.175000000000001</v>
      </c>
      <c r="D159">
        <v>0</v>
      </c>
      <c r="E159" t="s">
        <v>8</v>
      </c>
      <c r="F159" t="s">
        <v>14</v>
      </c>
      <c r="G159">
        <v>15518.180249999999</v>
      </c>
    </row>
    <row r="160" spans="1:7" x14ac:dyDescent="0.2">
      <c r="A160">
        <v>30</v>
      </c>
      <c r="B160" t="s">
        <v>10</v>
      </c>
      <c r="C160">
        <v>35.53</v>
      </c>
      <c r="D160">
        <v>0</v>
      </c>
      <c r="E160" t="s">
        <v>8</v>
      </c>
      <c r="F160" t="s">
        <v>12</v>
      </c>
      <c r="G160">
        <v>36950.256699999998</v>
      </c>
    </row>
    <row r="161" spans="1:7" x14ac:dyDescent="0.2">
      <c r="A161">
        <v>50</v>
      </c>
      <c r="B161" t="s">
        <v>7</v>
      </c>
      <c r="C161">
        <v>27.83</v>
      </c>
      <c r="D161">
        <v>3</v>
      </c>
      <c r="E161" t="s">
        <v>11</v>
      </c>
      <c r="F161" t="s">
        <v>12</v>
      </c>
      <c r="G161">
        <v>19749.383379999999</v>
      </c>
    </row>
    <row r="162" spans="1:7" x14ac:dyDescent="0.2">
      <c r="A162">
        <v>42</v>
      </c>
      <c r="B162" t="s">
        <v>7</v>
      </c>
      <c r="C162">
        <v>26.6</v>
      </c>
      <c r="D162">
        <v>0</v>
      </c>
      <c r="E162" t="s">
        <v>8</v>
      </c>
      <c r="F162" t="s">
        <v>13</v>
      </c>
      <c r="G162">
        <v>21348.705999999998</v>
      </c>
    </row>
    <row r="163" spans="1:7" x14ac:dyDescent="0.2">
      <c r="A163">
        <v>18</v>
      </c>
      <c r="B163" t="s">
        <v>7</v>
      </c>
      <c r="C163">
        <v>36.85</v>
      </c>
      <c r="D163">
        <v>0</v>
      </c>
      <c r="E163" t="s">
        <v>8</v>
      </c>
      <c r="F163" t="s">
        <v>12</v>
      </c>
      <c r="G163">
        <v>36149.483500000002</v>
      </c>
    </row>
    <row r="164" spans="1:7" x14ac:dyDescent="0.2">
      <c r="A164">
        <v>54</v>
      </c>
      <c r="B164" t="s">
        <v>10</v>
      </c>
      <c r="C164">
        <v>39.6</v>
      </c>
      <c r="D164">
        <v>1</v>
      </c>
      <c r="E164" t="s">
        <v>11</v>
      </c>
      <c r="F164" t="s">
        <v>9</v>
      </c>
      <c r="G164">
        <v>10450.552</v>
      </c>
    </row>
    <row r="165" spans="1:7" x14ac:dyDescent="0.2">
      <c r="A165">
        <v>32</v>
      </c>
      <c r="B165" t="s">
        <v>7</v>
      </c>
      <c r="C165">
        <v>29.8</v>
      </c>
      <c r="D165">
        <v>2</v>
      </c>
      <c r="E165" t="s">
        <v>11</v>
      </c>
      <c r="F165" t="s">
        <v>9</v>
      </c>
      <c r="G165">
        <v>5152.134</v>
      </c>
    </row>
    <row r="166" spans="1:7" x14ac:dyDescent="0.2">
      <c r="A166">
        <v>37</v>
      </c>
      <c r="B166" t="s">
        <v>10</v>
      </c>
      <c r="C166">
        <v>29.64</v>
      </c>
      <c r="D166">
        <v>0</v>
      </c>
      <c r="E166" t="s">
        <v>11</v>
      </c>
      <c r="F166" t="s">
        <v>13</v>
      </c>
      <c r="G166">
        <v>5028.1466</v>
      </c>
    </row>
    <row r="167" spans="1:7" x14ac:dyDescent="0.2">
      <c r="A167">
        <v>47</v>
      </c>
      <c r="B167" t="s">
        <v>10</v>
      </c>
      <c r="C167">
        <v>28.215</v>
      </c>
      <c r="D167">
        <v>4</v>
      </c>
      <c r="E167" t="s">
        <v>11</v>
      </c>
      <c r="F167" t="s">
        <v>14</v>
      </c>
      <c r="G167">
        <v>10407.085849999999</v>
      </c>
    </row>
    <row r="168" spans="1:7" x14ac:dyDescent="0.2">
      <c r="A168">
        <v>20</v>
      </c>
      <c r="B168" t="s">
        <v>7</v>
      </c>
      <c r="C168">
        <v>37</v>
      </c>
      <c r="D168">
        <v>5</v>
      </c>
      <c r="E168" t="s">
        <v>11</v>
      </c>
      <c r="F168" t="s">
        <v>9</v>
      </c>
      <c r="G168">
        <v>4830.63</v>
      </c>
    </row>
    <row r="169" spans="1:7" x14ac:dyDescent="0.2">
      <c r="A169">
        <v>32</v>
      </c>
      <c r="B169" t="s">
        <v>7</v>
      </c>
      <c r="C169">
        <v>33.155000000000001</v>
      </c>
      <c r="D169">
        <v>3</v>
      </c>
      <c r="E169" t="s">
        <v>11</v>
      </c>
      <c r="F169" t="s">
        <v>13</v>
      </c>
      <c r="G169">
        <v>6128.79745</v>
      </c>
    </row>
    <row r="170" spans="1:7" x14ac:dyDescent="0.2">
      <c r="A170">
        <v>19</v>
      </c>
      <c r="B170" t="s">
        <v>7</v>
      </c>
      <c r="C170">
        <v>31.824999999999999</v>
      </c>
      <c r="D170">
        <v>1</v>
      </c>
      <c r="E170" t="s">
        <v>11</v>
      </c>
      <c r="F170" t="s">
        <v>13</v>
      </c>
      <c r="G170">
        <v>2719.2797500000001</v>
      </c>
    </row>
    <row r="171" spans="1:7" x14ac:dyDescent="0.2">
      <c r="A171">
        <v>27</v>
      </c>
      <c r="B171" t="s">
        <v>10</v>
      </c>
      <c r="C171">
        <v>18.905000000000001</v>
      </c>
      <c r="D171">
        <v>3</v>
      </c>
      <c r="E171" t="s">
        <v>11</v>
      </c>
      <c r="F171" t="s">
        <v>14</v>
      </c>
      <c r="G171">
        <v>4827.9049500000001</v>
      </c>
    </row>
    <row r="172" spans="1:7" x14ac:dyDescent="0.2">
      <c r="A172">
        <v>63</v>
      </c>
      <c r="B172" t="s">
        <v>10</v>
      </c>
      <c r="C172">
        <v>41.47</v>
      </c>
      <c r="D172">
        <v>0</v>
      </c>
      <c r="E172" t="s">
        <v>11</v>
      </c>
      <c r="F172" t="s">
        <v>12</v>
      </c>
      <c r="G172">
        <v>13405.390299999999</v>
      </c>
    </row>
    <row r="173" spans="1:7" x14ac:dyDescent="0.2">
      <c r="A173">
        <v>49</v>
      </c>
      <c r="B173" t="s">
        <v>10</v>
      </c>
      <c r="C173">
        <v>30.3</v>
      </c>
      <c r="D173">
        <v>0</v>
      </c>
      <c r="E173" t="s">
        <v>11</v>
      </c>
      <c r="F173" t="s">
        <v>9</v>
      </c>
      <c r="G173">
        <v>8116.68</v>
      </c>
    </row>
    <row r="174" spans="1:7" x14ac:dyDescent="0.2">
      <c r="A174">
        <v>18</v>
      </c>
      <c r="B174" t="s">
        <v>10</v>
      </c>
      <c r="C174">
        <v>15.96</v>
      </c>
      <c r="D174">
        <v>0</v>
      </c>
      <c r="E174" t="s">
        <v>11</v>
      </c>
      <c r="F174" t="s">
        <v>14</v>
      </c>
      <c r="G174">
        <v>1694.7963999999999</v>
      </c>
    </row>
    <row r="175" spans="1:7" x14ac:dyDescent="0.2">
      <c r="A175">
        <v>35</v>
      </c>
      <c r="B175" t="s">
        <v>7</v>
      </c>
      <c r="C175">
        <v>34.799999999999997</v>
      </c>
      <c r="D175">
        <v>1</v>
      </c>
      <c r="E175" t="s">
        <v>11</v>
      </c>
      <c r="F175" t="s">
        <v>9</v>
      </c>
      <c r="G175">
        <v>5246.0469999999996</v>
      </c>
    </row>
    <row r="176" spans="1:7" x14ac:dyDescent="0.2">
      <c r="A176">
        <v>24</v>
      </c>
      <c r="B176" t="s">
        <v>7</v>
      </c>
      <c r="C176">
        <v>33.344999999999999</v>
      </c>
      <c r="D176">
        <v>0</v>
      </c>
      <c r="E176" t="s">
        <v>11</v>
      </c>
      <c r="F176" t="s">
        <v>13</v>
      </c>
      <c r="G176">
        <v>2855.4375500000001</v>
      </c>
    </row>
    <row r="177" spans="1:7" x14ac:dyDescent="0.2">
      <c r="A177">
        <v>63</v>
      </c>
      <c r="B177" t="s">
        <v>7</v>
      </c>
      <c r="C177">
        <v>37.700000000000003</v>
      </c>
      <c r="D177">
        <v>0</v>
      </c>
      <c r="E177" t="s">
        <v>8</v>
      </c>
      <c r="F177" t="s">
        <v>9</v>
      </c>
      <c r="G177">
        <v>48824.45</v>
      </c>
    </row>
    <row r="178" spans="1:7" x14ac:dyDescent="0.2">
      <c r="A178">
        <v>38</v>
      </c>
      <c r="B178" t="s">
        <v>10</v>
      </c>
      <c r="C178">
        <v>27.835000000000001</v>
      </c>
      <c r="D178">
        <v>2</v>
      </c>
      <c r="E178" t="s">
        <v>11</v>
      </c>
      <c r="F178" t="s">
        <v>13</v>
      </c>
      <c r="G178">
        <v>6455.86265</v>
      </c>
    </row>
    <row r="179" spans="1:7" x14ac:dyDescent="0.2">
      <c r="A179">
        <v>54</v>
      </c>
      <c r="B179" t="s">
        <v>10</v>
      </c>
      <c r="C179">
        <v>29.2</v>
      </c>
      <c r="D179">
        <v>1</v>
      </c>
      <c r="E179" t="s">
        <v>11</v>
      </c>
      <c r="F179" t="s">
        <v>9</v>
      </c>
      <c r="G179">
        <v>10436.096</v>
      </c>
    </row>
    <row r="180" spans="1:7" x14ac:dyDescent="0.2">
      <c r="A180">
        <v>46</v>
      </c>
      <c r="B180" t="s">
        <v>7</v>
      </c>
      <c r="C180">
        <v>28.9</v>
      </c>
      <c r="D180">
        <v>2</v>
      </c>
      <c r="E180" t="s">
        <v>11</v>
      </c>
      <c r="F180" t="s">
        <v>9</v>
      </c>
      <c r="G180">
        <v>8823.2790000000005</v>
      </c>
    </row>
    <row r="181" spans="1:7" x14ac:dyDescent="0.2">
      <c r="A181">
        <v>41</v>
      </c>
      <c r="B181" t="s">
        <v>7</v>
      </c>
      <c r="C181">
        <v>33.155000000000001</v>
      </c>
      <c r="D181">
        <v>3</v>
      </c>
      <c r="E181" t="s">
        <v>11</v>
      </c>
      <c r="F181" t="s">
        <v>14</v>
      </c>
      <c r="G181">
        <v>8538.28845</v>
      </c>
    </row>
    <row r="182" spans="1:7" x14ac:dyDescent="0.2">
      <c r="A182">
        <v>58</v>
      </c>
      <c r="B182" t="s">
        <v>10</v>
      </c>
      <c r="C182">
        <v>28.594999999999999</v>
      </c>
      <c r="D182">
        <v>0</v>
      </c>
      <c r="E182" t="s">
        <v>11</v>
      </c>
      <c r="F182" t="s">
        <v>13</v>
      </c>
      <c r="G182">
        <v>11735.87905</v>
      </c>
    </row>
    <row r="183" spans="1:7" x14ac:dyDescent="0.2">
      <c r="A183">
        <v>18</v>
      </c>
      <c r="B183" t="s">
        <v>7</v>
      </c>
      <c r="C183">
        <v>38.28</v>
      </c>
      <c r="D183">
        <v>0</v>
      </c>
      <c r="E183" t="s">
        <v>11</v>
      </c>
      <c r="F183" t="s">
        <v>12</v>
      </c>
      <c r="G183">
        <v>1631.8212000000001</v>
      </c>
    </row>
    <row r="184" spans="1:7" x14ac:dyDescent="0.2">
      <c r="A184">
        <v>22</v>
      </c>
      <c r="B184" t="s">
        <v>10</v>
      </c>
      <c r="C184">
        <v>19.95</v>
      </c>
      <c r="D184">
        <v>3</v>
      </c>
      <c r="E184" t="s">
        <v>11</v>
      </c>
      <c r="F184" t="s">
        <v>14</v>
      </c>
      <c r="G184">
        <v>4005.4225000000001</v>
      </c>
    </row>
    <row r="185" spans="1:7" x14ac:dyDescent="0.2">
      <c r="A185">
        <v>44</v>
      </c>
      <c r="B185" t="s">
        <v>7</v>
      </c>
      <c r="C185">
        <v>26.41</v>
      </c>
      <c r="D185">
        <v>0</v>
      </c>
      <c r="E185" t="s">
        <v>11</v>
      </c>
      <c r="F185" t="s">
        <v>13</v>
      </c>
      <c r="G185">
        <v>7419.4778999999999</v>
      </c>
    </row>
    <row r="186" spans="1:7" x14ac:dyDescent="0.2">
      <c r="A186">
        <v>44</v>
      </c>
      <c r="B186" t="s">
        <v>10</v>
      </c>
      <c r="C186">
        <v>30.69</v>
      </c>
      <c r="D186">
        <v>2</v>
      </c>
      <c r="E186" t="s">
        <v>11</v>
      </c>
      <c r="F186" t="s">
        <v>12</v>
      </c>
      <c r="G186">
        <v>7731.4270999999999</v>
      </c>
    </row>
    <row r="187" spans="1:7" x14ac:dyDescent="0.2">
      <c r="A187">
        <v>36</v>
      </c>
      <c r="B187" t="s">
        <v>10</v>
      </c>
      <c r="C187">
        <v>41.895000000000003</v>
      </c>
      <c r="D187">
        <v>3</v>
      </c>
      <c r="E187" t="s">
        <v>8</v>
      </c>
      <c r="F187" t="s">
        <v>14</v>
      </c>
      <c r="G187">
        <v>43753.337050000002</v>
      </c>
    </row>
    <row r="188" spans="1:7" x14ac:dyDescent="0.2">
      <c r="A188">
        <v>26</v>
      </c>
      <c r="B188" t="s">
        <v>7</v>
      </c>
      <c r="C188">
        <v>29.92</v>
      </c>
      <c r="D188">
        <v>2</v>
      </c>
      <c r="E188" t="s">
        <v>11</v>
      </c>
      <c r="F188" t="s">
        <v>12</v>
      </c>
      <c r="G188">
        <v>3981.9767999999999</v>
      </c>
    </row>
    <row r="189" spans="1:7" x14ac:dyDescent="0.2">
      <c r="A189">
        <v>30</v>
      </c>
      <c r="B189" t="s">
        <v>7</v>
      </c>
      <c r="C189">
        <v>30.9</v>
      </c>
      <c r="D189">
        <v>3</v>
      </c>
      <c r="E189" t="s">
        <v>11</v>
      </c>
      <c r="F189" t="s">
        <v>9</v>
      </c>
      <c r="G189">
        <v>5325.6509999999998</v>
      </c>
    </row>
    <row r="190" spans="1:7" x14ac:dyDescent="0.2">
      <c r="A190">
        <v>41</v>
      </c>
      <c r="B190" t="s">
        <v>7</v>
      </c>
      <c r="C190">
        <v>32.200000000000003</v>
      </c>
      <c r="D190">
        <v>1</v>
      </c>
      <c r="E190" t="s">
        <v>11</v>
      </c>
      <c r="F190" t="s">
        <v>9</v>
      </c>
      <c r="G190">
        <v>6775.9610000000002</v>
      </c>
    </row>
    <row r="191" spans="1:7" x14ac:dyDescent="0.2">
      <c r="A191">
        <v>29</v>
      </c>
      <c r="B191" t="s">
        <v>7</v>
      </c>
      <c r="C191">
        <v>32.11</v>
      </c>
      <c r="D191">
        <v>2</v>
      </c>
      <c r="E191" t="s">
        <v>11</v>
      </c>
      <c r="F191" t="s">
        <v>13</v>
      </c>
      <c r="G191">
        <v>4922.9159</v>
      </c>
    </row>
    <row r="192" spans="1:7" x14ac:dyDescent="0.2">
      <c r="A192">
        <v>61</v>
      </c>
      <c r="B192" t="s">
        <v>10</v>
      </c>
      <c r="C192">
        <v>31.57</v>
      </c>
      <c r="D192">
        <v>0</v>
      </c>
      <c r="E192" t="s">
        <v>11</v>
      </c>
      <c r="F192" t="s">
        <v>12</v>
      </c>
      <c r="G192">
        <v>12557.605299999999</v>
      </c>
    </row>
    <row r="193" spans="1:7" x14ac:dyDescent="0.2">
      <c r="A193">
        <v>36</v>
      </c>
      <c r="B193" t="s">
        <v>7</v>
      </c>
      <c r="C193">
        <v>26.2</v>
      </c>
      <c r="D193">
        <v>0</v>
      </c>
      <c r="E193" t="s">
        <v>11</v>
      </c>
      <c r="F193" t="s">
        <v>9</v>
      </c>
      <c r="G193">
        <v>4883.866</v>
      </c>
    </row>
    <row r="194" spans="1:7" x14ac:dyDescent="0.2">
      <c r="A194">
        <v>25</v>
      </c>
      <c r="B194" t="s">
        <v>10</v>
      </c>
      <c r="C194">
        <v>25.74</v>
      </c>
      <c r="D194">
        <v>0</v>
      </c>
      <c r="E194" t="s">
        <v>11</v>
      </c>
      <c r="F194" t="s">
        <v>12</v>
      </c>
      <c r="G194">
        <v>2137.6536000000001</v>
      </c>
    </row>
    <row r="195" spans="1:7" x14ac:dyDescent="0.2">
      <c r="A195">
        <v>56</v>
      </c>
      <c r="B195" t="s">
        <v>7</v>
      </c>
      <c r="C195">
        <v>26.6</v>
      </c>
      <c r="D195">
        <v>1</v>
      </c>
      <c r="E195" t="s">
        <v>11</v>
      </c>
      <c r="F195" t="s">
        <v>13</v>
      </c>
      <c r="G195">
        <v>12044.342000000001</v>
      </c>
    </row>
    <row r="196" spans="1:7" x14ac:dyDescent="0.2">
      <c r="A196">
        <v>18</v>
      </c>
      <c r="B196" t="s">
        <v>10</v>
      </c>
      <c r="C196">
        <v>34.43</v>
      </c>
      <c r="D196">
        <v>0</v>
      </c>
      <c r="E196" t="s">
        <v>11</v>
      </c>
      <c r="F196" t="s">
        <v>12</v>
      </c>
      <c r="G196">
        <v>1137.4697000000001</v>
      </c>
    </row>
    <row r="197" spans="1:7" x14ac:dyDescent="0.2">
      <c r="A197">
        <v>19</v>
      </c>
      <c r="B197" t="s">
        <v>10</v>
      </c>
      <c r="C197">
        <v>30.59</v>
      </c>
      <c r="D197">
        <v>0</v>
      </c>
      <c r="E197" t="s">
        <v>11</v>
      </c>
      <c r="F197" t="s">
        <v>13</v>
      </c>
      <c r="G197">
        <v>1639.5631000000001</v>
      </c>
    </row>
    <row r="198" spans="1:7" x14ac:dyDescent="0.2">
      <c r="A198">
        <v>39</v>
      </c>
      <c r="B198" t="s">
        <v>7</v>
      </c>
      <c r="C198">
        <v>32.799999999999997</v>
      </c>
      <c r="D198">
        <v>0</v>
      </c>
      <c r="E198" t="s">
        <v>11</v>
      </c>
      <c r="F198" t="s">
        <v>9</v>
      </c>
      <c r="G198">
        <v>5649.7150000000001</v>
      </c>
    </row>
    <row r="199" spans="1:7" x14ac:dyDescent="0.2">
      <c r="A199">
        <v>45</v>
      </c>
      <c r="B199" t="s">
        <v>7</v>
      </c>
      <c r="C199">
        <v>28.6</v>
      </c>
      <c r="D199">
        <v>2</v>
      </c>
      <c r="E199" t="s">
        <v>11</v>
      </c>
      <c r="F199" t="s">
        <v>12</v>
      </c>
      <c r="G199">
        <v>8516.8289999999997</v>
      </c>
    </row>
    <row r="200" spans="1:7" x14ac:dyDescent="0.2">
      <c r="A200">
        <v>51</v>
      </c>
      <c r="B200" t="s">
        <v>7</v>
      </c>
      <c r="C200">
        <v>18.05</v>
      </c>
      <c r="D200">
        <v>0</v>
      </c>
      <c r="E200" t="s">
        <v>11</v>
      </c>
      <c r="F200" t="s">
        <v>13</v>
      </c>
      <c r="G200">
        <v>9644.2525000000005</v>
      </c>
    </row>
    <row r="201" spans="1:7" x14ac:dyDescent="0.2">
      <c r="A201">
        <v>64</v>
      </c>
      <c r="B201" t="s">
        <v>7</v>
      </c>
      <c r="C201">
        <v>39.33</v>
      </c>
      <c r="D201">
        <v>0</v>
      </c>
      <c r="E201" t="s">
        <v>11</v>
      </c>
      <c r="F201" t="s">
        <v>14</v>
      </c>
      <c r="G201">
        <v>14901.5167</v>
      </c>
    </row>
    <row r="202" spans="1:7" x14ac:dyDescent="0.2">
      <c r="A202">
        <v>19</v>
      </c>
      <c r="B202" t="s">
        <v>7</v>
      </c>
      <c r="C202">
        <v>32.11</v>
      </c>
      <c r="D202">
        <v>0</v>
      </c>
      <c r="E202" t="s">
        <v>11</v>
      </c>
      <c r="F202" t="s">
        <v>13</v>
      </c>
      <c r="G202">
        <v>2130.6759000000002</v>
      </c>
    </row>
    <row r="203" spans="1:7" x14ac:dyDescent="0.2">
      <c r="A203">
        <v>48</v>
      </c>
      <c r="B203" t="s">
        <v>7</v>
      </c>
      <c r="C203">
        <v>32.229999999999997</v>
      </c>
      <c r="D203">
        <v>1</v>
      </c>
      <c r="E203" t="s">
        <v>11</v>
      </c>
      <c r="F203" t="s">
        <v>12</v>
      </c>
      <c r="G203">
        <v>8871.1517000000003</v>
      </c>
    </row>
    <row r="204" spans="1:7" x14ac:dyDescent="0.2">
      <c r="A204">
        <v>60</v>
      </c>
      <c r="B204" t="s">
        <v>7</v>
      </c>
      <c r="C204">
        <v>24.035</v>
      </c>
      <c r="D204">
        <v>0</v>
      </c>
      <c r="E204" t="s">
        <v>11</v>
      </c>
      <c r="F204" t="s">
        <v>13</v>
      </c>
      <c r="G204">
        <v>13012.20865</v>
      </c>
    </row>
    <row r="205" spans="1:7" x14ac:dyDescent="0.2">
      <c r="A205">
        <v>27</v>
      </c>
      <c r="B205" t="s">
        <v>7</v>
      </c>
      <c r="C205">
        <v>36.08</v>
      </c>
      <c r="D205">
        <v>0</v>
      </c>
      <c r="E205" t="s">
        <v>8</v>
      </c>
      <c r="F205" t="s">
        <v>12</v>
      </c>
      <c r="G205">
        <v>37133.898200000003</v>
      </c>
    </row>
    <row r="206" spans="1:7" x14ac:dyDescent="0.2">
      <c r="A206">
        <v>46</v>
      </c>
      <c r="B206" t="s">
        <v>10</v>
      </c>
      <c r="C206">
        <v>22.3</v>
      </c>
      <c r="D206">
        <v>0</v>
      </c>
      <c r="E206" t="s">
        <v>11</v>
      </c>
      <c r="F206" t="s">
        <v>9</v>
      </c>
      <c r="G206">
        <v>7147.1049999999996</v>
      </c>
    </row>
    <row r="207" spans="1:7" x14ac:dyDescent="0.2">
      <c r="A207">
        <v>28</v>
      </c>
      <c r="B207" t="s">
        <v>7</v>
      </c>
      <c r="C207">
        <v>28.88</v>
      </c>
      <c r="D207">
        <v>1</v>
      </c>
      <c r="E207" t="s">
        <v>11</v>
      </c>
      <c r="F207" t="s">
        <v>14</v>
      </c>
      <c r="G207">
        <v>4337.7352000000001</v>
      </c>
    </row>
    <row r="208" spans="1:7" x14ac:dyDescent="0.2">
      <c r="A208">
        <v>59</v>
      </c>
      <c r="B208" t="s">
        <v>10</v>
      </c>
      <c r="C208">
        <v>26.4</v>
      </c>
      <c r="D208">
        <v>0</v>
      </c>
      <c r="E208" t="s">
        <v>11</v>
      </c>
      <c r="F208" t="s">
        <v>12</v>
      </c>
      <c r="G208">
        <v>11743.299000000001</v>
      </c>
    </row>
    <row r="209" spans="1:7" x14ac:dyDescent="0.2">
      <c r="A209">
        <v>35</v>
      </c>
      <c r="B209" t="s">
        <v>10</v>
      </c>
      <c r="C209">
        <v>27.74</v>
      </c>
      <c r="D209">
        <v>2</v>
      </c>
      <c r="E209" t="s">
        <v>8</v>
      </c>
      <c r="F209" t="s">
        <v>14</v>
      </c>
      <c r="G209">
        <v>20984.0936</v>
      </c>
    </row>
    <row r="210" spans="1:7" x14ac:dyDescent="0.2">
      <c r="A210">
        <v>63</v>
      </c>
      <c r="B210" t="s">
        <v>7</v>
      </c>
      <c r="C210">
        <v>31.8</v>
      </c>
      <c r="D210">
        <v>0</v>
      </c>
      <c r="E210" t="s">
        <v>11</v>
      </c>
      <c r="F210" t="s">
        <v>9</v>
      </c>
      <c r="G210">
        <v>13880.949000000001</v>
      </c>
    </row>
    <row r="211" spans="1:7" x14ac:dyDescent="0.2">
      <c r="A211">
        <v>40</v>
      </c>
      <c r="B211" t="s">
        <v>10</v>
      </c>
      <c r="C211">
        <v>41.23</v>
      </c>
      <c r="D211">
        <v>1</v>
      </c>
      <c r="E211" t="s">
        <v>11</v>
      </c>
      <c r="F211" t="s">
        <v>14</v>
      </c>
      <c r="G211">
        <v>6610.1097</v>
      </c>
    </row>
    <row r="212" spans="1:7" x14ac:dyDescent="0.2">
      <c r="A212">
        <v>20</v>
      </c>
      <c r="B212" t="s">
        <v>10</v>
      </c>
      <c r="C212">
        <v>33</v>
      </c>
      <c r="D212">
        <v>1</v>
      </c>
      <c r="E212" t="s">
        <v>11</v>
      </c>
      <c r="F212" t="s">
        <v>9</v>
      </c>
      <c r="G212">
        <v>1980.07</v>
      </c>
    </row>
    <row r="213" spans="1:7" x14ac:dyDescent="0.2">
      <c r="A213">
        <v>40</v>
      </c>
      <c r="B213" t="s">
        <v>10</v>
      </c>
      <c r="C213">
        <v>30.875</v>
      </c>
      <c r="D213">
        <v>4</v>
      </c>
      <c r="E213" t="s">
        <v>11</v>
      </c>
      <c r="F213" t="s">
        <v>13</v>
      </c>
      <c r="G213">
        <v>8162.7162500000004</v>
      </c>
    </row>
    <row r="214" spans="1:7" x14ac:dyDescent="0.2">
      <c r="A214">
        <v>24</v>
      </c>
      <c r="B214" t="s">
        <v>10</v>
      </c>
      <c r="C214">
        <v>28.5</v>
      </c>
      <c r="D214">
        <v>2</v>
      </c>
      <c r="E214" t="s">
        <v>11</v>
      </c>
      <c r="F214" t="s">
        <v>13</v>
      </c>
      <c r="G214">
        <v>3537.703</v>
      </c>
    </row>
    <row r="215" spans="1:7" x14ac:dyDescent="0.2">
      <c r="A215">
        <v>34</v>
      </c>
      <c r="B215" t="s">
        <v>7</v>
      </c>
      <c r="C215">
        <v>26.73</v>
      </c>
      <c r="D215">
        <v>1</v>
      </c>
      <c r="E215" t="s">
        <v>11</v>
      </c>
      <c r="F215" t="s">
        <v>12</v>
      </c>
      <c r="G215">
        <v>5002.7826999999997</v>
      </c>
    </row>
    <row r="216" spans="1:7" x14ac:dyDescent="0.2">
      <c r="A216">
        <v>45</v>
      </c>
      <c r="B216" t="s">
        <v>7</v>
      </c>
      <c r="C216">
        <v>30.9</v>
      </c>
      <c r="D216">
        <v>2</v>
      </c>
      <c r="E216" t="s">
        <v>11</v>
      </c>
      <c r="F216" t="s">
        <v>9</v>
      </c>
      <c r="G216">
        <v>8520.0259999999998</v>
      </c>
    </row>
    <row r="217" spans="1:7" x14ac:dyDescent="0.2">
      <c r="A217">
        <v>41</v>
      </c>
      <c r="B217" t="s">
        <v>7</v>
      </c>
      <c r="C217">
        <v>37.1</v>
      </c>
      <c r="D217">
        <v>2</v>
      </c>
      <c r="E217" t="s">
        <v>11</v>
      </c>
      <c r="F217" t="s">
        <v>9</v>
      </c>
      <c r="G217">
        <v>7371.7719999999999</v>
      </c>
    </row>
    <row r="218" spans="1:7" x14ac:dyDescent="0.2">
      <c r="A218">
        <v>53</v>
      </c>
      <c r="B218" t="s">
        <v>7</v>
      </c>
      <c r="C218">
        <v>26.6</v>
      </c>
      <c r="D218">
        <v>0</v>
      </c>
      <c r="E218" t="s">
        <v>11</v>
      </c>
      <c r="F218" t="s">
        <v>13</v>
      </c>
      <c r="G218">
        <v>10355.641</v>
      </c>
    </row>
    <row r="219" spans="1:7" x14ac:dyDescent="0.2">
      <c r="A219">
        <v>27</v>
      </c>
      <c r="B219" t="s">
        <v>10</v>
      </c>
      <c r="C219">
        <v>23.1</v>
      </c>
      <c r="D219">
        <v>0</v>
      </c>
      <c r="E219" t="s">
        <v>11</v>
      </c>
      <c r="F219" t="s">
        <v>12</v>
      </c>
      <c r="G219">
        <v>2483.7359999999999</v>
      </c>
    </row>
    <row r="220" spans="1:7" x14ac:dyDescent="0.2">
      <c r="A220">
        <v>26</v>
      </c>
      <c r="B220" t="s">
        <v>7</v>
      </c>
      <c r="C220">
        <v>29.92</v>
      </c>
      <c r="D220">
        <v>1</v>
      </c>
      <c r="E220" t="s">
        <v>11</v>
      </c>
      <c r="F220" t="s">
        <v>12</v>
      </c>
      <c r="G220">
        <v>3392.9767999999999</v>
      </c>
    </row>
    <row r="221" spans="1:7" x14ac:dyDescent="0.2">
      <c r="A221">
        <v>24</v>
      </c>
      <c r="B221" t="s">
        <v>7</v>
      </c>
      <c r="C221">
        <v>23.21</v>
      </c>
      <c r="D221">
        <v>0</v>
      </c>
      <c r="E221" t="s">
        <v>11</v>
      </c>
      <c r="F221" t="s">
        <v>12</v>
      </c>
      <c r="G221">
        <v>25081.76784</v>
      </c>
    </row>
    <row r="222" spans="1:7" x14ac:dyDescent="0.2">
      <c r="A222">
        <v>34</v>
      </c>
      <c r="B222" t="s">
        <v>7</v>
      </c>
      <c r="C222">
        <v>33.700000000000003</v>
      </c>
      <c r="D222">
        <v>1</v>
      </c>
      <c r="E222" t="s">
        <v>11</v>
      </c>
      <c r="F222" t="s">
        <v>9</v>
      </c>
      <c r="G222">
        <v>5012.4709999999995</v>
      </c>
    </row>
    <row r="223" spans="1:7" x14ac:dyDescent="0.2">
      <c r="A223">
        <v>53</v>
      </c>
      <c r="B223" t="s">
        <v>7</v>
      </c>
      <c r="C223">
        <v>33.25</v>
      </c>
      <c r="D223">
        <v>0</v>
      </c>
      <c r="E223" t="s">
        <v>11</v>
      </c>
      <c r="F223" t="s">
        <v>14</v>
      </c>
      <c r="G223">
        <v>10564.8845</v>
      </c>
    </row>
    <row r="224" spans="1:7" x14ac:dyDescent="0.2">
      <c r="A224">
        <v>32</v>
      </c>
      <c r="B224" t="s">
        <v>10</v>
      </c>
      <c r="C224">
        <v>30.8</v>
      </c>
      <c r="D224">
        <v>3</v>
      </c>
      <c r="E224" t="s">
        <v>11</v>
      </c>
      <c r="F224" t="s">
        <v>9</v>
      </c>
      <c r="G224">
        <v>5253.5240000000003</v>
      </c>
    </row>
    <row r="225" spans="1:7" x14ac:dyDescent="0.2">
      <c r="A225">
        <v>19</v>
      </c>
      <c r="B225" t="s">
        <v>10</v>
      </c>
      <c r="C225">
        <v>34.799999999999997</v>
      </c>
      <c r="D225">
        <v>0</v>
      </c>
      <c r="E225" t="s">
        <v>8</v>
      </c>
      <c r="F225" t="s">
        <v>9</v>
      </c>
      <c r="G225">
        <v>34779.614999999998</v>
      </c>
    </row>
    <row r="226" spans="1:7" x14ac:dyDescent="0.2">
      <c r="A226">
        <v>42</v>
      </c>
      <c r="B226" t="s">
        <v>10</v>
      </c>
      <c r="C226">
        <v>24.64</v>
      </c>
      <c r="D226">
        <v>0</v>
      </c>
      <c r="E226" t="s">
        <v>8</v>
      </c>
      <c r="F226" t="s">
        <v>12</v>
      </c>
      <c r="G226">
        <v>19515.5416</v>
      </c>
    </row>
    <row r="227" spans="1:7" x14ac:dyDescent="0.2">
      <c r="A227">
        <v>55</v>
      </c>
      <c r="B227" t="s">
        <v>10</v>
      </c>
      <c r="C227">
        <v>33.880000000000003</v>
      </c>
      <c r="D227">
        <v>3</v>
      </c>
      <c r="E227" t="s">
        <v>11</v>
      </c>
      <c r="F227" t="s">
        <v>12</v>
      </c>
      <c r="G227">
        <v>11987.1682</v>
      </c>
    </row>
    <row r="228" spans="1:7" x14ac:dyDescent="0.2">
      <c r="A228">
        <v>28</v>
      </c>
      <c r="B228" t="s">
        <v>10</v>
      </c>
      <c r="C228">
        <v>38.06</v>
      </c>
      <c r="D228">
        <v>0</v>
      </c>
      <c r="E228" t="s">
        <v>11</v>
      </c>
      <c r="F228" t="s">
        <v>12</v>
      </c>
      <c r="G228">
        <v>2689.4953999999998</v>
      </c>
    </row>
    <row r="229" spans="1:7" x14ac:dyDescent="0.2">
      <c r="A229">
        <v>58</v>
      </c>
      <c r="B229" t="s">
        <v>7</v>
      </c>
      <c r="C229">
        <v>41.91</v>
      </c>
      <c r="D229">
        <v>0</v>
      </c>
      <c r="E229" t="s">
        <v>11</v>
      </c>
      <c r="F229" t="s">
        <v>12</v>
      </c>
      <c r="G229">
        <v>24227.337240000001</v>
      </c>
    </row>
    <row r="230" spans="1:7" x14ac:dyDescent="0.2">
      <c r="A230">
        <v>41</v>
      </c>
      <c r="B230" t="s">
        <v>7</v>
      </c>
      <c r="C230">
        <v>31.635000000000002</v>
      </c>
      <c r="D230">
        <v>1</v>
      </c>
      <c r="E230" t="s">
        <v>11</v>
      </c>
      <c r="F230" t="s">
        <v>14</v>
      </c>
      <c r="G230">
        <v>7358.1756500000001</v>
      </c>
    </row>
    <row r="231" spans="1:7" x14ac:dyDescent="0.2">
      <c r="A231">
        <v>47</v>
      </c>
      <c r="B231" t="s">
        <v>10</v>
      </c>
      <c r="C231">
        <v>25.46</v>
      </c>
      <c r="D231">
        <v>2</v>
      </c>
      <c r="E231" t="s">
        <v>11</v>
      </c>
      <c r="F231" t="s">
        <v>14</v>
      </c>
      <c r="G231">
        <v>9225.2564000000002</v>
      </c>
    </row>
    <row r="232" spans="1:7" x14ac:dyDescent="0.2">
      <c r="A232">
        <v>42</v>
      </c>
      <c r="B232" t="s">
        <v>7</v>
      </c>
      <c r="C232">
        <v>36.195</v>
      </c>
      <c r="D232">
        <v>1</v>
      </c>
      <c r="E232" t="s">
        <v>11</v>
      </c>
      <c r="F232" t="s">
        <v>13</v>
      </c>
      <c r="G232">
        <v>7443.6430499999997</v>
      </c>
    </row>
    <row r="233" spans="1:7" x14ac:dyDescent="0.2">
      <c r="A233">
        <v>59</v>
      </c>
      <c r="B233" t="s">
        <v>7</v>
      </c>
      <c r="C233">
        <v>27.83</v>
      </c>
      <c r="D233">
        <v>3</v>
      </c>
      <c r="E233" t="s">
        <v>11</v>
      </c>
      <c r="F233" t="s">
        <v>12</v>
      </c>
      <c r="G233">
        <v>14001.286700000001</v>
      </c>
    </row>
    <row r="234" spans="1:7" x14ac:dyDescent="0.2">
      <c r="A234">
        <v>19</v>
      </c>
      <c r="B234" t="s">
        <v>7</v>
      </c>
      <c r="C234">
        <v>17.8</v>
      </c>
      <c r="D234">
        <v>0</v>
      </c>
      <c r="E234" t="s">
        <v>11</v>
      </c>
      <c r="F234" t="s">
        <v>9</v>
      </c>
      <c r="G234">
        <v>1727.7850000000001</v>
      </c>
    </row>
    <row r="235" spans="1:7" x14ac:dyDescent="0.2">
      <c r="A235">
        <v>59</v>
      </c>
      <c r="B235" t="s">
        <v>10</v>
      </c>
      <c r="C235">
        <v>27.5</v>
      </c>
      <c r="D235">
        <v>1</v>
      </c>
      <c r="E235" t="s">
        <v>11</v>
      </c>
      <c r="F235" t="s">
        <v>9</v>
      </c>
      <c r="G235">
        <v>12333.828</v>
      </c>
    </row>
    <row r="236" spans="1:7" x14ac:dyDescent="0.2">
      <c r="A236">
        <v>39</v>
      </c>
      <c r="B236" t="s">
        <v>10</v>
      </c>
      <c r="C236">
        <v>24.51</v>
      </c>
      <c r="D236">
        <v>2</v>
      </c>
      <c r="E236" t="s">
        <v>11</v>
      </c>
      <c r="F236" t="s">
        <v>13</v>
      </c>
      <c r="G236">
        <v>6710.1918999999998</v>
      </c>
    </row>
    <row r="237" spans="1:7" x14ac:dyDescent="0.2">
      <c r="A237">
        <v>40</v>
      </c>
      <c r="B237" t="s">
        <v>7</v>
      </c>
      <c r="C237">
        <v>22.22</v>
      </c>
      <c r="D237">
        <v>2</v>
      </c>
      <c r="E237" t="s">
        <v>8</v>
      </c>
      <c r="F237" t="s">
        <v>12</v>
      </c>
      <c r="G237">
        <v>19444.265800000001</v>
      </c>
    </row>
    <row r="238" spans="1:7" x14ac:dyDescent="0.2">
      <c r="A238">
        <v>18</v>
      </c>
      <c r="B238" t="s">
        <v>7</v>
      </c>
      <c r="C238">
        <v>26.73</v>
      </c>
      <c r="D238">
        <v>0</v>
      </c>
      <c r="E238" t="s">
        <v>11</v>
      </c>
      <c r="F238" t="s">
        <v>12</v>
      </c>
      <c r="G238">
        <v>1615.7666999999999</v>
      </c>
    </row>
    <row r="239" spans="1:7" x14ac:dyDescent="0.2">
      <c r="A239">
        <v>31</v>
      </c>
      <c r="B239" t="s">
        <v>10</v>
      </c>
      <c r="C239">
        <v>38.39</v>
      </c>
      <c r="D239">
        <v>2</v>
      </c>
      <c r="E239" t="s">
        <v>11</v>
      </c>
      <c r="F239" t="s">
        <v>12</v>
      </c>
      <c r="G239">
        <v>4463.2051000000001</v>
      </c>
    </row>
    <row r="240" spans="1:7" x14ac:dyDescent="0.2">
      <c r="A240">
        <v>19</v>
      </c>
      <c r="B240" t="s">
        <v>10</v>
      </c>
      <c r="C240">
        <v>29.07</v>
      </c>
      <c r="D240">
        <v>0</v>
      </c>
      <c r="E240" t="s">
        <v>8</v>
      </c>
      <c r="F240" t="s">
        <v>13</v>
      </c>
      <c r="G240">
        <v>17352.6803</v>
      </c>
    </row>
    <row r="241" spans="1:7" x14ac:dyDescent="0.2">
      <c r="A241">
        <v>44</v>
      </c>
      <c r="B241" t="s">
        <v>10</v>
      </c>
      <c r="C241">
        <v>38.06</v>
      </c>
      <c r="D241">
        <v>1</v>
      </c>
      <c r="E241" t="s">
        <v>11</v>
      </c>
      <c r="F241" t="s">
        <v>12</v>
      </c>
      <c r="G241">
        <v>7152.6714000000002</v>
      </c>
    </row>
    <row r="242" spans="1:7" x14ac:dyDescent="0.2">
      <c r="A242">
        <v>23</v>
      </c>
      <c r="B242" t="s">
        <v>7</v>
      </c>
      <c r="C242">
        <v>36.67</v>
      </c>
      <c r="D242">
        <v>2</v>
      </c>
      <c r="E242" t="s">
        <v>8</v>
      </c>
      <c r="F242" t="s">
        <v>14</v>
      </c>
      <c r="G242">
        <v>38511.628299999997</v>
      </c>
    </row>
    <row r="243" spans="1:7" x14ac:dyDescent="0.2">
      <c r="A243">
        <v>33</v>
      </c>
      <c r="B243" t="s">
        <v>7</v>
      </c>
      <c r="C243">
        <v>22.135000000000002</v>
      </c>
      <c r="D243">
        <v>1</v>
      </c>
      <c r="E243" t="s">
        <v>11</v>
      </c>
      <c r="F243" t="s">
        <v>14</v>
      </c>
      <c r="G243">
        <v>5354.0746499999996</v>
      </c>
    </row>
    <row r="244" spans="1:7" x14ac:dyDescent="0.2">
      <c r="A244">
        <v>55</v>
      </c>
      <c r="B244" t="s">
        <v>7</v>
      </c>
      <c r="C244">
        <v>26.8</v>
      </c>
      <c r="D244">
        <v>1</v>
      </c>
      <c r="E244" t="s">
        <v>11</v>
      </c>
      <c r="F244" t="s">
        <v>9</v>
      </c>
      <c r="G244">
        <v>35160.134570000002</v>
      </c>
    </row>
    <row r="245" spans="1:7" x14ac:dyDescent="0.2">
      <c r="A245">
        <v>40</v>
      </c>
      <c r="B245" t="s">
        <v>10</v>
      </c>
      <c r="C245">
        <v>35.299999999999997</v>
      </c>
      <c r="D245">
        <v>3</v>
      </c>
      <c r="E245" t="s">
        <v>11</v>
      </c>
      <c r="F245" t="s">
        <v>9</v>
      </c>
      <c r="G245">
        <v>7196.8670000000002</v>
      </c>
    </row>
    <row r="246" spans="1:7" x14ac:dyDescent="0.2">
      <c r="A246">
        <v>63</v>
      </c>
      <c r="B246" t="s">
        <v>7</v>
      </c>
      <c r="C246">
        <v>27.74</v>
      </c>
      <c r="D246">
        <v>0</v>
      </c>
      <c r="E246" t="s">
        <v>8</v>
      </c>
      <c r="F246" t="s">
        <v>14</v>
      </c>
      <c r="G246">
        <v>29523.1656</v>
      </c>
    </row>
    <row r="247" spans="1:7" x14ac:dyDescent="0.2">
      <c r="A247">
        <v>54</v>
      </c>
      <c r="B247" t="s">
        <v>10</v>
      </c>
      <c r="C247">
        <v>30.02</v>
      </c>
      <c r="D247">
        <v>0</v>
      </c>
      <c r="E247" t="s">
        <v>11</v>
      </c>
      <c r="F247" t="s">
        <v>13</v>
      </c>
      <c r="G247">
        <v>24476.478510000001</v>
      </c>
    </row>
    <row r="248" spans="1:7" x14ac:dyDescent="0.2">
      <c r="A248">
        <v>60</v>
      </c>
      <c r="B248" t="s">
        <v>7</v>
      </c>
      <c r="C248">
        <v>38.06</v>
      </c>
      <c r="D248">
        <v>0</v>
      </c>
      <c r="E248" t="s">
        <v>11</v>
      </c>
      <c r="F248" t="s">
        <v>12</v>
      </c>
      <c r="G248">
        <v>12648.7034</v>
      </c>
    </row>
    <row r="249" spans="1:7" x14ac:dyDescent="0.2">
      <c r="A249">
        <v>24</v>
      </c>
      <c r="B249" t="s">
        <v>10</v>
      </c>
      <c r="C249">
        <v>35.86</v>
      </c>
      <c r="D249">
        <v>0</v>
      </c>
      <c r="E249" t="s">
        <v>11</v>
      </c>
      <c r="F249" t="s">
        <v>12</v>
      </c>
      <c r="G249">
        <v>1986.9333999999999</v>
      </c>
    </row>
    <row r="250" spans="1:7" x14ac:dyDescent="0.2">
      <c r="A250">
        <v>19</v>
      </c>
      <c r="B250" t="s">
        <v>10</v>
      </c>
      <c r="C250">
        <v>20.9</v>
      </c>
      <c r="D250">
        <v>1</v>
      </c>
      <c r="E250" t="s">
        <v>11</v>
      </c>
      <c r="F250" t="s">
        <v>9</v>
      </c>
      <c r="G250">
        <v>1832.0940000000001</v>
      </c>
    </row>
    <row r="251" spans="1:7" x14ac:dyDescent="0.2">
      <c r="A251">
        <v>29</v>
      </c>
      <c r="B251" t="s">
        <v>10</v>
      </c>
      <c r="C251">
        <v>28.975000000000001</v>
      </c>
      <c r="D251">
        <v>1</v>
      </c>
      <c r="E251" t="s">
        <v>11</v>
      </c>
      <c r="F251" t="s">
        <v>14</v>
      </c>
      <c r="G251">
        <v>4040.55825</v>
      </c>
    </row>
    <row r="252" spans="1:7" x14ac:dyDescent="0.2">
      <c r="A252">
        <v>18</v>
      </c>
      <c r="B252" t="s">
        <v>10</v>
      </c>
      <c r="C252">
        <v>17.29</v>
      </c>
      <c r="D252">
        <v>2</v>
      </c>
      <c r="E252" t="s">
        <v>8</v>
      </c>
      <c r="F252" t="s">
        <v>14</v>
      </c>
      <c r="G252">
        <v>12829.455099999999</v>
      </c>
    </row>
    <row r="253" spans="1:7" x14ac:dyDescent="0.2">
      <c r="A253">
        <v>63</v>
      </c>
      <c r="B253" t="s">
        <v>7</v>
      </c>
      <c r="C253">
        <v>32.200000000000003</v>
      </c>
      <c r="D253">
        <v>2</v>
      </c>
      <c r="E253" t="s">
        <v>8</v>
      </c>
      <c r="F253" t="s">
        <v>9</v>
      </c>
      <c r="G253">
        <v>47305.305</v>
      </c>
    </row>
    <row r="254" spans="1:7" x14ac:dyDescent="0.2">
      <c r="A254">
        <v>54</v>
      </c>
      <c r="B254" t="s">
        <v>10</v>
      </c>
      <c r="C254">
        <v>34.21</v>
      </c>
      <c r="D254">
        <v>2</v>
      </c>
      <c r="E254" t="s">
        <v>8</v>
      </c>
      <c r="F254" t="s">
        <v>12</v>
      </c>
      <c r="G254">
        <v>44260.749900000003</v>
      </c>
    </row>
    <row r="255" spans="1:7" x14ac:dyDescent="0.2">
      <c r="A255">
        <v>27</v>
      </c>
      <c r="B255" t="s">
        <v>10</v>
      </c>
      <c r="C255">
        <v>30.3</v>
      </c>
      <c r="D255">
        <v>3</v>
      </c>
      <c r="E255" t="s">
        <v>11</v>
      </c>
      <c r="F255" t="s">
        <v>9</v>
      </c>
      <c r="G255">
        <v>4260.7439999999997</v>
      </c>
    </row>
    <row r="256" spans="1:7" x14ac:dyDescent="0.2">
      <c r="A256">
        <v>50</v>
      </c>
      <c r="B256" t="s">
        <v>10</v>
      </c>
      <c r="C256">
        <v>31.824999999999999</v>
      </c>
      <c r="D256">
        <v>0</v>
      </c>
      <c r="E256" t="s">
        <v>8</v>
      </c>
      <c r="F256" t="s">
        <v>14</v>
      </c>
      <c r="G256">
        <v>41097.161749999999</v>
      </c>
    </row>
    <row r="257" spans="1:7" x14ac:dyDescent="0.2">
      <c r="A257">
        <v>55</v>
      </c>
      <c r="B257" t="s">
        <v>7</v>
      </c>
      <c r="C257">
        <v>25.364999999999998</v>
      </c>
      <c r="D257">
        <v>3</v>
      </c>
      <c r="E257" t="s">
        <v>11</v>
      </c>
      <c r="F257" t="s">
        <v>14</v>
      </c>
      <c r="G257">
        <v>13047.332350000001</v>
      </c>
    </row>
    <row r="258" spans="1:7" x14ac:dyDescent="0.2">
      <c r="A258">
        <v>56</v>
      </c>
      <c r="B258" t="s">
        <v>10</v>
      </c>
      <c r="C258">
        <v>33.630000000000003</v>
      </c>
      <c r="D258">
        <v>0</v>
      </c>
      <c r="E258" t="s">
        <v>8</v>
      </c>
      <c r="F258" t="s">
        <v>13</v>
      </c>
      <c r="G258">
        <v>43921.183700000001</v>
      </c>
    </row>
    <row r="259" spans="1:7" x14ac:dyDescent="0.2">
      <c r="A259">
        <v>38</v>
      </c>
      <c r="B259" t="s">
        <v>7</v>
      </c>
      <c r="C259">
        <v>40.15</v>
      </c>
      <c r="D259">
        <v>0</v>
      </c>
      <c r="E259" t="s">
        <v>11</v>
      </c>
      <c r="F259" t="s">
        <v>12</v>
      </c>
      <c r="G259">
        <v>5400.9804999999997</v>
      </c>
    </row>
    <row r="260" spans="1:7" x14ac:dyDescent="0.2">
      <c r="A260">
        <v>51</v>
      </c>
      <c r="B260" t="s">
        <v>10</v>
      </c>
      <c r="C260">
        <v>24.414999999999999</v>
      </c>
      <c r="D260">
        <v>4</v>
      </c>
      <c r="E260" t="s">
        <v>11</v>
      </c>
      <c r="F260" t="s">
        <v>13</v>
      </c>
      <c r="G260">
        <v>11520.099850000001</v>
      </c>
    </row>
    <row r="261" spans="1:7" x14ac:dyDescent="0.2">
      <c r="A261">
        <v>19</v>
      </c>
      <c r="B261" t="s">
        <v>10</v>
      </c>
      <c r="C261">
        <v>31.92</v>
      </c>
      <c r="D261">
        <v>0</v>
      </c>
      <c r="E261" t="s">
        <v>8</v>
      </c>
      <c r="F261" t="s">
        <v>13</v>
      </c>
      <c r="G261">
        <v>33750.291799999999</v>
      </c>
    </row>
    <row r="262" spans="1:7" x14ac:dyDescent="0.2">
      <c r="A262">
        <v>58</v>
      </c>
      <c r="B262" t="s">
        <v>7</v>
      </c>
      <c r="C262">
        <v>25.2</v>
      </c>
      <c r="D262">
        <v>0</v>
      </c>
      <c r="E262" t="s">
        <v>11</v>
      </c>
      <c r="F262" t="s">
        <v>9</v>
      </c>
      <c r="G262">
        <v>11837.16</v>
      </c>
    </row>
    <row r="263" spans="1:7" x14ac:dyDescent="0.2">
      <c r="A263">
        <v>20</v>
      </c>
      <c r="B263" t="s">
        <v>7</v>
      </c>
      <c r="C263">
        <v>26.84</v>
      </c>
      <c r="D263">
        <v>1</v>
      </c>
      <c r="E263" t="s">
        <v>8</v>
      </c>
      <c r="F263" t="s">
        <v>12</v>
      </c>
      <c r="G263">
        <v>17085.267599999999</v>
      </c>
    </row>
    <row r="264" spans="1:7" x14ac:dyDescent="0.2">
      <c r="A264">
        <v>52</v>
      </c>
      <c r="B264" t="s">
        <v>10</v>
      </c>
      <c r="C264">
        <v>24.32</v>
      </c>
      <c r="D264">
        <v>3</v>
      </c>
      <c r="E264" t="s">
        <v>8</v>
      </c>
      <c r="F264" t="s">
        <v>14</v>
      </c>
      <c r="G264">
        <v>24869.836800000001</v>
      </c>
    </row>
    <row r="265" spans="1:7" x14ac:dyDescent="0.2">
      <c r="A265">
        <v>19</v>
      </c>
      <c r="B265" t="s">
        <v>10</v>
      </c>
      <c r="C265">
        <v>36.954999999999998</v>
      </c>
      <c r="D265">
        <v>0</v>
      </c>
      <c r="E265" t="s">
        <v>8</v>
      </c>
      <c r="F265" t="s">
        <v>13</v>
      </c>
      <c r="G265">
        <v>36219.405449999998</v>
      </c>
    </row>
    <row r="266" spans="1:7" x14ac:dyDescent="0.2">
      <c r="A266">
        <v>53</v>
      </c>
      <c r="B266" t="s">
        <v>7</v>
      </c>
      <c r="C266">
        <v>38.06</v>
      </c>
      <c r="D266">
        <v>3</v>
      </c>
      <c r="E266" t="s">
        <v>11</v>
      </c>
      <c r="F266" t="s">
        <v>12</v>
      </c>
      <c r="G266">
        <v>20462.997660000001</v>
      </c>
    </row>
    <row r="267" spans="1:7" x14ac:dyDescent="0.2">
      <c r="A267">
        <v>46</v>
      </c>
      <c r="B267" t="s">
        <v>10</v>
      </c>
      <c r="C267">
        <v>42.35</v>
      </c>
      <c r="D267">
        <v>3</v>
      </c>
      <c r="E267" t="s">
        <v>8</v>
      </c>
      <c r="F267" t="s">
        <v>12</v>
      </c>
      <c r="G267">
        <v>46151.124499999998</v>
      </c>
    </row>
    <row r="268" spans="1:7" x14ac:dyDescent="0.2">
      <c r="A268">
        <v>40</v>
      </c>
      <c r="B268" t="s">
        <v>10</v>
      </c>
      <c r="C268">
        <v>19.8</v>
      </c>
      <c r="D268">
        <v>1</v>
      </c>
      <c r="E268" t="s">
        <v>8</v>
      </c>
      <c r="F268" t="s">
        <v>12</v>
      </c>
      <c r="G268">
        <v>17179.522000000001</v>
      </c>
    </row>
    <row r="269" spans="1:7" x14ac:dyDescent="0.2">
      <c r="A269">
        <v>59</v>
      </c>
      <c r="B269" t="s">
        <v>7</v>
      </c>
      <c r="C269">
        <v>32.395000000000003</v>
      </c>
      <c r="D269">
        <v>3</v>
      </c>
      <c r="E269" t="s">
        <v>11</v>
      </c>
      <c r="F269" t="s">
        <v>14</v>
      </c>
      <c r="G269">
        <v>14590.63205</v>
      </c>
    </row>
    <row r="270" spans="1:7" x14ac:dyDescent="0.2">
      <c r="A270">
        <v>45</v>
      </c>
      <c r="B270" t="s">
        <v>10</v>
      </c>
      <c r="C270">
        <v>30.2</v>
      </c>
      <c r="D270">
        <v>1</v>
      </c>
      <c r="E270" t="s">
        <v>11</v>
      </c>
      <c r="F270" t="s">
        <v>9</v>
      </c>
      <c r="G270">
        <v>7441.0529999999999</v>
      </c>
    </row>
    <row r="271" spans="1:7" x14ac:dyDescent="0.2">
      <c r="A271">
        <v>49</v>
      </c>
      <c r="B271" t="s">
        <v>10</v>
      </c>
      <c r="C271">
        <v>25.84</v>
      </c>
      <c r="D271">
        <v>1</v>
      </c>
      <c r="E271" t="s">
        <v>11</v>
      </c>
      <c r="F271" t="s">
        <v>14</v>
      </c>
      <c r="G271">
        <v>9282.4806000000008</v>
      </c>
    </row>
    <row r="272" spans="1:7" x14ac:dyDescent="0.2">
      <c r="A272">
        <v>18</v>
      </c>
      <c r="B272" t="s">
        <v>10</v>
      </c>
      <c r="C272">
        <v>29.37</v>
      </c>
      <c r="D272">
        <v>1</v>
      </c>
      <c r="E272" t="s">
        <v>11</v>
      </c>
      <c r="F272" t="s">
        <v>12</v>
      </c>
      <c r="G272">
        <v>1719.4363000000001</v>
      </c>
    </row>
    <row r="273" spans="1:7" x14ac:dyDescent="0.2">
      <c r="A273">
        <v>50</v>
      </c>
      <c r="B273" t="s">
        <v>10</v>
      </c>
      <c r="C273">
        <v>34.200000000000003</v>
      </c>
      <c r="D273">
        <v>2</v>
      </c>
      <c r="E273" t="s">
        <v>8</v>
      </c>
      <c r="F273" t="s">
        <v>9</v>
      </c>
      <c r="G273">
        <v>42856.838000000003</v>
      </c>
    </row>
    <row r="274" spans="1:7" x14ac:dyDescent="0.2">
      <c r="A274">
        <v>41</v>
      </c>
      <c r="B274" t="s">
        <v>10</v>
      </c>
      <c r="C274">
        <v>37.049999999999997</v>
      </c>
      <c r="D274">
        <v>2</v>
      </c>
      <c r="E274" t="s">
        <v>11</v>
      </c>
      <c r="F274" t="s">
        <v>13</v>
      </c>
      <c r="G274">
        <v>7265.7025000000003</v>
      </c>
    </row>
    <row r="275" spans="1:7" x14ac:dyDescent="0.2">
      <c r="A275">
        <v>50</v>
      </c>
      <c r="B275" t="s">
        <v>10</v>
      </c>
      <c r="C275">
        <v>27.454999999999998</v>
      </c>
      <c r="D275">
        <v>1</v>
      </c>
      <c r="E275" t="s">
        <v>11</v>
      </c>
      <c r="F275" t="s">
        <v>14</v>
      </c>
      <c r="G275">
        <v>9617.6624499999998</v>
      </c>
    </row>
    <row r="276" spans="1:7" x14ac:dyDescent="0.2">
      <c r="A276">
        <v>25</v>
      </c>
      <c r="B276" t="s">
        <v>10</v>
      </c>
      <c r="C276">
        <v>27.55</v>
      </c>
      <c r="D276">
        <v>0</v>
      </c>
      <c r="E276" t="s">
        <v>11</v>
      </c>
      <c r="F276" t="s">
        <v>13</v>
      </c>
      <c r="G276">
        <v>2523.1695</v>
      </c>
    </row>
    <row r="277" spans="1:7" x14ac:dyDescent="0.2">
      <c r="A277">
        <v>47</v>
      </c>
      <c r="B277" t="s">
        <v>7</v>
      </c>
      <c r="C277">
        <v>26.6</v>
      </c>
      <c r="D277">
        <v>2</v>
      </c>
      <c r="E277" t="s">
        <v>11</v>
      </c>
      <c r="F277" t="s">
        <v>14</v>
      </c>
      <c r="G277">
        <v>9715.8410000000003</v>
      </c>
    </row>
    <row r="278" spans="1:7" x14ac:dyDescent="0.2">
      <c r="A278">
        <v>19</v>
      </c>
      <c r="B278" t="s">
        <v>10</v>
      </c>
      <c r="C278">
        <v>20.614999999999998</v>
      </c>
      <c r="D278">
        <v>2</v>
      </c>
      <c r="E278" t="s">
        <v>11</v>
      </c>
      <c r="F278" t="s">
        <v>13</v>
      </c>
      <c r="G278">
        <v>2803.69785</v>
      </c>
    </row>
    <row r="279" spans="1:7" x14ac:dyDescent="0.2">
      <c r="A279">
        <v>22</v>
      </c>
      <c r="B279" t="s">
        <v>7</v>
      </c>
      <c r="C279">
        <v>24.3</v>
      </c>
      <c r="D279">
        <v>0</v>
      </c>
      <c r="E279" t="s">
        <v>11</v>
      </c>
      <c r="F279" t="s">
        <v>9</v>
      </c>
      <c r="G279">
        <v>2150.4690000000001</v>
      </c>
    </row>
    <row r="280" spans="1:7" x14ac:dyDescent="0.2">
      <c r="A280">
        <v>59</v>
      </c>
      <c r="B280" t="s">
        <v>10</v>
      </c>
      <c r="C280">
        <v>31.79</v>
      </c>
      <c r="D280">
        <v>2</v>
      </c>
      <c r="E280" t="s">
        <v>11</v>
      </c>
      <c r="F280" t="s">
        <v>12</v>
      </c>
      <c r="G280">
        <v>12928.7911</v>
      </c>
    </row>
    <row r="281" spans="1:7" x14ac:dyDescent="0.2">
      <c r="A281">
        <v>51</v>
      </c>
      <c r="B281" t="s">
        <v>7</v>
      </c>
      <c r="C281">
        <v>21.56</v>
      </c>
      <c r="D281">
        <v>1</v>
      </c>
      <c r="E281" t="s">
        <v>11</v>
      </c>
      <c r="F281" t="s">
        <v>12</v>
      </c>
      <c r="G281">
        <v>9855.1314000000002</v>
      </c>
    </row>
    <row r="282" spans="1:7" x14ac:dyDescent="0.2">
      <c r="A282">
        <v>40</v>
      </c>
      <c r="B282" t="s">
        <v>7</v>
      </c>
      <c r="C282">
        <v>28.12</v>
      </c>
      <c r="D282">
        <v>1</v>
      </c>
      <c r="E282" t="s">
        <v>8</v>
      </c>
      <c r="F282" t="s">
        <v>14</v>
      </c>
      <c r="G282">
        <v>22331.566800000001</v>
      </c>
    </row>
    <row r="283" spans="1:7" x14ac:dyDescent="0.2">
      <c r="A283">
        <v>54</v>
      </c>
      <c r="B283" t="s">
        <v>10</v>
      </c>
      <c r="C283">
        <v>40.564999999999998</v>
      </c>
      <c r="D283">
        <v>3</v>
      </c>
      <c r="E283" t="s">
        <v>8</v>
      </c>
      <c r="F283" t="s">
        <v>14</v>
      </c>
      <c r="G283">
        <v>48549.178350000002</v>
      </c>
    </row>
    <row r="284" spans="1:7" x14ac:dyDescent="0.2">
      <c r="A284">
        <v>30</v>
      </c>
      <c r="B284" t="s">
        <v>10</v>
      </c>
      <c r="C284">
        <v>27.645</v>
      </c>
      <c r="D284">
        <v>1</v>
      </c>
      <c r="E284" t="s">
        <v>11</v>
      </c>
      <c r="F284" t="s">
        <v>14</v>
      </c>
      <c r="G284">
        <v>4237.12655</v>
      </c>
    </row>
    <row r="285" spans="1:7" x14ac:dyDescent="0.2">
      <c r="A285">
        <v>55</v>
      </c>
      <c r="B285" t="s">
        <v>7</v>
      </c>
      <c r="C285">
        <v>32.395000000000003</v>
      </c>
      <c r="D285">
        <v>1</v>
      </c>
      <c r="E285" t="s">
        <v>11</v>
      </c>
      <c r="F285" t="s">
        <v>14</v>
      </c>
      <c r="G285">
        <v>11879.10405</v>
      </c>
    </row>
    <row r="286" spans="1:7" x14ac:dyDescent="0.2">
      <c r="A286">
        <v>52</v>
      </c>
      <c r="B286" t="s">
        <v>7</v>
      </c>
      <c r="C286">
        <v>31.2</v>
      </c>
      <c r="D286">
        <v>0</v>
      </c>
      <c r="E286" t="s">
        <v>11</v>
      </c>
      <c r="F286" t="s">
        <v>9</v>
      </c>
      <c r="G286">
        <v>9625.92</v>
      </c>
    </row>
    <row r="287" spans="1:7" x14ac:dyDescent="0.2">
      <c r="A287">
        <v>46</v>
      </c>
      <c r="B287" t="s">
        <v>10</v>
      </c>
      <c r="C287">
        <v>26.62</v>
      </c>
      <c r="D287">
        <v>1</v>
      </c>
      <c r="E287" t="s">
        <v>11</v>
      </c>
      <c r="F287" t="s">
        <v>12</v>
      </c>
      <c r="G287">
        <v>7742.1098000000002</v>
      </c>
    </row>
    <row r="288" spans="1:7" x14ac:dyDescent="0.2">
      <c r="A288">
        <v>46</v>
      </c>
      <c r="B288" t="s">
        <v>7</v>
      </c>
      <c r="C288">
        <v>48.07</v>
      </c>
      <c r="D288">
        <v>2</v>
      </c>
      <c r="E288" t="s">
        <v>11</v>
      </c>
      <c r="F288" t="s">
        <v>14</v>
      </c>
      <c r="G288">
        <v>9432.9253000000008</v>
      </c>
    </row>
    <row r="289" spans="1:7" x14ac:dyDescent="0.2">
      <c r="A289">
        <v>63</v>
      </c>
      <c r="B289" t="s">
        <v>7</v>
      </c>
      <c r="C289">
        <v>26.22</v>
      </c>
      <c r="D289">
        <v>0</v>
      </c>
      <c r="E289" t="s">
        <v>11</v>
      </c>
      <c r="F289" t="s">
        <v>13</v>
      </c>
      <c r="G289">
        <v>14256.192800000001</v>
      </c>
    </row>
    <row r="290" spans="1:7" x14ac:dyDescent="0.2">
      <c r="A290">
        <v>59</v>
      </c>
      <c r="B290" t="s">
        <v>7</v>
      </c>
      <c r="C290">
        <v>36.765000000000001</v>
      </c>
      <c r="D290">
        <v>1</v>
      </c>
      <c r="E290" t="s">
        <v>8</v>
      </c>
      <c r="F290" t="s">
        <v>14</v>
      </c>
      <c r="G290">
        <v>47896.79135</v>
      </c>
    </row>
    <row r="291" spans="1:7" x14ac:dyDescent="0.2">
      <c r="A291">
        <v>52</v>
      </c>
      <c r="B291" t="s">
        <v>10</v>
      </c>
      <c r="C291">
        <v>26.4</v>
      </c>
      <c r="D291">
        <v>3</v>
      </c>
      <c r="E291" t="s">
        <v>11</v>
      </c>
      <c r="F291" t="s">
        <v>12</v>
      </c>
      <c r="G291">
        <v>25992.821039999999</v>
      </c>
    </row>
    <row r="292" spans="1:7" x14ac:dyDescent="0.2">
      <c r="A292">
        <v>28</v>
      </c>
      <c r="B292" t="s">
        <v>7</v>
      </c>
      <c r="C292">
        <v>33.4</v>
      </c>
      <c r="D292">
        <v>0</v>
      </c>
      <c r="E292" t="s">
        <v>11</v>
      </c>
      <c r="F292" t="s">
        <v>9</v>
      </c>
      <c r="G292">
        <v>3172.018</v>
      </c>
    </row>
    <row r="293" spans="1:7" x14ac:dyDescent="0.2">
      <c r="A293">
        <v>29</v>
      </c>
      <c r="B293" t="s">
        <v>10</v>
      </c>
      <c r="C293">
        <v>29.64</v>
      </c>
      <c r="D293">
        <v>1</v>
      </c>
      <c r="E293" t="s">
        <v>11</v>
      </c>
      <c r="F293" t="s">
        <v>14</v>
      </c>
      <c r="G293">
        <v>20277.807509999999</v>
      </c>
    </row>
    <row r="294" spans="1:7" x14ac:dyDescent="0.2">
      <c r="A294">
        <v>25</v>
      </c>
      <c r="B294" t="s">
        <v>10</v>
      </c>
      <c r="C294">
        <v>45.54</v>
      </c>
      <c r="D294">
        <v>2</v>
      </c>
      <c r="E294" t="s">
        <v>8</v>
      </c>
      <c r="F294" t="s">
        <v>12</v>
      </c>
      <c r="G294">
        <v>42112.2356</v>
      </c>
    </row>
    <row r="295" spans="1:7" x14ac:dyDescent="0.2">
      <c r="A295">
        <v>22</v>
      </c>
      <c r="B295" t="s">
        <v>7</v>
      </c>
      <c r="C295">
        <v>28.82</v>
      </c>
      <c r="D295">
        <v>0</v>
      </c>
      <c r="E295" t="s">
        <v>11</v>
      </c>
      <c r="F295" t="s">
        <v>12</v>
      </c>
      <c r="G295">
        <v>2156.7518</v>
      </c>
    </row>
    <row r="296" spans="1:7" x14ac:dyDescent="0.2">
      <c r="A296">
        <v>25</v>
      </c>
      <c r="B296" t="s">
        <v>10</v>
      </c>
      <c r="C296">
        <v>26.8</v>
      </c>
      <c r="D296">
        <v>3</v>
      </c>
      <c r="E296" t="s">
        <v>11</v>
      </c>
      <c r="F296" t="s">
        <v>9</v>
      </c>
      <c r="G296">
        <v>3906.127</v>
      </c>
    </row>
    <row r="297" spans="1:7" x14ac:dyDescent="0.2">
      <c r="A297">
        <v>18</v>
      </c>
      <c r="B297" t="s">
        <v>10</v>
      </c>
      <c r="C297">
        <v>22.99</v>
      </c>
      <c r="D297">
        <v>0</v>
      </c>
      <c r="E297" t="s">
        <v>11</v>
      </c>
      <c r="F297" t="s">
        <v>14</v>
      </c>
      <c r="G297">
        <v>1704.5681</v>
      </c>
    </row>
    <row r="298" spans="1:7" x14ac:dyDescent="0.2">
      <c r="A298">
        <v>19</v>
      </c>
      <c r="B298" t="s">
        <v>10</v>
      </c>
      <c r="C298">
        <v>27.7</v>
      </c>
      <c r="D298">
        <v>0</v>
      </c>
      <c r="E298" t="s">
        <v>8</v>
      </c>
      <c r="F298" t="s">
        <v>9</v>
      </c>
      <c r="G298">
        <v>16297.846</v>
      </c>
    </row>
    <row r="299" spans="1:7" x14ac:dyDescent="0.2">
      <c r="A299">
        <v>47</v>
      </c>
      <c r="B299" t="s">
        <v>10</v>
      </c>
      <c r="C299">
        <v>25.41</v>
      </c>
      <c r="D299">
        <v>1</v>
      </c>
      <c r="E299" t="s">
        <v>8</v>
      </c>
      <c r="F299" t="s">
        <v>12</v>
      </c>
      <c r="G299">
        <v>21978.676899999999</v>
      </c>
    </row>
    <row r="300" spans="1:7" x14ac:dyDescent="0.2">
      <c r="A300">
        <v>31</v>
      </c>
      <c r="B300" t="s">
        <v>10</v>
      </c>
      <c r="C300">
        <v>34.39</v>
      </c>
      <c r="D300">
        <v>3</v>
      </c>
      <c r="E300" t="s">
        <v>8</v>
      </c>
      <c r="F300" t="s">
        <v>13</v>
      </c>
      <c r="G300">
        <v>38746.355100000001</v>
      </c>
    </row>
    <row r="301" spans="1:7" x14ac:dyDescent="0.2">
      <c r="A301">
        <v>48</v>
      </c>
      <c r="B301" t="s">
        <v>7</v>
      </c>
      <c r="C301">
        <v>28.88</v>
      </c>
      <c r="D301">
        <v>1</v>
      </c>
      <c r="E301" t="s">
        <v>11</v>
      </c>
      <c r="F301" t="s">
        <v>13</v>
      </c>
      <c r="G301">
        <v>9249.4951999999994</v>
      </c>
    </row>
    <row r="302" spans="1:7" x14ac:dyDescent="0.2">
      <c r="A302">
        <v>36</v>
      </c>
      <c r="B302" t="s">
        <v>10</v>
      </c>
      <c r="C302">
        <v>27.55</v>
      </c>
      <c r="D302">
        <v>3</v>
      </c>
      <c r="E302" t="s">
        <v>11</v>
      </c>
      <c r="F302" t="s">
        <v>14</v>
      </c>
      <c r="G302">
        <v>6746.7425000000003</v>
      </c>
    </row>
    <row r="303" spans="1:7" x14ac:dyDescent="0.2">
      <c r="A303">
        <v>53</v>
      </c>
      <c r="B303" t="s">
        <v>7</v>
      </c>
      <c r="C303">
        <v>22.61</v>
      </c>
      <c r="D303">
        <v>3</v>
      </c>
      <c r="E303" t="s">
        <v>8</v>
      </c>
      <c r="F303" t="s">
        <v>14</v>
      </c>
      <c r="G303">
        <v>24873.384900000001</v>
      </c>
    </row>
    <row r="304" spans="1:7" x14ac:dyDescent="0.2">
      <c r="A304">
        <v>56</v>
      </c>
      <c r="B304" t="s">
        <v>7</v>
      </c>
      <c r="C304">
        <v>37.51</v>
      </c>
      <c r="D304">
        <v>2</v>
      </c>
      <c r="E304" t="s">
        <v>11</v>
      </c>
      <c r="F304" t="s">
        <v>12</v>
      </c>
      <c r="G304">
        <v>12265.5069</v>
      </c>
    </row>
    <row r="305" spans="1:7" x14ac:dyDescent="0.2">
      <c r="A305">
        <v>28</v>
      </c>
      <c r="B305" t="s">
        <v>7</v>
      </c>
      <c r="C305">
        <v>33</v>
      </c>
      <c r="D305">
        <v>2</v>
      </c>
      <c r="E305" t="s">
        <v>11</v>
      </c>
      <c r="F305" t="s">
        <v>12</v>
      </c>
      <c r="G305">
        <v>4349.4620000000004</v>
      </c>
    </row>
    <row r="306" spans="1:7" x14ac:dyDescent="0.2">
      <c r="A306">
        <v>57</v>
      </c>
      <c r="B306" t="s">
        <v>7</v>
      </c>
      <c r="C306">
        <v>38</v>
      </c>
      <c r="D306">
        <v>2</v>
      </c>
      <c r="E306" t="s">
        <v>11</v>
      </c>
      <c r="F306" t="s">
        <v>9</v>
      </c>
      <c r="G306">
        <v>12646.207</v>
      </c>
    </row>
    <row r="307" spans="1:7" x14ac:dyDescent="0.2">
      <c r="A307">
        <v>29</v>
      </c>
      <c r="B307" t="s">
        <v>10</v>
      </c>
      <c r="C307">
        <v>33.344999999999999</v>
      </c>
      <c r="D307">
        <v>2</v>
      </c>
      <c r="E307" t="s">
        <v>11</v>
      </c>
      <c r="F307" t="s">
        <v>13</v>
      </c>
      <c r="G307">
        <v>19442.353500000001</v>
      </c>
    </row>
    <row r="308" spans="1:7" x14ac:dyDescent="0.2">
      <c r="A308">
        <v>28</v>
      </c>
      <c r="B308" t="s">
        <v>7</v>
      </c>
      <c r="C308">
        <v>27.5</v>
      </c>
      <c r="D308">
        <v>2</v>
      </c>
      <c r="E308" t="s">
        <v>11</v>
      </c>
      <c r="F308" t="s">
        <v>9</v>
      </c>
      <c r="G308">
        <v>20177.671129999999</v>
      </c>
    </row>
    <row r="309" spans="1:7" x14ac:dyDescent="0.2">
      <c r="A309">
        <v>30</v>
      </c>
      <c r="B309" t="s">
        <v>7</v>
      </c>
      <c r="C309">
        <v>33.33</v>
      </c>
      <c r="D309">
        <v>1</v>
      </c>
      <c r="E309" t="s">
        <v>11</v>
      </c>
      <c r="F309" t="s">
        <v>12</v>
      </c>
      <c r="G309">
        <v>4151.0286999999998</v>
      </c>
    </row>
    <row r="310" spans="1:7" x14ac:dyDescent="0.2">
      <c r="A310">
        <v>58</v>
      </c>
      <c r="B310" t="s">
        <v>10</v>
      </c>
      <c r="C310">
        <v>34.865000000000002</v>
      </c>
      <c r="D310">
        <v>0</v>
      </c>
      <c r="E310" t="s">
        <v>11</v>
      </c>
      <c r="F310" t="s">
        <v>14</v>
      </c>
      <c r="G310">
        <v>11944.594349999999</v>
      </c>
    </row>
    <row r="311" spans="1:7" x14ac:dyDescent="0.2">
      <c r="A311">
        <v>41</v>
      </c>
      <c r="B311" t="s">
        <v>7</v>
      </c>
      <c r="C311">
        <v>33.06</v>
      </c>
      <c r="D311">
        <v>2</v>
      </c>
      <c r="E311" t="s">
        <v>11</v>
      </c>
      <c r="F311" t="s">
        <v>13</v>
      </c>
      <c r="G311">
        <v>7749.1563999999998</v>
      </c>
    </row>
    <row r="312" spans="1:7" x14ac:dyDescent="0.2">
      <c r="A312">
        <v>50</v>
      </c>
      <c r="B312" t="s">
        <v>10</v>
      </c>
      <c r="C312">
        <v>26.6</v>
      </c>
      <c r="D312">
        <v>0</v>
      </c>
      <c r="E312" t="s">
        <v>11</v>
      </c>
      <c r="F312" t="s">
        <v>9</v>
      </c>
      <c r="G312">
        <v>8444.4740000000002</v>
      </c>
    </row>
    <row r="313" spans="1:7" x14ac:dyDescent="0.2">
      <c r="A313">
        <v>19</v>
      </c>
      <c r="B313" t="s">
        <v>7</v>
      </c>
      <c r="C313">
        <v>24.7</v>
      </c>
      <c r="D313">
        <v>0</v>
      </c>
      <c r="E313" t="s">
        <v>11</v>
      </c>
      <c r="F313" t="s">
        <v>9</v>
      </c>
      <c r="G313">
        <v>1737.376</v>
      </c>
    </row>
    <row r="314" spans="1:7" x14ac:dyDescent="0.2">
      <c r="A314">
        <v>43</v>
      </c>
      <c r="B314" t="s">
        <v>10</v>
      </c>
      <c r="C314">
        <v>35.97</v>
      </c>
      <c r="D314">
        <v>3</v>
      </c>
      <c r="E314" t="s">
        <v>8</v>
      </c>
      <c r="F314" t="s">
        <v>12</v>
      </c>
      <c r="G314">
        <v>42124.515299999999</v>
      </c>
    </row>
    <row r="315" spans="1:7" x14ac:dyDescent="0.2">
      <c r="A315">
        <v>49</v>
      </c>
      <c r="B315" t="s">
        <v>10</v>
      </c>
      <c r="C315">
        <v>35.86</v>
      </c>
      <c r="D315">
        <v>0</v>
      </c>
      <c r="E315" t="s">
        <v>11</v>
      </c>
      <c r="F315" t="s">
        <v>12</v>
      </c>
      <c r="G315">
        <v>8124.4084000000003</v>
      </c>
    </row>
    <row r="316" spans="1:7" x14ac:dyDescent="0.2">
      <c r="A316">
        <v>27</v>
      </c>
      <c r="B316" t="s">
        <v>7</v>
      </c>
      <c r="C316">
        <v>31.4</v>
      </c>
      <c r="D316">
        <v>0</v>
      </c>
      <c r="E316" t="s">
        <v>8</v>
      </c>
      <c r="F316" t="s">
        <v>9</v>
      </c>
      <c r="G316">
        <v>34838.873</v>
      </c>
    </row>
    <row r="317" spans="1:7" x14ac:dyDescent="0.2">
      <c r="A317">
        <v>52</v>
      </c>
      <c r="B317" t="s">
        <v>10</v>
      </c>
      <c r="C317">
        <v>33.25</v>
      </c>
      <c r="D317">
        <v>0</v>
      </c>
      <c r="E317" t="s">
        <v>11</v>
      </c>
      <c r="F317" t="s">
        <v>14</v>
      </c>
      <c r="G317">
        <v>9722.7695000000003</v>
      </c>
    </row>
    <row r="318" spans="1:7" x14ac:dyDescent="0.2">
      <c r="A318">
        <v>50</v>
      </c>
      <c r="B318" t="s">
        <v>10</v>
      </c>
      <c r="C318">
        <v>32.204999999999998</v>
      </c>
      <c r="D318">
        <v>0</v>
      </c>
      <c r="E318" t="s">
        <v>11</v>
      </c>
      <c r="F318" t="s">
        <v>13</v>
      </c>
      <c r="G318">
        <v>8835.2649500000007</v>
      </c>
    </row>
    <row r="319" spans="1:7" x14ac:dyDescent="0.2">
      <c r="A319">
        <v>54</v>
      </c>
      <c r="B319" t="s">
        <v>10</v>
      </c>
      <c r="C319">
        <v>32.774999999999999</v>
      </c>
      <c r="D319">
        <v>0</v>
      </c>
      <c r="E319" t="s">
        <v>11</v>
      </c>
      <c r="F319" t="s">
        <v>14</v>
      </c>
      <c r="G319">
        <v>10435.06525</v>
      </c>
    </row>
    <row r="320" spans="1:7" x14ac:dyDescent="0.2">
      <c r="A320">
        <v>44</v>
      </c>
      <c r="B320" t="s">
        <v>7</v>
      </c>
      <c r="C320">
        <v>27.645</v>
      </c>
      <c r="D320">
        <v>0</v>
      </c>
      <c r="E320" t="s">
        <v>11</v>
      </c>
      <c r="F320" t="s">
        <v>13</v>
      </c>
      <c r="G320">
        <v>7421.1945500000002</v>
      </c>
    </row>
    <row r="321" spans="1:7" x14ac:dyDescent="0.2">
      <c r="A321">
        <v>32</v>
      </c>
      <c r="B321" t="s">
        <v>10</v>
      </c>
      <c r="C321">
        <v>37.335000000000001</v>
      </c>
      <c r="D321">
        <v>1</v>
      </c>
      <c r="E321" t="s">
        <v>11</v>
      </c>
      <c r="F321" t="s">
        <v>14</v>
      </c>
      <c r="G321">
        <v>4667.6076499999999</v>
      </c>
    </row>
    <row r="322" spans="1:7" x14ac:dyDescent="0.2">
      <c r="A322">
        <v>34</v>
      </c>
      <c r="B322" t="s">
        <v>10</v>
      </c>
      <c r="C322">
        <v>25.27</v>
      </c>
      <c r="D322">
        <v>1</v>
      </c>
      <c r="E322" t="s">
        <v>11</v>
      </c>
      <c r="F322" t="s">
        <v>13</v>
      </c>
      <c r="G322">
        <v>4894.7533000000003</v>
      </c>
    </row>
    <row r="323" spans="1:7" x14ac:dyDescent="0.2">
      <c r="A323">
        <v>26</v>
      </c>
      <c r="B323" t="s">
        <v>7</v>
      </c>
      <c r="C323">
        <v>29.64</v>
      </c>
      <c r="D323">
        <v>4</v>
      </c>
      <c r="E323" t="s">
        <v>11</v>
      </c>
      <c r="F323" t="s">
        <v>14</v>
      </c>
      <c r="G323">
        <v>24671.663339999999</v>
      </c>
    </row>
    <row r="324" spans="1:7" x14ac:dyDescent="0.2">
      <c r="A324">
        <v>34</v>
      </c>
      <c r="B324" t="s">
        <v>10</v>
      </c>
      <c r="C324">
        <v>30.8</v>
      </c>
      <c r="D324">
        <v>0</v>
      </c>
      <c r="E324" t="s">
        <v>8</v>
      </c>
      <c r="F324" t="s">
        <v>9</v>
      </c>
      <c r="G324">
        <v>35491.64</v>
      </c>
    </row>
    <row r="325" spans="1:7" x14ac:dyDescent="0.2">
      <c r="A325">
        <v>57</v>
      </c>
      <c r="B325" t="s">
        <v>10</v>
      </c>
      <c r="C325">
        <v>40.945</v>
      </c>
      <c r="D325">
        <v>0</v>
      </c>
      <c r="E325" t="s">
        <v>11</v>
      </c>
      <c r="F325" t="s">
        <v>14</v>
      </c>
      <c r="G325">
        <v>11566.30055</v>
      </c>
    </row>
    <row r="326" spans="1:7" x14ac:dyDescent="0.2">
      <c r="A326">
        <v>29</v>
      </c>
      <c r="B326" t="s">
        <v>10</v>
      </c>
      <c r="C326">
        <v>27.2</v>
      </c>
      <c r="D326">
        <v>0</v>
      </c>
      <c r="E326" t="s">
        <v>11</v>
      </c>
      <c r="F326" t="s">
        <v>9</v>
      </c>
      <c r="G326">
        <v>2866.0909999999999</v>
      </c>
    </row>
    <row r="327" spans="1:7" x14ac:dyDescent="0.2">
      <c r="A327">
        <v>40</v>
      </c>
      <c r="B327" t="s">
        <v>10</v>
      </c>
      <c r="C327">
        <v>34.104999999999997</v>
      </c>
      <c r="D327">
        <v>1</v>
      </c>
      <c r="E327" t="s">
        <v>11</v>
      </c>
      <c r="F327" t="s">
        <v>14</v>
      </c>
      <c r="G327">
        <v>6600.2059499999996</v>
      </c>
    </row>
    <row r="328" spans="1:7" x14ac:dyDescent="0.2">
      <c r="A328">
        <v>27</v>
      </c>
      <c r="B328" t="s">
        <v>7</v>
      </c>
      <c r="C328">
        <v>23.21</v>
      </c>
      <c r="D328">
        <v>1</v>
      </c>
      <c r="E328" t="s">
        <v>11</v>
      </c>
      <c r="F328" t="s">
        <v>12</v>
      </c>
      <c r="G328">
        <v>3561.8888999999999</v>
      </c>
    </row>
    <row r="329" spans="1:7" x14ac:dyDescent="0.2">
      <c r="A329">
        <v>45</v>
      </c>
      <c r="B329" t="s">
        <v>10</v>
      </c>
      <c r="C329">
        <v>36.479999999999997</v>
      </c>
      <c r="D329">
        <v>2</v>
      </c>
      <c r="E329" t="s">
        <v>8</v>
      </c>
      <c r="F329" t="s">
        <v>13</v>
      </c>
      <c r="G329">
        <v>42760.502200000003</v>
      </c>
    </row>
    <row r="330" spans="1:7" x14ac:dyDescent="0.2">
      <c r="A330">
        <v>64</v>
      </c>
      <c r="B330" t="s">
        <v>7</v>
      </c>
      <c r="C330">
        <v>33.799999999999997</v>
      </c>
      <c r="D330">
        <v>1</v>
      </c>
      <c r="E330" t="s">
        <v>8</v>
      </c>
      <c r="F330" t="s">
        <v>9</v>
      </c>
      <c r="G330">
        <v>47928.03</v>
      </c>
    </row>
    <row r="331" spans="1:7" x14ac:dyDescent="0.2">
      <c r="A331">
        <v>52</v>
      </c>
      <c r="B331" t="s">
        <v>10</v>
      </c>
      <c r="C331">
        <v>36.700000000000003</v>
      </c>
      <c r="D331">
        <v>0</v>
      </c>
      <c r="E331" t="s">
        <v>11</v>
      </c>
      <c r="F331" t="s">
        <v>9</v>
      </c>
      <c r="G331">
        <v>9144.5650000000005</v>
      </c>
    </row>
    <row r="332" spans="1:7" x14ac:dyDescent="0.2">
      <c r="A332">
        <v>61</v>
      </c>
      <c r="B332" t="s">
        <v>7</v>
      </c>
      <c r="C332">
        <v>36.384999999999998</v>
      </c>
      <c r="D332">
        <v>1</v>
      </c>
      <c r="E332" t="s">
        <v>8</v>
      </c>
      <c r="F332" t="s">
        <v>14</v>
      </c>
      <c r="G332">
        <v>48517.563150000002</v>
      </c>
    </row>
    <row r="333" spans="1:7" x14ac:dyDescent="0.2">
      <c r="A333">
        <v>52</v>
      </c>
      <c r="B333" t="s">
        <v>10</v>
      </c>
      <c r="C333">
        <v>27.36</v>
      </c>
      <c r="D333">
        <v>0</v>
      </c>
      <c r="E333" t="s">
        <v>8</v>
      </c>
      <c r="F333" t="s">
        <v>13</v>
      </c>
      <c r="G333">
        <v>24393.6224</v>
      </c>
    </row>
    <row r="334" spans="1:7" x14ac:dyDescent="0.2">
      <c r="A334">
        <v>61</v>
      </c>
      <c r="B334" t="s">
        <v>7</v>
      </c>
      <c r="C334">
        <v>31.16</v>
      </c>
      <c r="D334">
        <v>0</v>
      </c>
      <c r="E334" t="s">
        <v>11</v>
      </c>
      <c r="F334" t="s">
        <v>13</v>
      </c>
      <c r="G334">
        <v>13429.035400000001</v>
      </c>
    </row>
    <row r="335" spans="1:7" x14ac:dyDescent="0.2">
      <c r="A335">
        <v>56</v>
      </c>
      <c r="B335" t="s">
        <v>7</v>
      </c>
      <c r="C335">
        <v>28.785</v>
      </c>
      <c r="D335">
        <v>0</v>
      </c>
      <c r="E335" t="s">
        <v>11</v>
      </c>
      <c r="F335" t="s">
        <v>14</v>
      </c>
      <c r="G335">
        <v>11658.379150000001</v>
      </c>
    </row>
    <row r="336" spans="1:7" x14ac:dyDescent="0.2">
      <c r="A336">
        <v>43</v>
      </c>
      <c r="B336" t="s">
        <v>7</v>
      </c>
      <c r="C336">
        <v>35.72</v>
      </c>
      <c r="D336">
        <v>2</v>
      </c>
      <c r="E336" t="s">
        <v>11</v>
      </c>
      <c r="F336" t="s">
        <v>14</v>
      </c>
      <c r="G336">
        <v>19144.576519999999</v>
      </c>
    </row>
    <row r="337" spans="1:7" x14ac:dyDescent="0.2">
      <c r="A337">
        <v>64</v>
      </c>
      <c r="B337" t="s">
        <v>10</v>
      </c>
      <c r="C337">
        <v>34.5</v>
      </c>
      <c r="D337">
        <v>0</v>
      </c>
      <c r="E337" t="s">
        <v>11</v>
      </c>
      <c r="F337" t="s">
        <v>9</v>
      </c>
      <c r="G337">
        <v>13822.803</v>
      </c>
    </row>
    <row r="338" spans="1:7" x14ac:dyDescent="0.2">
      <c r="A338">
        <v>60</v>
      </c>
      <c r="B338" t="s">
        <v>10</v>
      </c>
      <c r="C338">
        <v>25.74</v>
      </c>
      <c r="D338">
        <v>0</v>
      </c>
      <c r="E338" t="s">
        <v>11</v>
      </c>
      <c r="F338" t="s">
        <v>12</v>
      </c>
      <c r="G338">
        <v>12142.578600000001</v>
      </c>
    </row>
    <row r="339" spans="1:7" x14ac:dyDescent="0.2">
      <c r="A339">
        <v>62</v>
      </c>
      <c r="B339" t="s">
        <v>10</v>
      </c>
      <c r="C339">
        <v>27.55</v>
      </c>
      <c r="D339">
        <v>1</v>
      </c>
      <c r="E339" t="s">
        <v>11</v>
      </c>
      <c r="F339" t="s">
        <v>13</v>
      </c>
      <c r="G339">
        <v>13937.666499999999</v>
      </c>
    </row>
    <row r="340" spans="1:7" x14ac:dyDescent="0.2">
      <c r="A340">
        <v>50</v>
      </c>
      <c r="B340" t="s">
        <v>10</v>
      </c>
      <c r="C340">
        <v>32.299999999999997</v>
      </c>
      <c r="D340">
        <v>1</v>
      </c>
      <c r="E340" t="s">
        <v>8</v>
      </c>
      <c r="F340" t="s">
        <v>14</v>
      </c>
      <c r="G340">
        <v>41919.097000000002</v>
      </c>
    </row>
    <row r="341" spans="1:7" x14ac:dyDescent="0.2">
      <c r="A341">
        <v>46</v>
      </c>
      <c r="B341" t="s">
        <v>7</v>
      </c>
      <c r="C341">
        <v>27.72</v>
      </c>
      <c r="D341">
        <v>1</v>
      </c>
      <c r="E341" t="s">
        <v>11</v>
      </c>
      <c r="F341" t="s">
        <v>12</v>
      </c>
      <c r="G341">
        <v>8232.6388000000006</v>
      </c>
    </row>
    <row r="342" spans="1:7" x14ac:dyDescent="0.2">
      <c r="A342">
        <v>24</v>
      </c>
      <c r="B342" t="s">
        <v>7</v>
      </c>
      <c r="C342">
        <v>27.6</v>
      </c>
      <c r="D342">
        <v>0</v>
      </c>
      <c r="E342" t="s">
        <v>11</v>
      </c>
      <c r="F342" t="s">
        <v>9</v>
      </c>
      <c r="G342">
        <v>18955.220170000001</v>
      </c>
    </row>
    <row r="343" spans="1:7" x14ac:dyDescent="0.2">
      <c r="A343">
        <v>62</v>
      </c>
      <c r="B343" t="s">
        <v>10</v>
      </c>
      <c r="C343">
        <v>30.02</v>
      </c>
      <c r="D343">
        <v>0</v>
      </c>
      <c r="E343" t="s">
        <v>11</v>
      </c>
      <c r="F343" t="s">
        <v>13</v>
      </c>
      <c r="G343">
        <v>13352.0998</v>
      </c>
    </row>
    <row r="344" spans="1:7" x14ac:dyDescent="0.2">
      <c r="A344">
        <v>60</v>
      </c>
      <c r="B344" t="s">
        <v>7</v>
      </c>
      <c r="C344">
        <v>27.55</v>
      </c>
      <c r="D344">
        <v>0</v>
      </c>
      <c r="E344" t="s">
        <v>11</v>
      </c>
      <c r="F344" t="s">
        <v>14</v>
      </c>
      <c r="G344">
        <v>13217.094499999999</v>
      </c>
    </row>
    <row r="345" spans="1:7" x14ac:dyDescent="0.2">
      <c r="A345">
        <v>63</v>
      </c>
      <c r="B345" t="s">
        <v>10</v>
      </c>
      <c r="C345">
        <v>36.765000000000001</v>
      </c>
      <c r="D345">
        <v>0</v>
      </c>
      <c r="E345" t="s">
        <v>11</v>
      </c>
      <c r="F345" t="s">
        <v>14</v>
      </c>
      <c r="G345">
        <v>13981.850350000001</v>
      </c>
    </row>
    <row r="346" spans="1:7" x14ac:dyDescent="0.2">
      <c r="A346">
        <v>49</v>
      </c>
      <c r="B346" t="s">
        <v>7</v>
      </c>
      <c r="C346">
        <v>41.47</v>
      </c>
      <c r="D346">
        <v>4</v>
      </c>
      <c r="E346" t="s">
        <v>11</v>
      </c>
      <c r="F346" t="s">
        <v>12</v>
      </c>
      <c r="G346">
        <v>10977.2063</v>
      </c>
    </row>
    <row r="347" spans="1:7" x14ac:dyDescent="0.2">
      <c r="A347">
        <v>34</v>
      </c>
      <c r="B347" t="s">
        <v>7</v>
      </c>
      <c r="C347">
        <v>29.26</v>
      </c>
      <c r="D347">
        <v>3</v>
      </c>
      <c r="E347" t="s">
        <v>11</v>
      </c>
      <c r="F347" t="s">
        <v>12</v>
      </c>
      <c r="G347">
        <v>6184.2993999999999</v>
      </c>
    </row>
    <row r="348" spans="1:7" x14ac:dyDescent="0.2">
      <c r="A348">
        <v>33</v>
      </c>
      <c r="B348" t="s">
        <v>10</v>
      </c>
      <c r="C348">
        <v>35.75</v>
      </c>
      <c r="D348">
        <v>2</v>
      </c>
      <c r="E348" t="s">
        <v>11</v>
      </c>
      <c r="F348" t="s">
        <v>12</v>
      </c>
      <c r="G348">
        <v>4889.9994999999999</v>
      </c>
    </row>
    <row r="349" spans="1:7" x14ac:dyDescent="0.2">
      <c r="A349">
        <v>46</v>
      </c>
      <c r="B349" t="s">
        <v>10</v>
      </c>
      <c r="C349">
        <v>33.344999999999999</v>
      </c>
      <c r="D349">
        <v>1</v>
      </c>
      <c r="E349" t="s">
        <v>11</v>
      </c>
      <c r="F349" t="s">
        <v>14</v>
      </c>
      <c r="G349">
        <v>8334.4575499999992</v>
      </c>
    </row>
    <row r="350" spans="1:7" x14ac:dyDescent="0.2">
      <c r="A350">
        <v>36</v>
      </c>
      <c r="B350" t="s">
        <v>7</v>
      </c>
      <c r="C350">
        <v>29.92</v>
      </c>
      <c r="D350">
        <v>1</v>
      </c>
      <c r="E350" t="s">
        <v>11</v>
      </c>
      <c r="F350" t="s">
        <v>12</v>
      </c>
      <c r="G350">
        <v>5478.0367999999999</v>
      </c>
    </row>
    <row r="351" spans="1:7" x14ac:dyDescent="0.2">
      <c r="A351">
        <v>19</v>
      </c>
      <c r="B351" t="s">
        <v>10</v>
      </c>
      <c r="C351">
        <v>27.835000000000001</v>
      </c>
      <c r="D351">
        <v>0</v>
      </c>
      <c r="E351" t="s">
        <v>11</v>
      </c>
      <c r="F351" t="s">
        <v>13</v>
      </c>
      <c r="G351">
        <v>1635.7336499999999</v>
      </c>
    </row>
    <row r="352" spans="1:7" x14ac:dyDescent="0.2">
      <c r="A352">
        <v>57</v>
      </c>
      <c r="B352" t="s">
        <v>7</v>
      </c>
      <c r="C352">
        <v>23.18</v>
      </c>
      <c r="D352">
        <v>0</v>
      </c>
      <c r="E352" t="s">
        <v>11</v>
      </c>
      <c r="F352" t="s">
        <v>13</v>
      </c>
      <c r="G352">
        <v>11830.6072</v>
      </c>
    </row>
    <row r="353" spans="1:7" x14ac:dyDescent="0.2">
      <c r="A353">
        <v>50</v>
      </c>
      <c r="B353" t="s">
        <v>7</v>
      </c>
      <c r="C353">
        <v>25.6</v>
      </c>
      <c r="D353">
        <v>0</v>
      </c>
      <c r="E353" t="s">
        <v>11</v>
      </c>
      <c r="F353" t="s">
        <v>9</v>
      </c>
      <c r="G353">
        <v>8932.0840000000007</v>
      </c>
    </row>
    <row r="354" spans="1:7" x14ac:dyDescent="0.2">
      <c r="A354">
        <v>30</v>
      </c>
      <c r="B354" t="s">
        <v>7</v>
      </c>
      <c r="C354">
        <v>27.7</v>
      </c>
      <c r="D354">
        <v>0</v>
      </c>
      <c r="E354" t="s">
        <v>11</v>
      </c>
      <c r="F354" t="s">
        <v>9</v>
      </c>
      <c r="G354">
        <v>3554.203</v>
      </c>
    </row>
    <row r="355" spans="1:7" x14ac:dyDescent="0.2">
      <c r="A355">
        <v>33</v>
      </c>
      <c r="B355" t="s">
        <v>10</v>
      </c>
      <c r="C355">
        <v>35.244999999999997</v>
      </c>
      <c r="D355">
        <v>0</v>
      </c>
      <c r="E355" t="s">
        <v>11</v>
      </c>
      <c r="F355" t="s">
        <v>14</v>
      </c>
      <c r="G355">
        <v>12404.8791</v>
      </c>
    </row>
    <row r="356" spans="1:7" x14ac:dyDescent="0.2">
      <c r="A356">
        <v>18</v>
      </c>
      <c r="B356" t="s">
        <v>7</v>
      </c>
      <c r="C356">
        <v>38.28</v>
      </c>
      <c r="D356">
        <v>0</v>
      </c>
      <c r="E356" t="s">
        <v>11</v>
      </c>
      <c r="F356" t="s">
        <v>12</v>
      </c>
      <c r="G356">
        <v>14133.03775</v>
      </c>
    </row>
    <row r="357" spans="1:7" x14ac:dyDescent="0.2">
      <c r="A357">
        <v>46</v>
      </c>
      <c r="B357" t="s">
        <v>10</v>
      </c>
      <c r="C357">
        <v>27.6</v>
      </c>
      <c r="D357">
        <v>0</v>
      </c>
      <c r="E357" t="s">
        <v>11</v>
      </c>
      <c r="F357" t="s">
        <v>9</v>
      </c>
      <c r="G357">
        <v>24603.04837</v>
      </c>
    </row>
    <row r="358" spans="1:7" x14ac:dyDescent="0.2">
      <c r="A358">
        <v>46</v>
      </c>
      <c r="B358" t="s">
        <v>10</v>
      </c>
      <c r="C358">
        <v>43.89</v>
      </c>
      <c r="D358">
        <v>3</v>
      </c>
      <c r="E358" t="s">
        <v>11</v>
      </c>
      <c r="F358" t="s">
        <v>12</v>
      </c>
      <c r="G358">
        <v>8944.1151000000009</v>
      </c>
    </row>
    <row r="359" spans="1:7" x14ac:dyDescent="0.2">
      <c r="A359">
        <v>47</v>
      </c>
      <c r="B359" t="s">
        <v>10</v>
      </c>
      <c r="C359">
        <v>29.83</v>
      </c>
      <c r="D359">
        <v>3</v>
      </c>
      <c r="E359" t="s">
        <v>11</v>
      </c>
      <c r="F359" t="s">
        <v>13</v>
      </c>
      <c r="G359">
        <v>9620.3307000000004</v>
      </c>
    </row>
    <row r="360" spans="1:7" x14ac:dyDescent="0.2">
      <c r="A360">
        <v>23</v>
      </c>
      <c r="B360" t="s">
        <v>10</v>
      </c>
      <c r="C360">
        <v>41.91</v>
      </c>
      <c r="D360">
        <v>0</v>
      </c>
      <c r="E360" t="s">
        <v>11</v>
      </c>
      <c r="F360" t="s">
        <v>12</v>
      </c>
      <c r="G360">
        <v>1837.2819</v>
      </c>
    </row>
    <row r="361" spans="1:7" x14ac:dyDescent="0.2">
      <c r="A361">
        <v>18</v>
      </c>
      <c r="B361" t="s">
        <v>7</v>
      </c>
      <c r="C361">
        <v>20.79</v>
      </c>
      <c r="D361">
        <v>0</v>
      </c>
      <c r="E361" t="s">
        <v>11</v>
      </c>
      <c r="F361" t="s">
        <v>12</v>
      </c>
      <c r="G361">
        <v>1607.5101</v>
      </c>
    </row>
    <row r="362" spans="1:7" x14ac:dyDescent="0.2">
      <c r="A362">
        <v>48</v>
      </c>
      <c r="B362" t="s">
        <v>7</v>
      </c>
      <c r="C362">
        <v>32.299999999999997</v>
      </c>
      <c r="D362">
        <v>2</v>
      </c>
      <c r="E362" t="s">
        <v>11</v>
      </c>
      <c r="F362" t="s">
        <v>14</v>
      </c>
      <c r="G362">
        <v>10043.249</v>
      </c>
    </row>
    <row r="363" spans="1:7" x14ac:dyDescent="0.2">
      <c r="A363">
        <v>35</v>
      </c>
      <c r="B363" t="s">
        <v>10</v>
      </c>
      <c r="C363">
        <v>30.5</v>
      </c>
      <c r="D363">
        <v>1</v>
      </c>
      <c r="E363" t="s">
        <v>11</v>
      </c>
      <c r="F363" t="s">
        <v>9</v>
      </c>
      <c r="G363">
        <v>4751.07</v>
      </c>
    </row>
    <row r="364" spans="1:7" x14ac:dyDescent="0.2">
      <c r="A364">
        <v>19</v>
      </c>
      <c r="B364" t="s">
        <v>7</v>
      </c>
      <c r="C364">
        <v>21.7</v>
      </c>
      <c r="D364">
        <v>0</v>
      </c>
      <c r="E364" t="s">
        <v>8</v>
      </c>
      <c r="F364" t="s">
        <v>9</v>
      </c>
      <c r="G364">
        <v>13844.505999999999</v>
      </c>
    </row>
    <row r="365" spans="1:7" x14ac:dyDescent="0.2">
      <c r="A365">
        <v>21</v>
      </c>
      <c r="B365" t="s">
        <v>7</v>
      </c>
      <c r="C365">
        <v>26.4</v>
      </c>
      <c r="D365">
        <v>1</v>
      </c>
      <c r="E365" t="s">
        <v>11</v>
      </c>
      <c r="F365" t="s">
        <v>9</v>
      </c>
      <c r="G365">
        <v>2597.779</v>
      </c>
    </row>
    <row r="366" spans="1:7" x14ac:dyDescent="0.2">
      <c r="A366">
        <v>21</v>
      </c>
      <c r="B366" t="s">
        <v>7</v>
      </c>
      <c r="C366">
        <v>21.89</v>
      </c>
      <c r="D366">
        <v>2</v>
      </c>
      <c r="E366" t="s">
        <v>11</v>
      </c>
      <c r="F366" t="s">
        <v>12</v>
      </c>
      <c r="G366">
        <v>3180.5101</v>
      </c>
    </row>
    <row r="367" spans="1:7" x14ac:dyDescent="0.2">
      <c r="A367">
        <v>49</v>
      </c>
      <c r="B367" t="s">
        <v>7</v>
      </c>
      <c r="C367">
        <v>30.78</v>
      </c>
      <c r="D367">
        <v>1</v>
      </c>
      <c r="E367" t="s">
        <v>11</v>
      </c>
      <c r="F367" t="s">
        <v>14</v>
      </c>
      <c r="G367">
        <v>9778.3472000000002</v>
      </c>
    </row>
    <row r="368" spans="1:7" x14ac:dyDescent="0.2">
      <c r="A368">
        <v>56</v>
      </c>
      <c r="B368" t="s">
        <v>7</v>
      </c>
      <c r="C368">
        <v>32.299999999999997</v>
      </c>
      <c r="D368">
        <v>3</v>
      </c>
      <c r="E368" t="s">
        <v>11</v>
      </c>
      <c r="F368" t="s">
        <v>14</v>
      </c>
      <c r="G368">
        <v>13430.264999999999</v>
      </c>
    </row>
    <row r="369" spans="1:7" x14ac:dyDescent="0.2">
      <c r="A369">
        <v>42</v>
      </c>
      <c r="B369" t="s">
        <v>7</v>
      </c>
      <c r="C369">
        <v>24.984999999999999</v>
      </c>
      <c r="D369">
        <v>2</v>
      </c>
      <c r="E369" t="s">
        <v>11</v>
      </c>
      <c r="F369" t="s">
        <v>13</v>
      </c>
      <c r="G369">
        <v>8017.0611500000005</v>
      </c>
    </row>
    <row r="370" spans="1:7" x14ac:dyDescent="0.2">
      <c r="A370">
        <v>44</v>
      </c>
      <c r="B370" t="s">
        <v>10</v>
      </c>
      <c r="C370">
        <v>32.015000000000001</v>
      </c>
      <c r="D370">
        <v>2</v>
      </c>
      <c r="E370" t="s">
        <v>11</v>
      </c>
      <c r="F370" t="s">
        <v>13</v>
      </c>
      <c r="G370">
        <v>8116.2688500000004</v>
      </c>
    </row>
    <row r="371" spans="1:7" x14ac:dyDescent="0.2">
      <c r="A371">
        <v>18</v>
      </c>
      <c r="B371" t="s">
        <v>10</v>
      </c>
      <c r="C371">
        <v>30.4</v>
      </c>
      <c r="D371">
        <v>3</v>
      </c>
      <c r="E371" t="s">
        <v>11</v>
      </c>
      <c r="F371" t="s">
        <v>14</v>
      </c>
      <c r="G371">
        <v>3481.8679999999999</v>
      </c>
    </row>
    <row r="372" spans="1:7" x14ac:dyDescent="0.2">
      <c r="A372">
        <v>61</v>
      </c>
      <c r="B372" t="s">
        <v>7</v>
      </c>
      <c r="C372">
        <v>21.09</v>
      </c>
      <c r="D372">
        <v>0</v>
      </c>
      <c r="E372" t="s">
        <v>11</v>
      </c>
      <c r="F372" t="s">
        <v>13</v>
      </c>
      <c r="G372">
        <v>13415.0381</v>
      </c>
    </row>
    <row r="373" spans="1:7" x14ac:dyDescent="0.2">
      <c r="A373">
        <v>57</v>
      </c>
      <c r="B373" t="s">
        <v>7</v>
      </c>
      <c r="C373">
        <v>22.23</v>
      </c>
      <c r="D373">
        <v>0</v>
      </c>
      <c r="E373" t="s">
        <v>11</v>
      </c>
      <c r="F373" t="s">
        <v>14</v>
      </c>
      <c r="G373">
        <v>12029.286700000001</v>
      </c>
    </row>
    <row r="374" spans="1:7" x14ac:dyDescent="0.2">
      <c r="A374">
        <v>42</v>
      </c>
      <c r="B374" t="s">
        <v>7</v>
      </c>
      <c r="C374">
        <v>33.155000000000001</v>
      </c>
      <c r="D374">
        <v>1</v>
      </c>
      <c r="E374" t="s">
        <v>11</v>
      </c>
      <c r="F374" t="s">
        <v>14</v>
      </c>
      <c r="G374">
        <v>7639.4174499999999</v>
      </c>
    </row>
    <row r="375" spans="1:7" x14ac:dyDescent="0.2">
      <c r="A375">
        <v>26</v>
      </c>
      <c r="B375" t="s">
        <v>10</v>
      </c>
      <c r="C375">
        <v>32.9</v>
      </c>
      <c r="D375">
        <v>2</v>
      </c>
      <c r="E375" t="s">
        <v>8</v>
      </c>
      <c r="F375" t="s">
        <v>9</v>
      </c>
      <c r="G375">
        <v>36085.218999999997</v>
      </c>
    </row>
    <row r="376" spans="1:7" x14ac:dyDescent="0.2">
      <c r="A376">
        <v>20</v>
      </c>
      <c r="B376" t="s">
        <v>10</v>
      </c>
      <c r="C376">
        <v>33.33</v>
      </c>
      <c r="D376">
        <v>0</v>
      </c>
      <c r="E376" t="s">
        <v>11</v>
      </c>
      <c r="F376" t="s">
        <v>12</v>
      </c>
      <c r="G376">
        <v>1391.5287000000001</v>
      </c>
    </row>
    <row r="377" spans="1:7" x14ac:dyDescent="0.2">
      <c r="A377">
        <v>23</v>
      </c>
      <c r="B377" t="s">
        <v>7</v>
      </c>
      <c r="C377">
        <v>28.31</v>
      </c>
      <c r="D377">
        <v>0</v>
      </c>
      <c r="E377" t="s">
        <v>8</v>
      </c>
      <c r="F377" t="s">
        <v>13</v>
      </c>
      <c r="G377">
        <v>18033.9679</v>
      </c>
    </row>
    <row r="378" spans="1:7" x14ac:dyDescent="0.2">
      <c r="A378">
        <v>39</v>
      </c>
      <c r="B378" t="s">
        <v>7</v>
      </c>
      <c r="C378">
        <v>24.89</v>
      </c>
      <c r="D378">
        <v>3</v>
      </c>
      <c r="E378" t="s">
        <v>8</v>
      </c>
      <c r="F378" t="s">
        <v>14</v>
      </c>
      <c r="G378">
        <v>21659.930100000001</v>
      </c>
    </row>
    <row r="379" spans="1:7" x14ac:dyDescent="0.2">
      <c r="A379">
        <v>24</v>
      </c>
      <c r="B379" t="s">
        <v>10</v>
      </c>
      <c r="C379">
        <v>40.15</v>
      </c>
      <c r="D379">
        <v>0</v>
      </c>
      <c r="E379" t="s">
        <v>8</v>
      </c>
      <c r="F379" t="s">
        <v>12</v>
      </c>
      <c r="G379">
        <v>38126.246500000001</v>
      </c>
    </row>
    <row r="380" spans="1:7" x14ac:dyDescent="0.2">
      <c r="A380">
        <v>64</v>
      </c>
      <c r="B380" t="s">
        <v>7</v>
      </c>
      <c r="C380">
        <v>30.114999999999998</v>
      </c>
      <c r="D380">
        <v>3</v>
      </c>
      <c r="E380" t="s">
        <v>11</v>
      </c>
      <c r="F380" t="s">
        <v>13</v>
      </c>
      <c r="G380">
        <v>16455.707849999999</v>
      </c>
    </row>
    <row r="381" spans="1:7" x14ac:dyDescent="0.2">
      <c r="A381">
        <v>62</v>
      </c>
      <c r="B381" t="s">
        <v>10</v>
      </c>
      <c r="C381">
        <v>31.46</v>
      </c>
      <c r="D381">
        <v>1</v>
      </c>
      <c r="E381" t="s">
        <v>11</v>
      </c>
      <c r="F381" t="s">
        <v>12</v>
      </c>
      <c r="G381">
        <v>27000.98473</v>
      </c>
    </row>
    <row r="382" spans="1:7" x14ac:dyDescent="0.2">
      <c r="A382">
        <v>27</v>
      </c>
      <c r="B382" t="s">
        <v>7</v>
      </c>
      <c r="C382">
        <v>17.954999999999998</v>
      </c>
      <c r="D382">
        <v>2</v>
      </c>
      <c r="E382" t="s">
        <v>8</v>
      </c>
      <c r="F382" t="s">
        <v>14</v>
      </c>
      <c r="G382">
        <v>15006.579449999999</v>
      </c>
    </row>
    <row r="383" spans="1:7" x14ac:dyDescent="0.2">
      <c r="A383">
        <v>55</v>
      </c>
      <c r="B383" t="s">
        <v>10</v>
      </c>
      <c r="C383">
        <v>30.684999999999999</v>
      </c>
      <c r="D383">
        <v>0</v>
      </c>
      <c r="E383" t="s">
        <v>8</v>
      </c>
      <c r="F383" t="s">
        <v>14</v>
      </c>
      <c r="G383">
        <v>42303.692150000003</v>
      </c>
    </row>
    <row r="384" spans="1:7" x14ac:dyDescent="0.2">
      <c r="A384">
        <v>55</v>
      </c>
      <c r="B384" t="s">
        <v>10</v>
      </c>
      <c r="C384">
        <v>33</v>
      </c>
      <c r="D384">
        <v>0</v>
      </c>
      <c r="E384" t="s">
        <v>11</v>
      </c>
      <c r="F384" t="s">
        <v>12</v>
      </c>
      <c r="G384">
        <v>20781.48892</v>
      </c>
    </row>
    <row r="385" spans="1:7" x14ac:dyDescent="0.2">
      <c r="A385">
        <v>35</v>
      </c>
      <c r="B385" t="s">
        <v>7</v>
      </c>
      <c r="C385">
        <v>43.34</v>
      </c>
      <c r="D385">
        <v>2</v>
      </c>
      <c r="E385" t="s">
        <v>11</v>
      </c>
      <c r="F385" t="s">
        <v>12</v>
      </c>
      <c r="G385">
        <v>5846.9175999999998</v>
      </c>
    </row>
    <row r="386" spans="1:7" x14ac:dyDescent="0.2">
      <c r="A386">
        <v>44</v>
      </c>
      <c r="B386" t="s">
        <v>10</v>
      </c>
      <c r="C386">
        <v>22.135000000000002</v>
      </c>
      <c r="D386">
        <v>2</v>
      </c>
      <c r="E386" t="s">
        <v>11</v>
      </c>
      <c r="F386" t="s">
        <v>14</v>
      </c>
      <c r="G386">
        <v>8302.5356499999998</v>
      </c>
    </row>
    <row r="387" spans="1:7" x14ac:dyDescent="0.2">
      <c r="A387">
        <v>19</v>
      </c>
      <c r="B387" t="s">
        <v>10</v>
      </c>
      <c r="C387">
        <v>34.4</v>
      </c>
      <c r="D387">
        <v>0</v>
      </c>
      <c r="E387" t="s">
        <v>11</v>
      </c>
      <c r="F387" t="s">
        <v>9</v>
      </c>
      <c r="G387">
        <v>1261.8589999999999</v>
      </c>
    </row>
    <row r="388" spans="1:7" x14ac:dyDescent="0.2">
      <c r="A388">
        <v>58</v>
      </c>
      <c r="B388" t="s">
        <v>7</v>
      </c>
      <c r="C388">
        <v>39.049999999999997</v>
      </c>
      <c r="D388">
        <v>0</v>
      </c>
      <c r="E388" t="s">
        <v>11</v>
      </c>
      <c r="F388" t="s">
        <v>12</v>
      </c>
      <c r="G388">
        <v>11856.4115</v>
      </c>
    </row>
    <row r="389" spans="1:7" x14ac:dyDescent="0.2">
      <c r="A389">
        <v>50</v>
      </c>
      <c r="B389" t="s">
        <v>10</v>
      </c>
      <c r="C389">
        <v>25.364999999999998</v>
      </c>
      <c r="D389">
        <v>2</v>
      </c>
      <c r="E389" t="s">
        <v>11</v>
      </c>
      <c r="F389" t="s">
        <v>13</v>
      </c>
      <c r="G389">
        <v>30284.642940000002</v>
      </c>
    </row>
    <row r="390" spans="1:7" x14ac:dyDescent="0.2">
      <c r="A390">
        <v>26</v>
      </c>
      <c r="B390" t="s">
        <v>7</v>
      </c>
      <c r="C390">
        <v>22.61</v>
      </c>
      <c r="D390">
        <v>0</v>
      </c>
      <c r="E390" t="s">
        <v>11</v>
      </c>
      <c r="F390" t="s">
        <v>13</v>
      </c>
      <c r="G390">
        <v>3176.8159000000001</v>
      </c>
    </row>
    <row r="391" spans="1:7" x14ac:dyDescent="0.2">
      <c r="A391">
        <v>24</v>
      </c>
      <c r="B391" t="s">
        <v>7</v>
      </c>
      <c r="C391">
        <v>30.21</v>
      </c>
      <c r="D391">
        <v>3</v>
      </c>
      <c r="E391" t="s">
        <v>11</v>
      </c>
      <c r="F391" t="s">
        <v>13</v>
      </c>
      <c r="G391">
        <v>4618.0798999999997</v>
      </c>
    </row>
    <row r="392" spans="1:7" x14ac:dyDescent="0.2">
      <c r="A392">
        <v>48</v>
      </c>
      <c r="B392" t="s">
        <v>10</v>
      </c>
      <c r="C392">
        <v>35.625</v>
      </c>
      <c r="D392">
        <v>4</v>
      </c>
      <c r="E392" t="s">
        <v>11</v>
      </c>
      <c r="F392" t="s">
        <v>14</v>
      </c>
      <c r="G392">
        <v>10736.87075</v>
      </c>
    </row>
    <row r="393" spans="1:7" x14ac:dyDescent="0.2">
      <c r="A393">
        <v>19</v>
      </c>
      <c r="B393" t="s">
        <v>7</v>
      </c>
      <c r="C393">
        <v>37.43</v>
      </c>
      <c r="D393">
        <v>0</v>
      </c>
      <c r="E393" t="s">
        <v>11</v>
      </c>
      <c r="F393" t="s">
        <v>13</v>
      </c>
      <c r="G393">
        <v>2138.0707000000002</v>
      </c>
    </row>
    <row r="394" spans="1:7" x14ac:dyDescent="0.2">
      <c r="A394">
        <v>48</v>
      </c>
      <c r="B394" t="s">
        <v>10</v>
      </c>
      <c r="C394">
        <v>31.445</v>
      </c>
      <c r="D394">
        <v>1</v>
      </c>
      <c r="E394" t="s">
        <v>11</v>
      </c>
      <c r="F394" t="s">
        <v>14</v>
      </c>
      <c r="G394">
        <v>8964.0605500000001</v>
      </c>
    </row>
    <row r="395" spans="1:7" x14ac:dyDescent="0.2">
      <c r="A395">
        <v>49</v>
      </c>
      <c r="B395" t="s">
        <v>10</v>
      </c>
      <c r="C395">
        <v>31.35</v>
      </c>
      <c r="D395">
        <v>1</v>
      </c>
      <c r="E395" t="s">
        <v>11</v>
      </c>
      <c r="F395" t="s">
        <v>14</v>
      </c>
      <c r="G395">
        <v>9290.1394999999993</v>
      </c>
    </row>
    <row r="396" spans="1:7" x14ac:dyDescent="0.2">
      <c r="A396">
        <v>46</v>
      </c>
      <c r="B396" t="s">
        <v>7</v>
      </c>
      <c r="C396">
        <v>32.299999999999997</v>
      </c>
      <c r="D396">
        <v>2</v>
      </c>
      <c r="E396" t="s">
        <v>11</v>
      </c>
      <c r="F396" t="s">
        <v>14</v>
      </c>
      <c r="G396">
        <v>9411.0049999999992</v>
      </c>
    </row>
    <row r="397" spans="1:7" x14ac:dyDescent="0.2">
      <c r="A397">
        <v>46</v>
      </c>
      <c r="B397" t="s">
        <v>10</v>
      </c>
      <c r="C397">
        <v>19.855</v>
      </c>
      <c r="D397">
        <v>0</v>
      </c>
      <c r="E397" t="s">
        <v>11</v>
      </c>
      <c r="F397" t="s">
        <v>13</v>
      </c>
      <c r="G397">
        <v>7526.7064499999997</v>
      </c>
    </row>
    <row r="398" spans="1:7" x14ac:dyDescent="0.2">
      <c r="A398">
        <v>43</v>
      </c>
      <c r="B398" t="s">
        <v>7</v>
      </c>
      <c r="C398">
        <v>34.4</v>
      </c>
      <c r="D398">
        <v>3</v>
      </c>
      <c r="E398" t="s">
        <v>11</v>
      </c>
      <c r="F398" t="s">
        <v>9</v>
      </c>
      <c r="G398">
        <v>8522.0030000000006</v>
      </c>
    </row>
    <row r="399" spans="1:7" x14ac:dyDescent="0.2">
      <c r="A399">
        <v>21</v>
      </c>
      <c r="B399" t="s">
        <v>10</v>
      </c>
      <c r="C399">
        <v>31.02</v>
      </c>
      <c r="D399">
        <v>0</v>
      </c>
      <c r="E399" t="s">
        <v>11</v>
      </c>
      <c r="F399" t="s">
        <v>12</v>
      </c>
      <c r="G399">
        <v>16586.49771</v>
      </c>
    </row>
    <row r="400" spans="1:7" x14ac:dyDescent="0.2">
      <c r="A400">
        <v>64</v>
      </c>
      <c r="B400" t="s">
        <v>10</v>
      </c>
      <c r="C400">
        <v>25.6</v>
      </c>
      <c r="D400">
        <v>2</v>
      </c>
      <c r="E400" t="s">
        <v>11</v>
      </c>
      <c r="F400" t="s">
        <v>9</v>
      </c>
      <c r="G400">
        <v>14988.432000000001</v>
      </c>
    </row>
    <row r="401" spans="1:7" x14ac:dyDescent="0.2">
      <c r="A401">
        <v>18</v>
      </c>
      <c r="B401" t="s">
        <v>7</v>
      </c>
      <c r="C401">
        <v>38.17</v>
      </c>
      <c r="D401">
        <v>0</v>
      </c>
      <c r="E401" t="s">
        <v>11</v>
      </c>
      <c r="F401" t="s">
        <v>12</v>
      </c>
      <c r="G401">
        <v>1631.6683</v>
      </c>
    </row>
    <row r="402" spans="1:7" x14ac:dyDescent="0.2">
      <c r="A402">
        <v>51</v>
      </c>
      <c r="B402" t="s">
        <v>7</v>
      </c>
      <c r="C402">
        <v>20.6</v>
      </c>
      <c r="D402">
        <v>0</v>
      </c>
      <c r="E402" t="s">
        <v>11</v>
      </c>
      <c r="F402" t="s">
        <v>9</v>
      </c>
      <c r="G402">
        <v>9264.7970000000005</v>
      </c>
    </row>
    <row r="403" spans="1:7" x14ac:dyDescent="0.2">
      <c r="A403">
        <v>47</v>
      </c>
      <c r="B403" t="s">
        <v>10</v>
      </c>
      <c r="C403">
        <v>47.52</v>
      </c>
      <c r="D403">
        <v>1</v>
      </c>
      <c r="E403" t="s">
        <v>11</v>
      </c>
      <c r="F403" t="s">
        <v>12</v>
      </c>
      <c r="G403">
        <v>8083.9197999999997</v>
      </c>
    </row>
    <row r="404" spans="1:7" x14ac:dyDescent="0.2">
      <c r="A404">
        <v>64</v>
      </c>
      <c r="B404" t="s">
        <v>7</v>
      </c>
      <c r="C404">
        <v>32.965000000000003</v>
      </c>
      <c r="D404">
        <v>0</v>
      </c>
      <c r="E404" t="s">
        <v>11</v>
      </c>
      <c r="F404" t="s">
        <v>13</v>
      </c>
      <c r="G404">
        <v>14692.66935</v>
      </c>
    </row>
    <row r="405" spans="1:7" x14ac:dyDescent="0.2">
      <c r="A405">
        <v>49</v>
      </c>
      <c r="B405" t="s">
        <v>10</v>
      </c>
      <c r="C405">
        <v>32.299999999999997</v>
      </c>
      <c r="D405">
        <v>3</v>
      </c>
      <c r="E405" t="s">
        <v>11</v>
      </c>
      <c r="F405" t="s">
        <v>13</v>
      </c>
      <c r="G405">
        <v>10269.459999999999</v>
      </c>
    </row>
    <row r="406" spans="1:7" x14ac:dyDescent="0.2">
      <c r="A406">
        <v>31</v>
      </c>
      <c r="B406" t="s">
        <v>10</v>
      </c>
      <c r="C406">
        <v>20.399999999999999</v>
      </c>
      <c r="D406">
        <v>0</v>
      </c>
      <c r="E406" t="s">
        <v>11</v>
      </c>
      <c r="F406" t="s">
        <v>9</v>
      </c>
      <c r="G406">
        <v>3260.1990000000001</v>
      </c>
    </row>
    <row r="407" spans="1:7" x14ac:dyDescent="0.2">
      <c r="A407">
        <v>52</v>
      </c>
      <c r="B407" t="s">
        <v>7</v>
      </c>
      <c r="C407">
        <v>38.380000000000003</v>
      </c>
      <c r="D407">
        <v>2</v>
      </c>
      <c r="E407" t="s">
        <v>11</v>
      </c>
      <c r="F407" t="s">
        <v>14</v>
      </c>
      <c r="G407">
        <v>11396.9002</v>
      </c>
    </row>
    <row r="408" spans="1:7" x14ac:dyDescent="0.2">
      <c r="A408">
        <v>33</v>
      </c>
      <c r="B408" t="s">
        <v>7</v>
      </c>
      <c r="C408">
        <v>24.31</v>
      </c>
      <c r="D408">
        <v>0</v>
      </c>
      <c r="E408" t="s">
        <v>11</v>
      </c>
      <c r="F408" t="s">
        <v>12</v>
      </c>
      <c r="G408">
        <v>4185.0978999999998</v>
      </c>
    </row>
    <row r="409" spans="1:7" x14ac:dyDescent="0.2">
      <c r="A409">
        <v>47</v>
      </c>
      <c r="B409" t="s">
        <v>7</v>
      </c>
      <c r="C409">
        <v>23.6</v>
      </c>
      <c r="D409">
        <v>1</v>
      </c>
      <c r="E409" t="s">
        <v>11</v>
      </c>
      <c r="F409" t="s">
        <v>9</v>
      </c>
      <c r="G409">
        <v>8539.6710000000003</v>
      </c>
    </row>
    <row r="410" spans="1:7" x14ac:dyDescent="0.2">
      <c r="A410">
        <v>38</v>
      </c>
      <c r="B410" t="s">
        <v>10</v>
      </c>
      <c r="C410">
        <v>21.12</v>
      </c>
      <c r="D410">
        <v>3</v>
      </c>
      <c r="E410" t="s">
        <v>11</v>
      </c>
      <c r="F410" t="s">
        <v>12</v>
      </c>
      <c r="G410">
        <v>6652.5288</v>
      </c>
    </row>
    <row r="411" spans="1:7" x14ac:dyDescent="0.2">
      <c r="A411">
        <v>32</v>
      </c>
      <c r="B411" t="s">
        <v>10</v>
      </c>
      <c r="C411">
        <v>30.03</v>
      </c>
      <c r="D411">
        <v>1</v>
      </c>
      <c r="E411" t="s">
        <v>11</v>
      </c>
      <c r="F411" t="s">
        <v>12</v>
      </c>
      <c r="G411">
        <v>4074.4537</v>
      </c>
    </row>
    <row r="412" spans="1:7" x14ac:dyDescent="0.2">
      <c r="A412">
        <v>19</v>
      </c>
      <c r="B412" t="s">
        <v>10</v>
      </c>
      <c r="C412">
        <v>17.48</v>
      </c>
      <c r="D412">
        <v>0</v>
      </c>
      <c r="E412" t="s">
        <v>11</v>
      </c>
      <c r="F412" t="s">
        <v>13</v>
      </c>
      <c r="G412">
        <v>1621.3402000000001</v>
      </c>
    </row>
    <row r="413" spans="1:7" x14ac:dyDescent="0.2">
      <c r="A413">
        <v>44</v>
      </c>
      <c r="B413" t="s">
        <v>7</v>
      </c>
      <c r="C413">
        <v>20.234999999999999</v>
      </c>
      <c r="D413">
        <v>1</v>
      </c>
      <c r="E413" t="s">
        <v>8</v>
      </c>
      <c r="F413" t="s">
        <v>14</v>
      </c>
      <c r="G413">
        <v>19594.809649999999</v>
      </c>
    </row>
    <row r="414" spans="1:7" x14ac:dyDescent="0.2">
      <c r="A414">
        <v>26</v>
      </c>
      <c r="B414" t="s">
        <v>7</v>
      </c>
      <c r="C414">
        <v>17.195</v>
      </c>
      <c r="D414">
        <v>2</v>
      </c>
      <c r="E414" t="s">
        <v>8</v>
      </c>
      <c r="F414" t="s">
        <v>14</v>
      </c>
      <c r="G414">
        <v>14455.644050000001</v>
      </c>
    </row>
    <row r="415" spans="1:7" x14ac:dyDescent="0.2">
      <c r="A415">
        <v>25</v>
      </c>
      <c r="B415" t="s">
        <v>10</v>
      </c>
      <c r="C415">
        <v>23.9</v>
      </c>
      <c r="D415">
        <v>5</v>
      </c>
      <c r="E415" t="s">
        <v>11</v>
      </c>
      <c r="F415" t="s">
        <v>9</v>
      </c>
      <c r="G415">
        <v>5080.0959999999995</v>
      </c>
    </row>
    <row r="416" spans="1:7" x14ac:dyDescent="0.2">
      <c r="A416">
        <v>19</v>
      </c>
      <c r="B416" t="s">
        <v>7</v>
      </c>
      <c r="C416">
        <v>35.15</v>
      </c>
      <c r="D416">
        <v>0</v>
      </c>
      <c r="E416" t="s">
        <v>11</v>
      </c>
      <c r="F416" t="s">
        <v>13</v>
      </c>
      <c r="G416">
        <v>2134.9014999999999</v>
      </c>
    </row>
    <row r="417" spans="1:7" x14ac:dyDescent="0.2">
      <c r="A417">
        <v>43</v>
      </c>
      <c r="B417" t="s">
        <v>7</v>
      </c>
      <c r="C417">
        <v>35.64</v>
      </c>
      <c r="D417">
        <v>1</v>
      </c>
      <c r="E417" t="s">
        <v>11</v>
      </c>
      <c r="F417" t="s">
        <v>12</v>
      </c>
      <c r="G417">
        <v>7345.7266</v>
      </c>
    </row>
    <row r="418" spans="1:7" x14ac:dyDescent="0.2">
      <c r="A418">
        <v>52</v>
      </c>
      <c r="B418" t="s">
        <v>10</v>
      </c>
      <c r="C418">
        <v>34.1</v>
      </c>
      <c r="D418">
        <v>0</v>
      </c>
      <c r="E418" t="s">
        <v>11</v>
      </c>
      <c r="F418" t="s">
        <v>12</v>
      </c>
      <c r="G418">
        <v>9140.9509999999991</v>
      </c>
    </row>
    <row r="419" spans="1:7" x14ac:dyDescent="0.2">
      <c r="A419">
        <v>36</v>
      </c>
      <c r="B419" t="s">
        <v>7</v>
      </c>
      <c r="C419">
        <v>22.6</v>
      </c>
      <c r="D419">
        <v>2</v>
      </c>
      <c r="E419" t="s">
        <v>8</v>
      </c>
      <c r="F419" t="s">
        <v>9</v>
      </c>
      <c r="G419">
        <v>18608.261999999999</v>
      </c>
    </row>
    <row r="420" spans="1:7" x14ac:dyDescent="0.2">
      <c r="A420">
        <v>64</v>
      </c>
      <c r="B420" t="s">
        <v>10</v>
      </c>
      <c r="C420">
        <v>39.159999999999997</v>
      </c>
      <c r="D420">
        <v>1</v>
      </c>
      <c r="E420" t="s">
        <v>11</v>
      </c>
      <c r="F420" t="s">
        <v>12</v>
      </c>
      <c r="G420">
        <v>14418.2804</v>
      </c>
    </row>
    <row r="421" spans="1:7" x14ac:dyDescent="0.2">
      <c r="A421">
        <v>63</v>
      </c>
      <c r="B421" t="s">
        <v>7</v>
      </c>
      <c r="C421">
        <v>26.98</v>
      </c>
      <c r="D421">
        <v>0</v>
      </c>
      <c r="E421" t="s">
        <v>8</v>
      </c>
      <c r="F421" t="s">
        <v>13</v>
      </c>
      <c r="G421">
        <v>28950.4692</v>
      </c>
    </row>
    <row r="422" spans="1:7" x14ac:dyDescent="0.2">
      <c r="A422">
        <v>64</v>
      </c>
      <c r="B422" t="s">
        <v>10</v>
      </c>
      <c r="C422">
        <v>33.880000000000003</v>
      </c>
      <c r="D422">
        <v>0</v>
      </c>
      <c r="E422" t="s">
        <v>8</v>
      </c>
      <c r="F422" t="s">
        <v>12</v>
      </c>
      <c r="G422">
        <v>46889.261200000001</v>
      </c>
    </row>
    <row r="423" spans="1:7" x14ac:dyDescent="0.2">
      <c r="A423">
        <v>61</v>
      </c>
      <c r="B423" t="s">
        <v>10</v>
      </c>
      <c r="C423">
        <v>35.86</v>
      </c>
      <c r="D423">
        <v>0</v>
      </c>
      <c r="E423" t="s">
        <v>8</v>
      </c>
      <c r="F423" t="s">
        <v>12</v>
      </c>
      <c r="G423">
        <v>46599.108399999997</v>
      </c>
    </row>
    <row r="424" spans="1:7" x14ac:dyDescent="0.2">
      <c r="A424">
        <v>40</v>
      </c>
      <c r="B424" t="s">
        <v>10</v>
      </c>
      <c r="C424">
        <v>32.774999999999999</v>
      </c>
      <c r="D424">
        <v>1</v>
      </c>
      <c r="E424" t="s">
        <v>8</v>
      </c>
      <c r="F424" t="s">
        <v>14</v>
      </c>
      <c r="G424">
        <v>39125.332249999999</v>
      </c>
    </row>
    <row r="425" spans="1:7" x14ac:dyDescent="0.2">
      <c r="A425">
        <v>25</v>
      </c>
      <c r="B425" t="s">
        <v>10</v>
      </c>
      <c r="C425">
        <v>30.59</v>
      </c>
      <c r="D425">
        <v>0</v>
      </c>
      <c r="E425" t="s">
        <v>11</v>
      </c>
      <c r="F425" t="s">
        <v>14</v>
      </c>
      <c r="G425">
        <v>2727.3951000000002</v>
      </c>
    </row>
    <row r="426" spans="1:7" x14ac:dyDescent="0.2">
      <c r="A426">
        <v>48</v>
      </c>
      <c r="B426" t="s">
        <v>10</v>
      </c>
      <c r="C426">
        <v>30.2</v>
      </c>
      <c r="D426">
        <v>2</v>
      </c>
      <c r="E426" t="s">
        <v>11</v>
      </c>
      <c r="F426" t="s">
        <v>9</v>
      </c>
      <c r="G426">
        <v>8968.33</v>
      </c>
    </row>
    <row r="427" spans="1:7" x14ac:dyDescent="0.2">
      <c r="A427">
        <v>45</v>
      </c>
      <c r="B427" t="s">
        <v>10</v>
      </c>
      <c r="C427">
        <v>24.31</v>
      </c>
      <c r="D427">
        <v>5</v>
      </c>
      <c r="E427" t="s">
        <v>11</v>
      </c>
      <c r="F427" t="s">
        <v>12</v>
      </c>
      <c r="G427">
        <v>9788.8659000000007</v>
      </c>
    </row>
    <row r="428" spans="1:7" x14ac:dyDescent="0.2">
      <c r="A428">
        <v>38</v>
      </c>
      <c r="B428" t="s">
        <v>7</v>
      </c>
      <c r="C428">
        <v>27.265000000000001</v>
      </c>
      <c r="D428">
        <v>1</v>
      </c>
      <c r="E428" t="s">
        <v>11</v>
      </c>
      <c r="F428" t="s">
        <v>14</v>
      </c>
      <c r="G428">
        <v>6555.07035</v>
      </c>
    </row>
    <row r="429" spans="1:7" x14ac:dyDescent="0.2">
      <c r="A429">
        <v>18</v>
      </c>
      <c r="B429" t="s">
        <v>7</v>
      </c>
      <c r="C429">
        <v>29.164999999999999</v>
      </c>
      <c r="D429">
        <v>0</v>
      </c>
      <c r="E429" t="s">
        <v>11</v>
      </c>
      <c r="F429" t="s">
        <v>14</v>
      </c>
      <c r="G429">
        <v>7323.7348190000002</v>
      </c>
    </row>
    <row r="430" spans="1:7" x14ac:dyDescent="0.2">
      <c r="A430">
        <v>21</v>
      </c>
      <c r="B430" t="s">
        <v>7</v>
      </c>
      <c r="C430">
        <v>16.815000000000001</v>
      </c>
      <c r="D430">
        <v>1</v>
      </c>
      <c r="E430" t="s">
        <v>11</v>
      </c>
      <c r="F430" t="s">
        <v>14</v>
      </c>
      <c r="G430">
        <v>3167.4558499999998</v>
      </c>
    </row>
    <row r="431" spans="1:7" x14ac:dyDescent="0.2">
      <c r="A431">
        <v>27</v>
      </c>
      <c r="B431" t="s">
        <v>7</v>
      </c>
      <c r="C431">
        <v>30.4</v>
      </c>
      <c r="D431">
        <v>3</v>
      </c>
      <c r="E431" t="s">
        <v>11</v>
      </c>
      <c r="F431" t="s">
        <v>13</v>
      </c>
      <c r="G431">
        <v>18804.752400000001</v>
      </c>
    </row>
    <row r="432" spans="1:7" x14ac:dyDescent="0.2">
      <c r="A432">
        <v>19</v>
      </c>
      <c r="B432" t="s">
        <v>10</v>
      </c>
      <c r="C432">
        <v>33.1</v>
      </c>
      <c r="D432">
        <v>0</v>
      </c>
      <c r="E432" t="s">
        <v>11</v>
      </c>
      <c r="F432" t="s">
        <v>9</v>
      </c>
      <c r="G432">
        <v>23082.955330000001</v>
      </c>
    </row>
    <row r="433" spans="1:7" x14ac:dyDescent="0.2">
      <c r="A433">
        <v>29</v>
      </c>
      <c r="B433" t="s">
        <v>7</v>
      </c>
      <c r="C433">
        <v>20.234999999999999</v>
      </c>
      <c r="D433">
        <v>2</v>
      </c>
      <c r="E433" t="s">
        <v>11</v>
      </c>
      <c r="F433" t="s">
        <v>13</v>
      </c>
      <c r="G433">
        <v>4906.4096499999996</v>
      </c>
    </row>
    <row r="434" spans="1:7" x14ac:dyDescent="0.2">
      <c r="A434">
        <v>42</v>
      </c>
      <c r="B434" t="s">
        <v>10</v>
      </c>
      <c r="C434">
        <v>26.9</v>
      </c>
      <c r="D434">
        <v>0</v>
      </c>
      <c r="E434" t="s">
        <v>11</v>
      </c>
      <c r="F434" t="s">
        <v>9</v>
      </c>
      <c r="G434">
        <v>5969.723</v>
      </c>
    </row>
    <row r="435" spans="1:7" x14ac:dyDescent="0.2">
      <c r="A435">
        <v>60</v>
      </c>
      <c r="B435" t="s">
        <v>7</v>
      </c>
      <c r="C435">
        <v>30.5</v>
      </c>
      <c r="D435">
        <v>0</v>
      </c>
      <c r="E435" t="s">
        <v>11</v>
      </c>
      <c r="F435" t="s">
        <v>9</v>
      </c>
      <c r="G435">
        <v>12638.195</v>
      </c>
    </row>
    <row r="436" spans="1:7" x14ac:dyDescent="0.2">
      <c r="A436">
        <v>31</v>
      </c>
      <c r="B436" t="s">
        <v>10</v>
      </c>
      <c r="C436">
        <v>28.594999999999999</v>
      </c>
      <c r="D436">
        <v>1</v>
      </c>
      <c r="E436" t="s">
        <v>11</v>
      </c>
      <c r="F436" t="s">
        <v>13</v>
      </c>
      <c r="G436">
        <v>4243.5900499999998</v>
      </c>
    </row>
    <row r="437" spans="1:7" x14ac:dyDescent="0.2">
      <c r="A437">
        <v>60</v>
      </c>
      <c r="B437" t="s">
        <v>10</v>
      </c>
      <c r="C437">
        <v>33.11</v>
      </c>
      <c r="D437">
        <v>3</v>
      </c>
      <c r="E437" t="s">
        <v>11</v>
      </c>
      <c r="F437" t="s">
        <v>12</v>
      </c>
      <c r="G437">
        <v>13919.822899999999</v>
      </c>
    </row>
    <row r="438" spans="1:7" x14ac:dyDescent="0.2">
      <c r="A438">
        <v>22</v>
      </c>
      <c r="B438" t="s">
        <v>10</v>
      </c>
      <c r="C438">
        <v>31.73</v>
      </c>
      <c r="D438">
        <v>0</v>
      </c>
      <c r="E438" t="s">
        <v>11</v>
      </c>
      <c r="F438" t="s">
        <v>14</v>
      </c>
      <c r="G438">
        <v>2254.7966999999999</v>
      </c>
    </row>
    <row r="439" spans="1:7" x14ac:dyDescent="0.2">
      <c r="A439">
        <v>35</v>
      </c>
      <c r="B439" t="s">
        <v>10</v>
      </c>
      <c r="C439">
        <v>28.9</v>
      </c>
      <c r="D439">
        <v>3</v>
      </c>
      <c r="E439" t="s">
        <v>11</v>
      </c>
      <c r="F439" t="s">
        <v>9</v>
      </c>
      <c r="G439">
        <v>5926.8459999999995</v>
      </c>
    </row>
    <row r="440" spans="1:7" x14ac:dyDescent="0.2">
      <c r="A440">
        <v>52</v>
      </c>
      <c r="B440" t="s">
        <v>7</v>
      </c>
      <c r="C440">
        <v>46.75</v>
      </c>
      <c r="D440">
        <v>5</v>
      </c>
      <c r="E440" t="s">
        <v>11</v>
      </c>
      <c r="F440" t="s">
        <v>12</v>
      </c>
      <c r="G440">
        <v>12592.5345</v>
      </c>
    </row>
    <row r="441" spans="1:7" x14ac:dyDescent="0.2">
      <c r="A441">
        <v>26</v>
      </c>
      <c r="B441" t="s">
        <v>10</v>
      </c>
      <c r="C441">
        <v>29.45</v>
      </c>
      <c r="D441">
        <v>0</v>
      </c>
      <c r="E441" t="s">
        <v>11</v>
      </c>
      <c r="F441" t="s">
        <v>14</v>
      </c>
      <c r="G441">
        <v>2897.3235</v>
      </c>
    </row>
    <row r="442" spans="1:7" x14ac:dyDescent="0.2">
      <c r="A442">
        <v>31</v>
      </c>
      <c r="B442" t="s">
        <v>7</v>
      </c>
      <c r="C442">
        <v>32.68</v>
      </c>
      <c r="D442">
        <v>1</v>
      </c>
      <c r="E442" t="s">
        <v>11</v>
      </c>
      <c r="F442" t="s">
        <v>13</v>
      </c>
      <c r="G442">
        <v>4738.2682000000004</v>
      </c>
    </row>
    <row r="443" spans="1:7" x14ac:dyDescent="0.2">
      <c r="A443">
        <v>33</v>
      </c>
      <c r="B443" t="s">
        <v>7</v>
      </c>
      <c r="C443">
        <v>33.5</v>
      </c>
      <c r="D443">
        <v>0</v>
      </c>
      <c r="E443" t="s">
        <v>8</v>
      </c>
      <c r="F443" t="s">
        <v>9</v>
      </c>
      <c r="G443">
        <v>37079.372000000003</v>
      </c>
    </row>
    <row r="444" spans="1:7" x14ac:dyDescent="0.2">
      <c r="A444">
        <v>18</v>
      </c>
      <c r="B444" t="s">
        <v>10</v>
      </c>
      <c r="C444">
        <v>43.01</v>
      </c>
      <c r="D444">
        <v>0</v>
      </c>
      <c r="E444" t="s">
        <v>11</v>
      </c>
      <c r="F444" t="s">
        <v>12</v>
      </c>
      <c r="G444">
        <v>1149.3959</v>
      </c>
    </row>
    <row r="445" spans="1:7" x14ac:dyDescent="0.2">
      <c r="A445">
        <v>59</v>
      </c>
      <c r="B445" t="s">
        <v>7</v>
      </c>
      <c r="C445">
        <v>36.520000000000003</v>
      </c>
      <c r="D445">
        <v>1</v>
      </c>
      <c r="E445" t="s">
        <v>11</v>
      </c>
      <c r="F445" t="s">
        <v>12</v>
      </c>
      <c r="G445">
        <v>28287.897659999999</v>
      </c>
    </row>
    <row r="446" spans="1:7" x14ac:dyDescent="0.2">
      <c r="A446">
        <v>56</v>
      </c>
      <c r="B446" t="s">
        <v>10</v>
      </c>
      <c r="C446">
        <v>26.695</v>
      </c>
      <c r="D446">
        <v>1</v>
      </c>
      <c r="E446" t="s">
        <v>8</v>
      </c>
      <c r="F446" t="s">
        <v>13</v>
      </c>
      <c r="G446">
        <v>26109.32905</v>
      </c>
    </row>
    <row r="447" spans="1:7" x14ac:dyDescent="0.2">
      <c r="A447">
        <v>45</v>
      </c>
      <c r="B447" t="s">
        <v>7</v>
      </c>
      <c r="C447">
        <v>33.1</v>
      </c>
      <c r="D447">
        <v>0</v>
      </c>
      <c r="E447" t="s">
        <v>11</v>
      </c>
      <c r="F447" t="s">
        <v>9</v>
      </c>
      <c r="G447">
        <v>7345.0839999999998</v>
      </c>
    </row>
    <row r="448" spans="1:7" x14ac:dyDescent="0.2">
      <c r="A448">
        <v>60</v>
      </c>
      <c r="B448" t="s">
        <v>10</v>
      </c>
      <c r="C448">
        <v>29.64</v>
      </c>
      <c r="D448">
        <v>0</v>
      </c>
      <c r="E448" t="s">
        <v>11</v>
      </c>
      <c r="F448" t="s">
        <v>14</v>
      </c>
      <c r="G448">
        <v>12730.999599999999</v>
      </c>
    </row>
    <row r="449" spans="1:7" x14ac:dyDescent="0.2">
      <c r="A449">
        <v>56</v>
      </c>
      <c r="B449" t="s">
        <v>7</v>
      </c>
      <c r="C449">
        <v>25.65</v>
      </c>
      <c r="D449">
        <v>0</v>
      </c>
      <c r="E449" t="s">
        <v>11</v>
      </c>
      <c r="F449" t="s">
        <v>13</v>
      </c>
      <c r="G449">
        <v>11454.021500000001</v>
      </c>
    </row>
    <row r="450" spans="1:7" x14ac:dyDescent="0.2">
      <c r="A450">
        <v>40</v>
      </c>
      <c r="B450" t="s">
        <v>7</v>
      </c>
      <c r="C450">
        <v>29.6</v>
      </c>
      <c r="D450">
        <v>0</v>
      </c>
      <c r="E450" t="s">
        <v>11</v>
      </c>
      <c r="F450" t="s">
        <v>9</v>
      </c>
      <c r="G450">
        <v>5910.9440000000004</v>
      </c>
    </row>
    <row r="451" spans="1:7" x14ac:dyDescent="0.2">
      <c r="A451">
        <v>35</v>
      </c>
      <c r="B451" t="s">
        <v>10</v>
      </c>
      <c r="C451">
        <v>38.6</v>
      </c>
      <c r="D451">
        <v>1</v>
      </c>
      <c r="E451" t="s">
        <v>11</v>
      </c>
      <c r="F451" t="s">
        <v>9</v>
      </c>
      <c r="G451">
        <v>4762.3289999999997</v>
      </c>
    </row>
    <row r="452" spans="1:7" x14ac:dyDescent="0.2">
      <c r="A452">
        <v>39</v>
      </c>
      <c r="B452" t="s">
        <v>10</v>
      </c>
      <c r="C452">
        <v>29.6</v>
      </c>
      <c r="D452">
        <v>4</v>
      </c>
      <c r="E452" t="s">
        <v>11</v>
      </c>
      <c r="F452" t="s">
        <v>9</v>
      </c>
      <c r="G452">
        <v>7512.2669999999998</v>
      </c>
    </row>
    <row r="453" spans="1:7" x14ac:dyDescent="0.2">
      <c r="A453">
        <v>30</v>
      </c>
      <c r="B453" t="s">
        <v>10</v>
      </c>
      <c r="C453">
        <v>24.13</v>
      </c>
      <c r="D453">
        <v>1</v>
      </c>
      <c r="E453" t="s">
        <v>11</v>
      </c>
      <c r="F453" t="s">
        <v>13</v>
      </c>
      <c r="G453">
        <v>4032.2406999999998</v>
      </c>
    </row>
    <row r="454" spans="1:7" x14ac:dyDescent="0.2">
      <c r="A454">
        <v>24</v>
      </c>
      <c r="B454" t="s">
        <v>10</v>
      </c>
      <c r="C454">
        <v>23.4</v>
      </c>
      <c r="D454">
        <v>0</v>
      </c>
      <c r="E454" t="s">
        <v>11</v>
      </c>
      <c r="F454" t="s">
        <v>9</v>
      </c>
      <c r="G454">
        <v>1969.614</v>
      </c>
    </row>
    <row r="455" spans="1:7" x14ac:dyDescent="0.2">
      <c r="A455">
        <v>20</v>
      </c>
      <c r="B455" t="s">
        <v>10</v>
      </c>
      <c r="C455">
        <v>29.734999999999999</v>
      </c>
      <c r="D455">
        <v>0</v>
      </c>
      <c r="E455" t="s">
        <v>11</v>
      </c>
      <c r="F455" t="s">
        <v>13</v>
      </c>
      <c r="G455">
        <v>1769.5316499999999</v>
      </c>
    </row>
    <row r="456" spans="1:7" x14ac:dyDescent="0.2">
      <c r="A456">
        <v>32</v>
      </c>
      <c r="B456" t="s">
        <v>10</v>
      </c>
      <c r="C456">
        <v>46.53</v>
      </c>
      <c r="D456">
        <v>2</v>
      </c>
      <c r="E456" t="s">
        <v>11</v>
      </c>
      <c r="F456" t="s">
        <v>12</v>
      </c>
      <c r="G456">
        <v>4686.3887000000004</v>
      </c>
    </row>
    <row r="457" spans="1:7" x14ac:dyDescent="0.2">
      <c r="A457">
        <v>59</v>
      </c>
      <c r="B457" t="s">
        <v>10</v>
      </c>
      <c r="C457">
        <v>37.4</v>
      </c>
      <c r="D457">
        <v>0</v>
      </c>
      <c r="E457" t="s">
        <v>11</v>
      </c>
      <c r="F457" t="s">
        <v>9</v>
      </c>
      <c r="G457">
        <v>21797.000400000001</v>
      </c>
    </row>
    <row r="458" spans="1:7" x14ac:dyDescent="0.2">
      <c r="A458">
        <v>55</v>
      </c>
      <c r="B458" t="s">
        <v>7</v>
      </c>
      <c r="C458">
        <v>30.14</v>
      </c>
      <c r="D458">
        <v>2</v>
      </c>
      <c r="E458" t="s">
        <v>11</v>
      </c>
      <c r="F458" t="s">
        <v>12</v>
      </c>
      <c r="G458">
        <v>11881.9696</v>
      </c>
    </row>
    <row r="459" spans="1:7" x14ac:dyDescent="0.2">
      <c r="A459">
        <v>57</v>
      </c>
      <c r="B459" t="s">
        <v>7</v>
      </c>
      <c r="C459">
        <v>30.495000000000001</v>
      </c>
      <c r="D459">
        <v>0</v>
      </c>
      <c r="E459" t="s">
        <v>11</v>
      </c>
      <c r="F459" t="s">
        <v>13</v>
      </c>
      <c r="G459">
        <v>11840.77505</v>
      </c>
    </row>
    <row r="460" spans="1:7" x14ac:dyDescent="0.2">
      <c r="A460">
        <v>56</v>
      </c>
      <c r="B460" t="s">
        <v>10</v>
      </c>
      <c r="C460">
        <v>39.6</v>
      </c>
      <c r="D460">
        <v>0</v>
      </c>
      <c r="E460" t="s">
        <v>11</v>
      </c>
      <c r="F460" t="s">
        <v>9</v>
      </c>
      <c r="G460">
        <v>10601.412</v>
      </c>
    </row>
    <row r="461" spans="1:7" x14ac:dyDescent="0.2">
      <c r="A461">
        <v>40</v>
      </c>
      <c r="B461" t="s">
        <v>7</v>
      </c>
      <c r="C461">
        <v>33</v>
      </c>
      <c r="D461">
        <v>3</v>
      </c>
      <c r="E461" t="s">
        <v>11</v>
      </c>
      <c r="F461" t="s">
        <v>12</v>
      </c>
      <c r="G461">
        <v>7682.67</v>
      </c>
    </row>
    <row r="462" spans="1:7" x14ac:dyDescent="0.2">
      <c r="A462">
        <v>49</v>
      </c>
      <c r="B462" t="s">
        <v>7</v>
      </c>
      <c r="C462">
        <v>36.630000000000003</v>
      </c>
      <c r="D462">
        <v>3</v>
      </c>
      <c r="E462" t="s">
        <v>11</v>
      </c>
      <c r="F462" t="s">
        <v>12</v>
      </c>
      <c r="G462">
        <v>10381.4787</v>
      </c>
    </row>
    <row r="463" spans="1:7" x14ac:dyDescent="0.2">
      <c r="A463">
        <v>42</v>
      </c>
      <c r="B463" t="s">
        <v>10</v>
      </c>
      <c r="C463">
        <v>30</v>
      </c>
      <c r="D463">
        <v>0</v>
      </c>
      <c r="E463" t="s">
        <v>8</v>
      </c>
      <c r="F463" t="s">
        <v>9</v>
      </c>
      <c r="G463">
        <v>22144.031999999999</v>
      </c>
    </row>
    <row r="464" spans="1:7" x14ac:dyDescent="0.2">
      <c r="A464">
        <v>62</v>
      </c>
      <c r="B464" t="s">
        <v>7</v>
      </c>
      <c r="C464">
        <v>38.094999999999999</v>
      </c>
      <c r="D464">
        <v>2</v>
      </c>
      <c r="E464" t="s">
        <v>11</v>
      </c>
      <c r="F464" t="s">
        <v>14</v>
      </c>
      <c r="G464">
        <v>15230.324049999999</v>
      </c>
    </row>
    <row r="465" spans="1:7" x14ac:dyDescent="0.2">
      <c r="A465">
        <v>56</v>
      </c>
      <c r="B465" t="s">
        <v>10</v>
      </c>
      <c r="C465">
        <v>25.934999999999999</v>
      </c>
      <c r="D465">
        <v>0</v>
      </c>
      <c r="E465" t="s">
        <v>11</v>
      </c>
      <c r="F465" t="s">
        <v>14</v>
      </c>
      <c r="G465">
        <v>11165.417649999999</v>
      </c>
    </row>
    <row r="466" spans="1:7" x14ac:dyDescent="0.2">
      <c r="A466">
        <v>19</v>
      </c>
      <c r="B466" t="s">
        <v>10</v>
      </c>
      <c r="C466">
        <v>25.175000000000001</v>
      </c>
      <c r="D466">
        <v>0</v>
      </c>
      <c r="E466" t="s">
        <v>11</v>
      </c>
      <c r="F466" t="s">
        <v>13</v>
      </c>
      <c r="G466">
        <v>1632.0362500000001</v>
      </c>
    </row>
    <row r="467" spans="1:7" x14ac:dyDescent="0.2">
      <c r="A467">
        <v>30</v>
      </c>
      <c r="B467" t="s">
        <v>7</v>
      </c>
      <c r="C467">
        <v>28.38</v>
      </c>
      <c r="D467">
        <v>1</v>
      </c>
      <c r="E467" t="s">
        <v>8</v>
      </c>
      <c r="F467" t="s">
        <v>12</v>
      </c>
      <c r="G467">
        <v>19521.968199999999</v>
      </c>
    </row>
    <row r="468" spans="1:7" x14ac:dyDescent="0.2">
      <c r="A468">
        <v>60</v>
      </c>
      <c r="B468" t="s">
        <v>7</v>
      </c>
      <c r="C468">
        <v>28.7</v>
      </c>
      <c r="D468">
        <v>1</v>
      </c>
      <c r="E468" t="s">
        <v>11</v>
      </c>
      <c r="F468" t="s">
        <v>9</v>
      </c>
      <c r="G468">
        <v>13224.692999999999</v>
      </c>
    </row>
    <row r="469" spans="1:7" x14ac:dyDescent="0.2">
      <c r="A469">
        <v>56</v>
      </c>
      <c r="B469" t="s">
        <v>7</v>
      </c>
      <c r="C469">
        <v>33.82</v>
      </c>
      <c r="D469">
        <v>2</v>
      </c>
      <c r="E469" t="s">
        <v>11</v>
      </c>
      <c r="F469" t="s">
        <v>13</v>
      </c>
      <c r="G469">
        <v>12643.3778</v>
      </c>
    </row>
    <row r="470" spans="1:7" x14ac:dyDescent="0.2">
      <c r="A470">
        <v>28</v>
      </c>
      <c r="B470" t="s">
        <v>7</v>
      </c>
      <c r="C470">
        <v>24.32</v>
      </c>
      <c r="D470">
        <v>1</v>
      </c>
      <c r="E470" t="s">
        <v>11</v>
      </c>
      <c r="F470" t="s">
        <v>14</v>
      </c>
      <c r="G470">
        <v>23288.928400000001</v>
      </c>
    </row>
    <row r="471" spans="1:7" x14ac:dyDescent="0.2">
      <c r="A471">
        <v>18</v>
      </c>
      <c r="B471" t="s">
        <v>7</v>
      </c>
      <c r="C471">
        <v>24.09</v>
      </c>
      <c r="D471">
        <v>1</v>
      </c>
      <c r="E471" t="s">
        <v>11</v>
      </c>
      <c r="F471" t="s">
        <v>12</v>
      </c>
      <c r="G471">
        <v>2201.0971</v>
      </c>
    </row>
    <row r="472" spans="1:7" x14ac:dyDescent="0.2">
      <c r="A472">
        <v>27</v>
      </c>
      <c r="B472" t="s">
        <v>10</v>
      </c>
      <c r="C472">
        <v>32.67</v>
      </c>
      <c r="D472">
        <v>0</v>
      </c>
      <c r="E472" t="s">
        <v>11</v>
      </c>
      <c r="F472" t="s">
        <v>12</v>
      </c>
      <c r="G472">
        <v>2497.0383000000002</v>
      </c>
    </row>
    <row r="473" spans="1:7" x14ac:dyDescent="0.2">
      <c r="A473">
        <v>18</v>
      </c>
      <c r="B473" t="s">
        <v>7</v>
      </c>
      <c r="C473">
        <v>30.114999999999998</v>
      </c>
      <c r="D473">
        <v>0</v>
      </c>
      <c r="E473" t="s">
        <v>11</v>
      </c>
      <c r="F473" t="s">
        <v>14</v>
      </c>
      <c r="G473">
        <v>2203.4718499999999</v>
      </c>
    </row>
    <row r="474" spans="1:7" x14ac:dyDescent="0.2">
      <c r="A474">
        <v>19</v>
      </c>
      <c r="B474" t="s">
        <v>7</v>
      </c>
      <c r="C474">
        <v>29.8</v>
      </c>
      <c r="D474">
        <v>0</v>
      </c>
      <c r="E474" t="s">
        <v>11</v>
      </c>
      <c r="F474" t="s">
        <v>9</v>
      </c>
      <c r="G474">
        <v>1744.4649999999999</v>
      </c>
    </row>
    <row r="475" spans="1:7" x14ac:dyDescent="0.2">
      <c r="A475">
        <v>47</v>
      </c>
      <c r="B475" t="s">
        <v>7</v>
      </c>
      <c r="C475">
        <v>33.344999999999999</v>
      </c>
      <c r="D475">
        <v>0</v>
      </c>
      <c r="E475" t="s">
        <v>11</v>
      </c>
      <c r="F475" t="s">
        <v>14</v>
      </c>
      <c r="G475">
        <v>20878.78443</v>
      </c>
    </row>
    <row r="476" spans="1:7" x14ac:dyDescent="0.2">
      <c r="A476">
        <v>54</v>
      </c>
      <c r="B476" t="s">
        <v>10</v>
      </c>
      <c r="C476">
        <v>25.1</v>
      </c>
      <c r="D476">
        <v>3</v>
      </c>
      <c r="E476" t="s">
        <v>8</v>
      </c>
      <c r="F476" t="s">
        <v>9</v>
      </c>
      <c r="G476">
        <v>25382.296999999999</v>
      </c>
    </row>
    <row r="477" spans="1:7" x14ac:dyDescent="0.2">
      <c r="A477">
        <v>61</v>
      </c>
      <c r="B477" t="s">
        <v>10</v>
      </c>
      <c r="C477">
        <v>28.31</v>
      </c>
      <c r="D477">
        <v>1</v>
      </c>
      <c r="E477" t="s">
        <v>8</v>
      </c>
      <c r="F477" t="s">
        <v>13</v>
      </c>
      <c r="G477">
        <v>28868.6639</v>
      </c>
    </row>
    <row r="478" spans="1:7" x14ac:dyDescent="0.2">
      <c r="A478">
        <v>24</v>
      </c>
      <c r="B478" t="s">
        <v>10</v>
      </c>
      <c r="C478">
        <v>28.5</v>
      </c>
      <c r="D478">
        <v>0</v>
      </c>
      <c r="E478" t="s">
        <v>8</v>
      </c>
      <c r="F478" t="s">
        <v>14</v>
      </c>
      <c r="G478">
        <v>35147.528480000001</v>
      </c>
    </row>
    <row r="479" spans="1:7" x14ac:dyDescent="0.2">
      <c r="A479">
        <v>25</v>
      </c>
      <c r="B479" t="s">
        <v>10</v>
      </c>
      <c r="C479">
        <v>35.625</v>
      </c>
      <c r="D479">
        <v>0</v>
      </c>
      <c r="E479" t="s">
        <v>11</v>
      </c>
      <c r="F479" t="s">
        <v>13</v>
      </c>
      <c r="G479">
        <v>2534.3937500000002</v>
      </c>
    </row>
    <row r="480" spans="1:7" x14ac:dyDescent="0.2">
      <c r="A480">
        <v>21</v>
      </c>
      <c r="B480" t="s">
        <v>10</v>
      </c>
      <c r="C480">
        <v>36.85</v>
      </c>
      <c r="D480">
        <v>0</v>
      </c>
      <c r="E480" t="s">
        <v>11</v>
      </c>
      <c r="F480" t="s">
        <v>12</v>
      </c>
      <c r="G480">
        <v>1534.3045</v>
      </c>
    </row>
    <row r="481" spans="1:7" x14ac:dyDescent="0.2">
      <c r="A481">
        <v>23</v>
      </c>
      <c r="B481" t="s">
        <v>10</v>
      </c>
      <c r="C481">
        <v>32.56</v>
      </c>
      <c r="D481">
        <v>0</v>
      </c>
      <c r="E481" t="s">
        <v>11</v>
      </c>
      <c r="F481" t="s">
        <v>12</v>
      </c>
      <c r="G481">
        <v>1824.2854</v>
      </c>
    </row>
    <row r="482" spans="1:7" x14ac:dyDescent="0.2">
      <c r="A482">
        <v>63</v>
      </c>
      <c r="B482" t="s">
        <v>10</v>
      </c>
      <c r="C482">
        <v>41.325000000000003</v>
      </c>
      <c r="D482">
        <v>3</v>
      </c>
      <c r="E482" t="s">
        <v>11</v>
      </c>
      <c r="F482" t="s">
        <v>13</v>
      </c>
      <c r="G482">
        <v>15555.188749999999</v>
      </c>
    </row>
    <row r="483" spans="1:7" x14ac:dyDescent="0.2">
      <c r="A483">
        <v>49</v>
      </c>
      <c r="B483" t="s">
        <v>10</v>
      </c>
      <c r="C483">
        <v>37.51</v>
      </c>
      <c r="D483">
        <v>2</v>
      </c>
      <c r="E483" t="s">
        <v>11</v>
      </c>
      <c r="F483" t="s">
        <v>12</v>
      </c>
      <c r="G483">
        <v>9304.7019</v>
      </c>
    </row>
    <row r="484" spans="1:7" x14ac:dyDescent="0.2">
      <c r="A484">
        <v>18</v>
      </c>
      <c r="B484" t="s">
        <v>7</v>
      </c>
      <c r="C484">
        <v>31.35</v>
      </c>
      <c r="D484">
        <v>0</v>
      </c>
      <c r="E484" t="s">
        <v>11</v>
      </c>
      <c r="F484" t="s">
        <v>12</v>
      </c>
      <c r="G484">
        <v>1622.1885</v>
      </c>
    </row>
    <row r="485" spans="1:7" x14ac:dyDescent="0.2">
      <c r="A485">
        <v>51</v>
      </c>
      <c r="B485" t="s">
        <v>7</v>
      </c>
      <c r="C485">
        <v>39.5</v>
      </c>
      <c r="D485">
        <v>1</v>
      </c>
      <c r="E485" t="s">
        <v>11</v>
      </c>
      <c r="F485" t="s">
        <v>9</v>
      </c>
      <c r="G485">
        <v>9880.0679999999993</v>
      </c>
    </row>
    <row r="486" spans="1:7" x14ac:dyDescent="0.2">
      <c r="A486">
        <v>48</v>
      </c>
      <c r="B486" t="s">
        <v>10</v>
      </c>
      <c r="C486">
        <v>34.299999999999997</v>
      </c>
      <c r="D486">
        <v>3</v>
      </c>
      <c r="E486" t="s">
        <v>11</v>
      </c>
      <c r="F486" t="s">
        <v>9</v>
      </c>
      <c r="G486">
        <v>9563.0290000000005</v>
      </c>
    </row>
    <row r="487" spans="1:7" x14ac:dyDescent="0.2">
      <c r="A487">
        <v>31</v>
      </c>
      <c r="B487" t="s">
        <v>7</v>
      </c>
      <c r="C487">
        <v>31.065000000000001</v>
      </c>
      <c r="D487">
        <v>0</v>
      </c>
      <c r="E487" t="s">
        <v>11</v>
      </c>
      <c r="F487" t="s">
        <v>14</v>
      </c>
      <c r="G487">
        <v>4347.0233500000004</v>
      </c>
    </row>
    <row r="488" spans="1:7" x14ac:dyDescent="0.2">
      <c r="A488">
        <v>54</v>
      </c>
      <c r="B488" t="s">
        <v>7</v>
      </c>
      <c r="C488">
        <v>21.47</v>
      </c>
      <c r="D488">
        <v>3</v>
      </c>
      <c r="E488" t="s">
        <v>11</v>
      </c>
      <c r="F488" t="s">
        <v>13</v>
      </c>
      <c r="G488">
        <v>12475.3513</v>
      </c>
    </row>
    <row r="489" spans="1:7" x14ac:dyDescent="0.2">
      <c r="A489">
        <v>19</v>
      </c>
      <c r="B489" t="s">
        <v>10</v>
      </c>
      <c r="C489">
        <v>28.7</v>
      </c>
      <c r="D489">
        <v>0</v>
      </c>
      <c r="E489" t="s">
        <v>11</v>
      </c>
      <c r="F489" t="s">
        <v>9</v>
      </c>
      <c r="G489">
        <v>1253.9359999999999</v>
      </c>
    </row>
    <row r="490" spans="1:7" x14ac:dyDescent="0.2">
      <c r="A490">
        <v>44</v>
      </c>
      <c r="B490" t="s">
        <v>7</v>
      </c>
      <c r="C490">
        <v>38.06</v>
      </c>
      <c r="D490">
        <v>0</v>
      </c>
      <c r="E490" t="s">
        <v>8</v>
      </c>
      <c r="F490" t="s">
        <v>12</v>
      </c>
      <c r="G490">
        <v>48885.135609999998</v>
      </c>
    </row>
    <row r="491" spans="1:7" x14ac:dyDescent="0.2">
      <c r="A491">
        <v>53</v>
      </c>
      <c r="B491" t="s">
        <v>10</v>
      </c>
      <c r="C491">
        <v>31.16</v>
      </c>
      <c r="D491">
        <v>1</v>
      </c>
      <c r="E491" t="s">
        <v>11</v>
      </c>
      <c r="F491" t="s">
        <v>13</v>
      </c>
      <c r="G491">
        <v>10461.9794</v>
      </c>
    </row>
    <row r="492" spans="1:7" x14ac:dyDescent="0.2">
      <c r="A492">
        <v>19</v>
      </c>
      <c r="B492" t="s">
        <v>7</v>
      </c>
      <c r="C492">
        <v>32.9</v>
      </c>
      <c r="D492">
        <v>0</v>
      </c>
      <c r="E492" t="s">
        <v>11</v>
      </c>
      <c r="F492" t="s">
        <v>9</v>
      </c>
      <c r="G492">
        <v>1748.7739999999999</v>
      </c>
    </row>
    <row r="493" spans="1:7" x14ac:dyDescent="0.2">
      <c r="A493">
        <v>61</v>
      </c>
      <c r="B493" t="s">
        <v>7</v>
      </c>
      <c r="C493">
        <v>25.08</v>
      </c>
      <c r="D493">
        <v>0</v>
      </c>
      <c r="E493" t="s">
        <v>11</v>
      </c>
      <c r="F493" t="s">
        <v>12</v>
      </c>
      <c r="G493">
        <v>24513.091260000001</v>
      </c>
    </row>
    <row r="494" spans="1:7" x14ac:dyDescent="0.2">
      <c r="A494">
        <v>18</v>
      </c>
      <c r="B494" t="s">
        <v>7</v>
      </c>
      <c r="C494">
        <v>25.08</v>
      </c>
      <c r="D494">
        <v>0</v>
      </c>
      <c r="E494" t="s">
        <v>11</v>
      </c>
      <c r="F494" t="s">
        <v>14</v>
      </c>
      <c r="G494">
        <v>2196.4731999999999</v>
      </c>
    </row>
    <row r="495" spans="1:7" x14ac:dyDescent="0.2">
      <c r="A495">
        <v>61</v>
      </c>
      <c r="B495" t="s">
        <v>10</v>
      </c>
      <c r="C495">
        <v>43.4</v>
      </c>
      <c r="D495">
        <v>0</v>
      </c>
      <c r="E495" t="s">
        <v>11</v>
      </c>
      <c r="F495" t="s">
        <v>9</v>
      </c>
      <c r="G495">
        <v>12574.049000000001</v>
      </c>
    </row>
    <row r="496" spans="1:7" x14ac:dyDescent="0.2">
      <c r="A496">
        <v>21</v>
      </c>
      <c r="B496" t="s">
        <v>10</v>
      </c>
      <c r="C496">
        <v>25.7</v>
      </c>
      <c r="D496">
        <v>4</v>
      </c>
      <c r="E496" t="s">
        <v>8</v>
      </c>
      <c r="F496" t="s">
        <v>9</v>
      </c>
      <c r="G496">
        <v>17942.106</v>
      </c>
    </row>
    <row r="497" spans="1:7" x14ac:dyDescent="0.2">
      <c r="A497">
        <v>20</v>
      </c>
      <c r="B497" t="s">
        <v>10</v>
      </c>
      <c r="C497">
        <v>27.93</v>
      </c>
      <c r="D497">
        <v>0</v>
      </c>
      <c r="E497" t="s">
        <v>11</v>
      </c>
      <c r="F497" t="s">
        <v>14</v>
      </c>
      <c r="G497">
        <v>1967.0227</v>
      </c>
    </row>
    <row r="498" spans="1:7" x14ac:dyDescent="0.2">
      <c r="A498">
        <v>31</v>
      </c>
      <c r="B498" t="s">
        <v>7</v>
      </c>
      <c r="C498">
        <v>23.6</v>
      </c>
      <c r="D498">
        <v>2</v>
      </c>
      <c r="E498" t="s">
        <v>11</v>
      </c>
      <c r="F498" t="s">
        <v>9</v>
      </c>
      <c r="G498">
        <v>4931.6469999999999</v>
      </c>
    </row>
    <row r="499" spans="1:7" x14ac:dyDescent="0.2">
      <c r="A499">
        <v>45</v>
      </c>
      <c r="B499" t="s">
        <v>10</v>
      </c>
      <c r="C499">
        <v>28.7</v>
      </c>
      <c r="D499">
        <v>2</v>
      </c>
      <c r="E499" t="s">
        <v>11</v>
      </c>
      <c r="F499" t="s">
        <v>9</v>
      </c>
      <c r="G499">
        <v>8027.9679999999998</v>
      </c>
    </row>
    <row r="500" spans="1:7" x14ac:dyDescent="0.2">
      <c r="A500">
        <v>44</v>
      </c>
      <c r="B500" t="s">
        <v>7</v>
      </c>
      <c r="C500">
        <v>23.98</v>
      </c>
      <c r="D500">
        <v>2</v>
      </c>
      <c r="E500" t="s">
        <v>11</v>
      </c>
      <c r="F500" t="s">
        <v>12</v>
      </c>
      <c r="G500">
        <v>8211.1002000000008</v>
      </c>
    </row>
    <row r="501" spans="1:7" x14ac:dyDescent="0.2">
      <c r="A501">
        <v>62</v>
      </c>
      <c r="B501" t="s">
        <v>7</v>
      </c>
      <c r="C501">
        <v>39.200000000000003</v>
      </c>
      <c r="D501">
        <v>0</v>
      </c>
      <c r="E501" t="s">
        <v>11</v>
      </c>
      <c r="F501" t="s">
        <v>9</v>
      </c>
      <c r="G501">
        <v>13470.86</v>
      </c>
    </row>
    <row r="502" spans="1:7" x14ac:dyDescent="0.2">
      <c r="A502">
        <v>29</v>
      </c>
      <c r="B502" t="s">
        <v>10</v>
      </c>
      <c r="C502">
        <v>34.4</v>
      </c>
      <c r="D502">
        <v>0</v>
      </c>
      <c r="E502" t="s">
        <v>8</v>
      </c>
      <c r="F502" t="s">
        <v>9</v>
      </c>
      <c r="G502">
        <v>36197.699000000001</v>
      </c>
    </row>
    <row r="503" spans="1:7" x14ac:dyDescent="0.2">
      <c r="A503">
        <v>43</v>
      </c>
      <c r="B503" t="s">
        <v>10</v>
      </c>
      <c r="C503">
        <v>26.03</v>
      </c>
      <c r="D503">
        <v>0</v>
      </c>
      <c r="E503" t="s">
        <v>11</v>
      </c>
      <c r="F503" t="s">
        <v>14</v>
      </c>
      <c r="G503">
        <v>6837.3687</v>
      </c>
    </row>
    <row r="504" spans="1:7" x14ac:dyDescent="0.2">
      <c r="A504">
        <v>51</v>
      </c>
      <c r="B504" t="s">
        <v>10</v>
      </c>
      <c r="C504">
        <v>23.21</v>
      </c>
      <c r="D504">
        <v>1</v>
      </c>
      <c r="E504" t="s">
        <v>8</v>
      </c>
      <c r="F504" t="s">
        <v>12</v>
      </c>
      <c r="G504">
        <v>22218.1149</v>
      </c>
    </row>
    <row r="505" spans="1:7" x14ac:dyDescent="0.2">
      <c r="A505">
        <v>19</v>
      </c>
      <c r="B505" t="s">
        <v>10</v>
      </c>
      <c r="C505">
        <v>30.25</v>
      </c>
      <c r="D505">
        <v>0</v>
      </c>
      <c r="E505" t="s">
        <v>8</v>
      </c>
      <c r="F505" t="s">
        <v>12</v>
      </c>
      <c r="G505">
        <v>32548.340499999998</v>
      </c>
    </row>
    <row r="506" spans="1:7" x14ac:dyDescent="0.2">
      <c r="A506">
        <v>38</v>
      </c>
      <c r="B506" t="s">
        <v>7</v>
      </c>
      <c r="C506">
        <v>28.93</v>
      </c>
      <c r="D506">
        <v>1</v>
      </c>
      <c r="E506" t="s">
        <v>11</v>
      </c>
      <c r="F506" t="s">
        <v>12</v>
      </c>
      <c r="G506">
        <v>5974.3846999999996</v>
      </c>
    </row>
    <row r="507" spans="1:7" x14ac:dyDescent="0.2">
      <c r="A507">
        <v>37</v>
      </c>
      <c r="B507" t="s">
        <v>10</v>
      </c>
      <c r="C507">
        <v>30.875</v>
      </c>
      <c r="D507">
        <v>3</v>
      </c>
      <c r="E507" t="s">
        <v>11</v>
      </c>
      <c r="F507" t="s">
        <v>13</v>
      </c>
      <c r="G507">
        <v>6796.8632500000003</v>
      </c>
    </row>
    <row r="508" spans="1:7" x14ac:dyDescent="0.2">
      <c r="A508">
        <v>22</v>
      </c>
      <c r="B508" t="s">
        <v>10</v>
      </c>
      <c r="C508">
        <v>31.35</v>
      </c>
      <c r="D508">
        <v>1</v>
      </c>
      <c r="E508" t="s">
        <v>11</v>
      </c>
      <c r="F508" t="s">
        <v>13</v>
      </c>
      <c r="G508">
        <v>2643.2685000000001</v>
      </c>
    </row>
    <row r="509" spans="1:7" x14ac:dyDescent="0.2">
      <c r="A509">
        <v>21</v>
      </c>
      <c r="B509" t="s">
        <v>10</v>
      </c>
      <c r="C509">
        <v>23.75</v>
      </c>
      <c r="D509">
        <v>2</v>
      </c>
      <c r="E509" t="s">
        <v>11</v>
      </c>
      <c r="F509" t="s">
        <v>13</v>
      </c>
      <c r="G509">
        <v>3077.0954999999999</v>
      </c>
    </row>
    <row r="510" spans="1:7" x14ac:dyDescent="0.2">
      <c r="A510">
        <v>24</v>
      </c>
      <c r="B510" t="s">
        <v>7</v>
      </c>
      <c r="C510">
        <v>25.27</v>
      </c>
      <c r="D510">
        <v>0</v>
      </c>
      <c r="E510" t="s">
        <v>11</v>
      </c>
      <c r="F510" t="s">
        <v>14</v>
      </c>
      <c r="G510">
        <v>3044.2132999999999</v>
      </c>
    </row>
    <row r="511" spans="1:7" x14ac:dyDescent="0.2">
      <c r="A511">
        <v>57</v>
      </c>
      <c r="B511" t="s">
        <v>7</v>
      </c>
      <c r="C511">
        <v>28.7</v>
      </c>
      <c r="D511">
        <v>0</v>
      </c>
      <c r="E511" t="s">
        <v>11</v>
      </c>
      <c r="F511" t="s">
        <v>9</v>
      </c>
      <c r="G511">
        <v>11455.28</v>
      </c>
    </row>
    <row r="512" spans="1:7" x14ac:dyDescent="0.2">
      <c r="A512">
        <v>56</v>
      </c>
      <c r="B512" t="s">
        <v>10</v>
      </c>
      <c r="C512">
        <v>32.11</v>
      </c>
      <c r="D512">
        <v>1</v>
      </c>
      <c r="E512" t="s">
        <v>11</v>
      </c>
      <c r="F512" t="s">
        <v>14</v>
      </c>
      <c r="G512">
        <v>11763.000899999999</v>
      </c>
    </row>
    <row r="513" spans="1:7" x14ac:dyDescent="0.2">
      <c r="A513">
        <v>27</v>
      </c>
      <c r="B513" t="s">
        <v>10</v>
      </c>
      <c r="C513">
        <v>33.659999999999997</v>
      </c>
      <c r="D513">
        <v>0</v>
      </c>
      <c r="E513" t="s">
        <v>11</v>
      </c>
      <c r="F513" t="s">
        <v>12</v>
      </c>
      <c r="G513">
        <v>2498.4144000000001</v>
      </c>
    </row>
    <row r="514" spans="1:7" x14ac:dyDescent="0.2">
      <c r="A514">
        <v>51</v>
      </c>
      <c r="B514" t="s">
        <v>10</v>
      </c>
      <c r="C514">
        <v>22.42</v>
      </c>
      <c r="D514">
        <v>0</v>
      </c>
      <c r="E514" t="s">
        <v>11</v>
      </c>
      <c r="F514" t="s">
        <v>14</v>
      </c>
      <c r="G514">
        <v>9361.3268000000007</v>
      </c>
    </row>
    <row r="515" spans="1:7" x14ac:dyDescent="0.2">
      <c r="A515">
        <v>19</v>
      </c>
      <c r="B515" t="s">
        <v>10</v>
      </c>
      <c r="C515">
        <v>30.4</v>
      </c>
      <c r="D515">
        <v>0</v>
      </c>
      <c r="E515" t="s">
        <v>11</v>
      </c>
      <c r="F515" t="s">
        <v>9</v>
      </c>
      <c r="G515">
        <v>1256.299</v>
      </c>
    </row>
    <row r="516" spans="1:7" x14ac:dyDescent="0.2">
      <c r="A516">
        <v>39</v>
      </c>
      <c r="B516" t="s">
        <v>10</v>
      </c>
      <c r="C516">
        <v>28.3</v>
      </c>
      <c r="D516">
        <v>1</v>
      </c>
      <c r="E516" t="s">
        <v>8</v>
      </c>
      <c r="F516" t="s">
        <v>9</v>
      </c>
      <c r="G516">
        <v>21082.16</v>
      </c>
    </row>
    <row r="517" spans="1:7" x14ac:dyDescent="0.2">
      <c r="A517">
        <v>58</v>
      </c>
      <c r="B517" t="s">
        <v>10</v>
      </c>
      <c r="C517">
        <v>35.700000000000003</v>
      </c>
      <c r="D517">
        <v>0</v>
      </c>
      <c r="E517" t="s">
        <v>11</v>
      </c>
      <c r="F517" t="s">
        <v>9</v>
      </c>
      <c r="G517">
        <v>11362.754999999999</v>
      </c>
    </row>
    <row r="518" spans="1:7" x14ac:dyDescent="0.2">
      <c r="A518">
        <v>20</v>
      </c>
      <c r="B518" t="s">
        <v>10</v>
      </c>
      <c r="C518">
        <v>35.31</v>
      </c>
      <c r="D518">
        <v>1</v>
      </c>
      <c r="E518" t="s">
        <v>11</v>
      </c>
      <c r="F518" t="s">
        <v>12</v>
      </c>
      <c r="G518">
        <v>27724.28875</v>
      </c>
    </row>
    <row r="519" spans="1:7" x14ac:dyDescent="0.2">
      <c r="A519">
        <v>45</v>
      </c>
      <c r="B519" t="s">
        <v>10</v>
      </c>
      <c r="C519">
        <v>30.495000000000001</v>
      </c>
      <c r="D519">
        <v>2</v>
      </c>
      <c r="E519" t="s">
        <v>11</v>
      </c>
      <c r="F519" t="s">
        <v>13</v>
      </c>
      <c r="G519">
        <v>8413.4630500000003</v>
      </c>
    </row>
    <row r="520" spans="1:7" x14ac:dyDescent="0.2">
      <c r="A520">
        <v>35</v>
      </c>
      <c r="B520" t="s">
        <v>7</v>
      </c>
      <c r="C520">
        <v>31</v>
      </c>
      <c r="D520">
        <v>1</v>
      </c>
      <c r="E520" t="s">
        <v>11</v>
      </c>
      <c r="F520" t="s">
        <v>9</v>
      </c>
      <c r="G520">
        <v>5240.7650000000003</v>
      </c>
    </row>
    <row r="521" spans="1:7" x14ac:dyDescent="0.2">
      <c r="A521">
        <v>31</v>
      </c>
      <c r="B521" t="s">
        <v>10</v>
      </c>
      <c r="C521">
        <v>30.875</v>
      </c>
      <c r="D521">
        <v>0</v>
      </c>
      <c r="E521" t="s">
        <v>11</v>
      </c>
      <c r="F521" t="s">
        <v>14</v>
      </c>
      <c r="G521">
        <v>3857.7592500000001</v>
      </c>
    </row>
    <row r="522" spans="1:7" x14ac:dyDescent="0.2">
      <c r="A522">
        <v>50</v>
      </c>
      <c r="B522" t="s">
        <v>7</v>
      </c>
      <c r="C522">
        <v>27.36</v>
      </c>
      <c r="D522">
        <v>0</v>
      </c>
      <c r="E522" t="s">
        <v>11</v>
      </c>
      <c r="F522" t="s">
        <v>14</v>
      </c>
      <c r="G522">
        <v>25656.575260000001</v>
      </c>
    </row>
    <row r="523" spans="1:7" x14ac:dyDescent="0.2">
      <c r="A523">
        <v>32</v>
      </c>
      <c r="B523" t="s">
        <v>7</v>
      </c>
      <c r="C523">
        <v>44.22</v>
      </c>
      <c r="D523">
        <v>0</v>
      </c>
      <c r="E523" t="s">
        <v>11</v>
      </c>
      <c r="F523" t="s">
        <v>12</v>
      </c>
      <c r="G523">
        <v>3994.1777999999999</v>
      </c>
    </row>
    <row r="524" spans="1:7" x14ac:dyDescent="0.2">
      <c r="A524">
        <v>51</v>
      </c>
      <c r="B524" t="s">
        <v>7</v>
      </c>
      <c r="C524">
        <v>33.914999999999999</v>
      </c>
      <c r="D524">
        <v>0</v>
      </c>
      <c r="E524" t="s">
        <v>11</v>
      </c>
      <c r="F524" t="s">
        <v>14</v>
      </c>
      <c r="G524">
        <v>9866.3048500000004</v>
      </c>
    </row>
    <row r="525" spans="1:7" x14ac:dyDescent="0.2">
      <c r="A525">
        <v>38</v>
      </c>
      <c r="B525" t="s">
        <v>7</v>
      </c>
      <c r="C525">
        <v>37.729999999999997</v>
      </c>
      <c r="D525">
        <v>0</v>
      </c>
      <c r="E525" t="s">
        <v>11</v>
      </c>
      <c r="F525" t="s">
        <v>12</v>
      </c>
      <c r="G525">
        <v>5397.6166999999996</v>
      </c>
    </row>
    <row r="526" spans="1:7" x14ac:dyDescent="0.2">
      <c r="A526">
        <v>42</v>
      </c>
      <c r="B526" t="s">
        <v>10</v>
      </c>
      <c r="C526">
        <v>26.07</v>
      </c>
      <c r="D526">
        <v>1</v>
      </c>
      <c r="E526" t="s">
        <v>8</v>
      </c>
      <c r="F526" t="s">
        <v>12</v>
      </c>
      <c r="G526">
        <v>38245.593269999998</v>
      </c>
    </row>
    <row r="527" spans="1:7" x14ac:dyDescent="0.2">
      <c r="A527">
        <v>18</v>
      </c>
      <c r="B527" t="s">
        <v>7</v>
      </c>
      <c r="C527">
        <v>33.880000000000003</v>
      </c>
      <c r="D527">
        <v>0</v>
      </c>
      <c r="E527" t="s">
        <v>11</v>
      </c>
      <c r="F527" t="s">
        <v>12</v>
      </c>
      <c r="G527">
        <v>11482.63485</v>
      </c>
    </row>
    <row r="528" spans="1:7" x14ac:dyDescent="0.2">
      <c r="A528">
        <v>19</v>
      </c>
      <c r="B528" t="s">
        <v>7</v>
      </c>
      <c r="C528">
        <v>30.59</v>
      </c>
      <c r="D528">
        <v>2</v>
      </c>
      <c r="E528" t="s">
        <v>11</v>
      </c>
      <c r="F528" t="s">
        <v>13</v>
      </c>
      <c r="G528">
        <v>24059.680189999999</v>
      </c>
    </row>
    <row r="529" spans="1:7" x14ac:dyDescent="0.2">
      <c r="A529">
        <v>51</v>
      </c>
      <c r="B529" t="s">
        <v>7</v>
      </c>
      <c r="C529">
        <v>25.8</v>
      </c>
      <c r="D529">
        <v>1</v>
      </c>
      <c r="E529" t="s">
        <v>11</v>
      </c>
      <c r="F529" t="s">
        <v>9</v>
      </c>
      <c r="G529">
        <v>9861.0249999999996</v>
      </c>
    </row>
    <row r="530" spans="1:7" x14ac:dyDescent="0.2">
      <c r="A530">
        <v>46</v>
      </c>
      <c r="B530" t="s">
        <v>10</v>
      </c>
      <c r="C530">
        <v>39.424999999999997</v>
      </c>
      <c r="D530">
        <v>1</v>
      </c>
      <c r="E530" t="s">
        <v>11</v>
      </c>
      <c r="F530" t="s">
        <v>14</v>
      </c>
      <c r="G530">
        <v>8342.9087500000005</v>
      </c>
    </row>
    <row r="531" spans="1:7" x14ac:dyDescent="0.2">
      <c r="A531">
        <v>18</v>
      </c>
      <c r="B531" t="s">
        <v>10</v>
      </c>
      <c r="C531">
        <v>25.46</v>
      </c>
      <c r="D531">
        <v>0</v>
      </c>
      <c r="E531" t="s">
        <v>11</v>
      </c>
      <c r="F531" t="s">
        <v>14</v>
      </c>
      <c r="G531">
        <v>1708.0014000000001</v>
      </c>
    </row>
    <row r="532" spans="1:7" x14ac:dyDescent="0.2">
      <c r="A532">
        <v>57</v>
      </c>
      <c r="B532" t="s">
        <v>10</v>
      </c>
      <c r="C532">
        <v>42.13</v>
      </c>
      <c r="D532">
        <v>1</v>
      </c>
      <c r="E532" t="s">
        <v>8</v>
      </c>
      <c r="F532" t="s">
        <v>12</v>
      </c>
      <c r="G532">
        <v>48675.517699999997</v>
      </c>
    </row>
    <row r="533" spans="1:7" x14ac:dyDescent="0.2">
      <c r="A533">
        <v>62</v>
      </c>
      <c r="B533" t="s">
        <v>7</v>
      </c>
      <c r="C533">
        <v>31.73</v>
      </c>
      <c r="D533">
        <v>0</v>
      </c>
      <c r="E533" t="s">
        <v>11</v>
      </c>
      <c r="F533" t="s">
        <v>14</v>
      </c>
      <c r="G533">
        <v>14043.476699999999</v>
      </c>
    </row>
    <row r="534" spans="1:7" x14ac:dyDescent="0.2">
      <c r="A534">
        <v>59</v>
      </c>
      <c r="B534" t="s">
        <v>10</v>
      </c>
      <c r="C534">
        <v>29.7</v>
      </c>
      <c r="D534">
        <v>2</v>
      </c>
      <c r="E534" t="s">
        <v>11</v>
      </c>
      <c r="F534" t="s">
        <v>12</v>
      </c>
      <c r="G534">
        <v>12925.886</v>
      </c>
    </row>
    <row r="535" spans="1:7" x14ac:dyDescent="0.2">
      <c r="A535">
        <v>37</v>
      </c>
      <c r="B535" t="s">
        <v>10</v>
      </c>
      <c r="C535">
        <v>36.19</v>
      </c>
      <c r="D535">
        <v>0</v>
      </c>
      <c r="E535" t="s">
        <v>11</v>
      </c>
      <c r="F535" t="s">
        <v>12</v>
      </c>
      <c r="G535">
        <v>19214.705529999999</v>
      </c>
    </row>
    <row r="536" spans="1:7" x14ac:dyDescent="0.2">
      <c r="A536">
        <v>64</v>
      </c>
      <c r="B536" t="s">
        <v>10</v>
      </c>
      <c r="C536">
        <v>40.479999999999997</v>
      </c>
      <c r="D536">
        <v>0</v>
      </c>
      <c r="E536" t="s">
        <v>11</v>
      </c>
      <c r="F536" t="s">
        <v>12</v>
      </c>
      <c r="G536">
        <v>13831.1152</v>
      </c>
    </row>
    <row r="537" spans="1:7" x14ac:dyDescent="0.2">
      <c r="A537">
        <v>38</v>
      </c>
      <c r="B537" t="s">
        <v>10</v>
      </c>
      <c r="C537">
        <v>28.024999999999999</v>
      </c>
      <c r="D537">
        <v>1</v>
      </c>
      <c r="E537" t="s">
        <v>11</v>
      </c>
      <c r="F537" t="s">
        <v>14</v>
      </c>
      <c r="G537">
        <v>6067.1267500000004</v>
      </c>
    </row>
    <row r="538" spans="1:7" x14ac:dyDescent="0.2">
      <c r="A538">
        <v>33</v>
      </c>
      <c r="B538" t="s">
        <v>7</v>
      </c>
      <c r="C538">
        <v>38.9</v>
      </c>
      <c r="D538">
        <v>3</v>
      </c>
      <c r="E538" t="s">
        <v>11</v>
      </c>
      <c r="F538" t="s">
        <v>9</v>
      </c>
      <c r="G538">
        <v>5972.3779999999997</v>
      </c>
    </row>
    <row r="539" spans="1:7" x14ac:dyDescent="0.2">
      <c r="A539">
        <v>46</v>
      </c>
      <c r="B539" t="s">
        <v>7</v>
      </c>
      <c r="C539">
        <v>30.2</v>
      </c>
      <c r="D539">
        <v>2</v>
      </c>
      <c r="E539" t="s">
        <v>11</v>
      </c>
      <c r="F539" t="s">
        <v>9</v>
      </c>
      <c r="G539">
        <v>8825.0859999999993</v>
      </c>
    </row>
    <row r="540" spans="1:7" x14ac:dyDescent="0.2">
      <c r="A540">
        <v>46</v>
      </c>
      <c r="B540" t="s">
        <v>7</v>
      </c>
      <c r="C540">
        <v>28.05</v>
      </c>
      <c r="D540">
        <v>1</v>
      </c>
      <c r="E540" t="s">
        <v>11</v>
      </c>
      <c r="F540" t="s">
        <v>12</v>
      </c>
      <c r="G540">
        <v>8233.0974999999999</v>
      </c>
    </row>
    <row r="541" spans="1:7" x14ac:dyDescent="0.2">
      <c r="A541">
        <v>53</v>
      </c>
      <c r="B541" t="s">
        <v>10</v>
      </c>
      <c r="C541">
        <v>31.35</v>
      </c>
      <c r="D541">
        <v>0</v>
      </c>
      <c r="E541" t="s">
        <v>11</v>
      </c>
      <c r="F541" t="s">
        <v>12</v>
      </c>
      <c r="G541">
        <v>27346.04207</v>
      </c>
    </row>
    <row r="542" spans="1:7" x14ac:dyDescent="0.2">
      <c r="A542">
        <v>34</v>
      </c>
      <c r="B542" t="s">
        <v>7</v>
      </c>
      <c r="C542">
        <v>38</v>
      </c>
      <c r="D542">
        <v>3</v>
      </c>
      <c r="E542" t="s">
        <v>11</v>
      </c>
      <c r="F542" t="s">
        <v>9</v>
      </c>
      <c r="G542">
        <v>6196.4480000000003</v>
      </c>
    </row>
    <row r="543" spans="1:7" x14ac:dyDescent="0.2">
      <c r="A543">
        <v>20</v>
      </c>
      <c r="B543" t="s">
        <v>7</v>
      </c>
      <c r="C543">
        <v>31.79</v>
      </c>
      <c r="D543">
        <v>2</v>
      </c>
      <c r="E543" t="s">
        <v>11</v>
      </c>
      <c r="F543" t="s">
        <v>12</v>
      </c>
      <c r="G543">
        <v>3056.3881000000001</v>
      </c>
    </row>
    <row r="544" spans="1:7" x14ac:dyDescent="0.2">
      <c r="A544">
        <v>63</v>
      </c>
      <c r="B544" t="s">
        <v>7</v>
      </c>
      <c r="C544">
        <v>36.299999999999997</v>
      </c>
      <c r="D544">
        <v>0</v>
      </c>
      <c r="E544" t="s">
        <v>11</v>
      </c>
      <c r="F544" t="s">
        <v>12</v>
      </c>
      <c r="G544">
        <v>13887.204</v>
      </c>
    </row>
    <row r="545" spans="1:7" x14ac:dyDescent="0.2">
      <c r="A545">
        <v>54</v>
      </c>
      <c r="B545" t="s">
        <v>7</v>
      </c>
      <c r="C545">
        <v>47.41</v>
      </c>
      <c r="D545">
        <v>0</v>
      </c>
      <c r="E545" t="s">
        <v>8</v>
      </c>
      <c r="F545" t="s">
        <v>12</v>
      </c>
      <c r="G545">
        <v>63770.428010000003</v>
      </c>
    </row>
    <row r="546" spans="1:7" x14ac:dyDescent="0.2">
      <c r="A546">
        <v>54</v>
      </c>
      <c r="B546" t="s">
        <v>10</v>
      </c>
      <c r="C546">
        <v>30.21</v>
      </c>
      <c r="D546">
        <v>0</v>
      </c>
      <c r="E546" t="s">
        <v>11</v>
      </c>
      <c r="F546" t="s">
        <v>13</v>
      </c>
      <c r="G546">
        <v>10231.499900000001</v>
      </c>
    </row>
    <row r="547" spans="1:7" x14ac:dyDescent="0.2">
      <c r="A547">
        <v>49</v>
      </c>
      <c r="B547" t="s">
        <v>10</v>
      </c>
      <c r="C547">
        <v>25.84</v>
      </c>
      <c r="D547">
        <v>2</v>
      </c>
      <c r="E547" t="s">
        <v>8</v>
      </c>
      <c r="F547" t="s">
        <v>13</v>
      </c>
      <c r="G547">
        <v>23807.240600000001</v>
      </c>
    </row>
    <row r="548" spans="1:7" x14ac:dyDescent="0.2">
      <c r="A548">
        <v>28</v>
      </c>
      <c r="B548" t="s">
        <v>10</v>
      </c>
      <c r="C548">
        <v>35.435000000000002</v>
      </c>
      <c r="D548">
        <v>0</v>
      </c>
      <c r="E548" t="s">
        <v>11</v>
      </c>
      <c r="F548" t="s">
        <v>14</v>
      </c>
      <c r="G548">
        <v>3268.84665</v>
      </c>
    </row>
    <row r="549" spans="1:7" x14ac:dyDescent="0.2">
      <c r="A549">
        <v>54</v>
      </c>
      <c r="B549" t="s">
        <v>7</v>
      </c>
      <c r="C549">
        <v>46.7</v>
      </c>
      <c r="D549">
        <v>2</v>
      </c>
      <c r="E549" t="s">
        <v>11</v>
      </c>
      <c r="F549" t="s">
        <v>9</v>
      </c>
      <c r="G549">
        <v>11538.421</v>
      </c>
    </row>
    <row r="550" spans="1:7" x14ac:dyDescent="0.2">
      <c r="A550">
        <v>25</v>
      </c>
      <c r="B550" t="s">
        <v>7</v>
      </c>
      <c r="C550">
        <v>28.594999999999999</v>
      </c>
      <c r="D550">
        <v>0</v>
      </c>
      <c r="E550" t="s">
        <v>11</v>
      </c>
      <c r="F550" t="s">
        <v>14</v>
      </c>
      <c r="G550">
        <v>3213.6220499999999</v>
      </c>
    </row>
    <row r="551" spans="1:7" x14ac:dyDescent="0.2">
      <c r="A551">
        <v>43</v>
      </c>
      <c r="B551" t="s">
        <v>7</v>
      </c>
      <c r="C551">
        <v>46.2</v>
      </c>
      <c r="D551">
        <v>0</v>
      </c>
      <c r="E551" t="s">
        <v>8</v>
      </c>
      <c r="F551" t="s">
        <v>12</v>
      </c>
      <c r="G551">
        <v>45863.205000000002</v>
      </c>
    </row>
    <row r="552" spans="1:7" x14ac:dyDescent="0.2">
      <c r="A552">
        <v>63</v>
      </c>
      <c r="B552" t="s">
        <v>10</v>
      </c>
      <c r="C552">
        <v>30.8</v>
      </c>
      <c r="D552">
        <v>0</v>
      </c>
      <c r="E552" t="s">
        <v>11</v>
      </c>
      <c r="F552" t="s">
        <v>9</v>
      </c>
      <c r="G552">
        <v>13390.558999999999</v>
      </c>
    </row>
    <row r="553" spans="1:7" x14ac:dyDescent="0.2">
      <c r="A553">
        <v>32</v>
      </c>
      <c r="B553" t="s">
        <v>7</v>
      </c>
      <c r="C553">
        <v>28.93</v>
      </c>
      <c r="D553">
        <v>0</v>
      </c>
      <c r="E553" t="s">
        <v>11</v>
      </c>
      <c r="F553" t="s">
        <v>12</v>
      </c>
      <c r="G553">
        <v>3972.9247</v>
      </c>
    </row>
    <row r="554" spans="1:7" x14ac:dyDescent="0.2">
      <c r="A554">
        <v>62</v>
      </c>
      <c r="B554" t="s">
        <v>10</v>
      </c>
      <c r="C554">
        <v>21.4</v>
      </c>
      <c r="D554">
        <v>0</v>
      </c>
      <c r="E554" t="s">
        <v>11</v>
      </c>
      <c r="F554" t="s">
        <v>9</v>
      </c>
      <c r="G554">
        <v>12957.118</v>
      </c>
    </row>
    <row r="555" spans="1:7" x14ac:dyDescent="0.2">
      <c r="A555">
        <v>52</v>
      </c>
      <c r="B555" t="s">
        <v>7</v>
      </c>
      <c r="C555">
        <v>31.73</v>
      </c>
      <c r="D555">
        <v>2</v>
      </c>
      <c r="E555" t="s">
        <v>11</v>
      </c>
      <c r="F555" t="s">
        <v>13</v>
      </c>
      <c r="G555">
        <v>11187.6567</v>
      </c>
    </row>
    <row r="556" spans="1:7" x14ac:dyDescent="0.2">
      <c r="A556">
        <v>25</v>
      </c>
      <c r="B556" t="s">
        <v>7</v>
      </c>
      <c r="C556">
        <v>41.325000000000003</v>
      </c>
      <c r="D556">
        <v>0</v>
      </c>
      <c r="E556" t="s">
        <v>11</v>
      </c>
      <c r="F556" t="s">
        <v>14</v>
      </c>
      <c r="G556">
        <v>17878.900679999999</v>
      </c>
    </row>
    <row r="557" spans="1:7" x14ac:dyDescent="0.2">
      <c r="A557">
        <v>28</v>
      </c>
      <c r="B557" t="s">
        <v>10</v>
      </c>
      <c r="C557">
        <v>23.8</v>
      </c>
      <c r="D557">
        <v>2</v>
      </c>
      <c r="E557" t="s">
        <v>11</v>
      </c>
      <c r="F557" t="s">
        <v>9</v>
      </c>
      <c r="G557">
        <v>3847.674</v>
      </c>
    </row>
    <row r="558" spans="1:7" x14ac:dyDescent="0.2">
      <c r="A558">
        <v>46</v>
      </c>
      <c r="B558" t="s">
        <v>10</v>
      </c>
      <c r="C558">
        <v>33.44</v>
      </c>
      <c r="D558">
        <v>1</v>
      </c>
      <c r="E558" t="s">
        <v>11</v>
      </c>
      <c r="F558" t="s">
        <v>14</v>
      </c>
      <c r="G558">
        <v>8334.5895999999993</v>
      </c>
    </row>
    <row r="559" spans="1:7" x14ac:dyDescent="0.2">
      <c r="A559">
        <v>34</v>
      </c>
      <c r="B559" t="s">
        <v>10</v>
      </c>
      <c r="C559">
        <v>34.21</v>
      </c>
      <c r="D559">
        <v>0</v>
      </c>
      <c r="E559" t="s">
        <v>11</v>
      </c>
      <c r="F559" t="s">
        <v>12</v>
      </c>
      <c r="G559">
        <v>3935.1799000000001</v>
      </c>
    </row>
    <row r="560" spans="1:7" x14ac:dyDescent="0.2">
      <c r="A560">
        <v>35</v>
      </c>
      <c r="B560" t="s">
        <v>7</v>
      </c>
      <c r="C560">
        <v>34.104999999999997</v>
      </c>
      <c r="D560">
        <v>3</v>
      </c>
      <c r="E560" t="s">
        <v>8</v>
      </c>
      <c r="F560" t="s">
        <v>13</v>
      </c>
      <c r="G560">
        <v>39983.425949999997</v>
      </c>
    </row>
    <row r="561" spans="1:7" x14ac:dyDescent="0.2">
      <c r="A561">
        <v>19</v>
      </c>
      <c r="B561" t="s">
        <v>10</v>
      </c>
      <c r="C561">
        <v>35.53</v>
      </c>
      <c r="D561">
        <v>0</v>
      </c>
      <c r="E561" t="s">
        <v>11</v>
      </c>
      <c r="F561" t="s">
        <v>13</v>
      </c>
      <c r="G561">
        <v>1646.4296999999999</v>
      </c>
    </row>
    <row r="562" spans="1:7" x14ac:dyDescent="0.2">
      <c r="A562">
        <v>46</v>
      </c>
      <c r="B562" t="s">
        <v>7</v>
      </c>
      <c r="C562">
        <v>19.95</v>
      </c>
      <c r="D562">
        <v>2</v>
      </c>
      <c r="E562" t="s">
        <v>11</v>
      </c>
      <c r="F562" t="s">
        <v>13</v>
      </c>
      <c r="G562">
        <v>9193.8384999999998</v>
      </c>
    </row>
    <row r="563" spans="1:7" x14ac:dyDescent="0.2">
      <c r="A563">
        <v>54</v>
      </c>
      <c r="B563" t="s">
        <v>7</v>
      </c>
      <c r="C563">
        <v>32.68</v>
      </c>
      <c r="D563">
        <v>0</v>
      </c>
      <c r="E563" t="s">
        <v>11</v>
      </c>
      <c r="F563" t="s">
        <v>14</v>
      </c>
      <c r="G563">
        <v>10923.933199999999</v>
      </c>
    </row>
    <row r="564" spans="1:7" x14ac:dyDescent="0.2">
      <c r="A564">
        <v>27</v>
      </c>
      <c r="B564" t="s">
        <v>10</v>
      </c>
      <c r="C564">
        <v>30.5</v>
      </c>
      <c r="D564">
        <v>0</v>
      </c>
      <c r="E564" t="s">
        <v>11</v>
      </c>
      <c r="F564" t="s">
        <v>9</v>
      </c>
      <c r="G564">
        <v>2494.0219999999999</v>
      </c>
    </row>
    <row r="565" spans="1:7" x14ac:dyDescent="0.2">
      <c r="A565">
        <v>50</v>
      </c>
      <c r="B565" t="s">
        <v>10</v>
      </c>
      <c r="C565">
        <v>44.77</v>
      </c>
      <c r="D565">
        <v>1</v>
      </c>
      <c r="E565" t="s">
        <v>11</v>
      </c>
      <c r="F565" t="s">
        <v>12</v>
      </c>
      <c r="G565">
        <v>9058.7302999999993</v>
      </c>
    </row>
    <row r="566" spans="1:7" x14ac:dyDescent="0.2">
      <c r="A566">
        <v>18</v>
      </c>
      <c r="B566" t="s">
        <v>7</v>
      </c>
      <c r="C566">
        <v>32.119999999999997</v>
      </c>
      <c r="D566">
        <v>2</v>
      </c>
      <c r="E566" t="s">
        <v>11</v>
      </c>
      <c r="F566" t="s">
        <v>12</v>
      </c>
      <c r="G566">
        <v>2801.2588000000001</v>
      </c>
    </row>
    <row r="567" spans="1:7" x14ac:dyDescent="0.2">
      <c r="A567">
        <v>19</v>
      </c>
      <c r="B567" t="s">
        <v>7</v>
      </c>
      <c r="C567">
        <v>30.495000000000001</v>
      </c>
      <c r="D567">
        <v>0</v>
      </c>
      <c r="E567" t="s">
        <v>11</v>
      </c>
      <c r="F567" t="s">
        <v>13</v>
      </c>
      <c r="G567">
        <v>2128.4310500000001</v>
      </c>
    </row>
    <row r="568" spans="1:7" x14ac:dyDescent="0.2">
      <c r="A568">
        <v>38</v>
      </c>
      <c r="B568" t="s">
        <v>7</v>
      </c>
      <c r="C568">
        <v>40.564999999999998</v>
      </c>
      <c r="D568">
        <v>1</v>
      </c>
      <c r="E568" t="s">
        <v>11</v>
      </c>
      <c r="F568" t="s">
        <v>13</v>
      </c>
      <c r="G568">
        <v>6373.55735</v>
      </c>
    </row>
    <row r="569" spans="1:7" x14ac:dyDescent="0.2">
      <c r="A569">
        <v>41</v>
      </c>
      <c r="B569" t="s">
        <v>10</v>
      </c>
      <c r="C569">
        <v>30.59</v>
      </c>
      <c r="D569">
        <v>2</v>
      </c>
      <c r="E569" t="s">
        <v>11</v>
      </c>
      <c r="F569" t="s">
        <v>13</v>
      </c>
      <c r="G569">
        <v>7256.7231000000002</v>
      </c>
    </row>
    <row r="570" spans="1:7" x14ac:dyDescent="0.2">
      <c r="A570">
        <v>49</v>
      </c>
      <c r="B570" t="s">
        <v>7</v>
      </c>
      <c r="C570">
        <v>31.9</v>
      </c>
      <c r="D570">
        <v>5</v>
      </c>
      <c r="E570" t="s">
        <v>11</v>
      </c>
      <c r="F570" t="s">
        <v>9</v>
      </c>
      <c r="G570">
        <v>11552.904</v>
      </c>
    </row>
    <row r="571" spans="1:7" x14ac:dyDescent="0.2">
      <c r="A571">
        <v>48</v>
      </c>
      <c r="B571" t="s">
        <v>10</v>
      </c>
      <c r="C571">
        <v>40.564999999999998</v>
      </c>
      <c r="D571">
        <v>2</v>
      </c>
      <c r="E571" t="s">
        <v>8</v>
      </c>
      <c r="F571" t="s">
        <v>13</v>
      </c>
      <c r="G571">
        <v>45702.022349999999</v>
      </c>
    </row>
    <row r="572" spans="1:7" x14ac:dyDescent="0.2">
      <c r="A572">
        <v>31</v>
      </c>
      <c r="B572" t="s">
        <v>7</v>
      </c>
      <c r="C572">
        <v>29.1</v>
      </c>
      <c r="D572">
        <v>0</v>
      </c>
      <c r="E572" t="s">
        <v>11</v>
      </c>
      <c r="F572" t="s">
        <v>9</v>
      </c>
      <c r="G572">
        <v>3761.2919999999999</v>
      </c>
    </row>
    <row r="573" spans="1:7" x14ac:dyDescent="0.2">
      <c r="A573">
        <v>18</v>
      </c>
      <c r="B573" t="s">
        <v>7</v>
      </c>
      <c r="C573">
        <v>37.29</v>
      </c>
      <c r="D573">
        <v>1</v>
      </c>
      <c r="E573" t="s">
        <v>11</v>
      </c>
      <c r="F573" t="s">
        <v>12</v>
      </c>
      <c r="G573">
        <v>2219.4450999999999</v>
      </c>
    </row>
    <row r="574" spans="1:7" x14ac:dyDescent="0.2">
      <c r="A574">
        <v>30</v>
      </c>
      <c r="B574" t="s">
        <v>7</v>
      </c>
      <c r="C574">
        <v>43.12</v>
      </c>
      <c r="D574">
        <v>2</v>
      </c>
      <c r="E574" t="s">
        <v>11</v>
      </c>
      <c r="F574" t="s">
        <v>12</v>
      </c>
      <c r="G574">
        <v>4753.6368000000002</v>
      </c>
    </row>
    <row r="575" spans="1:7" x14ac:dyDescent="0.2">
      <c r="A575">
        <v>62</v>
      </c>
      <c r="B575" t="s">
        <v>7</v>
      </c>
      <c r="C575">
        <v>36.86</v>
      </c>
      <c r="D575">
        <v>1</v>
      </c>
      <c r="E575" t="s">
        <v>11</v>
      </c>
      <c r="F575" t="s">
        <v>14</v>
      </c>
      <c r="G575">
        <v>31620.001059999999</v>
      </c>
    </row>
    <row r="576" spans="1:7" x14ac:dyDescent="0.2">
      <c r="A576">
        <v>57</v>
      </c>
      <c r="B576" t="s">
        <v>7</v>
      </c>
      <c r="C576">
        <v>34.295000000000002</v>
      </c>
      <c r="D576">
        <v>2</v>
      </c>
      <c r="E576" t="s">
        <v>11</v>
      </c>
      <c r="F576" t="s">
        <v>14</v>
      </c>
      <c r="G576">
        <v>13224.057049999999</v>
      </c>
    </row>
    <row r="577" spans="1:7" x14ac:dyDescent="0.2">
      <c r="A577">
        <v>58</v>
      </c>
      <c r="B577" t="s">
        <v>7</v>
      </c>
      <c r="C577">
        <v>27.17</v>
      </c>
      <c r="D577">
        <v>0</v>
      </c>
      <c r="E577" t="s">
        <v>11</v>
      </c>
      <c r="F577" t="s">
        <v>13</v>
      </c>
      <c r="G577">
        <v>12222.898300000001</v>
      </c>
    </row>
    <row r="578" spans="1:7" x14ac:dyDescent="0.2">
      <c r="A578">
        <v>22</v>
      </c>
      <c r="B578" t="s">
        <v>10</v>
      </c>
      <c r="C578">
        <v>26.84</v>
      </c>
      <c r="D578">
        <v>0</v>
      </c>
      <c r="E578" t="s">
        <v>11</v>
      </c>
      <c r="F578" t="s">
        <v>12</v>
      </c>
      <c r="G578">
        <v>1664.9996000000001</v>
      </c>
    </row>
    <row r="579" spans="1:7" x14ac:dyDescent="0.2">
      <c r="A579">
        <v>31</v>
      </c>
      <c r="B579" t="s">
        <v>7</v>
      </c>
      <c r="C579">
        <v>38.094999999999999</v>
      </c>
      <c r="D579">
        <v>1</v>
      </c>
      <c r="E579" t="s">
        <v>8</v>
      </c>
      <c r="F579" t="s">
        <v>14</v>
      </c>
      <c r="G579">
        <v>58571.074480000003</v>
      </c>
    </row>
    <row r="580" spans="1:7" x14ac:dyDescent="0.2">
      <c r="A580">
        <v>52</v>
      </c>
      <c r="B580" t="s">
        <v>10</v>
      </c>
      <c r="C580">
        <v>30.2</v>
      </c>
      <c r="D580">
        <v>1</v>
      </c>
      <c r="E580" t="s">
        <v>11</v>
      </c>
      <c r="F580" t="s">
        <v>9</v>
      </c>
      <c r="G580">
        <v>9724.5300000000007</v>
      </c>
    </row>
    <row r="581" spans="1:7" x14ac:dyDescent="0.2">
      <c r="A581">
        <v>25</v>
      </c>
      <c r="B581" t="s">
        <v>7</v>
      </c>
      <c r="C581">
        <v>23.465</v>
      </c>
      <c r="D581">
        <v>0</v>
      </c>
      <c r="E581" t="s">
        <v>11</v>
      </c>
      <c r="F581" t="s">
        <v>14</v>
      </c>
      <c r="G581">
        <v>3206.4913499999998</v>
      </c>
    </row>
    <row r="582" spans="1:7" x14ac:dyDescent="0.2">
      <c r="A582">
        <v>59</v>
      </c>
      <c r="B582" t="s">
        <v>10</v>
      </c>
      <c r="C582">
        <v>25.46</v>
      </c>
      <c r="D582">
        <v>1</v>
      </c>
      <c r="E582" t="s">
        <v>11</v>
      </c>
      <c r="F582" t="s">
        <v>14</v>
      </c>
      <c r="G582">
        <v>12913.992399999999</v>
      </c>
    </row>
    <row r="583" spans="1:7" x14ac:dyDescent="0.2">
      <c r="A583">
        <v>19</v>
      </c>
      <c r="B583" t="s">
        <v>10</v>
      </c>
      <c r="C583">
        <v>30.59</v>
      </c>
      <c r="D583">
        <v>0</v>
      </c>
      <c r="E583" t="s">
        <v>11</v>
      </c>
      <c r="F583" t="s">
        <v>13</v>
      </c>
      <c r="G583">
        <v>1639.5631000000001</v>
      </c>
    </row>
    <row r="584" spans="1:7" x14ac:dyDescent="0.2">
      <c r="A584">
        <v>39</v>
      </c>
      <c r="B584" t="s">
        <v>10</v>
      </c>
      <c r="C584">
        <v>45.43</v>
      </c>
      <c r="D584">
        <v>2</v>
      </c>
      <c r="E584" t="s">
        <v>11</v>
      </c>
      <c r="F584" t="s">
        <v>12</v>
      </c>
      <c r="G584">
        <v>6356.2707</v>
      </c>
    </row>
    <row r="585" spans="1:7" x14ac:dyDescent="0.2">
      <c r="A585">
        <v>32</v>
      </c>
      <c r="B585" t="s">
        <v>7</v>
      </c>
      <c r="C585">
        <v>23.65</v>
      </c>
      <c r="D585">
        <v>1</v>
      </c>
      <c r="E585" t="s">
        <v>11</v>
      </c>
      <c r="F585" t="s">
        <v>12</v>
      </c>
      <c r="G585">
        <v>17626.239509999999</v>
      </c>
    </row>
    <row r="586" spans="1:7" x14ac:dyDescent="0.2">
      <c r="A586">
        <v>19</v>
      </c>
      <c r="B586" t="s">
        <v>10</v>
      </c>
      <c r="C586">
        <v>20.7</v>
      </c>
      <c r="D586">
        <v>0</v>
      </c>
      <c r="E586" t="s">
        <v>11</v>
      </c>
      <c r="F586" t="s">
        <v>9</v>
      </c>
      <c r="G586">
        <v>1242.816</v>
      </c>
    </row>
    <row r="587" spans="1:7" x14ac:dyDescent="0.2">
      <c r="A587">
        <v>33</v>
      </c>
      <c r="B587" t="s">
        <v>7</v>
      </c>
      <c r="C587">
        <v>28.27</v>
      </c>
      <c r="D587">
        <v>1</v>
      </c>
      <c r="E587" t="s">
        <v>11</v>
      </c>
      <c r="F587" t="s">
        <v>12</v>
      </c>
      <c r="G587">
        <v>4779.6022999999996</v>
      </c>
    </row>
    <row r="588" spans="1:7" x14ac:dyDescent="0.2">
      <c r="A588">
        <v>21</v>
      </c>
      <c r="B588" t="s">
        <v>10</v>
      </c>
      <c r="C588">
        <v>20.234999999999999</v>
      </c>
      <c r="D588">
        <v>3</v>
      </c>
      <c r="E588" t="s">
        <v>11</v>
      </c>
      <c r="F588" t="s">
        <v>14</v>
      </c>
      <c r="G588">
        <v>3861.2096499999998</v>
      </c>
    </row>
    <row r="589" spans="1:7" x14ac:dyDescent="0.2">
      <c r="A589">
        <v>34</v>
      </c>
      <c r="B589" t="s">
        <v>7</v>
      </c>
      <c r="C589">
        <v>30.21</v>
      </c>
      <c r="D589">
        <v>1</v>
      </c>
      <c r="E589" t="s">
        <v>8</v>
      </c>
      <c r="F589" t="s">
        <v>13</v>
      </c>
      <c r="G589">
        <v>43943.876100000001</v>
      </c>
    </row>
    <row r="590" spans="1:7" x14ac:dyDescent="0.2">
      <c r="A590">
        <v>61</v>
      </c>
      <c r="B590" t="s">
        <v>7</v>
      </c>
      <c r="C590">
        <v>35.909999999999997</v>
      </c>
      <c r="D590">
        <v>0</v>
      </c>
      <c r="E590" t="s">
        <v>11</v>
      </c>
      <c r="F590" t="s">
        <v>14</v>
      </c>
      <c r="G590">
        <v>13635.6379</v>
      </c>
    </row>
    <row r="591" spans="1:7" x14ac:dyDescent="0.2">
      <c r="A591">
        <v>38</v>
      </c>
      <c r="B591" t="s">
        <v>7</v>
      </c>
      <c r="C591">
        <v>30.69</v>
      </c>
      <c r="D591">
        <v>1</v>
      </c>
      <c r="E591" t="s">
        <v>11</v>
      </c>
      <c r="F591" t="s">
        <v>12</v>
      </c>
      <c r="G591">
        <v>5976.8311000000003</v>
      </c>
    </row>
    <row r="592" spans="1:7" x14ac:dyDescent="0.2">
      <c r="A592">
        <v>58</v>
      </c>
      <c r="B592" t="s">
        <v>7</v>
      </c>
      <c r="C592">
        <v>29</v>
      </c>
      <c r="D592">
        <v>0</v>
      </c>
      <c r="E592" t="s">
        <v>11</v>
      </c>
      <c r="F592" t="s">
        <v>9</v>
      </c>
      <c r="G592">
        <v>11842.441999999999</v>
      </c>
    </row>
    <row r="593" spans="1:7" x14ac:dyDescent="0.2">
      <c r="A593">
        <v>47</v>
      </c>
      <c r="B593" t="s">
        <v>10</v>
      </c>
      <c r="C593">
        <v>19.57</v>
      </c>
      <c r="D593">
        <v>1</v>
      </c>
      <c r="E593" t="s">
        <v>11</v>
      </c>
      <c r="F593" t="s">
        <v>13</v>
      </c>
      <c r="G593">
        <v>8428.0692999999992</v>
      </c>
    </row>
    <row r="594" spans="1:7" x14ac:dyDescent="0.2">
      <c r="A594">
        <v>20</v>
      </c>
      <c r="B594" t="s">
        <v>10</v>
      </c>
      <c r="C594">
        <v>31.13</v>
      </c>
      <c r="D594">
        <v>2</v>
      </c>
      <c r="E594" t="s">
        <v>11</v>
      </c>
      <c r="F594" t="s">
        <v>12</v>
      </c>
      <c r="G594">
        <v>2566.4706999999999</v>
      </c>
    </row>
    <row r="595" spans="1:7" x14ac:dyDescent="0.2">
      <c r="A595">
        <v>21</v>
      </c>
      <c r="B595" t="s">
        <v>7</v>
      </c>
      <c r="C595">
        <v>21.85</v>
      </c>
      <c r="D595">
        <v>1</v>
      </c>
      <c r="E595" t="s">
        <v>8</v>
      </c>
      <c r="F595" t="s">
        <v>14</v>
      </c>
      <c r="G595">
        <v>15359.104499999999</v>
      </c>
    </row>
    <row r="596" spans="1:7" x14ac:dyDescent="0.2">
      <c r="A596">
        <v>41</v>
      </c>
      <c r="B596" t="s">
        <v>10</v>
      </c>
      <c r="C596">
        <v>40.26</v>
      </c>
      <c r="D596">
        <v>0</v>
      </c>
      <c r="E596" t="s">
        <v>11</v>
      </c>
      <c r="F596" t="s">
        <v>12</v>
      </c>
      <c r="G596">
        <v>5709.1643999999997</v>
      </c>
    </row>
    <row r="597" spans="1:7" x14ac:dyDescent="0.2">
      <c r="A597">
        <v>46</v>
      </c>
      <c r="B597" t="s">
        <v>7</v>
      </c>
      <c r="C597">
        <v>33.725000000000001</v>
      </c>
      <c r="D597">
        <v>1</v>
      </c>
      <c r="E597" t="s">
        <v>11</v>
      </c>
      <c r="F597" t="s">
        <v>14</v>
      </c>
      <c r="G597">
        <v>8823.9857499999998</v>
      </c>
    </row>
    <row r="598" spans="1:7" x14ac:dyDescent="0.2">
      <c r="A598">
        <v>42</v>
      </c>
      <c r="B598" t="s">
        <v>7</v>
      </c>
      <c r="C598">
        <v>29.48</v>
      </c>
      <c r="D598">
        <v>2</v>
      </c>
      <c r="E598" t="s">
        <v>11</v>
      </c>
      <c r="F598" t="s">
        <v>12</v>
      </c>
      <c r="G598">
        <v>7640.3091999999997</v>
      </c>
    </row>
    <row r="599" spans="1:7" x14ac:dyDescent="0.2">
      <c r="A599">
        <v>34</v>
      </c>
      <c r="B599" t="s">
        <v>7</v>
      </c>
      <c r="C599">
        <v>33.25</v>
      </c>
      <c r="D599">
        <v>1</v>
      </c>
      <c r="E599" t="s">
        <v>11</v>
      </c>
      <c r="F599" t="s">
        <v>14</v>
      </c>
      <c r="G599">
        <v>5594.8455000000004</v>
      </c>
    </row>
    <row r="600" spans="1:7" x14ac:dyDescent="0.2">
      <c r="A600">
        <v>43</v>
      </c>
      <c r="B600" t="s">
        <v>10</v>
      </c>
      <c r="C600">
        <v>32.6</v>
      </c>
      <c r="D600">
        <v>2</v>
      </c>
      <c r="E600" t="s">
        <v>11</v>
      </c>
      <c r="F600" t="s">
        <v>9</v>
      </c>
      <c r="G600">
        <v>7441.5010000000002</v>
      </c>
    </row>
    <row r="601" spans="1:7" x14ac:dyDescent="0.2">
      <c r="A601">
        <v>52</v>
      </c>
      <c r="B601" t="s">
        <v>7</v>
      </c>
      <c r="C601">
        <v>37.524999999999999</v>
      </c>
      <c r="D601">
        <v>2</v>
      </c>
      <c r="E601" t="s">
        <v>11</v>
      </c>
      <c r="F601" t="s">
        <v>13</v>
      </c>
      <c r="G601">
        <v>33471.971890000001</v>
      </c>
    </row>
    <row r="602" spans="1:7" x14ac:dyDescent="0.2">
      <c r="A602">
        <v>18</v>
      </c>
      <c r="B602" t="s">
        <v>7</v>
      </c>
      <c r="C602">
        <v>39.159999999999997</v>
      </c>
      <c r="D602">
        <v>0</v>
      </c>
      <c r="E602" t="s">
        <v>11</v>
      </c>
      <c r="F602" t="s">
        <v>12</v>
      </c>
      <c r="G602">
        <v>1633.0444</v>
      </c>
    </row>
    <row r="603" spans="1:7" x14ac:dyDescent="0.2">
      <c r="A603">
        <v>51</v>
      </c>
      <c r="B603" t="s">
        <v>10</v>
      </c>
      <c r="C603">
        <v>31.635000000000002</v>
      </c>
      <c r="D603">
        <v>0</v>
      </c>
      <c r="E603" t="s">
        <v>11</v>
      </c>
      <c r="F603" t="s">
        <v>13</v>
      </c>
      <c r="G603">
        <v>9174.1356500000002</v>
      </c>
    </row>
    <row r="604" spans="1:7" x14ac:dyDescent="0.2">
      <c r="A604">
        <v>56</v>
      </c>
      <c r="B604" t="s">
        <v>7</v>
      </c>
      <c r="C604">
        <v>25.3</v>
      </c>
      <c r="D604">
        <v>0</v>
      </c>
      <c r="E604" t="s">
        <v>11</v>
      </c>
      <c r="F604" t="s">
        <v>9</v>
      </c>
      <c r="G604">
        <v>11070.535</v>
      </c>
    </row>
    <row r="605" spans="1:7" x14ac:dyDescent="0.2">
      <c r="A605">
        <v>64</v>
      </c>
      <c r="B605" t="s">
        <v>7</v>
      </c>
      <c r="C605">
        <v>39.049999999999997</v>
      </c>
      <c r="D605">
        <v>3</v>
      </c>
      <c r="E605" t="s">
        <v>11</v>
      </c>
      <c r="F605" t="s">
        <v>12</v>
      </c>
      <c r="G605">
        <v>16085.127500000001</v>
      </c>
    </row>
    <row r="606" spans="1:7" x14ac:dyDescent="0.2">
      <c r="A606">
        <v>19</v>
      </c>
      <c r="B606" t="s">
        <v>7</v>
      </c>
      <c r="C606">
        <v>28.31</v>
      </c>
      <c r="D606">
        <v>0</v>
      </c>
      <c r="E606" t="s">
        <v>8</v>
      </c>
      <c r="F606" t="s">
        <v>13</v>
      </c>
      <c r="G606">
        <v>17468.983899999999</v>
      </c>
    </row>
    <row r="607" spans="1:7" x14ac:dyDescent="0.2">
      <c r="A607">
        <v>51</v>
      </c>
      <c r="B607" t="s">
        <v>7</v>
      </c>
      <c r="C607">
        <v>34.1</v>
      </c>
      <c r="D607">
        <v>0</v>
      </c>
      <c r="E607" t="s">
        <v>11</v>
      </c>
      <c r="F607" t="s">
        <v>12</v>
      </c>
      <c r="G607">
        <v>9283.5619999999999</v>
      </c>
    </row>
    <row r="608" spans="1:7" x14ac:dyDescent="0.2">
      <c r="A608">
        <v>27</v>
      </c>
      <c r="B608" t="s">
        <v>7</v>
      </c>
      <c r="C608">
        <v>25.175000000000001</v>
      </c>
      <c r="D608">
        <v>0</v>
      </c>
      <c r="E608" t="s">
        <v>11</v>
      </c>
      <c r="F608" t="s">
        <v>14</v>
      </c>
      <c r="G608">
        <v>3558.6202499999999</v>
      </c>
    </row>
    <row r="609" spans="1:7" x14ac:dyDescent="0.2">
      <c r="A609">
        <v>59</v>
      </c>
      <c r="B609" t="s">
        <v>7</v>
      </c>
      <c r="C609">
        <v>23.655000000000001</v>
      </c>
      <c r="D609">
        <v>0</v>
      </c>
      <c r="E609" t="s">
        <v>8</v>
      </c>
      <c r="F609" t="s">
        <v>13</v>
      </c>
      <c r="G609">
        <v>25678.778450000002</v>
      </c>
    </row>
    <row r="610" spans="1:7" x14ac:dyDescent="0.2">
      <c r="A610">
        <v>28</v>
      </c>
      <c r="B610" t="s">
        <v>10</v>
      </c>
      <c r="C610">
        <v>26.98</v>
      </c>
      <c r="D610">
        <v>2</v>
      </c>
      <c r="E610" t="s">
        <v>11</v>
      </c>
      <c r="F610" t="s">
        <v>14</v>
      </c>
      <c r="G610">
        <v>4435.0941999999995</v>
      </c>
    </row>
    <row r="611" spans="1:7" x14ac:dyDescent="0.2">
      <c r="A611">
        <v>30</v>
      </c>
      <c r="B611" t="s">
        <v>10</v>
      </c>
      <c r="C611">
        <v>37.799999999999997</v>
      </c>
      <c r="D611">
        <v>2</v>
      </c>
      <c r="E611" t="s">
        <v>8</v>
      </c>
      <c r="F611" t="s">
        <v>9</v>
      </c>
      <c r="G611">
        <v>39241.442000000003</v>
      </c>
    </row>
    <row r="612" spans="1:7" x14ac:dyDescent="0.2">
      <c r="A612">
        <v>47</v>
      </c>
      <c r="B612" t="s">
        <v>7</v>
      </c>
      <c r="C612">
        <v>29.37</v>
      </c>
      <c r="D612">
        <v>1</v>
      </c>
      <c r="E612" t="s">
        <v>11</v>
      </c>
      <c r="F612" t="s">
        <v>12</v>
      </c>
      <c r="G612">
        <v>8547.6913000000004</v>
      </c>
    </row>
    <row r="613" spans="1:7" x14ac:dyDescent="0.2">
      <c r="A613">
        <v>38</v>
      </c>
      <c r="B613" t="s">
        <v>7</v>
      </c>
      <c r="C613">
        <v>34.799999999999997</v>
      </c>
      <c r="D613">
        <v>2</v>
      </c>
      <c r="E613" t="s">
        <v>11</v>
      </c>
      <c r="F613" t="s">
        <v>9</v>
      </c>
      <c r="G613">
        <v>6571.5439999999999</v>
      </c>
    </row>
    <row r="614" spans="1:7" x14ac:dyDescent="0.2">
      <c r="A614">
        <v>18</v>
      </c>
      <c r="B614" t="s">
        <v>7</v>
      </c>
      <c r="C614">
        <v>33.155000000000001</v>
      </c>
      <c r="D614">
        <v>0</v>
      </c>
      <c r="E614" t="s">
        <v>11</v>
      </c>
      <c r="F614" t="s">
        <v>14</v>
      </c>
      <c r="G614">
        <v>2207.6974500000001</v>
      </c>
    </row>
    <row r="615" spans="1:7" x14ac:dyDescent="0.2">
      <c r="A615">
        <v>34</v>
      </c>
      <c r="B615" t="s">
        <v>7</v>
      </c>
      <c r="C615">
        <v>19</v>
      </c>
      <c r="D615">
        <v>3</v>
      </c>
      <c r="E615" t="s">
        <v>11</v>
      </c>
      <c r="F615" t="s">
        <v>14</v>
      </c>
      <c r="G615">
        <v>6753.0379999999996</v>
      </c>
    </row>
    <row r="616" spans="1:7" x14ac:dyDescent="0.2">
      <c r="A616">
        <v>20</v>
      </c>
      <c r="B616" t="s">
        <v>7</v>
      </c>
      <c r="C616">
        <v>33</v>
      </c>
      <c r="D616">
        <v>0</v>
      </c>
      <c r="E616" t="s">
        <v>11</v>
      </c>
      <c r="F616" t="s">
        <v>12</v>
      </c>
      <c r="G616">
        <v>1880.07</v>
      </c>
    </row>
    <row r="617" spans="1:7" x14ac:dyDescent="0.2">
      <c r="A617">
        <v>47</v>
      </c>
      <c r="B617" t="s">
        <v>7</v>
      </c>
      <c r="C617">
        <v>36.630000000000003</v>
      </c>
      <c r="D617">
        <v>1</v>
      </c>
      <c r="E617" t="s">
        <v>8</v>
      </c>
      <c r="F617" t="s">
        <v>12</v>
      </c>
      <c r="G617">
        <v>42969.852700000003</v>
      </c>
    </row>
    <row r="618" spans="1:7" x14ac:dyDescent="0.2">
      <c r="A618">
        <v>56</v>
      </c>
      <c r="B618" t="s">
        <v>7</v>
      </c>
      <c r="C618">
        <v>28.594999999999999</v>
      </c>
      <c r="D618">
        <v>0</v>
      </c>
      <c r="E618" t="s">
        <v>11</v>
      </c>
      <c r="F618" t="s">
        <v>14</v>
      </c>
      <c r="G618">
        <v>11658.11505</v>
      </c>
    </row>
    <row r="619" spans="1:7" x14ac:dyDescent="0.2">
      <c r="A619">
        <v>49</v>
      </c>
      <c r="B619" t="s">
        <v>10</v>
      </c>
      <c r="C619">
        <v>25.6</v>
      </c>
      <c r="D619">
        <v>2</v>
      </c>
      <c r="E619" t="s">
        <v>8</v>
      </c>
      <c r="F619" t="s">
        <v>9</v>
      </c>
      <c r="G619">
        <v>23306.546999999999</v>
      </c>
    </row>
    <row r="620" spans="1:7" x14ac:dyDescent="0.2">
      <c r="A620">
        <v>19</v>
      </c>
      <c r="B620" t="s">
        <v>7</v>
      </c>
      <c r="C620">
        <v>33.11</v>
      </c>
      <c r="D620">
        <v>0</v>
      </c>
      <c r="E620" t="s">
        <v>8</v>
      </c>
      <c r="F620" t="s">
        <v>12</v>
      </c>
      <c r="G620">
        <v>34439.855900000002</v>
      </c>
    </row>
    <row r="621" spans="1:7" x14ac:dyDescent="0.2">
      <c r="A621">
        <v>55</v>
      </c>
      <c r="B621" t="s">
        <v>7</v>
      </c>
      <c r="C621">
        <v>37.1</v>
      </c>
      <c r="D621">
        <v>0</v>
      </c>
      <c r="E621" t="s">
        <v>11</v>
      </c>
      <c r="F621" t="s">
        <v>9</v>
      </c>
      <c r="G621">
        <v>10713.644</v>
      </c>
    </row>
    <row r="622" spans="1:7" x14ac:dyDescent="0.2">
      <c r="A622">
        <v>30</v>
      </c>
      <c r="B622" t="s">
        <v>10</v>
      </c>
      <c r="C622">
        <v>31.4</v>
      </c>
      <c r="D622">
        <v>1</v>
      </c>
      <c r="E622" t="s">
        <v>11</v>
      </c>
      <c r="F622" t="s">
        <v>9</v>
      </c>
      <c r="G622">
        <v>3659.346</v>
      </c>
    </row>
    <row r="623" spans="1:7" x14ac:dyDescent="0.2">
      <c r="A623">
        <v>37</v>
      </c>
      <c r="B623" t="s">
        <v>10</v>
      </c>
      <c r="C623">
        <v>34.1</v>
      </c>
      <c r="D623">
        <v>4</v>
      </c>
      <c r="E623" t="s">
        <v>8</v>
      </c>
      <c r="F623" t="s">
        <v>9</v>
      </c>
      <c r="G623">
        <v>40182.245999999999</v>
      </c>
    </row>
    <row r="624" spans="1:7" x14ac:dyDescent="0.2">
      <c r="A624">
        <v>49</v>
      </c>
      <c r="B624" t="s">
        <v>7</v>
      </c>
      <c r="C624">
        <v>21.3</v>
      </c>
      <c r="D624">
        <v>1</v>
      </c>
      <c r="E624" t="s">
        <v>11</v>
      </c>
      <c r="F624" t="s">
        <v>9</v>
      </c>
      <c r="G624">
        <v>9182.17</v>
      </c>
    </row>
    <row r="625" spans="1:7" x14ac:dyDescent="0.2">
      <c r="A625">
        <v>18</v>
      </c>
      <c r="B625" t="s">
        <v>10</v>
      </c>
      <c r="C625">
        <v>33.534999999999997</v>
      </c>
      <c r="D625">
        <v>0</v>
      </c>
      <c r="E625" t="s">
        <v>8</v>
      </c>
      <c r="F625" t="s">
        <v>14</v>
      </c>
      <c r="G625">
        <v>34617.840649999998</v>
      </c>
    </row>
    <row r="626" spans="1:7" x14ac:dyDescent="0.2">
      <c r="A626">
        <v>59</v>
      </c>
      <c r="B626" t="s">
        <v>10</v>
      </c>
      <c r="C626">
        <v>28.785</v>
      </c>
      <c r="D626">
        <v>0</v>
      </c>
      <c r="E626" t="s">
        <v>11</v>
      </c>
      <c r="F626" t="s">
        <v>13</v>
      </c>
      <c r="G626">
        <v>12129.614149999999</v>
      </c>
    </row>
    <row r="627" spans="1:7" x14ac:dyDescent="0.2">
      <c r="A627">
        <v>29</v>
      </c>
      <c r="B627" t="s">
        <v>7</v>
      </c>
      <c r="C627">
        <v>26.03</v>
      </c>
      <c r="D627">
        <v>0</v>
      </c>
      <c r="E627" t="s">
        <v>11</v>
      </c>
      <c r="F627" t="s">
        <v>13</v>
      </c>
      <c r="G627">
        <v>3736.4647</v>
      </c>
    </row>
    <row r="628" spans="1:7" x14ac:dyDescent="0.2">
      <c r="A628">
        <v>36</v>
      </c>
      <c r="B628" t="s">
        <v>10</v>
      </c>
      <c r="C628">
        <v>28.88</v>
      </c>
      <c r="D628">
        <v>3</v>
      </c>
      <c r="E628" t="s">
        <v>11</v>
      </c>
      <c r="F628" t="s">
        <v>14</v>
      </c>
      <c r="G628">
        <v>6748.5911999999998</v>
      </c>
    </row>
    <row r="629" spans="1:7" x14ac:dyDescent="0.2">
      <c r="A629">
        <v>33</v>
      </c>
      <c r="B629" t="s">
        <v>10</v>
      </c>
      <c r="C629">
        <v>42.46</v>
      </c>
      <c r="D629">
        <v>1</v>
      </c>
      <c r="E629" t="s">
        <v>11</v>
      </c>
      <c r="F629" t="s">
        <v>12</v>
      </c>
      <c r="G629">
        <v>11326.71487</v>
      </c>
    </row>
    <row r="630" spans="1:7" x14ac:dyDescent="0.2">
      <c r="A630">
        <v>58</v>
      </c>
      <c r="B630" t="s">
        <v>10</v>
      </c>
      <c r="C630">
        <v>38</v>
      </c>
      <c r="D630">
        <v>0</v>
      </c>
      <c r="E630" t="s">
        <v>11</v>
      </c>
      <c r="F630" t="s">
        <v>9</v>
      </c>
      <c r="G630">
        <v>11365.951999999999</v>
      </c>
    </row>
    <row r="631" spans="1:7" x14ac:dyDescent="0.2">
      <c r="A631">
        <v>44</v>
      </c>
      <c r="B631" t="s">
        <v>7</v>
      </c>
      <c r="C631">
        <v>38.950000000000003</v>
      </c>
      <c r="D631">
        <v>0</v>
      </c>
      <c r="E631" t="s">
        <v>8</v>
      </c>
      <c r="F631" t="s">
        <v>13</v>
      </c>
      <c r="G631">
        <v>42983.458500000001</v>
      </c>
    </row>
    <row r="632" spans="1:7" x14ac:dyDescent="0.2">
      <c r="A632">
        <v>53</v>
      </c>
      <c r="B632" t="s">
        <v>10</v>
      </c>
      <c r="C632">
        <v>36.1</v>
      </c>
      <c r="D632">
        <v>1</v>
      </c>
      <c r="E632" t="s">
        <v>11</v>
      </c>
      <c r="F632" t="s">
        <v>9</v>
      </c>
      <c r="G632">
        <v>10085.846</v>
      </c>
    </row>
    <row r="633" spans="1:7" x14ac:dyDescent="0.2">
      <c r="A633">
        <v>24</v>
      </c>
      <c r="B633" t="s">
        <v>10</v>
      </c>
      <c r="C633">
        <v>29.3</v>
      </c>
      <c r="D633">
        <v>0</v>
      </c>
      <c r="E633" t="s">
        <v>11</v>
      </c>
      <c r="F633" t="s">
        <v>9</v>
      </c>
      <c r="G633">
        <v>1977.8150000000001</v>
      </c>
    </row>
    <row r="634" spans="1:7" x14ac:dyDescent="0.2">
      <c r="A634">
        <v>29</v>
      </c>
      <c r="B634" t="s">
        <v>7</v>
      </c>
      <c r="C634">
        <v>35.53</v>
      </c>
      <c r="D634">
        <v>0</v>
      </c>
      <c r="E634" t="s">
        <v>11</v>
      </c>
      <c r="F634" t="s">
        <v>12</v>
      </c>
      <c r="G634">
        <v>3366.6696999999999</v>
      </c>
    </row>
    <row r="635" spans="1:7" x14ac:dyDescent="0.2">
      <c r="A635">
        <v>40</v>
      </c>
      <c r="B635" t="s">
        <v>10</v>
      </c>
      <c r="C635">
        <v>22.704999999999998</v>
      </c>
      <c r="D635">
        <v>2</v>
      </c>
      <c r="E635" t="s">
        <v>11</v>
      </c>
      <c r="F635" t="s">
        <v>14</v>
      </c>
      <c r="G635">
        <v>7173.35995</v>
      </c>
    </row>
    <row r="636" spans="1:7" x14ac:dyDescent="0.2">
      <c r="A636">
        <v>51</v>
      </c>
      <c r="B636" t="s">
        <v>10</v>
      </c>
      <c r="C636">
        <v>39.700000000000003</v>
      </c>
      <c r="D636">
        <v>1</v>
      </c>
      <c r="E636" t="s">
        <v>11</v>
      </c>
      <c r="F636" t="s">
        <v>9</v>
      </c>
      <c r="G636">
        <v>9391.3459999999995</v>
      </c>
    </row>
    <row r="637" spans="1:7" x14ac:dyDescent="0.2">
      <c r="A637">
        <v>64</v>
      </c>
      <c r="B637" t="s">
        <v>10</v>
      </c>
      <c r="C637">
        <v>38.19</v>
      </c>
      <c r="D637">
        <v>0</v>
      </c>
      <c r="E637" t="s">
        <v>11</v>
      </c>
      <c r="F637" t="s">
        <v>14</v>
      </c>
      <c r="G637">
        <v>14410.9321</v>
      </c>
    </row>
    <row r="638" spans="1:7" x14ac:dyDescent="0.2">
      <c r="A638">
        <v>19</v>
      </c>
      <c r="B638" t="s">
        <v>7</v>
      </c>
      <c r="C638">
        <v>24.51</v>
      </c>
      <c r="D638">
        <v>1</v>
      </c>
      <c r="E638" t="s">
        <v>11</v>
      </c>
      <c r="F638" t="s">
        <v>13</v>
      </c>
      <c r="G638">
        <v>2709.1118999999999</v>
      </c>
    </row>
    <row r="639" spans="1:7" x14ac:dyDescent="0.2">
      <c r="A639">
        <v>35</v>
      </c>
      <c r="B639" t="s">
        <v>7</v>
      </c>
      <c r="C639">
        <v>38.094999999999999</v>
      </c>
      <c r="D639">
        <v>2</v>
      </c>
      <c r="E639" t="s">
        <v>11</v>
      </c>
      <c r="F639" t="s">
        <v>14</v>
      </c>
      <c r="G639">
        <v>24915.046259999999</v>
      </c>
    </row>
    <row r="640" spans="1:7" x14ac:dyDescent="0.2">
      <c r="A640">
        <v>39</v>
      </c>
      <c r="B640" t="s">
        <v>10</v>
      </c>
      <c r="C640">
        <v>26.41</v>
      </c>
      <c r="D640">
        <v>0</v>
      </c>
      <c r="E640" t="s">
        <v>8</v>
      </c>
      <c r="F640" t="s">
        <v>14</v>
      </c>
      <c r="G640">
        <v>20149.322899999999</v>
      </c>
    </row>
    <row r="641" spans="1:7" x14ac:dyDescent="0.2">
      <c r="A641">
        <v>56</v>
      </c>
      <c r="B641" t="s">
        <v>10</v>
      </c>
      <c r="C641">
        <v>33.659999999999997</v>
      </c>
      <c r="D641">
        <v>4</v>
      </c>
      <c r="E641" t="s">
        <v>11</v>
      </c>
      <c r="F641" t="s">
        <v>12</v>
      </c>
      <c r="G641">
        <v>12949.1554</v>
      </c>
    </row>
    <row r="642" spans="1:7" x14ac:dyDescent="0.2">
      <c r="A642">
        <v>33</v>
      </c>
      <c r="B642" t="s">
        <v>10</v>
      </c>
      <c r="C642">
        <v>42.4</v>
      </c>
      <c r="D642">
        <v>5</v>
      </c>
      <c r="E642" t="s">
        <v>11</v>
      </c>
      <c r="F642" t="s">
        <v>9</v>
      </c>
      <c r="G642">
        <v>6666.2430000000004</v>
      </c>
    </row>
    <row r="643" spans="1:7" x14ac:dyDescent="0.2">
      <c r="A643">
        <v>42</v>
      </c>
      <c r="B643" t="s">
        <v>10</v>
      </c>
      <c r="C643">
        <v>28.31</v>
      </c>
      <c r="D643">
        <v>3</v>
      </c>
      <c r="E643" t="s">
        <v>8</v>
      </c>
      <c r="F643" t="s">
        <v>13</v>
      </c>
      <c r="G643">
        <v>32787.458590000002</v>
      </c>
    </row>
    <row r="644" spans="1:7" x14ac:dyDescent="0.2">
      <c r="A644">
        <v>61</v>
      </c>
      <c r="B644" t="s">
        <v>10</v>
      </c>
      <c r="C644">
        <v>33.914999999999999</v>
      </c>
      <c r="D644">
        <v>0</v>
      </c>
      <c r="E644" t="s">
        <v>11</v>
      </c>
      <c r="F644" t="s">
        <v>14</v>
      </c>
      <c r="G644">
        <v>13143.86485</v>
      </c>
    </row>
    <row r="645" spans="1:7" x14ac:dyDescent="0.2">
      <c r="A645">
        <v>23</v>
      </c>
      <c r="B645" t="s">
        <v>7</v>
      </c>
      <c r="C645">
        <v>34.96</v>
      </c>
      <c r="D645">
        <v>3</v>
      </c>
      <c r="E645" t="s">
        <v>11</v>
      </c>
      <c r="F645" t="s">
        <v>13</v>
      </c>
      <c r="G645">
        <v>4466.6214</v>
      </c>
    </row>
    <row r="646" spans="1:7" x14ac:dyDescent="0.2">
      <c r="A646">
        <v>43</v>
      </c>
      <c r="B646" t="s">
        <v>10</v>
      </c>
      <c r="C646">
        <v>35.31</v>
      </c>
      <c r="D646">
        <v>2</v>
      </c>
      <c r="E646" t="s">
        <v>11</v>
      </c>
      <c r="F646" t="s">
        <v>12</v>
      </c>
      <c r="G646">
        <v>18806.145469999999</v>
      </c>
    </row>
    <row r="647" spans="1:7" x14ac:dyDescent="0.2">
      <c r="A647">
        <v>48</v>
      </c>
      <c r="B647" t="s">
        <v>10</v>
      </c>
      <c r="C647">
        <v>30.78</v>
      </c>
      <c r="D647">
        <v>3</v>
      </c>
      <c r="E647" t="s">
        <v>11</v>
      </c>
      <c r="F647" t="s">
        <v>14</v>
      </c>
      <c r="G647">
        <v>10141.136200000001</v>
      </c>
    </row>
    <row r="648" spans="1:7" x14ac:dyDescent="0.2">
      <c r="A648">
        <v>39</v>
      </c>
      <c r="B648" t="s">
        <v>10</v>
      </c>
      <c r="C648">
        <v>26.22</v>
      </c>
      <c r="D648">
        <v>1</v>
      </c>
      <c r="E648" t="s">
        <v>11</v>
      </c>
      <c r="F648" t="s">
        <v>13</v>
      </c>
      <c r="G648">
        <v>6123.5688</v>
      </c>
    </row>
    <row r="649" spans="1:7" x14ac:dyDescent="0.2">
      <c r="A649">
        <v>40</v>
      </c>
      <c r="B649" t="s">
        <v>7</v>
      </c>
      <c r="C649">
        <v>23.37</v>
      </c>
      <c r="D649">
        <v>3</v>
      </c>
      <c r="E649" t="s">
        <v>11</v>
      </c>
      <c r="F649" t="s">
        <v>14</v>
      </c>
      <c r="G649">
        <v>8252.2842999999993</v>
      </c>
    </row>
    <row r="650" spans="1:7" x14ac:dyDescent="0.2">
      <c r="A650">
        <v>18</v>
      </c>
      <c r="B650" t="s">
        <v>10</v>
      </c>
      <c r="C650">
        <v>28.5</v>
      </c>
      <c r="D650">
        <v>0</v>
      </c>
      <c r="E650" t="s">
        <v>11</v>
      </c>
      <c r="F650" t="s">
        <v>14</v>
      </c>
      <c r="G650">
        <v>1712.2270000000001</v>
      </c>
    </row>
    <row r="651" spans="1:7" x14ac:dyDescent="0.2">
      <c r="A651">
        <v>58</v>
      </c>
      <c r="B651" t="s">
        <v>7</v>
      </c>
      <c r="C651">
        <v>32.965000000000003</v>
      </c>
      <c r="D651">
        <v>0</v>
      </c>
      <c r="E651" t="s">
        <v>11</v>
      </c>
      <c r="F651" t="s">
        <v>14</v>
      </c>
      <c r="G651">
        <v>12430.95335</v>
      </c>
    </row>
    <row r="652" spans="1:7" x14ac:dyDescent="0.2">
      <c r="A652">
        <v>49</v>
      </c>
      <c r="B652" t="s">
        <v>7</v>
      </c>
      <c r="C652">
        <v>42.68</v>
      </c>
      <c r="D652">
        <v>2</v>
      </c>
      <c r="E652" t="s">
        <v>11</v>
      </c>
      <c r="F652" t="s">
        <v>12</v>
      </c>
      <c r="G652">
        <v>9800.8881999999994</v>
      </c>
    </row>
    <row r="653" spans="1:7" x14ac:dyDescent="0.2">
      <c r="A653">
        <v>53</v>
      </c>
      <c r="B653" t="s">
        <v>7</v>
      </c>
      <c r="C653">
        <v>39.6</v>
      </c>
      <c r="D653">
        <v>1</v>
      </c>
      <c r="E653" t="s">
        <v>11</v>
      </c>
      <c r="F653" t="s">
        <v>12</v>
      </c>
      <c r="G653">
        <v>10579.710999999999</v>
      </c>
    </row>
    <row r="654" spans="1:7" x14ac:dyDescent="0.2">
      <c r="A654">
        <v>48</v>
      </c>
      <c r="B654" t="s">
        <v>7</v>
      </c>
      <c r="C654">
        <v>31.13</v>
      </c>
      <c r="D654">
        <v>0</v>
      </c>
      <c r="E654" t="s">
        <v>11</v>
      </c>
      <c r="F654" t="s">
        <v>12</v>
      </c>
      <c r="G654">
        <v>8280.6226999999999</v>
      </c>
    </row>
    <row r="655" spans="1:7" x14ac:dyDescent="0.2">
      <c r="A655">
        <v>45</v>
      </c>
      <c r="B655" t="s">
        <v>7</v>
      </c>
      <c r="C655">
        <v>36.299999999999997</v>
      </c>
      <c r="D655">
        <v>2</v>
      </c>
      <c r="E655" t="s">
        <v>11</v>
      </c>
      <c r="F655" t="s">
        <v>12</v>
      </c>
      <c r="G655">
        <v>8527.5319999999992</v>
      </c>
    </row>
    <row r="656" spans="1:7" x14ac:dyDescent="0.2">
      <c r="A656">
        <v>59</v>
      </c>
      <c r="B656" t="s">
        <v>7</v>
      </c>
      <c r="C656">
        <v>35.200000000000003</v>
      </c>
      <c r="D656">
        <v>0</v>
      </c>
      <c r="E656" t="s">
        <v>11</v>
      </c>
      <c r="F656" t="s">
        <v>12</v>
      </c>
      <c r="G656">
        <v>12244.531000000001</v>
      </c>
    </row>
    <row r="657" spans="1:7" x14ac:dyDescent="0.2">
      <c r="A657">
        <v>52</v>
      </c>
      <c r="B657" t="s">
        <v>7</v>
      </c>
      <c r="C657">
        <v>25.3</v>
      </c>
      <c r="D657">
        <v>2</v>
      </c>
      <c r="E657" t="s">
        <v>8</v>
      </c>
      <c r="F657" t="s">
        <v>12</v>
      </c>
      <c r="G657">
        <v>24667.419000000002</v>
      </c>
    </row>
    <row r="658" spans="1:7" x14ac:dyDescent="0.2">
      <c r="A658">
        <v>26</v>
      </c>
      <c r="B658" t="s">
        <v>7</v>
      </c>
      <c r="C658">
        <v>42.4</v>
      </c>
      <c r="D658">
        <v>1</v>
      </c>
      <c r="E658" t="s">
        <v>11</v>
      </c>
      <c r="F658" t="s">
        <v>9</v>
      </c>
      <c r="G658">
        <v>3410.3240000000001</v>
      </c>
    </row>
    <row r="659" spans="1:7" x14ac:dyDescent="0.2">
      <c r="A659">
        <v>27</v>
      </c>
      <c r="B659" t="s">
        <v>10</v>
      </c>
      <c r="C659">
        <v>33.155000000000001</v>
      </c>
      <c r="D659">
        <v>2</v>
      </c>
      <c r="E659" t="s">
        <v>11</v>
      </c>
      <c r="F659" t="s">
        <v>13</v>
      </c>
      <c r="G659">
        <v>4058.71245</v>
      </c>
    </row>
    <row r="660" spans="1:7" x14ac:dyDescent="0.2">
      <c r="A660">
        <v>48</v>
      </c>
      <c r="B660" t="s">
        <v>7</v>
      </c>
      <c r="C660">
        <v>35.909999999999997</v>
      </c>
      <c r="D660">
        <v>1</v>
      </c>
      <c r="E660" t="s">
        <v>11</v>
      </c>
      <c r="F660" t="s">
        <v>14</v>
      </c>
      <c r="G660">
        <v>26392.260289999998</v>
      </c>
    </row>
    <row r="661" spans="1:7" x14ac:dyDescent="0.2">
      <c r="A661">
        <v>57</v>
      </c>
      <c r="B661" t="s">
        <v>7</v>
      </c>
      <c r="C661">
        <v>28.785</v>
      </c>
      <c r="D661">
        <v>4</v>
      </c>
      <c r="E661" t="s">
        <v>11</v>
      </c>
      <c r="F661" t="s">
        <v>14</v>
      </c>
      <c r="G661">
        <v>14394.398150000001</v>
      </c>
    </row>
    <row r="662" spans="1:7" x14ac:dyDescent="0.2">
      <c r="A662">
        <v>37</v>
      </c>
      <c r="B662" t="s">
        <v>10</v>
      </c>
      <c r="C662">
        <v>46.53</v>
      </c>
      <c r="D662">
        <v>3</v>
      </c>
      <c r="E662" t="s">
        <v>11</v>
      </c>
      <c r="F662" t="s">
        <v>12</v>
      </c>
      <c r="G662">
        <v>6435.6237000000001</v>
      </c>
    </row>
    <row r="663" spans="1:7" x14ac:dyDescent="0.2">
      <c r="A663">
        <v>57</v>
      </c>
      <c r="B663" t="s">
        <v>7</v>
      </c>
      <c r="C663">
        <v>23.98</v>
      </c>
      <c r="D663">
        <v>1</v>
      </c>
      <c r="E663" t="s">
        <v>11</v>
      </c>
      <c r="F663" t="s">
        <v>12</v>
      </c>
      <c r="G663">
        <v>22192.437109999999</v>
      </c>
    </row>
    <row r="664" spans="1:7" x14ac:dyDescent="0.2">
      <c r="A664">
        <v>32</v>
      </c>
      <c r="B664" t="s">
        <v>7</v>
      </c>
      <c r="C664">
        <v>31.54</v>
      </c>
      <c r="D664">
        <v>1</v>
      </c>
      <c r="E664" t="s">
        <v>11</v>
      </c>
      <c r="F664" t="s">
        <v>14</v>
      </c>
      <c r="G664">
        <v>5148.5526</v>
      </c>
    </row>
    <row r="665" spans="1:7" x14ac:dyDescent="0.2">
      <c r="A665">
        <v>18</v>
      </c>
      <c r="B665" t="s">
        <v>10</v>
      </c>
      <c r="C665">
        <v>33.659999999999997</v>
      </c>
      <c r="D665">
        <v>0</v>
      </c>
      <c r="E665" t="s">
        <v>11</v>
      </c>
      <c r="F665" t="s">
        <v>12</v>
      </c>
      <c r="G665">
        <v>1136.3994</v>
      </c>
    </row>
    <row r="666" spans="1:7" x14ac:dyDescent="0.2">
      <c r="A666">
        <v>64</v>
      </c>
      <c r="B666" t="s">
        <v>7</v>
      </c>
      <c r="C666">
        <v>22.99</v>
      </c>
      <c r="D666">
        <v>0</v>
      </c>
      <c r="E666" t="s">
        <v>8</v>
      </c>
      <c r="F666" t="s">
        <v>12</v>
      </c>
      <c r="G666">
        <v>27037.914100000002</v>
      </c>
    </row>
    <row r="667" spans="1:7" x14ac:dyDescent="0.2">
      <c r="A667">
        <v>43</v>
      </c>
      <c r="B667" t="s">
        <v>10</v>
      </c>
      <c r="C667">
        <v>38.06</v>
      </c>
      <c r="D667">
        <v>2</v>
      </c>
      <c r="E667" t="s">
        <v>8</v>
      </c>
      <c r="F667" t="s">
        <v>12</v>
      </c>
      <c r="G667">
        <v>42560.430399999997</v>
      </c>
    </row>
    <row r="668" spans="1:7" x14ac:dyDescent="0.2">
      <c r="A668">
        <v>49</v>
      </c>
      <c r="B668" t="s">
        <v>10</v>
      </c>
      <c r="C668">
        <v>28.7</v>
      </c>
      <c r="D668">
        <v>1</v>
      </c>
      <c r="E668" t="s">
        <v>11</v>
      </c>
      <c r="F668" t="s">
        <v>9</v>
      </c>
      <c r="G668">
        <v>8703.4560000000001</v>
      </c>
    </row>
    <row r="669" spans="1:7" x14ac:dyDescent="0.2">
      <c r="A669">
        <v>40</v>
      </c>
      <c r="B669" t="s">
        <v>7</v>
      </c>
      <c r="C669">
        <v>32.774999999999999</v>
      </c>
      <c r="D669">
        <v>2</v>
      </c>
      <c r="E669" t="s">
        <v>8</v>
      </c>
      <c r="F669" t="s">
        <v>13</v>
      </c>
      <c r="G669">
        <v>40003.332249999999</v>
      </c>
    </row>
    <row r="670" spans="1:7" x14ac:dyDescent="0.2">
      <c r="A670">
        <v>62</v>
      </c>
      <c r="B670" t="s">
        <v>10</v>
      </c>
      <c r="C670">
        <v>32.015000000000001</v>
      </c>
      <c r="D670">
        <v>0</v>
      </c>
      <c r="E670" t="s">
        <v>8</v>
      </c>
      <c r="F670" t="s">
        <v>14</v>
      </c>
      <c r="G670">
        <v>45710.207849999999</v>
      </c>
    </row>
    <row r="671" spans="1:7" x14ac:dyDescent="0.2">
      <c r="A671">
        <v>40</v>
      </c>
      <c r="B671" t="s">
        <v>7</v>
      </c>
      <c r="C671">
        <v>29.81</v>
      </c>
      <c r="D671">
        <v>1</v>
      </c>
      <c r="E671" t="s">
        <v>11</v>
      </c>
      <c r="F671" t="s">
        <v>12</v>
      </c>
      <c r="G671">
        <v>6500.2358999999997</v>
      </c>
    </row>
    <row r="672" spans="1:7" x14ac:dyDescent="0.2">
      <c r="A672">
        <v>30</v>
      </c>
      <c r="B672" t="s">
        <v>10</v>
      </c>
      <c r="C672">
        <v>31.57</v>
      </c>
      <c r="D672">
        <v>3</v>
      </c>
      <c r="E672" t="s">
        <v>11</v>
      </c>
      <c r="F672" t="s">
        <v>12</v>
      </c>
      <c r="G672">
        <v>4837.5823</v>
      </c>
    </row>
    <row r="673" spans="1:7" x14ac:dyDescent="0.2">
      <c r="A673">
        <v>29</v>
      </c>
      <c r="B673" t="s">
        <v>7</v>
      </c>
      <c r="C673">
        <v>31.16</v>
      </c>
      <c r="D673">
        <v>0</v>
      </c>
      <c r="E673" t="s">
        <v>11</v>
      </c>
      <c r="F673" t="s">
        <v>14</v>
      </c>
      <c r="G673">
        <v>3943.5954000000002</v>
      </c>
    </row>
    <row r="674" spans="1:7" x14ac:dyDescent="0.2">
      <c r="A674">
        <v>36</v>
      </c>
      <c r="B674" t="s">
        <v>10</v>
      </c>
      <c r="C674">
        <v>29.7</v>
      </c>
      <c r="D674">
        <v>0</v>
      </c>
      <c r="E674" t="s">
        <v>11</v>
      </c>
      <c r="F674" t="s">
        <v>12</v>
      </c>
      <c r="G674">
        <v>4399.7309999999998</v>
      </c>
    </row>
    <row r="675" spans="1:7" x14ac:dyDescent="0.2">
      <c r="A675">
        <v>41</v>
      </c>
      <c r="B675" t="s">
        <v>7</v>
      </c>
      <c r="C675">
        <v>31.02</v>
      </c>
      <c r="D675">
        <v>0</v>
      </c>
      <c r="E675" t="s">
        <v>11</v>
      </c>
      <c r="F675" t="s">
        <v>12</v>
      </c>
      <c r="G675">
        <v>6185.3208000000004</v>
      </c>
    </row>
    <row r="676" spans="1:7" x14ac:dyDescent="0.2">
      <c r="A676">
        <v>44</v>
      </c>
      <c r="B676" t="s">
        <v>7</v>
      </c>
      <c r="C676">
        <v>43.89</v>
      </c>
      <c r="D676">
        <v>2</v>
      </c>
      <c r="E676" t="s">
        <v>8</v>
      </c>
      <c r="F676" t="s">
        <v>12</v>
      </c>
      <c r="G676">
        <v>46200.985099999998</v>
      </c>
    </row>
    <row r="677" spans="1:7" x14ac:dyDescent="0.2">
      <c r="A677">
        <v>45</v>
      </c>
      <c r="B677" t="s">
        <v>10</v>
      </c>
      <c r="C677">
        <v>21.375</v>
      </c>
      <c r="D677">
        <v>0</v>
      </c>
      <c r="E677" t="s">
        <v>11</v>
      </c>
      <c r="F677" t="s">
        <v>13</v>
      </c>
      <c r="G677">
        <v>7222.7862500000001</v>
      </c>
    </row>
    <row r="678" spans="1:7" x14ac:dyDescent="0.2">
      <c r="A678">
        <v>55</v>
      </c>
      <c r="B678" t="s">
        <v>7</v>
      </c>
      <c r="C678">
        <v>40.81</v>
      </c>
      <c r="D678">
        <v>3</v>
      </c>
      <c r="E678" t="s">
        <v>11</v>
      </c>
      <c r="F678" t="s">
        <v>12</v>
      </c>
      <c r="G678">
        <v>12485.8009</v>
      </c>
    </row>
    <row r="679" spans="1:7" x14ac:dyDescent="0.2">
      <c r="A679">
        <v>60</v>
      </c>
      <c r="B679" t="s">
        <v>10</v>
      </c>
      <c r="C679">
        <v>31.35</v>
      </c>
      <c r="D679">
        <v>3</v>
      </c>
      <c r="E679" t="s">
        <v>8</v>
      </c>
      <c r="F679" t="s">
        <v>13</v>
      </c>
      <c r="G679">
        <v>46130.5265</v>
      </c>
    </row>
    <row r="680" spans="1:7" x14ac:dyDescent="0.2">
      <c r="A680">
        <v>56</v>
      </c>
      <c r="B680" t="s">
        <v>10</v>
      </c>
      <c r="C680">
        <v>36.1</v>
      </c>
      <c r="D680">
        <v>3</v>
      </c>
      <c r="E680" t="s">
        <v>11</v>
      </c>
      <c r="F680" t="s">
        <v>9</v>
      </c>
      <c r="G680">
        <v>12363.547</v>
      </c>
    </row>
    <row r="681" spans="1:7" x14ac:dyDescent="0.2">
      <c r="A681">
        <v>49</v>
      </c>
      <c r="B681" t="s">
        <v>7</v>
      </c>
      <c r="C681">
        <v>23.18</v>
      </c>
      <c r="D681">
        <v>2</v>
      </c>
      <c r="E681" t="s">
        <v>11</v>
      </c>
      <c r="F681" t="s">
        <v>13</v>
      </c>
      <c r="G681">
        <v>10156.7832</v>
      </c>
    </row>
    <row r="682" spans="1:7" x14ac:dyDescent="0.2">
      <c r="A682">
        <v>21</v>
      </c>
      <c r="B682" t="s">
        <v>7</v>
      </c>
      <c r="C682">
        <v>17.399999999999999</v>
      </c>
      <c r="D682">
        <v>1</v>
      </c>
      <c r="E682" t="s">
        <v>11</v>
      </c>
      <c r="F682" t="s">
        <v>9</v>
      </c>
      <c r="G682">
        <v>2585.2689999999998</v>
      </c>
    </row>
    <row r="683" spans="1:7" x14ac:dyDescent="0.2">
      <c r="A683">
        <v>19</v>
      </c>
      <c r="B683" t="s">
        <v>10</v>
      </c>
      <c r="C683">
        <v>20.3</v>
      </c>
      <c r="D683">
        <v>0</v>
      </c>
      <c r="E683" t="s">
        <v>11</v>
      </c>
      <c r="F683" t="s">
        <v>9</v>
      </c>
      <c r="G683">
        <v>1242.26</v>
      </c>
    </row>
    <row r="684" spans="1:7" x14ac:dyDescent="0.2">
      <c r="A684">
        <v>39</v>
      </c>
      <c r="B684" t="s">
        <v>10</v>
      </c>
      <c r="C684">
        <v>35.299999999999997</v>
      </c>
      <c r="D684">
        <v>2</v>
      </c>
      <c r="E684" t="s">
        <v>8</v>
      </c>
      <c r="F684" t="s">
        <v>9</v>
      </c>
      <c r="G684">
        <v>40103.89</v>
      </c>
    </row>
    <row r="685" spans="1:7" x14ac:dyDescent="0.2">
      <c r="A685">
        <v>53</v>
      </c>
      <c r="B685" t="s">
        <v>10</v>
      </c>
      <c r="C685">
        <v>24.32</v>
      </c>
      <c r="D685">
        <v>0</v>
      </c>
      <c r="E685" t="s">
        <v>11</v>
      </c>
      <c r="F685" t="s">
        <v>13</v>
      </c>
      <c r="G685">
        <v>9863.4717999999993</v>
      </c>
    </row>
    <row r="686" spans="1:7" x14ac:dyDescent="0.2">
      <c r="A686">
        <v>33</v>
      </c>
      <c r="B686" t="s">
        <v>7</v>
      </c>
      <c r="C686">
        <v>18.5</v>
      </c>
      <c r="D686">
        <v>1</v>
      </c>
      <c r="E686" t="s">
        <v>11</v>
      </c>
      <c r="F686" t="s">
        <v>9</v>
      </c>
      <c r="G686">
        <v>4766.0219999999999</v>
      </c>
    </row>
    <row r="687" spans="1:7" x14ac:dyDescent="0.2">
      <c r="A687">
        <v>53</v>
      </c>
      <c r="B687" t="s">
        <v>10</v>
      </c>
      <c r="C687">
        <v>26.41</v>
      </c>
      <c r="D687">
        <v>2</v>
      </c>
      <c r="E687" t="s">
        <v>11</v>
      </c>
      <c r="F687" t="s">
        <v>14</v>
      </c>
      <c r="G687">
        <v>11244.376899999999</v>
      </c>
    </row>
    <row r="688" spans="1:7" x14ac:dyDescent="0.2">
      <c r="A688">
        <v>42</v>
      </c>
      <c r="B688" t="s">
        <v>10</v>
      </c>
      <c r="C688">
        <v>26.125</v>
      </c>
      <c r="D688">
        <v>2</v>
      </c>
      <c r="E688" t="s">
        <v>11</v>
      </c>
      <c r="F688" t="s">
        <v>14</v>
      </c>
      <c r="G688">
        <v>7729.6457499999997</v>
      </c>
    </row>
    <row r="689" spans="1:7" x14ac:dyDescent="0.2">
      <c r="A689">
        <v>40</v>
      </c>
      <c r="B689" t="s">
        <v>10</v>
      </c>
      <c r="C689">
        <v>41.69</v>
      </c>
      <c r="D689">
        <v>0</v>
      </c>
      <c r="E689" t="s">
        <v>11</v>
      </c>
      <c r="F689" t="s">
        <v>12</v>
      </c>
      <c r="G689">
        <v>5438.7491</v>
      </c>
    </row>
    <row r="690" spans="1:7" x14ac:dyDescent="0.2">
      <c r="A690">
        <v>47</v>
      </c>
      <c r="B690" t="s">
        <v>7</v>
      </c>
      <c r="C690">
        <v>24.1</v>
      </c>
      <c r="D690">
        <v>1</v>
      </c>
      <c r="E690" t="s">
        <v>11</v>
      </c>
      <c r="F690" t="s">
        <v>9</v>
      </c>
      <c r="G690">
        <v>26236.579969999999</v>
      </c>
    </row>
    <row r="691" spans="1:7" x14ac:dyDescent="0.2">
      <c r="A691">
        <v>27</v>
      </c>
      <c r="B691" t="s">
        <v>10</v>
      </c>
      <c r="C691">
        <v>31.13</v>
      </c>
      <c r="D691">
        <v>1</v>
      </c>
      <c r="E691" t="s">
        <v>8</v>
      </c>
      <c r="F691" t="s">
        <v>12</v>
      </c>
      <c r="G691">
        <v>34806.467700000001</v>
      </c>
    </row>
    <row r="692" spans="1:7" x14ac:dyDescent="0.2">
      <c r="A692">
        <v>21</v>
      </c>
      <c r="B692" t="s">
        <v>10</v>
      </c>
      <c r="C692">
        <v>27.36</v>
      </c>
      <c r="D692">
        <v>0</v>
      </c>
      <c r="E692" t="s">
        <v>11</v>
      </c>
      <c r="F692" t="s">
        <v>14</v>
      </c>
      <c r="G692">
        <v>2104.1134000000002</v>
      </c>
    </row>
    <row r="693" spans="1:7" x14ac:dyDescent="0.2">
      <c r="A693">
        <v>47</v>
      </c>
      <c r="B693" t="s">
        <v>10</v>
      </c>
      <c r="C693">
        <v>36.200000000000003</v>
      </c>
      <c r="D693">
        <v>1</v>
      </c>
      <c r="E693" t="s">
        <v>11</v>
      </c>
      <c r="F693" t="s">
        <v>9</v>
      </c>
      <c r="G693">
        <v>8068.1850000000004</v>
      </c>
    </row>
    <row r="694" spans="1:7" x14ac:dyDescent="0.2">
      <c r="A694">
        <v>20</v>
      </c>
      <c r="B694" t="s">
        <v>10</v>
      </c>
      <c r="C694">
        <v>32.395000000000003</v>
      </c>
      <c r="D694">
        <v>1</v>
      </c>
      <c r="E694" t="s">
        <v>11</v>
      </c>
      <c r="F694" t="s">
        <v>13</v>
      </c>
      <c r="G694">
        <v>2362.2290499999999</v>
      </c>
    </row>
    <row r="695" spans="1:7" x14ac:dyDescent="0.2">
      <c r="A695">
        <v>24</v>
      </c>
      <c r="B695" t="s">
        <v>10</v>
      </c>
      <c r="C695">
        <v>23.655000000000001</v>
      </c>
      <c r="D695">
        <v>0</v>
      </c>
      <c r="E695" t="s">
        <v>11</v>
      </c>
      <c r="F695" t="s">
        <v>13</v>
      </c>
      <c r="G695">
        <v>2352.9684499999998</v>
      </c>
    </row>
    <row r="696" spans="1:7" x14ac:dyDescent="0.2">
      <c r="A696">
        <v>27</v>
      </c>
      <c r="B696" t="s">
        <v>7</v>
      </c>
      <c r="C696">
        <v>34.799999999999997</v>
      </c>
      <c r="D696">
        <v>1</v>
      </c>
      <c r="E696" t="s">
        <v>11</v>
      </c>
      <c r="F696" t="s">
        <v>9</v>
      </c>
      <c r="G696">
        <v>3577.9989999999998</v>
      </c>
    </row>
    <row r="697" spans="1:7" x14ac:dyDescent="0.2">
      <c r="A697">
        <v>26</v>
      </c>
      <c r="B697" t="s">
        <v>7</v>
      </c>
      <c r="C697">
        <v>40.185000000000002</v>
      </c>
      <c r="D697">
        <v>0</v>
      </c>
      <c r="E697" t="s">
        <v>11</v>
      </c>
      <c r="F697" t="s">
        <v>13</v>
      </c>
      <c r="G697">
        <v>3201.2451500000002</v>
      </c>
    </row>
    <row r="698" spans="1:7" x14ac:dyDescent="0.2">
      <c r="A698">
        <v>53</v>
      </c>
      <c r="B698" t="s">
        <v>7</v>
      </c>
      <c r="C698">
        <v>32.299999999999997</v>
      </c>
      <c r="D698">
        <v>2</v>
      </c>
      <c r="E698" t="s">
        <v>11</v>
      </c>
      <c r="F698" t="s">
        <v>14</v>
      </c>
      <c r="G698">
        <v>29186.482360000002</v>
      </c>
    </row>
    <row r="699" spans="1:7" x14ac:dyDescent="0.2">
      <c r="A699">
        <v>41</v>
      </c>
      <c r="B699" t="s">
        <v>10</v>
      </c>
      <c r="C699">
        <v>35.75</v>
      </c>
      <c r="D699">
        <v>1</v>
      </c>
      <c r="E699" t="s">
        <v>8</v>
      </c>
      <c r="F699" t="s">
        <v>12</v>
      </c>
      <c r="G699">
        <v>40273.645499999999</v>
      </c>
    </row>
    <row r="700" spans="1:7" x14ac:dyDescent="0.2">
      <c r="A700">
        <v>56</v>
      </c>
      <c r="B700" t="s">
        <v>10</v>
      </c>
      <c r="C700">
        <v>33.725000000000001</v>
      </c>
      <c r="D700">
        <v>0</v>
      </c>
      <c r="E700" t="s">
        <v>11</v>
      </c>
      <c r="F700" t="s">
        <v>13</v>
      </c>
      <c r="G700">
        <v>10976.24575</v>
      </c>
    </row>
    <row r="701" spans="1:7" x14ac:dyDescent="0.2">
      <c r="A701">
        <v>23</v>
      </c>
      <c r="B701" t="s">
        <v>7</v>
      </c>
      <c r="C701">
        <v>39.270000000000003</v>
      </c>
      <c r="D701">
        <v>2</v>
      </c>
      <c r="E701" t="s">
        <v>11</v>
      </c>
      <c r="F701" t="s">
        <v>12</v>
      </c>
      <c r="G701">
        <v>3500.6122999999998</v>
      </c>
    </row>
    <row r="702" spans="1:7" x14ac:dyDescent="0.2">
      <c r="A702">
        <v>21</v>
      </c>
      <c r="B702" t="s">
        <v>7</v>
      </c>
      <c r="C702">
        <v>34.869999999999997</v>
      </c>
      <c r="D702">
        <v>0</v>
      </c>
      <c r="E702" t="s">
        <v>11</v>
      </c>
      <c r="F702" t="s">
        <v>12</v>
      </c>
      <c r="G702">
        <v>2020.5523000000001</v>
      </c>
    </row>
    <row r="703" spans="1:7" x14ac:dyDescent="0.2">
      <c r="A703">
        <v>50</v>
      </c>
      <c r="B703" t="s">
        <v>7</v>
      </c>
      <c r="C703">
        <v>44.744999999999997</v>
      </c>
      <c r="D703">
        <v>0</v>
      </c>
      <c r="E703" t="s">
        <v>11</v>
      </c>
      <c r="F703" t="s">
        <v>14</v>
      </c>
      <c r="G703">
        <v>9541.6955500000004</v>
      </c>
    </row>
    <row r="704" spans="1:7" x14ac:dyDescent="0.2">
      <c r="A704">
        <v>53</v>
      </c>
      <c r="B704" t="s">
        <v>10</v>
      </c>
      <c r="C704">
        <v>41.47</v>
      </c>
      <c r="D704">
        <v>0</v>
      </c>
      <c r="E704" t="s">
        <v>11</v>
      </c>
      <c r="F704" t="s">
        <v>12</v>
      </c>
      <c r="G704">
        <v>9504.3102999999992</v>
      </c>
    </row>
    <row r="705" spans="1:7" x14ac:dyDescent="0.2">
      <c r="A705">
        <v>34</v>
      </c>
      <c r="B705" t="s">
        <v>7</v>
      </c>
      <c r="C705">
        <v>26.41</v>
      </c>
      <c r="D705">
        <v>1</v>
      </c>
      <c r="E705" t="s">
        <v>11</v>
      </c>
      <c r="F705" t="s">
        <v>13</v>
      </c>
      <c r="G705">
        <v>5385.3379000000004</v>
      </c>
    </row>
    <row r="706" spans="1:7" x14ac:dyDescent="0.2">
      <c r="A706">
        <v>47</v>
      </c>
      <c r="B706" t="s">
        <v>7</v>
      </c>
      <c r="C706">
        <v>29.545000000000002</v>
      </c>
      <c r="D706">
        <v>1</v>
      </c>
      <c r="E706" t="s">
        <v>11</v>
      </c>
      <c r="F706" t="s">
        <v>13</v>
      </c>
      <c r="G706">
        <v>8930.9345499999999</v>
      </c>
    </row>
    <row r="707" spans="1:7" x14ac:dyDescent="0.2">
      <c r="A707">
        <v>33</v>
      </c>
      <c r="B707" t="s">
        <v>7</v>
      </c>
      <c r="C707">
        <v>32.9</v>
      </c>
      <c r="D707">
        <v>2</v>
      </c>
      <c r="E707" t="s">
        <v>11</v>
      </c>
      <c r="F707" t="s">
        <v>9</v>
      </c>
      <c r="G707">
        <v>5375.0379999999996</v>
      </c>
    </row>
    <row r="708" spans="1:7" x14ac:dyDescent="0.2">
      <c r="A708">
        <v>51</v>
      </c>
      <c r="B708" t="s">
        <v>7</v>
      </c>
      <c r="C708">
        <v>38.06</v>
      </c>
      <c r="D708">
        <v>0</v>
      </c>
      <c r="E708" t="s">
        <v>8</v>
      </c>
      <c r="F708" t="s">
        <v>12</v>
      </c>
      <c r="G708">
        <v>44400.4064</v>
      </c>
    </row>
    <row r="709" spans="1:7" x14ac:dyDescent="0.2">
      <c r="A709">
        <v>49</v>
      </c>
      <c r="B709" t="s">
        <v>10</v>
      </c>
      <c r="C709">
        <v>28.69</v>
      </c>
      <c r="D709">
        <v>3</v>
      </c>
      <c r="E709" t="s">
        <v>11</v>
      </c>
      <c r="F709" t="s">
        <v>13</v>
      </c>
      <c r="G709">
        <v>10264.4421</v>
      </c>
    </row>
    <row r="710" spans="1:7" x14ac:dyDescent="0.2">
      <c r="A710">
        <v>31</v>
      </c>
      <c r="B710" t="s">
        <v>7</v>
      </c>
      <c r="C710">
        <v>30.495000000000001</v>
      </c>
      <c r="D710">
        <v>3</v>
      </c>
      <c r="E710" t="s">
        <v>11</v>
      </c>
      <c r="F710" t="s">
        <v>14</v>
      </c>
      <c r="G710">
        <v>6113.2310500000003</v>
      </c>
    </row>
    <row r="711" spans="1:7" x14ac:dyDescent="0.2">
      <c r="A711">
        <v>36</v>
      </c>
      <c r="B711" t="s">
        <v>7</v>
      </c>
      <c r="C711">
        <v>27.74</v>
      </c>
      <c r="D711">
        <v>0</v>
      </c>
      <c r="E711" t="s">
        <v>11</v>
      </c>
      <c r="F711" t="s">
        <v>14</v>
      </c>
      <c r="G711">
        <v>5469.0065999999997</v>
      </c>
    </row>
    <row r="712" spans="1:7" x14ac:dyDescent="0.2">
      <c r="A712">
        <v>18</v>
      </c>
      <c r="B712" t="s">
        <v>10</v>
      </c>
      <c r="C712">
        <v>35.200000000000003</v>
      </c>
      <c r="D712">
        <v>1</v>
      </c>
      <c r="E712" t="s">
        <v>11</v>
      </c>
      <c r="F712" t="s">
        <v>12</v>
      </c>
      <c r="G712">
        <v>1727.54</v>
      </c>
    </row>
    <row r="713" spans="1:7" x14ac:dyDescent="0.2">
      <c r="A713">
        <v>50</v>
      </c>
      <c r="B713" t="s">
        <v>7</v>
      </c>
      <c r="C713">
        <v>23.54</v>
      </c>
      <c r="D713">
        <v>2</v>
      </c>
      <c r="E713" t="s">
        <v>11</v>
      </c>
      <c r="F713" t="s">
        <v>12</v>
      </c>
      <c r="G713">
        <v>10107.220600000001</v>
      </c>
    </row>
    <row r="714" spans="1:7" x14ac:dyDescent="0.2">
      <c r="A714">
        <v>43</v>
      </c>
      <c r="B714" t="s">
        <v>7</v>
      </c>
      <c r="C714">
        <v>30.684999999999999</v>
      </c>
      <c r="D714">
        <v>2</v>
      </c>
      <c r="E714" t="s">
        <v>11</v>
      </c>
      <c r="F714" t="s">
        <v>13</v>
      </c>
      <c r="G714">
        <v>8310.8391499999998</v>
      </c>
    </row>
    <row r="715" spans="1:7" x14ac:dyDescent="0.2">
      <c r="A715">
        <v>20</v>
      </c>
      <c r="B715" t="s">
        <v>10</v>
      </c>
      <c r="C715">
        <v>40.47</v>
      </c>
      <c r="D715">
        <v>0</v>
      </c>
      <c r="E715" t="s">
        <v>11</v>
      </c>
      <c r="F715" t="s">
        <v>14</v>
      </c>
      <c r="G715">
        <v>1984.4532999999999</v>
      </c>
    </row>
    <row r="716" spans="1:7" x14ac:dyDescent="0.2">
      <c r="A716">
        <v>24</v>
      </c>
      <c r="B716" t="s">
        <v>7</v>
      </c>
      <c r="C716">
        <v>22.6</v>
      </c>
      <c r="D716">
        <v>0</v>
      </c>
      <c r="E716" t="s">
        <v>11</v>
      </c>
      <c r="F716" t="s">
        <v>9</v>
      </c>
      <c r="G716">
        <v>2457.502</v>
      </c>
    </row>
    <row r="717" spans="1:7" x14ac:dyDescent="0.2">
      <c r="A717">
        <v>60</v>
      </c>
      <c r="B717" t="s">
        <v>10</v>
      </c>
      <c r="C717">
        <v>28.9</v>
      </c>
      <c r="D717">
        <v>0</v>
      </c>
      <c r="E717" t="s">
        <v>11</v>
      </c>
      <c r="F717" t="s">
        <v>9</v>
      </c>
      <c r="G717">
        <v>12146.971</v>
      </c>
    </row>
    <row r="718" spans="1:7" x14ac:dyDescent="0.2">
      <c r="A718">
        <v>49</v>
      </c>
      <c r="B718" t="s">
        <v>7</v>
      </c>
      <c r="C718">
        <v>22.61</v>
      </c>
      <c r="D718">
        <v>1</v>
      </c>
      <c r="E718" t="s">
        <v>11</v>
      </c>
      <c r="F718" t="s">
        <v>13</v>
      </c>
      <c r="G718">
        <v>9566.9909000000007</v>
      </c>
    </row>
    <row r="719" spans="1:7" x14ac:dyDescent="0.2">
      <c r="A719">
        <v>60</v>
      </c>
      <c r="B719" t="s">
        <v>10</v>
      </c>
      <c r="C719">
        <v>24.32</v>
      </c>
      <c r="D719">
        <v>1</v>
      </c>
      <c r="E719" t="s">
        <v>11</v>
      </c>
      <c r="F719" t="s">
        <v>13</v>
      </c>
      <c r="G719">
        <v>13112.604799999999</v>
      </c>
    </row>
    <row r="720" spans="1:7" x14ac:dyDescent="0.2">
      <c r="A720">
        <v>51</v>
      </c>
      <c r="B720" t="s">
        <v>7</v>
      </c>
      <c r="C720">
        <v>36.67</v>
      </c>
      <c r="D720">
        <v>2</v>
      </c>
      <c r="E720" t="s">
        <v>11</v>
      </c>
      <c r="F720" t="s">
        <v>13</v>
      </c>
      <c r="G720">
        <v>10848.1343</v>
      </c>
    </row>
    <row r="721" spans="1:7" x14ac:dyDescent="0.2">
      <c r="A721">
        <v>58</v>
      </c>
      <c r="B721" t="s">
        <v>7</v>
      </c>
      <c r="C721">
        <v>33.44</v>
      </c>
      <c r="D721">
        <v>0</v>
      </c>
      <c r="E721" t="s">
        <v>11</v>
      </c>
      <c r="F721" t="s">
        <v>13</v>
      </c>
      <c r="G721">
        <v>12231.613600000001</v>
      </c>
    </row>
    <row r="722" spans="1:7" x14ac:dyDescent="0.2">
      <c r="A722">
        <v>51</v>
      </c>
      <c r="B722" t="s">
        <v>7</v>
      </c>
      <c r="C722">
        <v>40.659999999999997</v>
      </c>
      <c r="D722">
        <v>0</v>
      </c>
      <c r="E722" t="s">
        <v>11</v>
      </c>
      <c r="F722" t="s">
        <v>14</v>
      </c>
      <c r="G722">
        <v>9875.6803999999993</v>
      </c>
    </row>
    <row r="723" spans="1:7" x14ac:dyDescent="0.2">
      <c r="A723">
        <v>53</v>
      </c>
      <c r="B723" t="s">
        <v>10</v>
      </c>
      <c r="C723">
        <v>36.6</v>
      </c>
      <c r="D723">
        <v>3</v>
      </c>
      <c r="E723" t="s">
        <v>11</v>
      </c>
      <c r="F723" t="s">
        <v>9</v>
      </c>
      <c r="G723">
        <v>11264.540999999999</v>
      </c>
    </row>
    <row r="724" spans="1:7" x14ac:dyDescent="0.2">
      <c r="A724">
        <v>62</v>
      </c>
      <c r="B724" t="s">
        <v>10</v>
      </c>
      <c r="C724">
        <v>37.4</v>
      </c>
      <c r="D724">
        <v>0</v>
      </c>
      <c r="E724" t="s">
        <v>11</v>
      </c>
      <c r="F724" t="s">
        <v>9</v>
      </c>
      <c r="G724">
        <v>12979.358</v>
      </c>
    </row>
    <row r="725" spans="1:7" x14ac:dyDescent="0.2">
      <c r="A725">
        <v>19</v>
      </c>
      <c r="B725" t="s">
        <v>10</v>
      </c>
      <c r="C725">
        <v>35.4</v>
      </c>
      <c r="D725">
        <v>0</v>
      </c>
      <c r="E725" t="s">
        <v>11</v>
      </c>
      <c r="F725" t="s">
        <v>9</v>
      </c>
      <c r="G725">
        <v>1263.249</v>
      </c>
    </row>
    <row r="726" spans="1:7" x14ac:dyDescent="0.2">
      <c r="A726">
        <v>50</v>
      </c>
      <c r="B726" t="s">
        <v>7</v>
      </c>
      <c r="C726">
        <v>27.074999999999999</v>
      </c>
      <c r="D726">
        <v>1</v>
      </c>
      <c r="E726" t="s">
        <v>11</v>
      </c>
      <c r="F726" t="s">
        <v>14</v>
      </c>
      <c r="G726">
        <v>10106.134249999999</v>
      </c>
    </row>
    <row r="727" spans="1:7" x14ac:dyDescent="0.2">
      <c r="A727">
        <v>30</v>
      </c>
      <c r="B727" t="s">
        <v>7</v>
      </c>
      <c r="C727">
        <v>39.049999999999997</v>
      </c>
      <c r="D727">
        <v>3</v>
      </c>
      <c r="E727" t="s">
        <v>8</v>
      </c>
      <c r="F727" t="s">
        <v>12</v>
      </c>
      <c r="G727">
        <v>40932.429499999998</v>
      </c>
    </row>
    <row r="728" spans="1:7" x14ac:dyDescent="0.2">
      <c r="A728">
        <v>41</v>
      </c>
      <c r="B728" t="s">
        <v>10</v>
      </c>
      <c r="C728">
        <v>28.405000000000001</v>
      </c>
      <c r="D728">
        <v>1</v>
      </c>
      <c r="E728" t="s">
        <v>11</v>
      </c>
      <c r="F728" t="s">
        <v>13</v>
      </c>
      <c r="G728">
        <v>6664.68595</v>
      </c>
    </row>
    <row r="729" spans="1:7" x14ac:dyDescent="0.2">
      <c r="A729">
        <v>29</v>
      </c>
      <c r="B729" t="s">
        <v>7</v>
      </c>
      <c r="C729">
        <v>21.754999999999999</v>
      </c>
      <c r="D729">
        <v>1</v>
      </c>
      <c r="E729" t="s">
        <v>8</v>
      </c>
      <c r="F729" t="s">
        <v>14</v>
      </c>
      <c r="G729">
        <v>16657.71745</v>
      </c>
    </row>
    <row r="730" spans="1:7" x14ac:dyDescent="0.2">
      <c r="A730">
        <v>18</v>
      </c>
      <c r="B730" t="s">
        <v>7</v>
      </c>
      <c r="C730">
        <v>40.28</v>
      </c>
      <c r="D730">
        <v>0</v>
      </c>
      <c r="E730" t="s">
        <v>11</v>
      </c>
      <c r="F730" t="s">
        <v>14</v>
      </c>
      <c r="G730">
        <v>2217.6012000000001</v>
      </c>
    </row>
    <row r="731" spans="1:7" x14ac:dyDescent="0.2">
      <c r="A731">
        <v>41</v>
      </c>
      <c r="B731" t="s">
        <v>7</v>
      </c>
      <c r="C731">
        <v>36.08</v>
      </c>
      <c r="D731">
        <v>1</v>
      </c>
      <c r="E731" t="s">
        <v>11</v>
      </c>
      <c r="F731" t="s">
        <v>12</v>
      </c>
      <c r="G731">
        <v>6781.3541999999998</v>
      </c>
    </row>
    <row r="732" spans="1:7" x14ac:dyDescent="0.2">
      <c r="A732">
        <v>35</v>
      </c>
      <c r="B732" t="s">
        <v>10</v>
      </c>
      <c r="C732">
        <v>24.42</v>
      </c>
      <c r="D732">
        <v>3</v>
      </c>
      <c r="E732" t="s">
        <v>8</v>
      </c>
      <c r="F732" t="s">
        <v>12</v>
      </c>
      <c r="G732">
        <v>19361.998800000001</v>
      </c>
    </row>
    <row r="733" spans="1:7" x14ac:dyDescent="0.2">
      <c r="A733">
        <v>53</v>
      </c>
      <c r="B733" t="s">
        <v>10</v>
      </c>
      <c r="C733">
        <v>21.4</v>
      </c>
      <c r="D733">
        <v>1</v>
      </c>
      <c r="E733" t="s">
        <v>11</v>
      </c>
      <c r="F733" t="s">
        <v>9</v>
      </c>
      <c r="G733">
        <v>10065.413</v>
      </c>
    </row>
    <row r="734" spans="1:7" x14ac:dyDescent="0.2">
      <c r="A734">
        <v>24</v>
      </c>
      <c r="B734" t="s">
        <v>7</v>
      </c>
      <c r="C734">
        <v>30.1</v>
      </c>
      <c r="D734">
        <v>3</v>
      </c>
      <c r="E734" t="s">
        <v>11</v>
      </c>
      <c r="F734" t="s">
        <v>9</v>
      </c>
      <c r="G734">
        <v>4234.9269999999997</v>
      </c>
    </row>
    <row r="735" spans="1:7" x14ac:dyDescent="0.2">
      <c r="A735">
        <v>48</v>
      </c>
      <c r="B735" t="s">
        <v>7</v>
      </c>
      <c r="C735">
        <v>27.265000000000001</v>
      </c>
      <c r="D735">
        <v>1</v>
      </c>
      <c r="E735" t="s">
        <v>11</v>
      </c>
      <c r="F735" t="s">
        <v>14</v>
      </c>
      <c r="G735">
        <v>9447.2503500000003</v>
      </c>
    </row>
    <row r="736" spans="1:7" x14ac:dyDescent="0.2">
      <c r="A736">
        <v>59</v>
      </c>
      <c r="B736" t="s">
        <v>7</v>
      </c>
      <c r="C736">
        <v>32.1</v>
      </c>
      <c r="D736">
        <v>3</v>
      </c>
      <c r="E736" t="s">
        <v>11</v>
      </c>
      <c r="F736" t="s">
        <v>9</v>
      </c>
      <c r="G736">
        <v>14007.222</v>
      </c>
    </row>
    <row r="737" spans="1:7" x14ac:dyDescent="0.2">
      <c r="A737">
        <v>49</v>
      </c>
      <c r="B737" t="s">
        <v>7</v>
      </c>
      <c r="C737">
        <v>34.770000000000003</v>
      </c>
      <c r="D737">
        <v>1</v>
      </c>
      <c r="E737" t="s">
        <v>11</v>
      </c>
      <c r="F737" t="s">
        <v>13</v>
      </c>
      <c r="G737">
        <v>9583.8932999999997</v>
      </c>
    </row>
    <row r="738" spans="1:7" x14ac:dyDescent="0.2">
      <c r="A738">
        <v>37</v>
      </c>
      <c r="B738" t="s">
        <v>7</v>
      </c>
      <c r="C738">
        <v>38.39</v>
      </c>
      <c r="D738">
        <v>0</v>
      </c>
      <c r="E738" t="s">
        <v>8</v>
      </c>
      <c r="F738" t="s">
        <v>12</v>
      </c>
      <c r="G738">
        <v>40419.019099999998</v>
      </c>
    </row>
    <row r="739" spans="1:7" x14ac:dyDescent="0.2">
      <c r="A739">
        <v>26</v>
      </c>
      <c r="B739" t="s">
        <v>10</v>
      </c>
      <c r="C739">
        <v>23.7</v>
      </c>
      <c r="D739">
        <v>2</v>
      </c>
      <c r="E739" t="s">
        <v>11</v>
      </c>
      <c r="F739" t="s">
        <v>9</v>
      </c>
      <c r="G739">
        <v>3484.3310000000001</v>
      </c>
    </row>
    <row r="740" spans="1:7" x14ac:dyDescent="0.2">
      <c r="A740">
        <v>23</v>
      </c>
      <c r="B740" t="s">
        <v>10</v>
      </c>
      <c r="C740">
        <v>31.73</v>
      </c>
      <c r="D740">
        <v>3</v>
      </c>
      <c r="E740" t="s">
        <v>8</v>
      </c>
      <c r="F740" t="s">
        <v>14</v>
      </c>
      <c r="G740">
        <v>36189.101699999999</v>
      </c>
    </row>
    <row r="741" spans="1:7" x14ac:dyDescent="0.2">
      <c r="A741">
        <v>29</v>
      </c>
      <c r="B741" t="s">
        <v>10</v>
      </c>
      <c r="C741">
        <v>35.5</v>
      </c>
      <c r="D741">
        <v>2</v>
      </c>
      <c r="E741" t="s">
        <v>8</v>
      </c>
      <c r="F741" t="s">
        <v>9</v>
      </c>
      <c r="G741">
        <v>44585.455869999998</v>
      </c>
    </row>
    <row r="742" spans="1:7" x14ac:dyDescent="0.2">
      <c r="A742">
        <v>45</v>
      </c>
      <c r="B742" t="s">
        <v>10</v>
      </c>
      <c r="C742">
        <v>24.035</v>
      </c>
      <c r="D742">
        <v>2</v>
      </c>
      <c r="E742" t="s">
        <v>11</v>
      </c>
      <c r="F742" t="s">
        <v>14</v>
      </c>
      <c r="G742">
        <v>8604.4836500000001</v>
      </c>
    </row>
    <row r="743" spans="1:7" x14ac:dyDescent="0.2">
      <c r="A743">
        <v>27</v>
      </c>
      <c r="B743" t="s">
        <v>10</v>
      </c>
      <c r="C743">
        <v>29.15</v>
      </c>
      <c r="D743">
        <v>0</v>
      </c>
      <c r="E743" t="s">
        <v>8</v>
      </c>
      <c r="F743" t="s">
        <v>12</v>
      </c>
      <c r="G743">
        <v>18246.495500000001</v>
      </c>
    </row>
    <row r="744" spans="1:7" x14ac:dyDescent="0.2">
      <c r="A744">
        <v>53</v>
      </c>
      <c r="B744" t="s">
        <v>10</v>
      </c>
      <c r="C744">
        <v>34.104999999999997</v>
      </c>
      <c r="D744">
        <v>0</v>
      </c>
      <c r="E744" t="s">
        <v>8</v>
      </c>
      <c r="F744" t="s">
        <v>14</v>
      </c>
      <c r="G744">
        <v>43254.417950000003</v>
      </c>
    </row>
    <row r="745" spans="1:7" x14ac:dyDescent="0.2">
      <c r="A745">
        <v>31</v>
      </c>
      <c r="B745" t="s">
        <v>7</v>
      </c>
      <c r="C745">
        <v>26.62</v>
      </c>
      <c r="D745">
        <v>0</v>
      </c>
      <c r="E745" t="s">
        <v>11</v>
      </c>
      <c r="F745" t="s">
        <v>12</v>
      </c>
      <c r="G745">
        <v>3757.8447999999999</v>
      </c>
    </row>
    <row r="746" spans="1:7" x14ac:dyDescent="0.2">
      <c r="A746">
        <v>50</v>
      </c>
      <c r="B746" t="s">
        <v>10</v>
      </c>
      <c r="C746">
        <v>26.41</v>
      </c>
      <c r="D746">
        <v>0</v>
      </c>
      <c r="E746" t="s">
        <v>11</v>
      </c>
      <c r="F746" t="s">
        <v>13</v>
      </c>
      <c r="G746">
        <v>8827.2098999999998</v>
      </c>
    </row>
    <row r="747" spans="1:7" x14ac:dyDescent="0.2">
      <c r="A747">
        <v>50</v>
      </c>
      <c r="B747" t="s">
        <v>7</v>
      </c>
      <c r="C747">
        <v>30.114999999999998</v>
      </c>
      <c r="D747">
        <v>1</v>
      </c>
      <c r="E747" t="s">
        <v>11</v>
      </c>
      <c r="F747" t="s">
        <v>13</v>
      </c>
      <c r="G747">
        <v>9910.3598500000007</v>
      </c>
    </row>
    <row r="748" spans="1:7" x14ac:dyDescent="0.2">
      <c r="A748">
        <v>34</v>
      </c>
      <c r="B748" t="s">
        <v>10</v>
      </c>
      <c r="C748">
        <v>27</v>
      </c>
      <c r="D748">
        <v>2</v>
      </c>
      <c r="E748" t="s">
        <v>11</v>
      </c>
      <c r="F748" t="s">
        <v>9</v>
      </c>
      <c r="G748">
        <v>11737.848840000001</v>
      </c>
    </row>
    <row r="749" spans="1:7" x14ac:dyDescent="0.2">
      <c r="A749">
        <v>19</v>
      </c>
      <c r="B749" t="s">
        <v>10</v>
      </c>
      <c r="C749">
        <v>21.754999999999999</v>
      </c>
      <c r="D749">
        <v>0</v>
      </c>
      <c r="E749" t="s">
        <v>11</v>
      </c>
      <c r="F749" t="s">
        <v>13</v>
      </c>
      <c r="G749">
        <v>1627.2824499999999</v>
      </c>
    </row>
    <row r="750" spans="1:7" x14ac:dyDescent="0.2">
      <c r="A750">
        <v>47</v>
      </c>
      <c r="B750" t="s">
        <v>7</v>
      </c>
      <c r="C750">
        <v>36</v>
      </c>
      <c r="D750">
        <v>1</v>
      </c>
      <c r="E750" t="s">
        <v>11</v>
      </c>
      <c r="F750" t="s">
        <v>9</v>
      </c>
      <c r="G750">
        <v>8556.9069999999992</v>
      </c>
    </row>
    <row r="751" spans="1:7" x14ac:dyDescent="0.2">
      <c r="A751">
        <v>28</v>
      </c>
      <c r="B751" t="s">
        <v>10</v>
      </c>
      <c r="C751">
        <v>30.875</v>
      </c>
      <c r="D751">
        <v>0</v>
      </c>
      <c r="E751" t="s">
        <v>11</v>
      </c>
      <c r="F751" t="s">
        <v>13</v>
      </c>
      <c r="G751">
        <v>3062.5082499999999</v>
      </c>
    </row>
    <row r="752" spans="1:7" x14ac:dyDescent="0.2">
      <c r="A752">
        <v>37</v>
      </c>
      <c r="B752" t="s">
        <v>7</v>
      </c>
      <c r="C752">
        <v>26.4</v>
      </c>
      <c r="D752">
        <v>0</v>
      </c>
      <c r="E752" t="s">
        <v>8</v>
      </c>
      <c r="F752" t="s">
        <v>12</v>
      </c>
      <c r="G752">
        <v>19539.242999999999</v>
      </c>
    </row>
    <row r="753" spans="1:7" x14ac:dyDescent="0.2">
      <c r="A753">
        <v>21</v>
      </c>
      <c r="B753" t="s">
        <v>10</v>
      </c>
      <c r="C753">
        <v>28.975000000000001</v>
      </c>
      <c r="D753">
        <v>0</v>
      </c>
      <c r="E753" t="s">
        <v>11</v>
      </c>
      <c r="F753" t="s">
        <v>13</v>
      </c>
      <c r="G753">
        <v>1906.35825</v>
      </c>
    </row>
    <row r="754" spans="1:7" x14ac:dyDescent="0.2">
      <c r="A754">
        <v>64</v>
      </c>
      <c r="B754" t="s">
        <v>10</v>
      </c>
      <c r="C754">
        <v>37.905000000000001</v>
      </c>
      <c r="D754">
        <v>0</v>
      </c>
      <c r="E754" t="s">
        <v>11</v>
      </c>
      <c r="F754" t="s">
        <v>13</v>
      </c>
      <c r="G754">
        <v>14210.53595</v>
      </c>
    </row>
    <row r="755" spans="1:7" x14ac:dyDescent="0.2">
      <c r="A755">
        <v>58</v>
      </c>
      <c r="B755" t="s">
        <v>7</v>
      </c>
      <c r="C755">
        <v>22.77</v>
      </c>
      <c r="D755">
        <v>0</v>
      </c>
      <c r="E755" t="s">
        <v>11</v>
      </c>
      <c r="F755" t="s">
        <v>12</v>
      </c>
      <c r="G755">
        <v>11833.782300000001</v>
      </c>
    </row>
    <row r="756" spans="1:7" x14ac:dyDescent="0.2">
      <c r="A756">
        <v>24</v>
      </c>
      <c r="B756" t="s">
        <v>10</v>
      </c>
      <c r="C756">
        <v>33.630000000000003</v>
      </c>
      <c r="D756">
        <v>4</v>
      </c>
      <c r="E756" t="s">
        <v>11</v>
      </c>
      <c r="F756" t="s">
        <v>14</v>
      </c>
      <c r="G756">
        <v>17128.426080000001</v>
      </c>
    </row>
    <row r="757" spans="1:7" x14ac:dyDescent="0.2">
      <c r="A757">
        <v>31</v>
      </c>
      <c r="B757" t="s">
        <v>10</v>
      </c>
      <c r="C757">
        <v>27.645</v>
      </c>
      <c r="D757">
        <v>2</v>
      </c>
      <c r="E757" t="s">
        <v>11</v>
      </c>
      <c r="F757" t="s">
        <v>14</v>
      </c>
      <c r="G757">
        <v>5031.26955</v>
      </c>
    </row>
    <row r="758" spans="1:7" x14ac:dyDescent="0.2">
      <c r="A758">
        <v>39</v>
      </c>
      <c r="B758" t="s">
        <v>7</v>
      </c>
      <c r="C758">
        <v>22.8</v>
      </c>
      <c r="D758">
        <v>3</v>
      </c>
      <c r="E758" t="s">
        <v>11</v>
      </c>
      <c r="F758" t="s">
        <v>14</v>
      </c>
      <c r="G758">
        <v>7985.8149999999996</v>
      </c>
    </row>
    <row r="759" spans="1:7" x14ac:dyDescent="0.2">
      <c r="A759">
        <v>47</v>
      </c>
      <c r="B759" t="s">
        <v>7</v>
      </c>
      <c r="C759">
        <v>27.83</v>
      </c>
      <c r="D759">
        <v>0</v>
      </c>
      <c r="E759" t="s">
        <v>8</v>
      </c>
      <c r="F759" t="s">
        <v>12</v>
      </c>
      <c r="G759">
        <v>23065.420699999999</v>
      </c>
    </row>
    <row r="760" spans="1:7" x14ac:dyDescent="0.2">
      <c r="A760">
        <v>30</v>
      </c>
      <c r="B760" t="s">
        <v>10</v>
      </c>
      <c r="C760">
        <v>37.43</v>
      </c>
      <c r="D760">
        <v>3</v>
      </c>
      <c r="E760" t="s">
        <v>11</v>
      </c>
      <c r="F760" t="s">
        <v>14</v>
      </c>
      <c r="G760">
        <v>5428.7277000000004</v>
      </c>
    </row>
    <row r="761" spans="1:7" x14ac:dyDescent="0.2">
      <c r="A761">
        <v>18</v>
      </c>
      <c r="B761" t="s">
        <v>10</v>
      </c>
      <c r="C761">
        <v>38.17</v>
      </c>
      <c r="D761">
        <v>0</v>
      </c>
      <c r="E761" t="s">
        <v>8</v>
      </c>
      <c r="F761" t="s">
        <v>12</v>
      </c>
      <c r="G761">
        <v>36307.798300000002</v>
      </c>
    </row>
    <row r="762" spans="1:7" x14ac:dyDescent="0.2">
      <c r="A762">
        <v>22</v>
      </c>
      <c r="B762" t="s">
        <v>7</v>
      </c>
      <c r="C762">
        <v>34.58</v>
      </c>
      <c r="D762">
        <v>2</v>
      </c>
      <c r="E762" t="s">
        <v>11</v>
      </c>
      <c r="F762" t="s">
        <v>14</v>
      </c>
      <c r="G762">
        <v>3925.7582000000002</v>
      </c>
    </row>
    <row r="763" spans="1:7" x14ac:dyDescent="0.2">
      <c r="A763">
        <v>23</v>
      </c>
      <c r="B763" t="s">
        <v>10</v>
      </c>
      <c r="C763">
        <v>35.200000000000003</v>
      </c>
      <c r="D763">
        <v>1</v>
      </c>
      <c r="E763" t="s">
        <v>11</v>
      </c>
      <c r="F763" t="s">
        <v>9</v>
      </c>
      <c r="G763">
        <v>2416.9549999999999</v>
      </c>
    </row>
    <row r="764" spans="1:7" x14ac:dyDescent="0.2">
      <c r="A764">
        <v>33</v>
      </c>
      <c r="B764" t="s">
        <v>10</v>
      </c>
      <c r="C764">
        <v>27.1</v>
      </c>
      <c r="D764">
        <v>1</v>
      </c>
      <c r="E764" t="s">
        <v>8</v>
      </c>
      <c r="F764" t="s">
        <v>9</v>
      </c>
      <c r="G764">
        <v>19040.876</v>
      </c>
    </row>
    <row r="765" spans="1:7" x14ac:dyDescent="0.2">
      <c r="A765">
        <v>27</v>
      </c>
      <c r="B765" t="s">
        <v>10</v>
      </c>
      <c r="C765">
        <v>26.03</v>
      </c>
      <c r="D765">
        <v>0</v>
      </c>
      <c r="E765" t="s">
        <v>11</v>
      </c>
      <c r="F765" t="s">
        <v>14</v>
      </c>
      <c r="G765">
        <v>3070.8087</v>
      </c>
    </row>
    <row r="766" spans="1:7" x14ac:dyDescent="0.2">
      <c r="A766">
        <v>45</v>
      </c>
      <c r="B766" t="s">
        <v>7</v>
      </c>
      <c r="C766">
        <v>25.175000000000001</v>
      </c>
      <c r="D766">
        <v>2</v>
      </c>
      <c r="E766" t="s">
        <v>11</v>
      </c>
      <c r="F766" t="s">
        <v>14</v>
      </c>
      <c r="G766">
        <v>9095.0682500000003</v>
      </c>
    </row>
    <row r="767" spans="1:7" x14ac:dyDescent="0.2">
      <c r="A767">
        <v>57</v>
      </c>
      <c r="B767" t="s">
        <v>7</v>
      </c>
      <c r="C767">
        <v>31.824999999999999</v>
      </c>
      <c r="D767">
        <v>0</v>
      </c>
      <c r="E767" t="s">
        <v>11</v>
      </c>
      <c r="F767" t="s">
        <v>13</v>
      </c>
      <c r="G767">
        <v>11842.623750000001</v>
      </c>
    </row>
    <row r="768" spans="1:7" x14ac:dyDescent="0.2">
      <c r="A768">
        <v>47</v>
      </c>
      <c r="B768" t="s">
        <v>10</v>
      </c>
      <c r="C768">
        <v>32.299999999999997</v>
      </c>
      <c r="D768">
        <v>1</v>
      </c>
      <c r="E768" t="s">
        <v>11</v>
      </c>
      <c r="F768" t="s">
        <v>9</v>
      </c>
      <c r="G768">
        <v>8062.7640000000001</v>
      </c>
    </row>
    <row r="769" spans="1:7" x14ac:dyDescent="0.2">
      <c r="A769">
        <v>42</v>
      </c>
      <c r="B769" t="s">
        <v>7</v>
      </c>
      <c r="C769">
        <v>29</v>
      </c>
      <c r="D769">
        <v>1</v>
      </c>
      <c r="E769" t="s">
        <v>11</v>
      </c>
      <c r="F769" t="s">
        <v>9</v>
      </c>
      <c r="G769">
        <v>7050.6419999999998</v>
      </c>
    </row>
    <row r="770" spans="1:7" x14ac:dyDescent="0.2">
      <c r="A770">
        <v>64</v>
      </c>
      <c r="B770" t="s">
        <v>7</v>
      </c>
      <c r="C770">
        <v>39.700000000000003</v>
      </c>
      <c r="D770">
        <v>0</v>
      </c>
      <c r="E770" t="s">
        <v>11</v>
      </c>
      <c r="F770" t="s">
        <v>9</v>
      </c>
      <c r="G770">
        <v>14319.031000000001</v>
      </c>
    </row>
    <row r="771" spans="1:7" x14ac:dyDescent="0.2">
      <c r="A771">
        <v>38</v>
      </c>
      <c r="B771" t="s">
        <v>7</v>
      </c>
      <c r="C771">
        <v>19.475000000000001</v>
      </c>
      <c r="D771">
        <v>2</v>
      </c>
      <c r="E771" t="s">
        <v>11</v>
      </c>
      <c r="F771" t="s">
        <v>13</v>
      </c>
      <c r="G771">
        <v>6933.2422500000002</v>
      </c>
    </row>
    <row r="772" spans="1:7" x14ac:dyDescent="0.2">
      <c r="A772">
        <v>61</v>
      </c>
      <c r="B772" t="s">
        <v>10</v>
      </c>
      <c r="C772">
        <v>36.1</v>
      </c>
      <c r="D772">
        <v>3</v>
      </c>
      <c r="E772" t="s">
        <v>11</v>
      </c>
      <c r="F772" t="s">
        <v>9</v>
      </c>
      <c r="G772">
        <v>27941.28758</v>
      </c>
    </row>
    <row r="773" spans="1:7" x14ac:dyDescent="0.2">
      <c r="A773">
        <v>53</v>
      </c>
      <c r="B773" t="s">
        <v>7</v>
      </c>
      <c r="C773">
        <v>26.7</v>
      </c>
      <c r="D773">
        <v>2</v>
      </c>
      <c r="E773" t="s">
        <v>11</v>
      </c>
      <c r="F773" t="s">
        <v>9</v>
      </c>
      <c r="G773">
        <v>11150.78</v>
      </c>
    </row>
    <row r="774" spans="1:7" x14ac:dyDescent="0.2">
      <c r="A774">
        <v>44</v>
      </c>
      <c r="B774" t="s">
        <v>7</v>
      </c>
      <c r="C774">
        <v>36.479999999999997</v>
      </c>
      <c r="D774">
        <v>0</v>
      </c>
      <c r="E774" t="s">
        <v>11</v>
      </c>
      <c r="F774" t="s">
        <v>14</v>
      </c>
      <c r="G774">
        <v>12797.20962</v>
      </c>
    </row>
    <row r="775" spans="1:7" x14ac:dyDescent="0.2">
      <c r="A775">
        <v>19</v>
      </c>
      <c r="B775" t="s">
        <v>7</v>
      </c>
      <c r="C775">
        <v>28.88</v>
      </c>
      <c r="D775">
        <v>0</v>
      </c>
      <c r="E775" t="s">
        <v>8</v>
      </c>
      <c r="F775" t="s">
        <v>13</v>
      </c>
      <c r="G775">
        <v>17748.5062</v>
      </c>
    </row>
    <row r="776" spans="1:7" x14ac:dyDescent="0.2">
      <c r="A776">
        <v>41</v>
      </c>
      <c r="B776" t="s">
        <v>10</v>
      </c>
      <c r="C776">
        <v>34.200000000000003</v>
      </c>
      <c r="D776">
        <v>2</v>
      </c>
      <c r="E776" t="s">
        <v>11</v>
      </c>
      <c r="F776" t="s">
        <v>13</v>
      </c>
      <c r="G776">
        <v>7261.741</v>
      </c>
    </row>
    <row r="777" spans="1:7" x14ac:dyDescent="0.2">
      <c r="A777">
        <v>51</v>
      </c>
      <c r="B777" t="s">
        <v>10</v>
      </c>
      <c r="C777">
        <v>33.33</v>
      </c>
      <c r="D777">
        <v>3</v>
      </c>
      <c r="E777" t="s">
        <v>11</v>
      </c>
      <c r="F777" t="s">
        <v>12</v>
      </c>
      <c r="G777">
        <v>10560.4917</v>
      </c>
    </row>
    <row r="778" spans="1:7" x14ac:dyDescent="0.2">
      <c r="A778">
        <v>40</v>
      </c>
      <c r="B778" t="s">
        <v>10</v>
      </c>
      <c r="C778">
        <v>32.299999999999997</v>
      </c>
      <c r="D778">
        <v>2</v>
      </c>
      <c r="E778" t="s">
        <v>11</v>
      </c>
      <c r="F778" t="s">
        <v>13</v>
      </c>
      <c r="G778">
        <v>6986.6970000000001</v>
      </c>
    </row>
    <row r="779" spans="1:7" x14ac:dyDescent="0.2">
      <c r="A779">
        <v>45</v>
      </c>
      <c r="B779" t="s">
        <v>10</v>
      </c>
      <c r="C779">
        <v>39.805</v>
      </c>
      <c r="D779">
        <v>0</v>
      </c>
      <c r="E779" t="s">
        <v>11</v>
      </c>
      <c r="F779" t="s">
        <v>14</v>
      </c>
      <c r="G779">
        <v>7448.4039499999999</v>
      </c>
    </row>
    <row r="780" spans="1:7" x14ac:dyDescent="0.2">
      <c r="A780">
        <v>35</v>
      </c>
      <c r="B780" t="s">
        <v>10</v>
      </c>
      <c r="C780">
        <v>34.32</v>
      </c>
      <c r="D780">
        <v>3</v>
      </c>
      <c r="E780" t="s">
        <v>11</v>
      </c>
      <c r="F780" t="s">
        <v>12</v>
      </c>
      <c r="G780">
        <v>5934.3797999999997</v>
      </c>
    </row>
    <row r="781" spans="1:7" x14ac:dyDescent="0.2">
      <c r="A781">
        <v>53</v>
      </c>
      <c r="B781" t="s">
        <v>10</v>
      </c>
      <c r="C781">
        <v>28.88</v>
      </c>
      <c r="D781">
        <v>0</v>
      </c>
      <c r="E781" t="s">
        <v>11</v>
      </c>
      <c r="F781" t="s">
        <v>13</v>
      </c>
      <c r="G781">
        <v>9869.8101999999999</v>
      </c>
    </row>
    <row r="782" spans="1:7" x14ac:dyDescent="0.2">
      <c r="A782">
        <v>30</v>
      </c>
      <c r="B782" t="s">
        <v>10</v>
      </c>
      <c r="C782">
        <v>24.4</v>
      </c>
      <c r="D782">
        <v>3</v>
      </c>
      <c r="E782" t="s">
        <v>8</v>
      </c>
      <c r="F782" t="s">
        <v>9</v>
      </c>
      <c r="G782">
        <v>18259.216</v>
      </c>
    </row>
    <row r="783" spans="1:7" x14ac:dyDescent="0.2">
      <c r="A783">
        <v>18</v>
      </c>
      <c r="B783" t="s">
        <v>10</v>
      </c>
      <c r="C783">
        <v>41.14</v>
      </c>
      <c r="D783">
        <v>0</v>
      </c>
      <c r="E783" t="s">
        <v>11</v>
      </c>
      <c r="F783" t="s">
        <v>12</v>
      </c>
      <c r="G783">
        <v>1146.7965999999999</v>
      </c>
    </row>
    <row r="784" spans="1:7" x14ac:dyDescent="0.2">
      <c r="A784">
        <v>51</v>
      </c>
      <c r="B784" t="s">
        <v>10</v>
      </c>
      <c r="C784">
        <v>35.97</v>
      </c>
      <c r="D784">
        <v>1</v>
      </c>
      <c r="E784" t="s">
        <v>11</v>
      </c>
      <c r="F784" t="s">
        <v>12</v>
      </c>
      <c r="G784">
        <v>9386.1612999999998</v>
      </c>
    </row>
    <row r="785" spans="1:7" x14ac:dyDescent="0.2">
      <c r="A785">
        <v>50</v>
      </c>
      <c r="B785" t="s">
        <v>7</v>
      </c>
      <c r="C785">
        <v>27.6</v>
      </c>
      <c r="D785">
        <v>1</v>
      </c>
      <c r="E785" t="s">
        <v>8</v>
      </c>
      <c r="F785" t="s">
        <v>9</v>
      </c>
      <c r="G785">
        <v>24520.263999999999</v>
      </c>
    </row>
    <row r="786" spans="1:7" x14ac:dyDescent="0.2">
      <c r="A786">
        <v>31</v>
      </c>
      <c r="B786" t="s">
        <v>7</v>
      </c>
      <c r="C786">
        <v>29.26</v>
      </c>
      <c r="D786">
        <v>1</v>
      </c>
      <c r="E786" t="s">
        <v>11</v>
      </c>
      <c r="F786" t="s">
        <v>12</v>
      </c>
      <c r="G786">
        <v>4350.5144</v>
      </c>
    </row>
    <row r="787" spans="1:7" x14ac:dyDescent="0.2">
      <c r="A787">
        <v>35</v>
      </c>
      <c r="B787" t="s">
        <v>7</v>
      </c>
      <c r="C787">
        <v>27.7</v>
      </c>
      <c r="D787">
        <v>3</v>
      </c>
      <c r="E787" t="s">
        <v>11</v>
      </c>
      <c r="F787" t="s">
        <v>9</v>
      </c>
      <c r="G787">
        <v>6414.1779999999999</v>
      </c>
    </row>
    <row r="788" spans="1:7" x14ac:dyDescent="0.2">
      <c r="A788">
        <v>60</v>
      </c>
      <c r="B788" t="s">
        <v>10</v>
      </c>
      <c r="C788">
        <v>36.954999999999998</v>
      </c>
      <c r="D788">
        <v>0</v>
      </c>
      <c r="E788" t="s">
        <v>11</v>
      </c>
      <c r="F788" t="s">
        <v>14</v>
      </c>
      <c r="G788">
        <v>12741.167450000001</v>
      </c>
    </row>
    <row r="789" spans="1:7" x14ac:dyDescent="0.2">
      <c r="A789">
        <v>21</v>
      </c>
      <c r="B789" t="s">
        <v>10</v>
      </c>
      <c r="C789">
        <v>36.86</v>
      </c>
      <c r="D789">
        <v>0</v>
      </c>
      <c r="E789" t="s">
        <v>11</v>
      </c>
      <c r="F789" t="s">
        <v>13</v>
      </c>
      <c r="G789">
        <v>1917.3184000000001</v>
      </c>
    </row>
    <row r="790" spans="1:7" x14ac:dyDescent="0.2">
      <c r="A790">
        <v>29</v>
      </c>
      <c r="B790" t="s">
        <v>10</v>
      </c>
      <c r="C790">
        <v>22.515000000000001</v>
      </c>
      <c r="D790">
        <v>3</v>
      </c>
      <c r="E790" t="s">
        <v>11</v>
      </c>
      <c r="F790" t="s">
        <v>14</v>
      </c>
      <c r="G790">
        <v>5209.5788499999999</v>
      </c>
    </row>
    <row r="791" spans="1:7" x14ac:dyDescent="0.2">
      <c r="A791">
        <v>62</v>
      </c>
      <c r="B791" t="s">
        <v>7</v>
      </c>
      <c r="C791">
        <v>29.92</v>
      </c>
      <c r="D791">
        <v>0</v>
      </c>
      <c r="E791" t="s">
        <v>11</v>
      </c>
      <c r="F791" t="s">
        <v>12</v>
      </c>
      <c r="G791">
        <v>13457.960800000001</v>
      </c>
    </row>
    <row r="792" spans="1:7" x14ac:dyDescent="0.2">
      <c r="A792">
        <v>39</v>
      </c>
      <c r="B792" t="s">
        <v>7</v>
      </c>
      <c r="C792">
        <v>41.8</v>
      </c>
      <c r="D792">
        <v>0</v>
      </c>
      <c r="E792" t="s">
        <v>11</v>
      </c>
      <c r="F792" t="s">
        <v>12</v>
      </c>
      <c r="G792">
        <v>5662.2250000000004</v>
      </c>
    </row>
    <row r="793" spans="1:7" x14ac:dyDescent="0.2">
      <c r="A793">
        <v>19</v>
      </c>
      <c r="B793" t="s">
        <v>10</v>
      </c>
      <c r="C793">
        <v>27.6</v>
      </c>
      <c r="D793">
        <v>0</v>
      </c>
      <c r="E793" t="s">
        <v>11</v>
      </c>
      <c r="F793" t="s">
        <v>9</v>
      </c>
      <c r="G793">
        <v>1252.4069999999999</v>
      </c>
    </row>
    <row r="794" spans="1:7" x14ac:dyDescent="0.2">
      <c r="A794">
        <v>22</v>
      </c>
      <c r="B794" t="s">
        <v>7</v>
      </c>
      <c r="C794">
        <v>23.18</v>
      </c>
      <c r="D794">
        <v>0</v>
      </c>
      <c r="E794" t="s">
        <v>11</v>
      </c>
      <c r="F794" t="s">
        <v>14</v>
      </c>
      <c r="G794">
        <v>2731.9122000000002</v>
      </c>
    </row>
    <row r="795" spans="1:7" x14ac:dyDescent="0.2">
      <c r="A795">
        <v>53</v>
      </c>
      <c r="B795" t="s">
        <v>10</v>
      </c>
      <c r="C795">
        <v>20.9</v>
      </c>
      <c r="D795">
        <v>0</v>
      </c>
      <c r="E795" t="s">
        <v>8</v>
      </c>
      <c r="F795" t="s">
        <v>12</v>
      </c>
      <c r="G795">
        <v>21195.817999999999</v>
      </c>
    </row>
    <row r="796" spans="1:7" x14ac:dyDescent="0.2">
      <c r="A796">
        <v>39</v>
      </c>
      <c r="B796" t="s">
        <v>7</v>
      </c>
      <c r="C796">
        <v>31.92</v>
      </c>
      <c r="D796">
        <v>2</v>
      </c>
      <c r="E796" t="s">
        <v>11</v>
      </c>
      <c r="F796" t="s">
        <v>13</v>
      </c>
      <c r="G796">
        <v>7209.4917999999998</v>
      </c>
    </row>
    <row r="797" spans="1:7" x14ac:dyDescent="0.2">
      <c r="A797">
        <v>27</v>
      </c>
      <c r="B797" t="s">
        <v>10</v>
      </c>
      <c r="C797">
        <v>28.5</v>
      </c>
      <c r="D797">
        <v>0</v>
      </c>
      <c r="E797" t="s">
        <v>8</v>
      </c>
      <c r="F797" t="s">
        <v>13</v>
      </c>
      <c r="G797">
        <v>18310.741999999998</v>
      </c>
    </row>
    <row r="798" spans="1:7" x14ac:dyDescent="0.2">
      <c r="A798">
        <v>30</v>
      </c>
      <c r="B798" t="s">
        <v>10</v>
      </c>
      <c r="C798">
        <v>44.22</v>
      </c>
      <c r="D798">
        <v>2</v>
      </c>
      <c r="E798" t="s">
        <v>11</v>
      </c>
      <c r="F798" t="s">
        <v>12</v>
      </c>
      <c r="G798">
        <v>4266.1657999999998</v>
      </c>
    </row>
    <row r="799" spans="1:7" x14ac:dyDescent="0.2">
      <c r="A799">
        <v>30</v>
      </c>
      <c r="B799" t="s">
        <v>7</v>
      </c>
      <c r="C799">
        <v>22.895</v>
      </c>
      <c r="D799">
        <v>1</v>
      </c>
      <c r="E799" t="s">
        <v>11</v>
      </c>
      <c r="F799" t="s">
        <v>14</v>
      </c>
      <c r="G799">
        <v>4719.52405</v>
      </c>
    </row>
    <row r="800" spans="1:7" x14ac:dyDescent="0.2">
      <c r="A800">
        <v>58</v>
      </c>
      <c r="B800" t="s">
        <v>7</v>
      </c>
      <c r="C800">
        <v>33.1</v>
      </c>
      <c r="D800">
        <v>0</v>
      </c>
      <c r="E800" t="s">
        <v>11</v>
      </c>
      <c r="F800" t="s">
        <v>9</v>
      </c>
      <c r="G800">
        <v>11848.141</v>
      </c>
    </row>
    <row r="801" spans="1:7" x14ac:dyDescent="0.2">
      <c r="A801">
        <v>33</v>
      </c>
      <c r="B801" t="s">
        <v>10</v>
      </c>
      <c r="C801">
        <v>24.795000000000002</v>
      </c>
      <c r="D801">
        <v>0</v>
      </c>
      <c r="E801" t="s">
        <v>8</v>
      </c>
      <c r="F801" t="s">
        <v>14</v>
      </c>
      <c r="G801">
        <v>17904.527050000001</v>
      </c>
    </row>
    <row r="802" spans="1:7" x14ac:dyDescent="0.2">
      <c r="A802">
        <v>42</v>
      </c>
      <c r="B802" t="s">
        <v>7</v>
      </c>
      <c r="C802">
        <v>26.18</v>
      </c>
      <c r="D802">
        <v>1</v>
      </c>
      <c r="E802" t="s">
        <v>11</v>
      </c>
      <c r="F802" t="s">
        <v>12</v>
      </c>
      <c r="G802">
        <v>7046.7222000000002</v>
      </c>
    </row>
    <row r="803" spans="1:7" x14ac:dyDescent="0.2">
      <c r="A803">
        <v>64</v>
      </c>
      <c r="B803" t="s">
        <v>7</v>
      </c>
      <c r="C803">
        <v>35.97</v>
      </c>
      <c r="D803">
        <v>0</v>
      </c>
      <c r="E803" t="s">
        <v>11</v>
      </c>
      <c r="F803" t="s">
        <v>12</v>
      </c>
      <c r="G803">
        <v>14313.846299999999</v>
      </c>
    </row>
    <row r="804" spans="1:7" x14ac:dyDescent="0.2">
      <c r="A804">
        <v>21</v>
      </c>
      <c r="B804" t="s">
        <v>10</v>
      </c>
      <c r="C804">
        <v>22.3</v>
      </c>
      <c r="D804">
        <v>1</v>
      </c>
      <c r="E804" t="s">
        <v>11</v>
      </c>
      <c r="F804" t="s">
        <v>9</v>
      </c>
      <c r="G804">
        <v>2103.08</v>
      </c>
    </row>
    <row r="805" spans="1:7" x14ac:dyDescent="0.2">
      <c r="A805">
        <v>18</v>
      </c>
      <c r="B805" t="s">
        <v>7</v>
      </c>
      <c r="C805">
        <v>42.24</v>
      </c>
      <c r="D805">
        <v>0</v>
      </c>
      <c r="E805" t="s">
        <v>8</v>
      </c>
      <c r="F805" t="s">
        <v>12</v>
      </c>
      <c r="G805">
        <v>38792.685599999997</v>
      </c>
    </row>
    <row r="806" spans="1:7" x14ac:dyDescent="0.2">
      <c r="A806">
        <v>23</v>
      </c>
      <c r="B806" t="s">
        <v>10</v>
      </c>
      <c r="C806">
        <v>26.51</v>
      </c>
      <c r="D806">
        <v>0</v>
      </c>
      <c r="E806" t="s">
        <v>11</v>
      </c>
      <c r="F806" t="s">
        <v>12</v>
      </c>
      <c r="G806">
        <v>1815.8759</v>
      </c>
    </row>
    <row r="807" spans="1:7" x14ac:dyDescent="0.2">
      <c r="A807">
        <v>45</v>
      </c>
      <c r="B807" t="s">
        <v>7</v>
      </c>
      <c r="C807">
        <v>35.814999999999998</v>
      </c>
      <c r="D807">
        <v>0</v>
      </c>
      <c r="E807" t="s">
        <v>11</v>
      </c>
      <c r="F807" t="s">
        <v>13</v>
      </c>
      <c r="G807">
        <v>7731.8578500000003</v>
      </c>
    </row>
    <row r="808" spans="1:7" x14ac:dyDescent="0.2">
      <c r="A808">
        <v>40</v>
      </c>
      <c r="B808" t="s">
        <v>7</v>
      </c>
      <c r="C808">
        <v>41.42</v>
      </c>
      <c r="D808">
        <v>1</v>
      </c>
      <c r="E808" t="s">
        <v>11</v>
      </c>
      <c r="F808" t="s">
        <v>13</v>
      </c>
      <c r="G808">
        <v>28476.734990000001</v>
      </c>
    </row>
    <row r="809" spans="1:7" x14ac:dyDescent="0.2">
      <c r="A809">
        <v>19</v>
      </c>
      <c r="B809" t="s">
        <v>7</v>
      </c>
      <c r="C809">
        <v>36.575000000000003</v>
      </c>
      <c r="D809">
        <v>0</v>
      </c>
      <c r="E809" t="s">
        <v>11</v>
      </c>
      <c r="F809" t="s">
        <v>13</v>
      </c>
      <c r="G809">
        <v>2136.8822500000001</v>
      </c>
    </row>
    <row r="810" spans="1:7" x14ac:dyDescent="0.2">
      <c r="A810">
        <v>18</v>
      </c>
      <c r="B810" t="s">
        <v>10</v>
      </c>
      <c r="C810">
        <v>30.14</v>
      </c>
      <c r="D810">
        <v>0</v>
      </c>
      <c r="E810" t="s">
        <v>11</v>
      </c>
      <c r="F810" t="s">
        <v>12</v>
      </c>
      <c r="G810">
        <v>1131.5065999999999</v>
      </c>
    </row>
    <row r="811" spans="1:7" x14ac:dyDescent="0.2">
      <c r="A811">
        <v>25</v>
      </c>
      <c r="B811" t="s">
        <v>10</v>
      </c>
      <c r="C811">
        <v>25.84</v>
      </c>
      <c r="D811">
        <v>1</v>
      </c>
      <c r="E811" t="s">
        <v>11</v>
      </c>
      <c r="F811" t="s">
        <v>14</v>
      </c>
      <c r="G811">
        <v>3309.7926000000002</v>
      </c>
    </row>
    <row r="812" spans="1:7" x14ac:dyDescent="0.2">
      <c r="A812">
        <v>46</v>
      </c>
      <c r="B812" t="s">
        <v>7</v>
      </c>
      <c r="C812">
        <v>30.8</v>
      </c>
      <c r="D812">
        <v>3</v>
      </c>
      <c r="E812" t="s">
        <v>11</v>
      </c>
      <c r="F812" t="s">
        <v>9</v>
      </c>
      <c r="G812">
        <v>9414.92</v>
      </c>
    </row>
    <row r="813" spans="1:7" x14ac:dyDescent="0.2">
      <c r="A813">
        <v>33</v>
      </c>
      <c r="B813" t="s">
        <v>7</v>
      </c>
      <c r="C813">
        <v>42.94</v>
      </c>
      <c r="D813">
        <v>3</v>
      </c>
      <c r="E813" t="s">
        <v>11</v>
      </c>
      <c r="F813" t="s">
        <v>13</v>
      </c>
      <c r="G813">
        <v>6360.9935999999998</v>
      </c>
    </row>
    <row r="814" spans="1:7" x14ac:dyDescent="0.2">
      <c r="A814">
        <v>54</v>
      </c>
      <c r="B814" t="s">
        <v>10</v>
      </c>
      <c r="C814">
        <v>21.01</v>
      </c>
      <c r="D814">
        <v>2</v>
      </c>
      <c r="E814" t="s">
        <v>11</v>
      </c>
      <c r="F814" t="s">
        <v>12</v>
      </c>
      <c r="G814">
        <v>11013.7119</v>
      </c>
    </row>
    <row r="815" spans="1:7" x14ac:dyDescent="0.2">
      <c r="A815">
        <v>28</v>
      </c>
      <c r="B815" t="s">
        <v>10</v>
      </c>
      <c r="C815">
        <v>22.515000000000001</v>
      </c>
      <c r="D815">
        <v>2</v>
      </c>
      <c r="E815" t="s">
        <v>11</v>
      </c>
      <c r="F815" t="s">
        <v>14</v>
      </c>
      <c r="G815">
        <v>4428.8878500000001</v>
      </c>
    </row>
    <row r="816" spans="1:7" x14ac:dyDescent="0.2">
      <c r="A816">
        <v>36</v>
      </c>
      <c r="B816" t="s">
        <v>10</v>
      </c>
      <c r="C816">
        <v>34.43</v>
      </c>
      <c r="D816">
        <v>2</v>
      </c>
      <c r="E816" t="s">
        <v>11</v>
      </c>
      <c r="F816" t="s">
        <v>12</v>
      </c>
      <c r="G816">
        <v>5584.3056999999999</v>
      </c>
    </row>
    <row r="817" spans="1:7" x14ac:dyDescent="0.2">
      <c r="A817">
        <v>20</v>
      </c>
      <c r="B817" t="s">
        <v>7</v>
      </c>
      <c r="C817">
        <v>31.46</v>
      </c>
      <c r="D817">
        <v>0</v>
      </c>
      <c r="E817" t="s">
        <v>11</v>
      </c>
      <c r="F817" t="s">
        <v>12</v>
      </c>
      <c r="G817">
        <v>1877.9294</v>
      </c>
    </row>
    <row r="818" spans="1:7" x14ac:dyDescent="0.2">
      <c r="A818">
        <v>24</v>
      </c>
      <c r="B818" t="s">
        <v>7</v>
      </c>
      <c r="C818">
        <v>24.225000000000001</v>
      </c>
      <c r="D818">
        <v>0</v>
      </c>
      <c r="E818" t="s">
        <v>11</v>
      </c>
      <c r="F818" t="s">
        <v>13</v>
      </c>
      <c r="G818">
        <v>2842.7607499999999</v>
      </c>
    </row>
    <row r="819" spans="1:7" x14ac:dyDescent="0.2">
      <c r="A819">
        <v>23</v>
      </c>
      <c r="B819" t="s">
        <v>10</v>
      </c>
      <c r="C819">
        <v>37.1</v>
      </c>
      <c r="D819">
        <v>3</v>
      </c>
      <c r="E819" t="s">
        <v>11</v>
      </c>
      <c r="F819" t="s">
        <v>9</v>
      </c>
      <c r="G819">
        <v>3597.596</v>
      </c>
    </row>
    <row r="820" spans="1:7" x14ac:dyDescent="0.2">
      <c r="A820">
        <v>47</v>
      </c>
      <c r="B820" t="s">
        <v>7</v>
      </c>
      <c r="C820">
        <v>26.125</v>
      </c>
      <c r="D820">
        <v>1</v>
      </c>
      <c r="E820" t="s">
        <v>8</v>
      </c>
      <c r="F820" t="s">
        <v>14</v>
      </c>
      <c r="G820">
        <v>23401.30575</v>
      </c>
    </row>
    <row r="821" spans="1:7" x14ac:dyDescent="0.2">
      <c r="A821">
        <v>33</v>
      </c>
      <c r="B821" t="s">
        <v>7</v>
      </c>
      <c r="C821">
        <v>35.53</v>
      </c>
      <c r="D821">
        <v>0</v>
      </c>
      <c r="E821" t="s">
        <v>8</v>
      </c>
      <c r="F821" t="s">
        <v>13</v>
      </c>
      <c r="G821">
        <v>55135.402090000003</v>
      </c>
    </row>
    <row r="822" spans="1:7" x14ac:dyDescent="0.2">
      <c r="A822">
        <v>45</v>
      </c>
      <c r="B822" t="s">
        <v>10</v>
      </c>
      <c r="C822">
        <v>33.700000000000003</v>
      </c>
      <c r="D822">
        <v>1</v>
      </c>
      <c r="E822" t="s">
        <v>11</v>
      </c>
      <c r="F822" t="s">
        <v>9</v>
      </c>
      <c r="G822">
        <v>7445.9179999999997</v>
      </c>
    </row>
    <row r="823" spans="1:7" x14ac:dyDescent="0.2">
      <c r="A823">
        <v>26</v>
      </c>
      <c r="B823" t="s">
        <v>10</v>
      </c>
      <c r="C823">
        <v>17.670000000000002</v>
      </c>
      <c r="D823">
        <v>0</v>
      </c>
      <c r="E823" t="s">
        <v>11</v>
      </c>
      <c r="F823" t="s">
        <v>13</v>
      </c>
      <c r="G823">
        <v>2680.9493000000002</v>
      </c>
    </row>
    <row r="824" spans="1:7" x14ac:dyDescent="0.2">
      <c r="A824">
        <v>18</v>
      </c>
      <c r="B824" t="s">
        <v>7</v>
      </c>
      <c r="C824">
        <v>31.13</v>
      </c>
      <c r="D824">
        <v>0</v>
      </c>
      <c r="E824" t="s">
        <v>11</v>
      </c>
      <c r="F824" t="s">
        <v>12</v>
      </c>
      <c r="G824">
        <v>1621.8827000000001</v>
      </c>
    </row>
    <row r="825" spans="1:7" x14ac:dyDescent="0.2">
      <c r="A825">
        <v>44</v>
      </c>
      <c r="B825" t="s">
        <v>7</v>
      </c>
      <c r="C825">
        <v>29.81</v>
      </c>
      <c r="D825">
        <v>2</v>
      </c>
      <c r="E825" t="s">
        <v>11</v>
      </c>
      <c r="F825" t="s">
        <v>12</v>
      </c>
      <c r="G825">
        <v>8219.2039000000004</v>
      </c>
    </row>
    <row r="826" spans="1:7" x14ac:dyDescent="0.2">
      <c r="A826">
        <v>60</v>
      </c>
      <c r="B826" t="s">
        <v>10</v>
      </c>
      <c r="C826">
        <v>24.32</v>
      </c>
      <c r="D826">
        <v>0</v>
      </c>
      <c r="E826" t="s">
        <v>11</v>
      </c>
      <c r="F826" t="s">
        <v>13</v>
      </c>
      <c r="G826">
        <v>12523.604799999999</v>
      </c>
    </row>
    <row r="827" spans="1:7" x14ac:dyDescent="0.2">
      <c r="A827">
        <v>64</v>
      </c>
      <c r="B827" t="s">
        <v>7</v>
      </c>
      <c r="C827">
        <v>31.824999999999999</v>
      </c>
      <c r="D827">
        <v>2</v>
      </c>
      <c r="E827" t="s">
        <v>11</v>
      </c>
      <c r="F827" t="s">
        <v>14</v>
      </c>
      <c r="G827">
        <v>16069.08475</v>
      </c>
    </row>
    <row r="828" spans="1:7" x14ac:dyDescent="0.2">
      <c r="A828">
        <v>56</v>
      </c>
      <c r="B828" t="s">
        <v>10</v>
      </c>
      <c r="C828">
        <v>31.79</v>
      </c>
      <c r="D828">
        <v>2</v>
      </c>
      <c r="E828" t="s">
        <v>8</v>
      </c>
      <c r="F828" t="s">
        <v>12</v>
      </c>
      <c r="G828">
        <v>43813.866099999999</v>
      </c>
    </row>
    <row r="829" spans="1:7" x14ac:dyDescent="0.2">
      <c r="A829">
        <v>36</v>
      </c>
      <c r="B829" t="s">
        <v>10</v>
      </c>
      <c r="C829">
        <v>28.024999999999999</v>
      </c>
      <c r="D829">
        <v>1</v>
      </c>
      <c r="E829" t="s">
        <v>8</v>
      </c>
      <c r="F829" t="s">
        <v>14</v>
      </c>
      <c r="G829">
        <v>20773.62775</v>
      </c>
    </row>
    <row r="830" spans="1:7" x14ac:dyDescent="0.2">
      <c r="A830">
        <v>41</v>
      </c>
      <c r="B830" t="s">
        <v>10</v>
      </c>
      <c r="C830">
        <v>30.78</v>
      </c>
      <c r="D830">
        <v>3</v>
      </c>
      <c r="E830" t="s">
        <v>8</v>
      </c>
      <c r="F830" t="s">
        <v>14</v>
      </c>
      <c r="G830">
        <v>39597.407200000001</v>
      </c>
    </row>
    <row r="831" spans="1:7" x14ac:dyDescent="0.2">
      <c r="A831">
        <v>39</v>
      </c>
      <c r="B831" t="s">
        <v>10</v>
      </c>
      <c r="C831">
        <v>21.85</v>
      </c>
      <c r="D831">
        <v>1</v>
      </c>
      <c r="E831" t="s">
        <v>11</v>
      </c>
      <c r="F831" t="s">
        <v>13</v>
      </c>
      <c r="G831">
        <v>6117.4944999999998</v>
      </c>
    </row>
    <row r="832" spans="1:7" x14ac:dyDescent="0.2">
      <c r="A832">
        <v>63</v>
      </c>
      <c r="B832" t="s">
        <v>10</v>
      </c>
      <c r="C832">
        <v>33.1</v>
      </c>
      <c r="D832">
        <v>0</v>
      </c>
      <c r="E832" t="s">
        <v>11</v>
      </c>
      <c r="F832" t="s">
        <v>9</v>
      </c>
      <c r="G832">
        <v>13393.755999999999</v>
      </c>
    </row>
    <row r="833" spans="1:7" x14ac:dyDescent="0.2">
      <c r="A833">
        <v>36</v>
      </c>
      <c r="B833" t="s">
        <v>7</v>
      </c>
      <c r="C833">
        <v>25.84</v>
      </c>
      <c r="D833">
        <v>0</v>
      </c>
      <c r="E833" t="s">
        <v>11</v>
      </c>
      <c r="F833" t="s">
        <v>13</v>
      </c>
      <c r="G833">
        <v>5266.3656000000001</v>
      </c>
    </row>
    <row r="834" spans="1:7" x14ac:dyDescent="0.2">
      <c r="A834">
        <v>28</v>
      </c>
      <c r="B834" t="s">
        <v>7</v>
      </c>
      <c r="C834">
        <v>23.844999999999999</v>
      </c>
      <c r="D834">
        <v>2</v>
      </c>
      <c r="E834" t="s">
        <v>11</v>
      </c>
      <c r="F834" t="s">
        <v>13</v>
      </c>
      <c r="G834">
        <v>4719.7365499999996</v>
      </c>
    </row>
    <row r="835" spans="1:7" x14ac:dyDescent="0.2">
      <c r="A835">
        <v>58</v>
      </c>
      <c r="B835" t="s">
        <v>10</v>
      </c>
      <c r="C835">
        <v>34.39</v>
      </c>
      <c r="D835">
        <v>0</v>
      </c>
      <c r="E835" t="s">
        <v>11</v>
      </c>
      <c r="F835" t="s">
        <v>13</v>
      </c>
      <c r="G835">
        <v>11743.9341</v>
      </c>
    </row>
    <row r="836" spans="1:7" x14ac:dyDescent="0.2">
      <c r="A836">
        <v>36</v>
      </c>
      <c r="B836" t="s">
        <v>10</v>
      </c>
      <c r="C836">
        <v>33.82</v>
      </c>
      <c r="D836">
        <v>1</v>
      </c>
      <c r="E836" t="s">
        <v>11</v>
      </c>
      <c r="F836" t="s">
        <v>13</v>
      </c>
      <c r="G836">
        <v>5377.4578000000001</v>
      </c>
    </row>
    <row r="837" spans="1:7" x14ac:dyDescent="0.2">
      <c r="A837">
        <v>42</v>
      </c>
      <c r="B837" t="s">
        <v>10</v>
      </c>
      <c r="C837">
        <v>35.97</v>
      </c>
      <c r="D837">
        <v>2</v>
      </c>
      <c r="E837" t="s">
        <v>11</v>
      </c>
      <c r="F837" t="s">
        <v>12</v>
      </c>
      <c r="G837">
        <v>7160.3302999999996</v>
      </c>
    </row>
    <row r="838" spans="1:7" x14ac:dyDescent="0.2">
      <c r="A838">
        <v>36</v>
      </c>
      <c r="B838" t="s">
        <v>10</v>
      </c>
      <c r="C838">
        <v>31.5</v>
      </c>
      <c r="D838">
        <v>0</v>
      </c>
      <c r="E838" t="s">
        <v>11</v>
      </c>
      <c r="F838" t="s">
        <v>9</v>
      </c>
      <c r="G838">
        <v>4402.2330000000002</v>
      </c>
    </row>
    <row r="839" spans="1:7" x14ac:dyDescent="0.2">
      <c r="A839">
        <v>56</v>
      </c>
      <c r="B839" t="s">
        <v>7</v>
      </c>
      <c r="C839">
        <v>28.31</v>
      </c>
      <c r="D839">
        <v>0</v>
      </c>
      <c r="E839" t="s">
        <v>11</v>
      </c>
      <c r="F839" t="s">
        <v>14</v>
      </c>
      <c r="G839">
        <v>11657.7189</v>
      </c>
    </row>
    <row r="840" spans="1:7" x14ac:dyDescent="0.2">
      <c r="A840">
        <v>35</v>
      </c>
      <c r="B840" t="s">
        <v>7</v>
      </c>
      <c r="C840">
        <v>23.465</v>
      </c>
      <c r="D840">
        <v>2</v>
      </c>
      <c r="E840" t="s">
        <v>11</v>
      </c>
      <c r="F840" t="s">
        <v>14</v>
      </c>
      <c r="G840">
        <v>6402.2913500000004</v>
      </c>
    </row>
    <row r="841" spans="1:7" x14ac:dyDescent="0.2">
      <c r="A841">
        <v>59</v>
      </c>
      <c r="B841" t="s">
        <v>7</v>
      </c>
      <c r="C841">
        <v>31.35</v>
      </c>
      <c r="D841">
        <v>0</v>
      </c>
      <c r="E841" t="s">
        <v>11</v>
      </c>
      <c r="F841" t="s">
        <v>13</v>
      </c>
      <c r="G841">
        <v>12622.1795</v>
      </c>
    </row>
    <row r="842" spans="1:7" x14ac:dyDescent="0.2">
      <c r="A842">
        <v>21</v>
      </c>
      <c r="B842" t="s">
        <v>10</v>
      </c>
      <c r="C842">
        <v>31.1</v>
      </c>
      <c r="D842">
        <v>0</v>
      </c>
      <c r="E842" t="s">
        <v>11</v>
      </c>
      <c r="F842" t="s">
        <v>9</v>
      </c>
      <c r="G842">
        <v>1526.3119999999999</v>
      </c>
    </row>
    <row r="843" spans="1:7" x14ac:dyDescent="0.2">
      <c r="A843">
        <v>59</v>
      </c>
      <c r="B843" t="s">
        <v>10</v>
      </c>
      <c r="C843">
        <v>24.7</v>
      </c>
      <c r="D843">
        <v>0</v>
      </c>
      <c r="E843" t="s">
        <v>11</v>
      </c>
      <c r="F843" t="s">
        <v>14</v>
      </c>
      <c r="G843">
        <v>12323.936</v>
      </c>
    </row>
    <row r="844" spans="1:7" x14ac:dyDescent="0.2">
      <c r="A844">
        <v>23</v>
      </c>
      <c r="B844" t="s">
        <v>7</v>
      </c>
      <c r="C844">
        <v>32.78</v>
      </c>
      <c r="D844">
        <v>2</v>
      </c>
      <c r="E844" t="s">
        <v>8</v>
      </c>
      <c r="F844" t="s">
        <v>12</v>
      </c>
      <c r="G844">
        <v>36021.011200000001</v>
      </c>
    </row>
    <row r="845" spans="1:7" x14ac:dyDescent="0.2">
      <c r="A845">
        <v>57</v>
      </c>
      <c r="B845" t="s">
        <v>7</v>
      </c>
      <c r="C845">
        <v>29.81</v>
      </c>
      <c r="D845">
        <v>0</v>
      </c>
      <c r="E845" t="s">
        <v>8</v>
      </c>
      <c r="F845" t="s">
        <v>12</v>
      </c>
      <c r="G845">
        <v>27533.912899999999</v>
      </c>
    </row>
    <row r="846" spans="1:7" x14ac:dyDescent="0.2">
      <c r="A846">
        <v>53</v>
      </c>
      <c r="B846" t="s">
        <v>10</v>
      </c>
      <c r="C846">
        <v>30.495000000000001</v>
      </c>
      <c r="D846">
        <v>0</v>
      </c>
      <c r="E846" t="s">
        <v>11</v>
      </c>
      <c r="F846" t="s">
        <v>14</v>
      </c>
      <c r="G846">
        <v>10072.055050000001</v>
      </c>
    </row>
    <row r="847" spans="1:7" x14ac:dyDescent="0.2">
      <c r="A847">
        <v>60</v>
      </c>
      <c r="B847" t="s">
        <v>7</v>
      </c>
      <c r="C847">
        <v>32.450000000000003</v>
      </c>
      <c r="D847">
        <v>0</v>
      </c>
      <c r="E847" t="s">
        <v>8</v>
      </c>
      <c r="F847" t="s">
        <v>12</v>
      </c>
      <c r="G847">
        <v>45008.955499999996</v>
      </c>
    </row>
    <row r="848" spans="1:7" x14ac:dyDescent="0.2">
      <c r="A848">
        <v>51</v>
      </c>
      <c r="B848" t="s">
        <v>7</v>
      </c>
      <c r="C848">
        <v>34.200000000000003</v>
      </c>
      <c r="D848">
        <v>1</v>
      </c>
      <c r="E848" t="s">
        <v>11</v>
      </c>
      <c r="F848" t="s">
        <v>9</v>
      </c>
      <c r="G848">
        <v>9872.7009999999991</v>
      </c>
    </row>
    <row r="849" spans="1:7" x14ac:dyDescent="0.2">
      <c r="A849">
        <v>23</v>
      </c>
      <c r="B849" t="s">
        <v>10</v>
      </c>
      <c r="C849">
        <v>50.38</v>
      </c>
      <c r="D849">
        <v>1</v>
      </c>
      <c r="E849" t="s">
        <v>11</v>
      </c>
      <c r="F849" t="s">
        <v>12</v>
      </c>
      <c r="G849">
        <v>2438.0551999999998</v>
      </c>
    </row>
    <row r="850" spans="1:7" x14ac:dyDescent="0.2">
      <c r="A850">
        <v>27</v>
      </c>
      <c r="B850" t="s">
        <v>7</v>
      </c>
      <c r="C850">
        <v>24.1</v>
      </c>
      <c r="D850">
        <v>0</v>
      </c>
      <c r="E850" t="s">
        <v>11</v>
      </c>
      <c r="F850" t="s">
        <v>9</v>
      </c>
      <c r="G850">
        <v>2974.1260000000002</v>
      </c>
    </row>
    <row r="851" spans="1:7" x14ac:dyDescent="0.2">
      <c r="A851">
        <v>55</v>
      </c>
      <c r="B851" t="s">
        <v>10</v>
      </c>
      <c r="C851">
        <v>32.774999999999999</v>
      </c>
      <c r="D851">
        <v>0</v>
      </c>
      <c r="E851" t="s">
        <v>11</v>
      </c>
      <c r="F851" t="s">
        <v>13</v>
      </c>
      <c r="G851">
        <v>10601.632250000001</v>
      </c>
    </row>
    <row r="852" spans="1:7" x14ac:dyDescent="0.2">
      <c r="A852">
        <v>37</v>
      </c>
      <c r="B852" t="s">
        <v>7</v>
      </c>
      <c r="C852">
        <v>30.78</v>
      </c>
      <c r="D852">
        <v>0</v>
      </c>
      <c r="E852" t="s">
        <v>8</v>
      </c>
      <c r="F852" t="s">
        <v>14</v>
      </c>
      <c r="G852">
        <v>37270.1512</v>
      </c>
    </row>
    <row r="853" spans="1:7" x14ac:dyDescent="0.2">
      <c r="A853">
        <v>61</v>
      </c>
      <c r="B853" t="s">
        <v>10</v>
      </c>
      <c r="C853">
        <v>32.299999999999997</v>
      </c>
      <c r="D853">
        <v>2</v>
      </c>
      <c r="E853" t="s">
        <v>11</v>
      </c>
      <c r="F853" t="s">
        <v>13</v>
      </c>
      <c r="G853">
        <v>14119.62</v>
      </c>
    </row>
    <row r="854" spans="1:7" x14ac:dyDescent="0.2">
      <c r="A854">
        <v>46</v>
      </c>
      <c r="B854" t="s">
        <v>7</v>
      </c>
      <c r="C854">
        <v>35.53</v>
      </c>
      <c r="D854">
        <v>0</v>
      </c>
      <c r="E854" t="s">
        <v>8</v>
      </c>
      <c r="F854" t="s">
        <v>14</v>
      </c>
      <c r="G854">
        <v>42111.664700000001</v>
      </c>
    </row>
    <row r="855" spans="1:7" x14ac:dyDescent="0.2">
      <c r="A855">
        <v>53</v>
      </c>
      <c r="B855" t="s">
        <v>7</v>
      </c>
      <c r="C855">
        <v>23.75</v>
      </c>
      <c r="D855">
        <v>2</v>
      </c>
      <c r="E855" t="s">
        <v>11</v>
      </c>
      <c r="F855" t="s">
        <v>14</v>
      </c>
      <c r="G855">
        <v>11729.6795</v>
      </c>
    </row>
    <row r="856" spans="1:7" x14ac:dyDescent="0.2">
      <c r="A856">
        <v>49</v>
      </c>
      <c r="B856" t="s">
        <v>7</v>
      </c>
      <c r="C856">
        <v>23.844999999999999</v>
      </c>
      <c r="D856">
        <v>3</v>
      </c>
      <c r="E856" t="s">
        <v>8</v>
      </c>
      <c r="F856" t="s">
        <v>14</v>
      </c>
      <c r="G856">
        <v>24106.912550000001</v>
      </c>
    </row>
    <row r="857" spans="1:7" x14ac:dyDescent="0.2">
      <c r="A857">
        <v>20</v>
      </c>
      <c r="B857" t="s">
        <v>7</v>
      </c>
      <c r="C857">
        <v>29.6</v>
      </c>
      <c r="D857">
        <v>0</v>
      </c>
      <c r="E857" t="s">
        <v>11</v>
      </c>
      <c r="F857" t="s">
        <v>9</v>
      </c>
      <c r="G857">
        <v>1875.3440000000001</v>
      </c>
    </row>
    <row r="858" spans="1:7" x14ac:dyDescent="0.2">
      <c r="A858">
        <v>48</v>
      </c>
      <c r="B858" t="s">
        <v>7</v>
      </c>
      <c r="C858">
        <v>33.11</v>
      </c>
      <c r="D858">
        <v>0</v>
      </c>
      <c r="E858" t="s">
        <v>8</v>
      </c>
      <c r="F858" t="s">
        <v>12</v>
      </c>
      <c r="G858">
        <v>40974.164900000003</v>
      </c>
    </row>
    <row r="859" spans="1:7" x14ac:dyDescent="0.2">
      <c r="A859">
        <v>25</v>
      </c>
      <c r="B859" t="s">
        <v>10</v>
      </c>
      <c r="C859">
        <v>24.13</v>
      </c>
      <c r="D859">
        <v>0</v>
      </c>
      <c r="E859" t="s">
        <v>8</v>
      </c>
      <c r="F859" t="s">
        <v>13</v>
      </c>
      <c r="G859">
        <v>15817.985699999999</v>
      </c>
    </row>
    <row r="860" spans="1:7" x14ac:dyDescent="0.2">
      <c r="A860">
        <v>25</v>
      </c>
      <c r="B860" t="s">
        <v>7</v>
      </c>
      <c r="C860">
        <v>32.229999999999997</v>
      </c>
      <c r="D860">
        <v>1</v>
      </c>
      <c r="E860" t="s">
        <v>11</v>
      </c>
      <c r="F860" t="s">
        <v>12</v>
      </c>
      <c r="G860">
        <v>18218.161390000001</v>
      </c>
    </row>
    <row r="861" spans="1:7" x14ac:dyDescent="0.2">
      <c r="A861">
        <v>57</v>
      </c>
      <c r="B861" t="s">
        <v>10</v>
      </c>
      <c r="C861">
        <v>28.1</v>
      </c>
      <c r="D861">
        <v>0</v>
      </c>
      <c r="E861" t="s">
        <v>11</v>
      </c>
      <c r="F861" t="s">
        <v>9</v>
      </c>
      <c r="G861">
        <v>10965.446</v>
      </c>
    </row>
    <row r="862" spans="1:7" x14ac:dyDescent="0.2">
      <c r="A862">
        <v>37</v>
      </c>
      <c r="B862" t="s">
        <v>7</v>
      </c>
      <c r="C862">
        <v>47.6</v>
      </c>
      <c r="D862">
        <v>2</v>
      </c>
      <c r="E862" t="s">
        <v>8</v>
      </c>
      <c r="F862" t="s">
        <v>9</v>
      </c>
      <c r="G862">
        <v>46113.510999999999</v>
      </c>
    </row>
    <row r="863" spans="1:7" x14ac:dyDescent="0.2">
      <c r="A863">
        <v>38</v>
      </c>
      <c r="B863" t="s">
        <v>7</v>
      </c>
      <c r="C863">
        <v>28</v>
      </c>
      <c r="D863">
        <v>3</v>
      </c>
      <c r="E863" t="s">
        <v>11</v>
      </c>
      <c r="F863" t="s">
        <v>9</v>
      </c>
      <c r="G863">
        <v>7151.0919999999996</v>
      </c>
    </row>
    <row r="864" spans="1:7" x14ac:dyDescent="0.2">
      <c r="A864">
        <v>55</v>
      </c>
      <c r="B864" t="s">
        <v>7</v>
      </c>
      <c r="C864">
        <v>33.534999999999997</v>
      </c>
      <c r="D864">
        <v>2</v>
      </c>
      <c r="E864" t="s">
        <v>11</v>
      </c>
      <c r="F864" t="s">
        <v>13</v>
      </c>
      <c r="G864">
        <v>12269.68865</v>
      </c>
    </row>
    <row r="865" spans="1:7" x14ac:dyDescent="0.2">
      <c r="A865">
        <v>36</v>
      </c>
      <c r="B865" t="s">
        <v>7</v>
      </c>
      <c r="C865">
        <v>19.855</v>
      </c>
      <c r="D865">
        <v>0</v>
      </c>
      <c r="E865" t="s">
        <v>11</v>
      </c>
      <c r="F865" t="s">
        <v>14</v>
      </c>
      <c r="G865">
        <v>5458.0464499999998</v>
      </c>
    </row>
    <row r="866" spans="1:7" x14ac:dyDescent="0.2">
      <c r="A866">
        <v>51</v>
      </c>
      <c r="B866" t="s">
        <v>10</v>
      </c>
      <c r="C866">
        <v>25.4</v>
      </c>
      <c r="D866">
        <v>0</v>
      </c>
      <c r="E866" t="s">
        <v>11</v>
      </c>
      <c r="F866" t="s">
        <v>9</v>
      </c>
      <c r="G866">
        <v>8782.4689999999991</v>
      </c>
    </row>
    <row r="867" spans="1:7" x14ac:dyDescent="0.2">
      <c r="A867">
        <v>40</v>
      </c>
      <c r="B867" t="s">
        <v>10</v>
      </c>
      <c r="C867">
        <v>29.9</v>
      </c>
      <c r="D867">
        <v>2</v>
      </c>
      <c r="E867" t="s">
        <v>11</v>
      </c>
      <c r="F867" t="s">
        <v>9</v>
      </c>
      <c r="G867">
        <v>6600.3609999999999</v>
      </c>
    </row>
    <row r="868" spans="1:7" x14ac:dyDescent="0.2">
      <c r="A868">
        <v>18</v>
      </c>
      <c r="B868" t="s">
        <v>10</v>
      </c>
      <c r="C868">
        <v>37.29</v>
      </c>
      <c r="D868">
        <v>0</v>
      </c>
      <c r="E868" t="s">
        <v>11</v>
      </c>
      <c r="F868" t="s">
        <v>12</v>
      </c>
      <c r="G868">
        <v>1141.4450999999999</v>
      </c>
    </row>
    <row r="869" spans="1:7" x14ac:dyDescent="0.2">
      <c r="A869">
        <v>57</v>
      </c>
      <c r="B869" t="s">
        <v>10</v>
      </c>
      <c r="C869">
        <v>43.7</v>
      </c>
      <c r="D869">
        <v>1</v>
      </c>
      <c r="E869" t="s">
        <v>11</v>
      </c>
      <c r="F869" t="s">
        <v>9</v>
      </c>
      <c r="G869">
        <v>11576.13</v>
      </c>
    </row>
    <row r="870" spans="1:7" x14ac:dyDescent="0.2">
      <c r="A870">
        <v>61</v>
      </c>
      <c r="B870" t="s">
        <v>10</v>
      </c>
      <c r="C870">
        <v>23.655000000000001</v>
      </c>
      <c r="D870">
        <v>0</v>
      </c>
      <c r="E870" t="s">
        <v>11</v>
      </c>
      <c r="F870" t="s">
        <v>14</v>
      </c>
      <c r="G870">
        <v>13129.603450000001</v>
      </c>
    </row>
    <row r="871" spans="1:7" x14ac:dyDescent="0.2">
      <c r="A871">
        <v>25</v>
      </c>
      <c r="B871" t="s">
        <v>7</v>
      </c>
      <c r="C871">
        <v>24.3</v>
      </c>
      <c r="D871">
        <v>3</v>
      </c>
      <c r="E871" t="s">
        <v>11</v>
      </c>
      <c r="F871" t="s">
        <v>9</v>
      </c>
      <c r="G871">
        <v>4391.652</v>
      </c>
    </row>
    <row r="872" spans="1:7" x14ac:dyDescent="0.2">
      <c r="A872">
        <v>50</v>
      </c>
      <c r="B872" t="s">
        <v>10</v>
      </c>
      <c r="C872">
        <v>36.200000000000003</v>
      </c>
      <c r="D872">
        <v>0</v>
      </c>
      <c r="E872" t="s">
        <v>11</v>
      </c>
      <c r="F872" t="s">
        <v>9</v>
      </c>
      <c r="G872">
        <v>8457.8179999999993</v>
      </c>
    </row>
    <row r="873" spans="1:7" x14ac:dyDescent="0.2">
      <c r="A873">
        <v>26</v>
      </c>
      <c r="B873" t="s">
        <v>7</v>
      </c>
      <c r="C873">
        <v>29.48</v>
      </c>
      <c r="D873">
        <v>1</v>
      </c>
      <c r="E873" t="s">
        <v>11</v>
      </c>
      <c r="F873" t="s">
        <v>12</v>
      </c>
      <c r="G873">
        <v>3392.3652000000002</v>
      </c>
    </row>
    <row r="874" spans="1:7" x14ac:dyDescent="0.2">
      <c r="A874">
        <v>42</v>
      </c>
      <c r="B874" t="s">
        <v>10</v>
      </c>
      <c r="C874">
        <v>24.86</v>
      </c>
      <c r="D874">
        <v>0</v>
      </c>
      <c r="E874" t="s">
        <v>11</v>
      </c>
      <c r="F874" t="s">
        <v>12</v>
      </c>
      <c r="G874">
        <v>5966.8873999999996</v>
      </c>
    </row>
    <row r="875" spans="1:7" x14ac:dyDescent="0.2">
      <c r="A875">
        <v>43</v>
      </c>
      <c r="B875" t="s">
        <v>10</v>
      </c>
      <c r="C875">
        <v>30.1</v>
      </c>
      <c r="D875">
        <v>1</v>
      </c>
      <c r="E875" t="s">
        <v>11</v>
      </c>
      <c r="F875" t="s">
        <v>9</v>
      </c>
      <c r="G875">
        <v>6849.0259999999998</v>
      </c>
    </row>
    <row r="876" spans="1:7" x14ac:dyDescent="0.2">
      <c r="A876">
        <v>44</v>
      </c>
      <c r="B876" t="s">
        <v>10</v>
      </c>
      <c r="C876">
        <v>21.85</v>
      </c>
      <c r="D876">
        <v>3</v>
      </c>
      <c r="E876" t="s">
        <v>11</v>
      </c>
      <c r="F876" t="s">
        <v>14</v>
      </c>
      <c r="G876">
        <v>8891.1394999999993</v>
      </c>
    </row>
    <row r="877" spans="1:7" x14ac:dyDescent="0.2">
      <c r="A877">
        <v>23</v>
      </c>
      <c r="B877" t="s">
        <v>7</v>
      </c>
      <c r="C877">
        <v>28.12</v>
      </c>
      <c r="D877">
        <v>0</v>
      </c>
      <c r="E877" t="s">
        <v>11</v>
      </c>
      <c r="F877" t="s">
        <v>13</v>
      </c>
      <c r="G877">
        <v>2690.1138000000001</v>
      </c>
    </row>
    <row r="878" spans="1:7" x14ac:dyDescent="0.2">
      <c r="A878">
        <v>49</v>
      </c>
      <c r="B878" t="s">
        <v>7</v>
      </c>
      <c r="C878">
        <v>27.1</v>
      </c>
      <c r="D878">
        <v>1</v>
      </c>
      <c r="E878" t="s">
        <v>11</v>
      </c>
      <c r="F878" t="s">
        <v>9</v>
      </c>
      <c r="G878">
        <v>26140.3603</v>
      </c>
    </row>
    <row r="879" spans="1:7" x14ac:dyDescent="0.2">
      <c r="A879">
        <v>33</v>
      </c>
      <c r="B879" t="s">
        <v>10</v>
      </c>
      <c r="C879">
        <v>33.44</v>
      </c>
      <c r="D879">
        <v>5</v>
      </c>
      <c r="E879" t="s">
        <v>11</v>
      </c>
      <c r="F879" t="s">
        <v>12</v>
      </c>
      <c r="G879">
        <v>6653.7885999999999</v>
      </c>
    </row>
    <row r="880" spans="1:7" x14ac:dyDescent="0.2">
      <c r="A880">
        <v>41</v>
      </c>
      <c r="B880" t="s">
        <v>10</v>
      </c>
      <c r="C880">
        <v>28.8</v>
      </c>
      <c r="D880">
        <v>1</v>
      </c>
      <c r="E880" t="s">
        <v>11</v>
      </c>
      <c r="F880" t="s">
        <v>9</v>
      </c>
      <c r="G880">
        <v>6282.2349999999997</v>
      </c>
    </row>
    <row r="881" spans="1:7" x14ac:dyDescent="0.2">
      <c r="A881">
        <v>37</v>
      </c>
      <c r="B881" t="s">
        <v>7</v>
      </c>
      <c r="C881">
        <v>29.5</v>
      </c>
      <c r="D881">
        <v>2</v>
      </c>
      <c r="E881" t="s">
        <v>11</v>
      </c>
      <c r="F881" t="s">
        <v>9</v>
      </c>
      <c r="G881">
        <v>6311.9520000000002</v>
      </c>
    </row>
    <row r="882" spans="1:7" x14ac:dyDescent="0.2">
      <c r="A882">
        <v>22</v>
      </c>
      <c r="B882" t="s">
        <v>10</v>
      </c>
      <c r="C882">
        <v>34.799999999999997</v>
      </c>
      <c r="D882">
        <v>3</v>
      </c>
      <c r="E882" t="s">
        <v>11</v>
      </c>
      <c r="F882" t="s">
        <v>9</v>
      </c>
      <c r="G882">
        <v>3443.0639999999999</v>
      </c>
    </row>
    <row r="883" spans="1:7" x14ac:dyDescent="0.2">
      <c r="A883">
        <v>23</v>
      </c>
      <c r="B883" t="s">
        <v>10</v>
      </c>
      <c r="C883">
        <v>27.36</v>
      </c>
      <c r="D883">
        <v>1</v>
      </c>
      <c r="E883" t="s">
        <v>11</v>
      </c>
      <c r="F883" t="s">
        <v>13</v>
      </c>
      <c r="G883">
        <v>2789.0574000000001</v>
      </c>
    </row>
    <row r="884" spans="1:7" x14ac:dyDescent="0.2">
      <c r="A884">
        <v>21</v>
      </c>
      <c r="B884" t="s">
        <v>7</v>
      </c>
      <c r="C884">
        <v>22.135000000000002</v>
      </c>
      <c r="D884">
        <v>0</v>
      </c>
      <c r="E884" t="s">
        <v>11</v>
      </c>
      <c r="F884" t="s">
        <v>14</v>
      </c>
      <c r="G884">
        <v>2585.8506499999999</v>
      </c>
    </row>
    <row r="885" spans="1:7" x14ac:dyDescent="0.2">
      <c r="A885">
        <v>51</v>
      </c>
      <c r="B885" t="s">
        <v>7</v>
      </c>
      <c r="C885">
        <v>37.049999999999997</v>
      </c>
      <c r="D885">
        <v>3</v>
      </c>
      <c r="E885" t="s">
        <v>8</v>
      </c>
      <c r="F885" t="s">
        <v>14</v>
      </c>
      <c r="G885">
        <v>46255.112500000003</v>
      </c>
    </row>
    <row r="886" spans="1:7" x14ac:dyDescent="0.2">
      <c r="A886">
        <v>25</v>
      </c>
      <c r="B886" t="s">
        <v>10</v>
      </c>
      <c r="C886">
        <v>26.695</v>
      </c>
      <c r="D886">
        <v>4</v>
      </c>
      <c r="E886" t="s">
        <v>11</v>
      </c>
      <c r="F886" t="s">
        <v>13</v>
      </c>
      <c r="G886">
        <v>4877.9810500000003</v>
      </c>
    </row>
    <row r="887" spans="1:7" x14ac:dyDescent="0.2">
      <c r="A887">
        <v>32</v>
      </c>
      <c r="B887" t="s">
        <v>10</v>
      </c>
      <c r="C887">
        <v>28.93</v>
      </c>
      <c r="D887">
        <v>1</v>
      </c>
      <c r="E887" t="s">
        <v>8</v>
      </c>
      <c r="F887" t="s">
        <v>12</v>
      </c>
      <c r="G887">
        <v>19719.6947</v>
      </c>
    </row>
    <row r="888" spans="1:7" x14ac:dyDescent="0.2">
      <c r="A888">
        <v>57</v>
      </c>
      <c r="B888" t="s">
        <v>10</v>
      </c>
      <c r="C888">
        <v>28.975000000000001</v>
      </c>
      <c r="D888">
        <v>0</v>
      </c>
      <c r="E888" t="s">
        <v>8</v>
      </c>
      <c r="F888" t="s">
        <v>14</v>
      </c>
      <c r="G888">
        <v>27218.437249999999</v>
      </c>
    </row>
    <row r="889" spans="1:7" x14ac:dyDescent="0.2">
      <c r="A889">
        <v>36</v>
      </c>
      <c r="B889" t="s">
        <v>7</v>
      </c>
      <c r="C889">
        <v>30.02</v>
      </c>
      <c r="D889">
        <v>0</v>
      </c>
      <c r="E889" t="s">
        <v>11</v>
      </c>
      <c r="F889" t="s">
        <v>13</v>
      </c>
      <c r="G889">
        <v>5272.1758</v>
      </c>
    </row>
    <row r="890" spans="1:7" x14ac:dyDescent="0.2">
      <c r="A890">
        <v>22</v>
      </c>
      <c r="B890" t="s">
        <v>10</v>
      </c>
      <c r="C890">
        <v>39.5</v>
      </c>
      <c r="D890">
        <v>0</v>
      </c>
      <c r="E890" t="s">
        <v>11</v>
      </c>
      <c r="F890" t="s">
        <v>9</v>
      </c>
      <c r="G890">
        <v>1682.597</v>
      </c>
    </row>
    <row r="891" spans="1:7" x14ac:dyDescent="0.2">
      <c r="A891">
        <v>57</v>
      </c>
      <c r="B891" t="s">
        <v>10</v>
      </c>
      <c r="C891">
        <v>33.630000000000003</v>
      </c>
      <c r="D891">
        <v>1</v>
      </c>
      <c r="E891" t="s">
        <v>11</v>
      </c>
      <c r="F891" t="s">
        <v>13</v>
      </c>
      <c r="G891">
        <v>11945.1327</v>
      </c>
    </row>
    <row r="892" spans="1:7" x14ac:dyDescent="0.2">
      <c r="A892">
        <v>64</v>
      </c>
      <c r="B892" t="s">
        <v>7</v>
      </c>
      <c r="C892">
        <v>26.885000000000002</v>
      </c>
      <c r="D892">
        <v>0</v>
      </c>
      <c r="E892" t="s">
        <v>8</v>
      </c>
      <c r="F892" t="s">
        <v>13</v>
      </c>
      <c r="G892">
        <v>29330.98315</v>
      </c>
    </row>
    <row r="893" spans="1:7" x14ac:dyDescent="0.2">
      <c r="A893">
        <v>36</v>
      </c>
      <c r="B893" t="s">
        <v>7</v>
      </c>
      <c r="C893">
        <v>29.04</v>
      </c>
      <c r="D893">
        <v>4</v>
      </c>
      <c r="E893" t="s">
        <v>11</v>
      </c>
      <c r="F893" t="s">
        <v>12</v>
      </c>
      <c r="G893">
        <v>7243.8136000000004</v>
      </c>
    </row>
    <row r="894" spans="1:7" x14ac:dyDescent="0.2">
      <c r="A894">
        <v>54</v>
      </c>
      <c r="B894" t="s">
        <v>10</v>
      </c>
      <c r="C894">
        <v>24.035</v>
      </c>
      <c r="D894">
        <v>0</v>
      </c>
      <c r="E894" t="s">
        <v>11</v>
      </c>
      <c r="F894" t="s">
        <v>14</v>
      </c>
      <c r="G894">
        <v>10422.916649999999</v>
      </c>
    </row>
    <row r="895" spans="1:7" x14ac:dyDescent="0.2">
      <c r="A895">
        <v>47</v>
      </c>
      <c r="B895" t="s">
        <v>10</v>
      </c>
      <c r="C895">
        <v>38.94</v>
      </c>
      <c r="D895">
        <v>2</v>
      </c>
      <c r="E895" t="s">
        <v>8</v>
      </c>
      <c r="F895" t="s">
        <v>12</v>
      </c>
      <c r="G895">
        <v>44202.653599999998</v>
      </c>
    </row>
    <row r="896" spans="1:7" x14ac:dyDescent="0.2">
      <c r="A896">
        <v>62</v>
      </c>
      <c r="B896" t="s">
        <v>10</v>
      </c>
      <c r="C896">
        <v>32.11</v>
      </c>
      <c r="D896">
        <v>0</v>
      </c>
      <c r="E896" t="s">
        <v>11</v>
      </c>
      <c r="F896" t="s">
        <v>14</v>
      </c>
      <c r="G896">
        <v>13555.0049</v>
      </c>
    </row>
    <row r="897" spans="1:7" x14ac:dyDescent="0.2">
      <c r="A897">
        <v>61</v>
      </c>
      <c r="B897" t="s">
        <v>7</v>
      </c>
      <c r="C897">
        <v>44</v>
      </c>
      <c r="D897">
        <v>0</v>
      </c>
      <c r="E897" t="s">
        <v>11</v>
      </c>
      <c r="F897" t="s">
        <v>9</v>
      </c>
      <c r="G897">
        <v>13063.883</v>
      </c>
    </row>
    <row r="898" spans="1:7" x14ac:dyDescent="0.2">
      <c r="A898">
        <v>43</v>
      </c>
      <c r="B898" t="s">
        <v>7</v>
      </c>
      <c r="C898">
        <v>20.045000000000002</v>
      </c>
      <c r="D898">
        <v>2</v>
      </c>
      <c r="E898" t="s">
        <v>8</v>
      </c>
      <c r="F898" t="s">
        <v>14</v>
      </c>
      <c r="G898">
        <v>19798.054550000001</v>
      </c>
    </row>
    <row r="899" spans="1:7" x14ac:dyDescent="0.2">
      <c r="A899">
        <v>19</v>
      </c>
      <c r="B899" t="s">
        <v>10</v>
      </c>
      <c r="C899">
        <v>25.555</v>
      </c>
      <c r="D899">
        <v>1</v>
      </c>
      <c r="E899" t="s">
        <v>11</v>
      </c>
      <c r="F899" t="s">
        <v>13</v>
      </c>
      <c r="G899">
        <v>2221.5644499999999</v>
      </c>
    </row>
    <row r="900" spans="1:7" x14ac:dyDescent="0.2">
      <c r="A900">
        <v>18</v>
      </c>
      <c r="B900" t="s">
        <v>7</v>
      </c>
      <c r="C900">
        <v>40.26</v>
      </c>
      <c r="D900">
        <v>0</v>
      </c>
      <c r="E900" t="s">
        <v>11</v>
      </c>
      <c r="F900" t="s">
        <v>12</v>
      </c>
      <c r="G900">
        <v>1634.5734</v>
      </c>
    </row>
    <row r="901" spans="1:7" x14ac:dyDescent="0.2">
      <c r="A901">
        <v>19</v>
      </c>
      <c r="B901" t="s">
        <v>7</v>
      </c>
      <c r="C901">
        <v>22.515000000000001</v>
      </c>
      <c r="D901">
        <v>0</v>
      </c>
      <c r="E901" t="s">
        <v>11</v>
      </c>
      <c r="F901" t="s">
        <v>13</v>
      </c>
      <c r="G901">
        <v>2117.3388500000001</v>
      </c>
    </row>
    <row r="902" spans="1:7" x14ac:dyDescent="0.2">
      <c r="A902">
        <v>49</v>
      </c>
      <c r="B902" t="s">
        <v>10</v>
      </c>
      <c r="C902">
        <v>22.515000000000001</v>
      </c>
      <c r="D902">
        <v>0</v>
      </c>
      <c r="E902" t="s">
        <v>11</v>
      </c>
      <c r="F902" t="s">
        <v>14</v>
      </c>
      <c r="G902">
        <v>8688.8588500000005</v>
      </c>
    </row>
    <row r="903" spans="1:7" x14ac:dyDescent="0.2">
      <c r="A903">
        <v>60</v>
      </c>
      <c r="B903" t="s">
        <v>10</v>
      </c>
      <c r="C903">
        <v>40.92</v>
      </c>
      <c r="D903">
        <v>0</v>
      </c>
      <c r="E903" t="s">
        <v>8</v>
      </c>
      <c r="F903" t="s">
        <v>12</v>
      </c>
      <c r="G903">
        <v>48673.558799999999</v>
      </c>
    </row>
    <row r="904" spans="1:7" x14ac:dyDescent="0.2">
      <c r="A904">
        <v>26</v>
      </c>
      <c r="B904" t="s">
        <v>10</v>
      </c>
      <c r="C904">
        <v>27.265000000000001</v>
      </c>
      <c r="D904">
        <v>3</v>
      </c>
      <c r="E904" t="s">
        <v>11</v>
      </c>
      <c r="F904" t="s">
        <v>14</v>
      </c>
      <c r="G904">
        <v>4661.2863500000003</v>
      </c>
    </row>
    <row r="905" spans="1:7" x14ac:dyDescent="0.2">
      <c r="A905">
        <v>49</v>
      </c>
      <c r="B905" t="s">
        <v>10</v>
      </c>
      <c r="C905">
        <v>36.85</v>
      </c>
      <c r="D905">
        <v>0</v>
      </c>
      <c r="E905" t="s">
        <v>11</v>
      </c>
      <c r="F905" t="s">
        <v>12</v>
      </c>
      <c r="G905">
        <v>8125.7844999999998</v>
      </c>
    </row>
    <row r="906" spans="1:7" x14ac:dyDescent="0.2">
      <c r="A906">
        <v>60</v>
      </c>
      <c r="B906" t="s">
        <v>7</v>
      </c>
      <c r="C906">
        <v>35.1</v>
      </c>
      <c r="D906">
        <v>0</v>
      </c>
      <c r="E906" t="s">
        <v>11</v>
      </c>
      <c r="F906" t="s">
        <v>9</v>
      </c>
      <c r="G906">
        <v>12644.589</v>
      </c>
    </row>
    <row r="907" spans="1:7" x14ac:dyDescent="0.2">
      <c r="A907">
        <v>26</v>
      </c>
      <c r="B907" t="s">
        <v>7</v>
      </c>
      <c r="C907">
        <v>29.355</v>
      </c>
      <c r="D907">
        <v>2</v>
      </c>
      <c r="E907" t="s">
        <v>11</v>
      </c>
      <c r="F907" t="s">
        <v>14</v>
      </c>
      <c r="G907">
        <v>4564.1914500000003</v>
      </c>
    </row>
    <row r="908" spans="1:7" x14ac:dyDescent="0.2">
      <c r="A908">
        <v>27</v>
      </c>
      <c r="B908" t="s">
        <v>10</v>
      </c>
      <c r="C908">
        <v>32.585000000000001</v>
      </c>
      <c r="D908">
        <v>3</v>
      </c>
      <c r="E908" t="s">
        <v>11</v>
      </c>
      <c r="F908" t="s">
        <v>14</v>
      </c>
      <c r="G908">
        <v>4846.9201499999999</v>
      </c>
    </row>
    <row r="909" spans="1:7" x14ac:dyDescent="0.2">
      <c r="A909">
        <v>44</v>
      </c>
      <c r="B909" t="s">
        <v>7</v>
      </c>
      <c r="C909">
        <v>32.340000000000003</v>
      </c>
      <c r="D909">
        <v>1</v>
      </c>
      <c r="E909" t="s">
        <v>11</v>
      </c>
      <c r="F909" t="s">
        <v>12</v>
      </c>
      <c r="G909">
        <v>7633.7205999999996</v>
      </c>
    </row>
    <row r="910" spans="1:7" x14ac:dyDescent="0.2">
      <c r="A910">
        <v>63</v>
      </c>
      <c r="B910" t="s">
        <v>10</v>
      </c>
      <c r="C910">
        <v>39.799999999999997</v>
      </c>
      <c r="D910">
        <v>3</v>
      </c>
      <c r="E910" t="s">
        <v>11</v>
      </c>
      <c r="F910" t="s">
        <v>9</v>
      </c>
      <c r="G910">
        <v>15170.069</v>
      </c>
    </row>
    <row r="911" spans="1:7" x14ac:dyDescent="0.2">
      <c r="A911">
        <v>32</v>
      </c>
      <c r="B911" t="s">
        <v>7</v>
      </c>
      <c r="C911">
        <v>24.6</v>
      </c>
      <c r="D911">
        <v>0</v>
      </c>
      <c r="E911" t="s">
        <v>8</v>
      </c>
      <c r="F911" t="s">
        <v>9</v>
      </c>
      <c r="G911">
        <v>17496.306</v>
      </c>
    </row>
    <row r="912" spans="1:7" x14ac:dyDescent="0.2">
      <c r="A912">
        <v>22</v>
      </c>
      <c r="B912" t="s">
        <v>10</v>
      </c>
      <c r="C912">
        <v>28.31</v>
      </c>
      <c r="D912">
        <v>1</v>
      </c>
      <c r="E912" t="s">
        <v>11</v>
      </c>
      <c r="F912" t="s">
        <v>13</v>
      </c>
      <c r="G912">
        <v>2639.0428999999999</v>
      </c>
    </row>
    <row r="913" spans="1:7" x14ac:dyDescent="0.2">
      <c r="A913">
        <v>18</v>
      </c>
      <c r="B913" t="s">
        <v>10</v>
      </c>
      <c r="C913">
        <v>31.73</v>
      </c>
      <c r="D913">
        <v>0</v>
      </c>
      <c r="E913" t="s">
        <v>8</v>
      </c>
      <c r="F913" t="s">
        <v>14</v>
      </c>
      <c r="G913">
        <v>33732.686699999998</v>
      </c>
    </row>
    <row r="914" spans="1:7" x14ac:dyDescent="0.2">
      <c r="A914">
        <v>59</v>
      </c>
      <c r="B914" t="s">
        <v>7</v>
      </c>
      <c r="C914">
        <v>26.695</v>
      </c>
      <c r="D914">
        <v>3</v>
      </c>
      <c r="E914" t="s">
        <v>11</v>
      </c>
      <c r="F914" t="s">
        <v>13</v>
      </c>
      <c r="G914">
        <v>14382.709049999999</v>
      </c>
    </row>
    <row r="915" spans="1:7" x14ac:dyDescent="0.2">
      <c r="A915">
        <v>44</v>
      </c>
      <c r="B915" t="s">
        <v>7</v>
      </c>
      <c r="C915">
        <v>27.5</v>
      </c>
      <c r="D915">
        <v>1</v>
      </c>
      <c r="E915" t="s">
        <v>11</v>
      </c>
      <c r="F915" t="s">
        <v>9</v>
      </c>
      <c r="G915">
        <v>7626.9930000000004</v>
      </c>
    </row>
    <row r="916" spans="1:7" x14ac:dyDescent="0.2">
      <c r="A916">
        <v>33</v>
      </c>
      <c r="B916" t="s">
        <v>10</v>
      </c>
      <c r="C916">
        <v>24.605</v>
      </c>
      <c r="D916">
        <v>2</v>
      </c>
      <c r="E916" t="s">
        <v>11</v>
      </c>
      <c r="F916" t="s">
        <v>13</v>
      </c>
      <c r="G916">
        <v>5257.5079500000002</v>
      </c>
    </row>
    <row r="917" spans="1:7" x14ac:dyDescent="0.2">
      <c r="A917">
        <v>24</v>
      </c>
      <c r="B917" t="s">
        <v>7</v>
      </c>
      <c r="C917">
        <v>33.99</v>
      </c>
      <c r="D917">
        <v>0</v>
      </c>
      <c r="E917" t="s">
        <v>11</v>
      </c>
      <c r="F917" t="s">
        <v>12</v>
      </c>
      <c r="G917">
        <v>2473.3341</v>
      </c>
    </row>
    <row r="918" spans="1:7" x14ac:dyDescent="0.2">
      <c r="A918">
        <v>43</v>
      </c>
      <c r="B918" t="s">
        <v>7</v>
      </c>
      <c r="C918">
        <v>26.885000000000002</v>
      </c>
      <c r="D918">
        <v>0</v>
      </c>
      <c r="E918" t="s">
        <v>8</v>
      </c>
      <c r="F918" t="s">
        <v>13</v>
      </c>
      <c r="G918">
        <v>21774.32215</v>
      </c>
    </row>
    <row r="919" spans="1:7" x14ac:dyDescent="0.2">
      <c r="A919">
        <v>45</v>
      </c>
      <c r="B919" t="s">
        <v>10</v>
      </c>
      <c r="C919">
        <v>22.895</v>
      </c>
      <c r="D919">
        <v>0</v>
      </c>
      <c r="E919" t="s">
        <v>8</v>
      </c>
      <c r="F919" t="s">
        <v>14</v>
      </c>
      <c r="G919">
        <v>35069.374519999998</v>
      </c>
    </row>
    <row r="920" spans="1:7" x14ac:dyDescent="0.2">
      <c r="A920">
        <v>61</v>
      </c>
      <c r="B920" t="s">
        <v>7</v>
      </c>
      <c r="C920">
        <v>28.2</v>
      </c>
      <c r="D920">
        <v>0</v>
      </c>
      <c r="E920" t="s">
        <v>11</v>
      </c>
      <c r="F920" t="s">
        <v>9</v>
      </c>
      <c r="G920">
        <v>13041.921</v>
      </c>
    </row>
    <row r="921" spans="1:7" x14ac:dyDescent="0.2">
      <c r="A921">
        <v>35</v>
      </c>
      <c r="B921" t="s">
        <v>7</v>
      </c>
      <c r="C921">
        <v>34.21</v>
      </c>
      <c r="D921">
        <v>1</v>
      </c>
      <c r="E921" t="s">
        <v>11</v>
      </c>
      <c r="F921" t="s">
        <v>12</v>
      </c>
      <c r="G921">
        <v>5245.2268999999997</v>
      </c>
    </row>
    <row r="922" spans="1:7" x14ac:dyDescent="0.2">
      <c r="A922">
        <v>62</v>
      </c>
      <c r="B922" t="s">
        <v>7</v>
      </c>
      <c r="C922">
        <v>25</v>
      </c>
      <c r="D922">
        <v>0</v>
      </c>
      <c r="E922" t="s">
        <v>11</v>
      </c>
      <c r="F922" t="s">
        <v>9</v>
      </c>
      <c r="G922">
        <v>13451.121999999999</v>
      </c>
    </row>
    <row r="923" spans="1:7" x14ac:dyDescent="0.2">
      <c r="A923">
        <v>62</v>
      </c>
      <c r="B923" t="s">
        <v>7</v>
      </c>
      <c r="C923">
        <v>33.200000000000003</v>
      </c>
      <c r="D923">
        <v>0</v>
      </c>
      <c r="E923" t="s">
        <v>11</v>
      </c>
      <c r="F923" t="s">
        <v>9</v>
      </c>
      <c r="G923">
        <v>13462.52</v>
      </c>
    </row>
    <row r="924" spans="1:7" x14ac:dyDescent="0.2">
      <c r="A924">
        <v>38</v>
      </c>
      <c r="B924" t="s">
        <v>10</v>
      </c>
      <c r="C924">
        <v>31</v>
      </c>
      <c r="D924">
        <v>1</v>
      </c>
      <c r="E924" t="s">
        <v>11</v>
      </c>
      <c r="F924" t="s">
        <v>9</v>
      </c>
      <c r="G924">
        <v>5488.2619999999997</v>
      </c>
    </row>
    <row r="925" spans="1:7" x14ac:dyDescent="0.2">
      <c r="A925">
        <v>34</v>
      </c>
      <c r="B925" t="s">
        <v>10</v>
      </c>
      <c r="C925">
        <v>35.814999999999998</v>
      </c>
      <c r="D925">
        <v>0</v>
      </c>
      <c r="E925" t="s">
        <v>11</v>
      </c>
      <c r="F925" t="s">
        <v>13</v>
      </c>
      <c r="G925">
        <v>4320.4108500000002</v>
      </c>
    </row>
    <row r="926" spans="1:7" x14ac:dyDescent="0.2">
      <c r="A926">
        <v>43</v>
      </c>
      <c r="B926" t="s">
        <v>10</v>
      </c>
      <c r="C926">
        <v>23.2</v>
      </c>
      <c r="D926">
        <v>0</v>
      </c>
      <c r="E926" t="s">
        <v>11</v>
      </c>
      <c r="F926" t="s">
        <v>9</v>
      </c>
      <c r="G926">
        <v>6250.4350000000004</v>
      </c>
    </row>
    <row r="927" spans="1:7" x14ac:dyDescent="0.2">
      <c r="A927">
        <v>50</v>
      </c>
      <c r="B927" t="s">
        <v>10</v>
      </c>
      <c r="C927">
        <v>32.11</v>
      </c>
      <c r="D927">
        <v>2</v>
      </c>
      <c r="E927" t="s">
        <v>11</v>
      </c>
      <c r="F927" t="s">
        <v>14</v>
      </c>
      <c r="G927">
        <v>25333.332839999999</v>
      </c>
    </row>
    <row r="928" spans="1:7" x14ac:dyDescent="0.2">
      <c r="A928">
        <v>19</v>
      </c>
      <c r="B928" t="s">
        <v>7</v>
      </c>
      <c r="C928">
        <v>23.4</v>
      </c>
      <c r="D928">
        <v>2</v>
      </c>
      <c r="E928" t="s">
        <v>11</v>
      </c>
      <c r="F928" t="s">
        <v>9</v>
      </c>
      <c r="G928">
        <v>2913.569</v>
      </c>
    </row>
    <row r="929" spans="1:7" x14ac:dyDescent="0.2">
      <c r="A929">
        <v>57</v>
      </c>
      <c r="B929" t="s">
        <v>7</v>
      </c>
      <c r="C929">
        <v>20.100000000000001</v>
      </c>
      <c r="D929">
        <v>1</v>
      </c>
      <c r="E929" t="s">
        <v>11</v>
      </c>
      <c r="F929" t="s">
        <v>9</v>
      </c>
      <c r="G929">
        <v>12032.325999999999</v>
      </c>
    </row>
    <row r="930" spans="1:7" x14ac:dyDescent="0.2">
      <c r="A930">
        <v>62</v>
      </c>
      <c r="B930" t="s">
        <v>7</v>
      </c>
      <c r="C930">
        <v>39.159999999999997</v>
      </c>
      <c r="D930">
        <v>0</v>
      </c>
      <c r="E930" t="s">
        <v>11</v>
      </c>
      <c r="F930" t="s">
        <v>12</v>
      </c>
      <c r="G930">
        <v>13470.804400000001</v>
      </c>
    </row>
    <row r="931" spans="1:7" x14ac:dyDescent="0.2">
      <c r="A931">
        <v>41</v>
      </c>
      <c r="B931" t="s">
        <v>10</v>
      </c>
      <c r="C931">
        <v>34.21</v>
      </c>
      <c r="D931">
        <v>1</v>
      </c>
      <c r="E931" t="s">
        <v>11</v>
      </c>
      <c r="F931" t="s">
        <v>12</v>
      </c>
      <c r="G931">
        <v>6289.7548999999999</v>
      </c>
    </row>
    <row r="932" spans="1:7" x14ac:dyDescent="0.2">
      <c r="A932">
        <v>26</v>
      </c>
      <c r="B932" t="s">
        <v>10</v>
      </c>
      <c r="C932">
        <v>46.53</v>
      </c>
      <c r="D932">
        <v>1</v>
      </c>
      <c r="E932" t="s">
        <v>11</v>
      </c>
      <c r="F932" t="s">
        <v>12</v>
      </c>
      <c r="G932">
        <v>2927.0646999999999</v>
      </c>
    </row>
    <row r="933" spans="1:7" x14ac:dyDescent="0.2">
      <c r="A933">
        <v>39</v>
      </c>
      <c r="B933" t="s">
        <v>7</v>
      </c>
      <c r="C933">
        <v>32.5</v>
      </c>
      <c r="D933">
        <v>1</v>
      </c>
      <c r="E933" t="s">
        <v>11</v>
      </c>
      <c r="F933" t="s">
        <v>9</v>
      </c>
      <c r="G933">
        <v>6238.2979999999998</v>
      </c>
    </row>
    <row r="934" spans="1:7" x14ac:dyDescent="0.2">
      <c r="A934">
        <v>46</v>
      </c>
      <c r="B934" t="s">
        <v>10</v>
      </c>
      <c r="C934">
        <v>25.8</v>
      </c>
      <c r="D934">
        <v>5</v>
      </c>
      <c r="E934" t="s">
        <v>11</v>
      </c>
      <c r="F934" t="s">
        <v>9</v>
      </c>
      <c r="G934">
        <v>10096.969999999999</v>
      </c>
    </row>
    <row r="935" spans="1:7" x14ac:dyDescent="0.2">
      <c r="A935">
        <v>45</v>
      </c>
      <c r="B935" t="s">
        <v>7</v>
      </c>
      <c r="C935">
        <v>35.299999999999997</v>
      </c>
      <c r="D935">
        <v>0</v>
      </c>
      <c r="E935" t="s">
        <v>11</v>
      </c>
      <c r="F935" t="s">
        <v>9</v>
      </c>
      <c r="G935">
        <v>7348.1419999999998</v>
      </c>
    </row>
    <row r="936" spans="1:7" x14ac:dyDescent="0.2">
      <c r="A936">
        <v>32</v>
      </c>
      <c r="B936" t="s">
        <v>10</v>
      </c>
      <c r="C936">
        <v>37.18</v>
      </c>
      <c r="D936">
        <v>2</v>
      </c>
      <c r="E936" t="s">
        <v>11</v>
      </c>
      <c r="F936" t="s">
        <v>12</v>
      </c>
      <c r="G936">
        <v>4673.3922000000002</v>
      </c>
    </row>
    <row r="937" spans="1:7" x14ac:dyDescent="0.2">
      <c r="A937">
        <v>59</v>
      </c>
      <c r="B937" t="s">
        <v>7</v>
      </c>
      <c r="C937">
        <v>27.5</v>
      </c>
      <c r="D937">
        <v>0</v>
      </c>
      <c r="E937" t="s">
        <v>11</v>
      </c>
      <c r="F937" t="s">
        <v>9</v>
      </c>
      <c r="G937">
        <v>12233.828</v>
      </c>
    </row>
    <row r="938" spans="1:7" x14ac:dyDescent="0.2">
      <c r="A938">
        <v>44</v>
      </c>
      <c r="B938" t="s">
        <v>10</v>
      </c>
      <c r="C938">
        <v>29.734999999999999</v>
      </c>
      <c r="D938">
        <v>2</v>
      </c>
      <c r="E938" t="s">
        <v>11</v>
      </c>
      <c r="F938" t="s">
        <v>14</v>
      </c>
      <c r="G938">
        <v>32108.662820000001</v>
      </c>
    </row>
    <row r="939" spans="1:7" x14ac:dyDescent="0.2">
      <c r="A939">
        <v>39</v>
      </c>
      <c r="B939" t="s">
        <v>7</v>
      </c>
      <c r="C939">
        <v>24.225000000000001</v>
      </c>
      <c r="D939">
        <v>5</v>
      </c>
      <c r="E939" t="s">
        <v>11</v>
      </c>
      <c r="F939" t="s">
        <v>13</v>
      </c>
      <c r="G939">
        <v>8965.7957499999993</v>
      </c>
    </row>
    <row r="940" spans="1:7" x14ac:dyDescent="0.2">
      <c r="A940">
        <v>18</v>
      </c>
      <c r="B940" t="s">
        <v>10</v>
      </c>
      <c r="C940">
        <v>26.18</v>
      </c>
      <c r="D940">
        <v>2</v>
      </c>
      <c r="E940" t="s">
        <v>11</v>
      </c>
      <c r="F940" t="s">
        <v>12</v>
      </c>
      <c r="G940">
        <v>2304.0021999999999</v>
      </c>
    </row>
    <row r="941" spans="1:7" x14ac:dyDescent="0.2">
      <c r="A941">
        <v>53</v>
      </c>
      <c r="B941" t="s">
        <v>10</v>
      </c>
      <c r="C941">
        <v>29.48</v>
      </c>
      <c r="D941">
        <v>0</v>
      </c>
      <c r="E941" t="s">
        <v>11</v>
      </c>
      <c r="F941" t="s">
        <v>12</v>
      </c>
      <c r="G941">
        <v>9487.6442000000006</v>
      </c>
    </row>
    <row r="942" spans="1:7" x14ac:dyDescent="0.2">
      <c r="A942">
        <v>18</v>
      </c>
      <c r="B942" t="s">
        <v>10</v>
      </c>
      <c r="C942">
        <v>23.21</v>
      </c>
      <c r="D942">
        <v>0</v>
      </c>
      <c r="E942" t="s">
        <v>11</v>
      </c>
      <c r="F942" t="s">
        <v>12</v>
      </c>
      <c r="G942">
        <v>1121.8739</v>
      </c>
    </row>
    <row r="943" spans="1:7" x14ac:dyDescent="0.2">
      <c r="A943">
        <v>50</v>
      </c>
      <c r="B943" t="s">
        <v>7</v>
      </c>
      <c r="C943">
        <v>46.09</v>
      </c>
      <c r="D943">
        <v>1</v>
      </c>
      <c r="E943" t="s">
        <v>11</v>
      </c>
      <c r="F943" t="s">
        <v>12</v>
      </c>
      <c r="G943">
        <v>9549.5650999999998</v>
      </c>
    </row>
    <row r="944" spans="1:7" x14ac:dyDescent="0.2">
      <c r="A944">
        <v>18</v>
      </c>
      <c r="B944" t="s">
        <v>7</v>
      </c>
      <c r="C944">
        <v>40.185000000000002</v>
      </c>
      <c r="D944">
        <v>0</v>
      </c>
      <c r="E944" t="s">
        <v>11</v>
      </c>
      <c r="F944" t="s">
        <v>14</v>
      </c>
      <c r="G944">
        <v>2217.4691499999999</v>
      </c>
    </row>
    <row r="945" spans="1:7" x14ac:dyDescent="0.2">
      <c r="A945">
        <v>19</v>
      </c>
      <c r="B945" t="s">
        <v>10</v>
      </c>
      <c r="C945">
        <v>22.61</v>
      </c>
      <c r="D945">
        <v>0</v>
      </c>
      <c r="E945" t="s">
        <v>11</v>
      </c>
      <c r="F945" t="s">
        <v>13</v>
      </c>
      <c r="G945">
        <v>1628.4709</v>
      </c>
    </row>
    <row r="946" spans="1:7" x14ac:dyDescent="0.2">
      <c r="A946">
        <v>62</v>
      </c>
      <c r="B946" t="s">
        <v>10</v>
      </c>
      <c r="C946">
        <v>39.93</v>
      </c>
      <c r="D946">
        <v>0</v>
      </c>
      <c r="E946" t="s">
        <v>11</v>
      </c>
      <c r="F946" t="s">
        <v>12</v>
      </c>
      <c r="G946">
        <v>12982.8747</v>
      </c>
    </row>
    <row r="947" spans="1:7" x14ac:dyDescent="0.2">
      <c r="A947">
        <v>56</v>
      </c>
      <c r="B947" t="s">
        <v>7</v>
      </c>
      <c r="C947">
        <v>35.799999999999997</v>
      </c>
      <c r="D947">
        <v>1</v>
      </c>
      <c r="E947" t="s">
        <v>11</v>
      </c>
      <c r="F947" t="s">
        <v>9</v>
      </c>
      <c r="G947">
        <v>11674.13</v>
      </c>
    </row>
    <row r="948" spans="1:7" x14ac:dyDescent="0.2">
      <c r="A948">
        <v>42</v>
      </c>
      <c r="B948" t="s">
        <v>10</v>
      </c>
      <c r="C948">
        <v>35.799999999999997</v>
      </c>
      <c r="D948">
        <v>2</v>
      </c>
      <c r="E948" t="s">
        <v>11</v>
      </c>
      <c r="F948" t="s">
        <v>9</v>
      </c>
      <c r="G948">
        <v>7160.0940000000001</v>
      </c>
    </row>
    <row r="949" spans="1:7" x14ac:dyDescent="0.2">
      <c r="A949">
        <v>37</v>
      </c>
      <c r="B949" t="s">
        <v>10</v>
      </c>
      <c r="C949">
        <v>34.200000000000003</v>
      </c>
      <c r="D949">
        <v>1</v>
      </c>
      <c r="E949" t="s">
        <v>8</v>
      </c>
      <c r="F949" t="s">
        <v>14</v>
      </c>
      <c r="G949">
        <v>39047.285000000003</v>
      </c>
    </row>
    <row r="950" spans="1:7" x14ac:dyDescent="0.2">
      <c r="A950">
        <v>42</v>
      </c>
      <c r="B950" t="s">
        <v>10</v>
      </c>
      <c r="C950">
        <v>31.254999999999999</v>
      </c>
      <c r="D950">
        <v>0</v>
      </c>
      <c r="E950" t="s">
        <v>11</v>
      </c>
      <c r="F950" t="s">
        <v>13</v>
      </c>
      <c r="G950">
        <v>6358.7764500000003</v>
      </c>
    </row>
    <row r="951" spans="1:7" x14ac:dyDescent="0.2">
      <c r="A951">
        <v>25</v>
      </c>
      <c r="B951" t="s">
        <v>10</v>
      </c>
      <c r="C951">
        <v>29.7</v>
      </c>
      <c r="D951">
        <v>3</v>
      </c>
      <c r="E951" t="s">
        <v>8</v>
      </c>
      <c r="F951" t="s">
        <v>9</v>
      </c>
      <c r="G951">
        <v>19933.457999999999</v>
      </c>
    </row>
    <row r="952" spans="1:7" x14ac:dyDescent="0.2">
      <c r="A952">
        <v>57</v>
      </c>
      <c r="B952" t="s">
        <v>10</v>
      </c>
      <c r="C952">
        <v>18.335000000000001</v>
      </c>
      <c r="D952">
        <v>0</v>
      </c>
      <c r="E952" t="s">
        <v>11</v>
      </c>
      <c r="F952" t="s">
        <v>14</v>
      </c>
      <c r="G952">
        <v>11534.872649999999</v>
      </c>
    </row>
    <row r="953" spans="1:7" x14ac:dyDescent="0.2">
      <c r="A953">
        <v>51</v>
      </c>
      <c r="B953" t="s">
        <v>10</v>
      </c>
      <c r="C953">
        <v>42.9</v>
      </c>
      <c r="D953">
        <v>2</v>
      </c>
      <c r="E953" t="s">
        <v>8</v>
      </c>
      <c r="F953" t="s">
        <v>12</v>
      </c>
      <c r="G953">
        <v>47462.894</v>
      </c>
    </row>
    <row r="954" spans="1:7" x14ac:dyDescent="0.2">
      <c r="A954">
        <v>30</v>
      </c>
      <c r="B954" t="s">
        <v>7</v>
      </c>
      <c r="C954">
        <v>28.405000000000001</v>
      </c>
      <c r="D954">
        <v>1</v>
      </c>
      <c r="E954" t="s">
        <v>11</v>
      </c>
      <c r="F954" t="s">
        <v>13</v>
      </c>
      <c r="G954">
        <v>4527.1829500000003</v>
      </c>
    </row>
    <row r="955" spans="1:7" x14ac:dyDescent="0.2">
      <c r="A955">
        <v>44</v>
      </c>
      <c r="B955" t="s">
        <v>10</v>
      </c>
      <c r="C955">
        <v>30.2</v>
      </c>
      <c r="D955">
        <v>2</v>
      </c>
      <c r="E955" t="s">
        <v>8</v>
      </c>
      <c r="F955" t="s">
        <v>9</v>
      </c>
      <c r="G955">
        <v>38998.546000000002</v>
      </c>
    </row>
    <row r="956" spans="1:7" x14ac:dyDescent="0.2">
      <c r="A956">
        <v>34</v>
      </c>
      <c r="B956" t="s">
        <v>10</v>
      </c>
      <c r="C956">
        <v>27.835000000000001</v>
      </c>
      <c r="D956">
        <v>1</v>
      </c>
      <c r="E956" t="s">
        <v>8</v>
      </c>
      <c r="F956" t="s">
        <v>13</v>
      </c>
      <c r="G956">
        <v>20009.63365</v>
      </c>
    </row>
    <row r="957" spans="1:7" x14ac:dyDescent="0.2">
      <c r="A957">
        <v>31</v>
      </c>
      <c r="B957" t="s">
        <v>10</v>
      </c>
      <c r="C957">
        <v>39.49</v>
      </c>
      <c r="D957">
        <v>1</v>
      </c>
      <c r="E957" t="s">
        <v>11</v>
      </c>
      <c r="F957" t="s">
        <v>12</v>
      </c>
      <c r="G957">
        <v>3875.7341000000001</v>
      </c>
    </row>
    <row r="958" spans="1:7" x14ac:dyDescent="0.2">
      <c r="A958">
        <v>54</v>
      </c>
      <c r="B958" t="s">
        <v>10</v>
      </c>
      <c r="C958">
        <v>30.8</v>
      </c>
      <c r="D958">
        <v>1</v>
      </c>
      <c r="E958" t="s">
        <v>8</v>
      </c>
      <c r="F958" t="s">
        <v>12</v>
      </c>
      <c r="G958">
        <v>41999.519999999997</v>
      </c>
    </row>
    <row r="959" spans="1:7" x14ac:dyDescent="0.2">
      <c r="A959">
        <v>24</v>
      </c>
      <c r="B959" t="s">
        <v>10</v>
      </c>
      <c r="C959">
        <v>26.79</v>
      </c>
      <c r="D959">
        <v>1</v>
      </c>
      <c r="E959" t="s">
        <v>11</v>
      </c>
      <c r="F959" t="s">
        <v>13</v>
      </c>
      <c r="G959">
        <v>12609.88702</v>
      </c>
    </row>
    <row r="960" spans="1:7" x14ac:dyDescent="0.2">
      <c r="A960">
        <v>43</v>
      </c>
      <c r="B960" t="s">
        <v>10</v>
      </c>
      <c r="C960">
        <v>34.96</v>
      </c>
      <c r="D960">
        <v>1</v>
      </c>
      <c r="E960" t="s">
        <v>8</v>
      </c>
      <c r="F960" t="s">
        <v>14</v>
      </c>
      <c r="G960">
        <v>41034.221400000002</v>
      </c>
    </row>
    <row r="961" spans="1:7" x14ac:dyDescent="0.2">
      <c r="A961">
        <v>48</v>
      </c>
      <c r="B961" t="s">
        <v>10</v>
      </c>
      <c r="C961">
        <v>36.67</v>
      </c>
      <c r="D961">
        <v>1</v>
      </c>
      <c r="E961" t="s">
        <v>11</v>
      </c>
      <c r="F961" t="s">
        <v>13</v>
      </c>
      <c r="G961">
        <v>28468.919010000001</v>
      </c>
    </row>
    <row r="962" spans="1:7" x14ac:dyDescent="0.2">
      <c r="A962">
        <v>19</v>
      </c>
      <c r="B962" t="s">
        <v>7</v>
      </c>
      <c r="C962">
        <v>39.615000000000002</v>
      </c>
      <c r="D962">
        <v>1</v>
      </c>
      <c r="E962" t="s">
        <v>11</v>
      </c>
      <c r="F962" t="s">
        <v>13</v>
      </c>
      <c r="G962">
        <v>2730.1078499999999</v>
      </c>
    </row>
    <row r="963" spans="1:7" x14ac:dyDescent="0.2">
      <c r="A963">
        <v>29</v>
      </c>
      <c r="B963" t="s">
        <v>7</v>
      </c>
      <c r="C963">
        <v>25.9</v>
      </c>
      <c r="D963">
        <v>0</v>
      </c>
      <c r="E963" t="s">
        <v>11</v>
      </c>
      <c r="F963" t="s">
        <v>9</v>
      </c>
      <c r="G963">
        <v>3353.2840000000001</v>
      </c>
    </row>
    <row r="964" spans="1:7" x14ac:dyDescent="0.2">
      <c r="A964">
        <v>63</v>
      </c>
      <c r="B964" t="s">
        <v>7</v>
      </c>
      <c r="C964">
        <v>35.200000000000003</v>
      </c>
      <c r="D964">
        <v>1</v>
      </c>
      <c r="E964" t="s">
        <v>11</v>
      </c>
      <c r="F964" t="s">
        <v>12</v>
      </c>
      <c r="G964">
        <v>14474.674999999999</v>
      </c>
    </row>
    <row r="965" spans="1:7" x14ac:dyDescent="0.2">
      <c r="A965">
        <v>46</v>
      </c>
      <c r="B965" t="s">
        <v>10</v>
      </c>
      <c r="C965">
        <v>24.795000000000002</v>
      </c>
      <c r="D965">
        <v>3</v>
      </c>
      <c r="E965" t="s">
        <v>11</v>
      </c>
      <c r="F965" t="s">
        <v>14</v>
      </c>
      <c r="G965">
        <v>9500.5730500000009</v>
      </c>
    </row>
    <row r="966" spans="1:7" x14ac:dyDescent="0.2">
      <c r="A966">
        <v>52</v>
      </c>
      <c r="B966" t="s">
        <v>10</v>
      </c>
      <c r="C966">
        <v>36.765000000000001</v>
      </c>
      <c r="D966">
        <v>2</v>
      </c>
      <c r="E966" t="s">
        <v>11</v>
      </c>
      <c r="F966" t="s">
        <v>13</v>
      </c>
      <c r="G966">
        <v>26467.09737</v>
      </c>
    </row>
    <row r="967" spans="1:7" x14ac:dyDescent="0.2">
      <c r="A967">
        <v>35</v>
      </c>
      <c r="B967" t="s">
        <v>10</v>
      </c>
      <c r="C967">
        <v>27.1</v>
      </c>
      <c r="D967">
        <v>1</v>
      </c>
      <c r="E967" t="s">
        <v>11</v>
      </c>
      <c r="F967" t="s">
        <v>9</v>
      </c>
      <c r="G967">
        <v>4746.3440000000001</v>
      </c>
    </row>
    <row r="968" spans="1:7" x14ac:dyDescent="0.2">
      <c r="A968">
        <v>51</v>
      </c>
      <c r="B968" t="s">
        <v>10</v>
      </c>
      <c r="C968">
        <v>24.795000000000002</v>
      </c>
      <c r="D968">
        <v>2</v>
      </c>
      <c r="E968" t="s">
        <v>8</v>
      </c>
      <c r="F968" t="s">
        <v>13</v>
      </c>
      <c r="G968">
        <v>23967.38305</v>
      </c>
    </row>
    <row r="969" spans="1:7" x14ac:dyDescent="0.2">
      <c r="A969">
        <v>44</v>
      </c>
      <c r="B969" t="s">
        <v>10</v>
      </c>
      <c r="C969">
        <v>25.364999999999998</v>
      </c>
      <c r="D969">
        <v>1</v>
      </c>
      <c r="E969" t="s">
        <v>11</v>
      </c>
      <c r="F969" t="s">
        <v>13</v>
      </c>
      <c r="G969">
        <v>7518.0253499999999</v>
      </c>
    </row>
    <row r="970" spans="1:7" x14ac:dyDescent="0.2">
      <c r="A970">
        <v>21</v>
      </c>
      <c r="B970" t="s">
        <v>10</v>
      </c>
      <c r="C970">
        <v>25.745000000000001</v>
      </c>
      <c r="D970">
        <v>2</v>
      </c>
      <c r="E970" t="s">
        <v>11</v>
      </c>
      <c r="F970" t="s">
        <v>14</v>
      </c>
      <c r="G970">
        <v>3279.8685500000001</v>
      </c>
    </row>
    <row r="971" spans="1:7" x14ac:dyDescent="0.2">
      <c r="A971">
        <v>39</v>
      </c>
      <c r="B971" t="s">
        <v>7</v>
      </c>
      <c r="C971">
        <v>34.32</v>
      </c>
      <c r="D971">
        <v>5</v>
      </c>
      <c r="E971" t="s">
        <v>11</v>
      </c>
      <c r="F971" t="s">
        <v>12</v>
      </c>
      <c r="G971">
        <v>8596.8277999999991</v>
      </c>
    </row>
    <row r="972" spans="1:7" x14ac:dyDescent="0.2">
      <c r="A972">
        <v>50</v>
      </c>
      <c r="B972" t="s">
        <v>7</v>
      </c>
      <c r="C972">
        <v>28.16</v>
      </c>
      <c r="D972">
        <v>3</v>
      </c>
      <c r="E972" t="s">
        <v>11</v>
      </c>
      <c r="F972" t="s">
        <v>12</v>
      </c>
      <c r="G972">
        <v>10702.642400000001</v>
      </c>
    </row>
    <row r="973" spans="1:7" x14ac:dyDescent="0.2">
      <c r="A973">
        <v>34</v>
      </c>
      <c r="B973" t="s">
        <v>7</v>
      </c>
      <c r="C973">
        <v>23.56</v>
      </c>
      <c r="D973">
        <v>0</v>
      </c>
      <c r="E973" t="s">
        <v>11</v>
      </c>
      <c r="F973" t="s">
        <v>14</v>
      </c>
      <c r="G973">
        <v>4992.3764000000001</v>
      </c>
    </row>
    <row r="974" spans="1:7" x14ac:dyDescent="0.2">
      <c r="A974">
        <v>22</v>
      </c>
      <c r="B974" t="s">
        <v>7</v>
      </c>
      <c r="C974">
        <v>20.234999999999999</v>
      </c>
      <c r="D974">
        <v>0</v>
      </c>
      <c r="E974" t="s">
        <v>11</v>
      </c>
      <c r="F974" t="s">
        <v>13</v>
      </c>
      <c r="G974">
        <v>2527.8186500000002</v>
      </c>
    </row>
    <row r="975" spans="1:7" x14ac:dyDescent="0.2">
      <c r="A975">
        <v>19</v>
      </c>
      <c r="B975" t="s">
        <v>7</v>
      </c>
      <c r="C975">
        <v>40.5</v>
      </c>
      <c r="D975">
        <v>0</v>
      </c>
      <c r="E975" t="s">
        <v>11</v>
      </c>
      <c r="F975" t="s">
        <v>9</v>
      </c>
      <c r="G975">
        <v>1759.338</v>
      </c>
    </row>
    <row r="976" spans="1:7" x14ac:dyDescent="0.2">
      <c r="A976">
        <v>26</v>
      </c>
      <c r="B976" t="s">
        <v>10</v>
      </c>
      <c r="C976">
        <v>35.42</v>
      </c>
      <c r="D976">
        <v>0</v>
      </c>
      <c r="E976" t="s">
        <v>11</v>
      </c>
      <c r="F976" t="s">
        <v>12</v>
      </c>
      <c r="G976">
        <v>2322.6217999999999</v>
      </c>
    </row>
    <row r="977" spans="1:7" x14ac:dyDescent="0.2">
      <c r="A977">
        <v>29</v>
      </c>
      <c r="B977" t="s">
        <v>10</v>
      </c>
      <c r="C977">
        <v>22.895</v>
      </c>
      <c r="D977">
        <v>0</v>
      </c>
      <c r="E977" t="s">
        <v>8</v>
      </c>
      <c r="F977" t="s">
        <v>14</v>
      </c>
      <c r="G977">
        <v>16138.762049999999</v>
      </c>
    </row>
    <row r="978" spans="1:7" x14ac:dyDescent="0.2">
      <c r="A978">
        <v>48</v>
      </c>
      <c r="B978" t="s">
        <v>10</v>
      </c>
      <c r="C978">
        <v>40.15</v>
      </c>
      <c r="D978">
        <v>0</v>
      </c>
      <c r="E978" t="s">
        <v>11</v>
      </c>
      <c r="F978" t="s">
        <v>12</v>
      </c>
      <c r="G978">
        <v>7804.1605</v>
      </c>
    </row>
    <row r="979" spans="1:7" x14ac:dyDescent="0.2">
      <c r="A979">
        <v>26</v>
      </c>
      <c r="B979" t="s">
        <v>10</v>
      </c>
      <c r="C979">
        <v>29.15</v>
      </c>
      <c r="D979">
        <v>1</v>
      </c>
      <c r="E979" t="s">
        <v>11</v>
      </c>
      <c r="F979" t="s">
        <v>12</v>
      </c>
      <c r="G979">
        <v>2902.9065000000001</v>
      </c>
    </row>
    <row r="980" spans="1:7" x14ac:dyDescent="0.2">
      <c r="A980">
        <v>45</v>
      </c>
      <c r="B980" t="s">
        <v>7</v>
      </c>
      <c r="C980">
        <v>39.994999999999997</v>
      </c>
      <c r="D980">
        <v>3</v>
      </c>
      <c r="E980" t="s">
        <v>11</v>
      </c>
      <c r="F980" t="s">
        <v>14</v>
      </c>
      <c r="G980">
        <v>9704.6680500000002</v>
      </c>
    </row>
    <row r="981" spans="1:7" x14ac:dyDescent="0.2">
      <c r="A981">
        <v>36</v>
      </c>
      <c r="B981" t="s">
        <v>7</v>
      </c>
      <c r="C981">
        <v>29.92</v>
      </c>
      <c r="D981">
        <v>0</v>
      </c>
      <c r="E981" t="s">
        <v>11</v>
      </c>
      <c r="F981" t="s">
        <v>12</v>
      </c>
      <c r="G981">
        <v>4889.0367999999999</v>
      </c>
    </row>
    <row r="982" spans="1:7" x14ac:dyDescent="0.2">
      <c r="A982">
        <v>54</v>
      </c>
      <c r="B982" t="s">
        <v>10</v>
      </c>
      <c r="C982">
        <v>25.46</v>
      </c>
      <c r="D982">
        <v>1</v>
      </c>
      <c r="E982" t="s">
        <v>11</v>
      </c>
      <c r="F982" t="s">
        <v>14</v>
      </c>
      <c r="G982">
        <v>25517.11363</v>
      </c>
    </row>
    <row r="983" spans="1:7" x14ac:dyDescent="0.2">
      <c r="A983">
        <v>34</v>
      </c>
      <c r="B983" t="s">
        <v>10</v>
      </c>
      <c r="C983">
        <v>21.375</v>
      </c>
      <c r="D983">
        <v>0</v>
      </c>
      <c r="E983" t="s">
        <v>11</v>
      </c>
      <c r="F983" t="s">
        <v>14</v>
      </c>
      <c r="G983">
        <v>4500.33925</v>
      </c>
    </row>
    <row r="984" spans="1:7" x14ac:dyDescent="0.2">
      <c r="A984">
        <v>31</v>
      </c>
      <c r="B984" t="s">
        <v>10</v>
      </c>
      <c r="C984">
        <v>25.9</v>
      </c>
      <c r="D984">
        <v>3</v>
      </c>
      <c r="E984" t="s">
        <v>8</v>
      </c>
      <c r="F984" t="s">
        <v>9</v>
      </c>
      <c r="G984">
        <v>19199.944</v>
      </c>
    </row>
    <row r="985" spans="1:7" x14ac:dyDescent="0.2">
      <c r="A985">
        <v>27</v>
      </c>
      <c r="B985" t="s">
        <v>7</v>
      </c>
      <c r="C985">
        <v>30.59</v>
      </c>
      <c r="D985">
        <v>1</v>
      </c>
      <c r="E985" t="s">
        <v>11</v>
      </c>
      <c r="F985" t="s">
        <v>14</v>
      </c>
      <c r="G985">
        <v>16796.411940000002</v>
      </c>
    </row>
    <row r="986" spans="1:7" x14ac:dyDescent="0.2">
      <c r="A986">
        <v>20</v>
      </c>
      <c r="B986" t="s">
        <v>10</v>
      </c>
      <c r="C986">
        <v>30.114999999999998</v>
      </c>
      <c r="D986">
        <v>5</v>
      </c>
      <c r="E986" t="s">
        <v>11</v>
      </c>
      <c r="F986" t="s">
        <v>14</v>
      </c>
      <c r="G986">
        <v>4915.0598499999996</v>
      </c>
    </row>
    <row r="987" spans="1:7" x14ac:dyDescent="0.2">
      <c r="A987">
        <v>44</v>
      </c>
      <c r="B987" t="s">
        <v>7</v>
      </c>
      <c r="C987">
        <v>25.8</v>
      </c>
      <c r="D987">
        <v>1</v>
      </c>
      <c r="E987" t="s">
        <v>11</v>
      </c>
      <c r="F987" t="s">
        <v>9</v>
      </c>
      <c r="G987">
        <v>7624.63</v>
      </c>
    </row>
    <row r="988" spans="1:7" x14ac:dyDescent="0.2">
      <c r="A988">
        <v>43</v>
      </c>
      <c r="B988" t="s">
        <v>10</v>
      </c>
      <c r="C988">
        <v>30.114999999999998</v>
      </c>
      <c r="D988">
        <v>3</v>
      </c>
      <c r="E988" t="s">
        <v>11</v>
      </c>
      <c r="F988" t="s">
        <v>13</v>
      </c>
      <c r="G988">
        <v>8410.0468500000006</v>
      </c>
    </row>
    <row r="989" spans="1:7" x14ac:dyDescent="0.2">
      <c r="A989">
        <v>45</v>
      </c>
      <c r="B989" t="s">
        <v>7</v>
      </c>
      <c r="C989">
        <v>27.645</v>
      </c>
      <c r="D989">
        <v>1</v>
      </c>
      <c r="E989" t="s">
        <v>11</v>
      </c>
      <c r="F989" t="s">
        <v>13</v>
      </c>
      <c r="G989">
        <v>28340.188849999999</v>
      </c>
    </row>
    <row r="990" spans="1:7" x14ac:dyDescent="0.2">
      <c r="A990">
        <v>34</v>
      </c>
      <c r="B990" t="s">
        <v>10</v>
      </c>
      <c r="C990">
        <v>34.674999999999997</v>
      </c>
      <c r="D990">
        <v>0</v>
      </c>
      <c r="E990" t="s">
        <v>11</v>
      </c>
      <c r="F990" t="s">
        <v>14</v>
      </c>
      <c r="G990">
        <v>4518.8262500000001</v>
      </c>
    </row>
    <row r="991" spans="1:7" x14ac:dyDescent="0.2">
      <c r="A991">
        <v>24</v>
      </c>
      <c r="B991" t="s">
        <v>7</v>
      </c>
      <c r="C991">
        <v>20.52</v>
      </c>
      <c r="D991">
        <v>0</v>
      </c>
      <c r="E991" t="s">
        <v>8</v>
      </c>
      <c r="F991" t="s">
        <v>14</v>
      </c>
      <c r="G991">
        <v>14571.890799999999</v>
      </c>
    </row>
    <row r="992" spans="1:7" x14ac:dyDescent="0.2">
      <c r="A992">
        <v>26</v>
      </c>
      <c r="B992" t="s">
        <v>7</v>
      </c>
      <c r="C992">
        <v>19.8</v>
      </c>
      <c r="D992">
        <v>1</v>
      </c>
      <c r="E992" t="s">
        <v>11</v>
      </c>
      <c r="F992" t="s">
        <v>9</v>
      </c>
      <c r="G992">
        <v>3378.91</v>
      </c>
    </row>
    <row r="993" spans="1:7" x14ac:dyDescent="0.2">
      <c r="A993">
        <v>38</v>
      </c>
      <c r="B993" t="s">
        <v>7</v>
      </c>
      <c r="C993">
        <v>27.835000000000001</v>
      </c>
      <c r="D993">
        <v>2</v>
      </c>
      <c r="E993" t="s">
        <v>11</v>
      </c>
      <c r="F993" t="s">
        <v>14</v>
      </c>
      <c r="G993">
        <v>7144.86265</v>
      </c>
    </row>
    <row r="994" spans="1:7" x14ac:dyDescent="0.2">
      <c r="A994">
        <v>50</v>
      </c>
      <c r="B994" t="s">
        <v>7</v>
      </c>
      <c r="C994">
        <v>31.6</v>
      </c>
      <c r="D994">
        <v>2</v>
      </c>
      <c r="E994" t="s">
        <v>11</v>
      </c>
      <c r="F994" t="s">
        <v>9</v>
      </c>
      <c r="G994">
        <v>10118.424000000001</v>
      </c>
    </row>
    <row r="995" spans="1:7" x14ac:dyDescent="0.2">
      <c r="A995">
        <v>38</v>
      </c>
      <c r="B995" t="s">
        <v>10</v>
      </c>
      <c r="C995">
        <v>28.27</v>
      </c>
      <c r="D995">
        <v>1</v>
      </c>
      <c r="E995" t="s">
        <v>11</v>
      </c>
      <c r="F995" t="s">
        <v>12</v>
      </c>
      <c r="G995">
        <v>5484.4673000000003</v>
      </c>
    </row>
    <row r="996" spans="1:7" x14ac:dyDescent="0.2">
      <c r="A996">
        <v>27</v>
      </c>
      <c r="B996" t="s">
        <v>7</v>
      </c>
      <c r="C996">
        <v>20.045000000000002</v>
      </c>
      <c r="D996">
        <v>3</v>
      </c>
      <c r="E996" t="s">
        <v>8</v>
      </c>
      <c r="F996" t="s">
        <v>13</v>
      </c>
      <c r="G996">
        <v>16420.494549999999</v>
      </c>
    </row>
    <row r="997" spans="1:7" x14ac:dyDescent="0.2">
      <c r="A997">
        <v>39</v>
      </c>
      <c r="B997" t="s">
        <v>7</v>
      </c>
      <c r="C997">
        <v>23.274999999999999</v>
      </c>
      <c r="D997">
        <v>3</v>
      </c>
      <c r="E997" t="s">
        <v>11</v>
      </c>
      <c r="F997" t="s">
        <v>14</v>
      </c>
      <c r="G997">
        <v>7986.4752500000004</v>
      </c>
    </row>
    <row r="998" spans="1:7" x14ac:dyDescent="0.2">
      <c r="A998">
        <v>39</v>
      </c>
      <c r="B998" t="s">
        <v>7</v>
      </c>
      <c r="C998">
        <v>34.1</v>
      </c>
      <c r="D998">
        <v>3</v>
      </c>
      <c r="E998" t="s">
        <v>11</v>
      </c>
      <c r="F998" t="s">
        <v>9</v>
      </c>
      <c r="G998">
        <v>7418.5219999999999</v>
      </c>
    </row>
    <row r="999" spans="1:7" x14ac:dyDescent="0.2">
      <c r="A999">
        <v>63</v>
      </c>
      <c r="B999" t="s">
        <v>7</v>
      </c>
      <c r="C999">
        <v>36.85</v>
      </c>
      <c r="D999">
        <v>0</v>
      </c>
      <c r="E999" t="s">
        <v>11</v>
      </c>
      <c r="F999" t="s">
        <v>12</v>
      </c>
      <c r="G999">
        <v>13887.968500000001</v>
      </c>
    </row>
    <row r="1000" spans="1:7" x14ac:dyDescent="0.2">
      <c r="A1000">
        <v>33</v>
      </c>
      <c r="B1000" t="s">
        <v>7</v>
      </c>
      <c r="C1000">
        <v>36.29</v>
      </c>
      <c r="D1000">
        <v>3</v>
      </c>
      <c r="E1000" t="s">
        <v>11</v>
      </c>
      <c r="F1000" t="s">
        <v>14</v>
      </c>
      <c r="G1000">
        <v>6551.7501000000002</v>
      </c>
    </row>
    <row r="1001" spans="1:7" x14ac:dyDescent="0.2">
      <c r="A1001">
        <v>36</v>
      </c>
      <c r="B1001" t="s">
        <v>7</v>
      </c>
      <c r="C1001">
        <v>26.885000000000002</v>
      </c>
      <c r="D1001">
        <v>0</v>
      </c>
      <c r="E1001" t="s">
        <v>11</v>
      </c>
      <c r="F1001" t="s">
        <v>13</v>
      </c>
      <c r="G1001">
        <v>5267.8181500000001</v>
      </c>
    </row>
    <row r="1002" spans="1:7" x14ac:dyDescent="0.2">
      <c r="A1002">
        <v>30</v>
      </c>
      <c r="B1002" t="s">
        <v>10</v>
      </c>
      <c r="C1002">
        <v>22.99</v>
      </c>
      <c r="D1002">
        <v>2</v>
      </c>
      <c r="E1002" t="s">
        <v>8</v>
      </c>
      <c r="F1002" t="s">
        <v>13</v>
      </c>
      <c r="G1002">
        <v>17361.766100000001</v>
      </c>
    </row>
    <row r="1003" spans="1:7" x14ac:dyDescent="0.2">
      <c r="A1003">
        <v>24</v>
      </c>
      <c r="B1003" t="s">
        <v>10</v>
      </c>
      <c r="C1003">
        <v>32.700000000000003</v>
      </c>
      <c r="D1003">
        <v>0</v>
      </c>
      <c r="E1003" t="s">
        <v>8</v>
      </c>
      <c r="F1003" t="s">
        <v>9</v>
      </c>
      <c r="G1003">
        <v>34472.841</v>
      </c>
    </row>
    <row r="1004" spans="1:7" x14ac:dyDescent="0.2">
      <c r="A1004">
        <v>24</v>
      </c>
      <c r="B1004" t="s">
        <v>10</v>
      </c>
      <c r="C1004">
        <v>25.8</v>
      </c>
      <c r="D1004">
        <v>0</v>
      </c>
      <c r="E1004" t="s">
        <v>11</v>
      </c>
      <c r="F1004" t="s">
        <v>9</v>
      </c>
      <c r="G1004">
        <v>1972.95</v>
      </c>
    </row>
    <row r="1005" spans="1:7" x14ac:dyDescent="0.2">
      <c r="A1005">
        <v>48</v>
      </c>
      <c r="B1005" t="s">
        <v>10</v>
      </c>
      <c r="C1005">
        <v>29.6</v>
      </c>
      <c r="D1005">
        <v>0</v>
      </c>
      <c r="E1005" t="s">
        <v>11</v>
      </c>
      <c r="F1005" t="s">
        <v>9</v>
      </c>
      <c r="G1005">
        <v>21232.182260000001</v>
      </c>
    </row>
    <row r="1006" spans="1:7" x14ac:dyDescent="0.2">
      <c r="A1006">
        <v>47</v>
      </c>
      <c r="B1006" t="s">
        <v>10</v>
      </c>
      <c r="C1006">
        <v>19.190000000000001</v>
      </c>
      <c r="D1006">
        <v>1</v>
      </c>
      <c r="E1006" t="s">
        <v>11</v>
      </c>
      <c r="F1006" t="s">
        <v>14</v>
      </c>
      <c r="G1006">
        <v>8627.5411000000004</v>
      </c>
    </row>
    <row r="1007" spans="1:7" x14ac:dyDescent="0.2">
      <c r="A1007">
        <v>29</v>
      </c>
      <c r="B1007" t="s">
        <v>10</v>
      </c>
      <c r="C1007">
        <v>31.73</v>
      </c>
      <c r="D1007">
        <v>2</v>
      </c>
      <c r="E1007" t="s">
        <v>11</v>
      </c>
      <c r="F1007" t="s">
        <v>13</v>
      </c>
      <c r="G1007">
        <v>4433.3877000000002</v>
      </c>
    </row>
    <row r="1008" spans="1:7" x14ac:dyDescent="0.2">
      <c r="A1008">
        <v>28</v>
      </c>
      <c r="B1008" t="s">
        <v>10</v>
      </c>
      <c r="C1008">
        <v>29.26</v>
      </c>
      <c r="D1008">
        <v>2</v>
      </c>
      <c r="E1008" t="s">
        <v>11</v>
      </c>
      <c r="F1008" t="s">
        <v>14</v>
      </c>
      <c r="G1008">
        <v>4438.2633999999998</v>
      </c>
    </row>
    <row r="1009" spans="1:7" x14ac:dyDescent="0.2">
      <c r="A1009">
        <v>47</v>
      </c>
      <c r="B1009" t="s">
        <v>10</v>
      </c>
      <c r="C1009">
        <v>28.215</v>
      </c>
      <c r="D1009">
        <v>3</v>
      </c>
      <c r="E1009" t="s">
        <v>8</v>
      </c>
      <c r="F1009" t="s">
        <v>13</v>
      </c>
      <c r="G1009">
        <v>24915.220850000002</v>
      </c>
    </row>
    <row r="1010" spans="1:7" x14ac:dyDescent="0.2">
      <c r="A1010">
        <v>25</v>
      </c>
      <c r="B1010" t="s">
        <v>10</v>
      </c>
      <c r="C1010">
        <v>24.984999999999999</v>
      </c>
      <c r="D1010">
        <v>2</v>
      </c>
      <c r="E1010" t="s">
        <v>11</v>
      </c>
      <c r="F1010" t="s">
        <v>14</v>
      </c>
      <c r="G1010">
        <v>23241.47453</v>
      </c>
    </row>
    <row r="1011" spans="1:7" x14ac:dyDescent="0.2">
      <c r="A1011">
        <v>51</v>
      </c>
      <c r="B1011" t="s">
        <v>10</v>
      </c>
      <c r="C1011">
        <v>27.74</v>
      </c>
      <c r="D1011">
        <v>1</v>
      </c>
      <c r="E1011" t="s">
        <v>11</v>
      </c>
      <c r="F1011" t="s">
        <v>14</v>
      </c>
      <c r="G1011">
        <v>9957.7216000000008</v>
      </c>
    </row>
    <row r="1012" spans="1:7" x14ac:dyDescent="0.2">
      <c r="A1012">
        <v>48</v>
      </c>
      <c r="B1012" t="s">
        <v>7</v>
      </c>
      <c r="C1012">
        <v>22.8</v>
      </c>
      <c r="D1012">
        <v>0</v>
      </c>
      <c r="E1012" t="s">
        <v>11</v>
      </c>
      <c r="F1012" t="s">
        <v>9</v>
      </c>
      <c r="G1012">
        <v>8269.0439999999999</v>
      </c>
    </row>
    <row r="1013" spans="1:7" x14ac:dyDescent="0.2">
      <c r="A1013">
        <v>43</v>
      </c>
      <c r="B1013" t="s">
        <v>10</v>
      </c>
      <c r="C1013">
        <v>20.13</v>
      </c>
      <c r="D1013">
        <v>2</v>
      </c>
      <c r="E1013" t="s">
        <v>8</v>
      </c>
      <c r="F1013" t="s">
        <v>12</v>
      </c>
      <c r="G1013">
        <v>18767.737700000001</v>
      </c>
    </row>
    <row r="1014" spans="1:7" x14ac:dyDescent="0.2">
      <c r="A1014">
        <v>61</v>
      </c>
      <c r="B1014" t="s">
        <v>7</v>
      </c>
      <c r="C1014">
        <v>33.33</v>
      </c>
      <c r="D1014">
        <v>4</v>
      </c>
      <c r="E1014" t="s">
        <v>11</v>
      </c>
      <c r="F1014" t="s">
        <v>12</v>
      </c>
      <c r="G1014">
        <v>36580.282160000002</v>
      </c>
    </row>
    <row r="1015" spans="1:7" x14ac:dyDescent="0.2">
      <c r="A1015">
        <v>48</v>
      </c>
      <c r="B1015" t="s">
        <v>10</v>
      </c>
      <c r="C1015">
        <v>32.299999999999997</v>
      </c>
      <c r="D1015">
        <v>1</v>
      </c>
      <c r="E1015" t="s">
        <v>11</v>
      </c>
      <c r="F1015" t="s">
        <v>13</v>
      </c>
      <c r="G1015">
        <v>8765.2489999999998</v>
      </c>
    </row>
    <row r="1016" spans="1:7" x14ac:dyDescent="0.2">
      <c r="A1016">
        <v>38</v>
      </c>
      <c r="B1016" t="s">
        <v>7</v>
      </c>
      <c r="C1016">
        <v>27.6</v>
      </c>
      <c r="D1016">
        <v>0</v>
      </c>
      <c r="E1016" t="s">
        <v>11</v>
      </c>
      <c r="F1016" t="s">
        <v>9</v>
      </c>
      <c r="G1016">
        <v>5383.5360000000001</v>
      </c>
    </row>
    <row r="1017" spans="1:7" x14ac:dyDescent="0.2">
      <c r="A1017">
        <v>59</v>
      </c>
      <c r="B1017" t="s">
        <v>10</v>
      </c>
      <c r="C1017">
        <v>25.46</v>
      </c>
      <c r="D1017">
        <v>0</v>
      </c>
      <c r="E1017" t="s">
        <v>11</v>
      </c>
      <c r="F1017" t="s">
        <v>13</v>
      </c>
      <c r="G1017">
        <v>12124.992399999999</v>
      </c>
    </row>
    <row r="1018" spans="1:7" x14ac:dyDescent="0.2">
      <c r="A1018">
        <v>19</v>
      </c>
      <c r="B1018" t="s">
        <v>7</v>
      </c>
      <c r="C1018">
        <v>24.605</v>
      </c>
      <c r="D1018">
        <v>1</v>
      </c>
      <c r="E1018" t="s">
        <v>11</v>
      </c>
      <c r="F1018" t="s">
        <v>13</v>
      </c>
      <c r="G1018">
        <v>2709.24395</v>
      </c>
    </row>
    <row r="1019" spans="1:7" x14ac:dyDescent="0.2">
      <c r="A1019">
        <v>26</v>
      </c>
      <c r="B1019" t="s">
        <v>7</v>
      </c>
      <c r="C1019">
        <v>34.200000000000003</v>
      </c>
      <c r="D1019">
        <v>2</v>
      </c>
      <c r="E1019" t="s">
        <v>11</v>
      </c>
      <c r="F1019" t="s">
        <v>9</v>
      </c>
      <c r="G1019">
        <v>3987.9259999999999</v>
      </c>
    </row>
    <row r="1020" spans="1:7" x14ac:dyDescent="0.2">
      <c r="A1020">
        <v>54</v>
      </c>
      <c r="B1020" t="s">
        <v>7</v>
      </c>
      <c r="C1020">
        <v>35.814999999999998</v>
      </c>
      <c r="D1020">
        <v>3</v>
      </c>
      <c r="E1020" t="s">
        <v>11</v>
      </c>
      <c r="F1020" t="s">
        <v>13</v>
      </c>
      <c r="G1020">
        <v>12495.290849999999</v>
      </c>
    </row>
    <row r="1021" spans="1:7" x14ac:dyDescent="0.2">
      <c r="A1021">
        <v>21</v>
      </c>
      <c r="B1021" t="s">
        <v>7</v>
      </c>
      <c r="C1021">
        <v>32.68</v>
      </c>
      <c r="D1021">
        <v>2</v>
      </c>
      <c r="E1021" t="s">
        <v>11</v>
      </c>
      <c r="F1021" t="s">
        <v>13</v>
      </c>
      <c r="G1021">
        <v>26018.950519999999</v>
      </c>
    </row>
    <row r="1022" spans="1:7" x14ac:dyDescent="0.2">
      <c r="A1022">
        <v>51</v>
      </c>
      <c r="B1022" t="s">
        <v>10</v>
      </c>
      <c r="C1022">
        <v>37</v>
      </c>
      <c r="D1022">
        <v>0</v>
      </c>
      <c r="E1022" t="s">
        <v>11</v>
      </c>
      <c r="F1022" t="s">
        <v>9</v>
      </c>
      <c r="G1022">
        <v>8798.5930000000008</v>
      </c>
    </row>
    <row r="1023" spans="1:7" x14ac:dyDescent="0.2">
      <c r="A1023">
        <v>22</v>
      </c>
      <c r="B1023" t="s">
        <v>7</v>
      </c>
      <c r="C1023">
        <v>31.02</v>
      </c>
      <c r="D1023">
        <v>3</v>
      </c>
      <c r="E1023" t="s">
        <v>8</v>
      </c>
      <c r="F1023" t="s">
        <v>12</v>
      </c>
      <c r="G1023">
        <v>35595.589800000002</v>
      </c>
    </row>
    <row r="1024" spans="1:7" x14ac:dyDescent="0.2">
      <c r="A1024">
        <v>47</v>
      </c>
      <c r="B1024" t="s">
        <v>10</v>
      </c>
      <c r="C1024">
        <v>36.08</v>
      </c>
      <c r="D1024">
        <v>1</v>
      </c>
      <c r="E1024" t="s">
        <v>8</v>
      </c>
      <c r="F1024" t="s">
        <v>12</v>
      </c>
      <c r="G1024">
        <v>42211.138200000001</v>
      </c>
    </row>
    <row r="1025" spans="1:7" x14ac:dyDescent="0.2">
      <c r="A1025">
        <v>18</v>
      </c>
      <c r="B1025" t="s">
        <v>10</v>
      </c>
      <c r="C1025">
        <v>23.32</v>
      </c>
      <c r="D1025">
        <v>1</v>
      </c>
      <c r="E1025" t="s">
        <v>11</v>
      </c>
      <c r="F1025" t="s">
        <v>12</v>
      </c>
      <c r="G1025">
        <v>1711.0268000000001</v>
      </c>
    </row>
    <row r="1026" spans="1:7" x14ac:dyDescent="0.2">
      <c r="A1026">
        <v>47</v>
      </c>
      <c r="B1026" t="s">
        <v>7</v>
      </c>
      <c r="C1026">
        <v>45.32</v>
      </c>
      <c r="D1026">
        <v>1</v>
      </c>
      <c r="E1026" t="s">
        <v>11</v>
      </c>
      <c r="F1026" t="s">
        <v>12</v>
      </c>
      <c r="G1026">
        <v>8569.8618000000006</v>
      </c>
    </row>
    <row r="1027" spans="1:7" x14ac:dyDescent="0.2">
      <c r="A1027">
        <v>21</v>
      </c>
      <c r="B1027" t="s">
        <v>7</v>
      </c>
      <c r="C1027">
        <v>34.6</v>
      </c>
      <c r="D1027">
        <v>0</v>
      </c>
      <c r="E1027" t="s">
        <v>11</v>
      </c>
      <c r="F1027" t="s">
        <v>9</v>
      </c>
      <c r="G1027">
        <v>2020.1769999999999</v>
      </c>
    </row>
    <row r="1028" spans="1:7" x14ac:dyDescent="0.2">
      <c r="A1028">
        <v>19</v>
      </c>
      <c r="B1028" t="s">
        <v>10</v>
      </c>
      <c r="C1028">
        <v>26.03</v>
      </c>
      <c r="D1028">
        <v>1</v>
      </c>
      <c r="E1028" t="s">
        <v>8</v>
      </c>
      <c r="F1028" t="s">
        <v>13</v>
      </c>
      <c r="G1028">
        <v>16450.894700000001</v>
      </c>
    </row>
    <row r="1029" spans="1:7" x14ac:dyDescent="0.2">
      <c r="A1029">
        <v>23</v>
      </c>
      <c r="B1029" t="s">
        <v>10</v>
      </c>
      <c r="C1029">
        <v>18.715</v>
      </c>
      <c r="D1029">
        <v>0</v>
      </c>
      <c r="E1029" t="s">
        <v>11</v>
      </c>
      <c r="F1029" t="s">
        <v>13</v>
      </c>
      <c r="G1029">
        <v>21595.382290000001</v>
      </c>
    </row>
    <row r="1030" spans="1:7" x14ac:dyDescent="0.2">
      <c r="A1030">
        <v>54</v>
      </c>
      <c r="B1030" t="s">
        <v>10</v>
      </c>
      <c r="C1030">
        <v>31.6</v>
      </c>
      <c r="D1030">
        <v>0</v>
      </c>
      <c r="E1030" t="s">
        <v>11</v>
      </c>
      <c r="F1030" t="s">
        <v>9</v>
      </c>
      <c r="G1030">
        <v>9850.4320000000007</v>
      </c>
    </row>
    <row r="1031" spans="1:7" x14ac:dyDescent="0.2">
      <c r="A1031">
        <v>37</v>
      </c>
      <c r="B1031" t="s">
        <v>7</v>
      </c>
      <c r="C1031">
        <v>17.29</v>
      </c>
      <c r="D1031">
        <v>2</v>
      </c>
      <c r="E1031" t="s">
        <v>11</v>
      </c>
      <c r="F1031" t="s">
        <v>14</v>
      </c>
      <c r="G1031">
        <v>6877.9800999999998</v>
      </c>
    </row>
    <row r="1032" spans="1:7" x14ac:dyDescent="0.2">
      <c r="A1032">
        <v>46</v>
      </c>
      <c r="B1032" t="s">
        <v>7</v>
      </c>
      <c r="C1032">
        <v>23.655000000000001</v>
      </c>
      <c r="D1032">
        <v>1</v>
      </c>
      <c r="E1032" t="s">
        <v>8</v>
      </c>
      <c r="F1032" t="s">
        <v>13</v>
      </c>
      <c r="G1032">
        <v>21677.283449999999</v>
      </c>
    </row>
    <row r="1033" spans="1:7" x14ac:dyDescent="0.2">
      <c r="A1033">
        <v>55</v>
      </c>
      <c r="B1033" t="s">
        <v>7</v>
      </c>
      <c r="C1033">
        <v>35.200000000000003</v>
      </c>
      <c r="D1033">
        <v>0</v>
      </c>
      <c r="E1033" t="s">
        <v>8</v>
      </c>
      <c r="F1033" t="s">
        <v>12</v>
      </c>
      <c r="G1033">
        <v>44423.803</v>
      </c>
    </row>
    <row r="1034" spans="1:7" x14ac:dyDescent="0.2">
      <c r="A1034">
        <v>30</v>
      </c>
      <c r="B1034" t="s">
        <v>7</v>
      </c>
      <c r="C1034">
        <v>27.93</v>
      </c>
      <c r="D1034">
        <v>0</v>
      </c>
      <c r="E1034" t="s">
        <v>11</v>
      </c>
      <c r="F1034" t="s">
        <v>14</v>
      </c>
      <c r="G1034">
        <v>4137.5227000000004</v>
      </c>
    </row>
    <row r="1035" spans="1:7" x14ac:dyDescent="0.2">
      <c r="A1035">
        <v>18</v>
      </c>
      <c r="B1035" t="s">
        <v>10</v>
      </c>
      <c r="C1035">
        <v>21.565000000000001</v>
      </c>
      <c r="D1035">
        <v>0</v>
      </c>
      <c r="E1035" t="s">
        <v>8</v>
      </c>
      <c r="F1035" t="s">
        <v>14</v>
      </c>
      <c r="G1035">
        <v>13747.87235</v>
      </c>
    </row>
    <row r="1036" spans="1:7" x14ac:dyDescent="0.2">
      <c r="A1036">
        <v>61</v>
      </c>
      <c r="B1036" t="s">
        <v>10</v>
      </c>
      <c r="C1036">
        <v>38.380000000000003</v>
      </c>
      <c r="D1036">
        <v>0</v>
      </c>
      <c r="E1036" t="s">
        <v>11</v>
      </c>
      <c r="F1036" t="s">
        <v>13</v>
      </c>
      <c r="G1036">
        <v>12950.0712</v>
      </c>
    </row>
    <row r="1037" spans="1:7" x14ac:dyDescent="0.2">
      <c r="A1037">
        <v>54</v>
      </c>
      <c r="B1037" t="s">
        <v>7</v>
      </c>
      <c r="C1037">
        <v>23</v>
      </c>
      <c r="D1037">
        <v>3</v>
      </c>
      <c r="E1037" t="s">
        <v>11</v>
      </c>
      <c r="F1037" t="s">
        <v>9</v>
      </c>
      <c r="G1037">
        <v>12094.477999999999</v>
      </c>
    </row>
    <row r="1038" spans="1:7" x14ac:dyDescent="0.2">
      <c r="A1038">
        <v>22</v>
      </c>
      <c r="B1038" t="s">
        <v>10</v>
      </c>
      <c r="C1038">
        <v>37.07</v>
      </c>
      <c r="D1038">
        <v>2</v>
      </c>
      <c r="E1038" t="s">
        <v>8</v>
      </c>
      <c r="F1038" t="s">
        <v>12</v>
      </c>
      <c r="G1038">
        <v>37484.4493</v>
      </c>
    </row>
    <row r="1039" spans="1:7" x14ac:dyDescent="0.2">
      <c r="A1039">
        <v>45</v>
      </c>
      <c r="B1039" t="s">
        <v>7</v>
      </c>
      <c r="C1039">
        <v>30.495000000000001</v>
      </c>
      <c r="D1039">
        <v>1</v>
      </c>
      <c r="E1039" t="s">
        <v>8</v>
      </c>
      <c r="F1039" t="s">
        <v>13</v>
      </c>
      <c r="G1039">
        <v>39725.518049999999</v>
      </c>
    </row>
    <row r="1040" spans="1:7" x14ac:dyDescent="0.2">
      <c r="A1040">
        <v>22</v>
      </c>
      <c r="B1040" t="s">
        <v>10</v>
      </c>
      <c r="C1040">
        <v>28.88</v>
      </c>
      <c r="D1040">
        <v>0</v>
      </c>
      <c r="E1040" t="s">
        <v>11</v>
      </c>
      <c r="F1040" t="s">
        <v>14</v>
      </c>
      <c r="G1040">
        <v>2250.8352</v>
      </c>
    </row>
    <row r="1041" spans="1:7" x14ac:dyDescent="0.2">
      <c r="A1041">
        <v>19</v>
      </c>
      <c r="B1041" t="s">
        <v>10</v>
      </c>
      <c r="C1041">
        <v>27.265000000000001</v>
      </c>
      <c r="D1041">
        <v>2</v>
      </c>
      <c r="E1041" t="s">
        <v>11</v>
      </c>
      <c r="F1041" t="s">
        <v>13</v>
      </c>
      <c r="G1041">
        <v>22493.659640000002</v>
      </c>
    </row>
    <row r="1042" spans="1:7" x14ac:dyDescent="0.2">
      <c r="A1042">
        <v>35</v>
      </c>
      <c r="B1042" t="s">
        <v>7</v>
      </c>
      <c r="C1042">
        <v>28.024999999999999</v>
      </c>
      <c r="D1042">
        <v>0</v>
      </c>
      <c r="E1042" t="s">
        <v>8</v>
      </c>
      <c r="F1042" t="s">
        <v>13</v>
      </c>
      <c r="G1042">
        <v>20234.854749999999</v>
      </c>
    </row>
    <row r="1043" spans="1:7" x14ac:dyDescent="0.2">
      <c r="A1043">
        <v>18</v>
      </c>
      <c r="B1043" t="s">
        <v>10</v>
      </c>
      <c r="C1043">
        <v>23.085000000000001</v>
      </c>
      <c r="D1043">
        <v>0</v>
      </c>
      <c r="E1043" t="s">
        <v>11</v>
      </c>
      <c r="F1043" t="s">
        <v>14</v>
      </c>
      <c r="G1043">
        <v>1704.7001499999999</v>
      </c>
    </row>
    <row r="1044" spans="1:7" x14ac:dyDescent="0.2">
      <c r="A1044">
        <v>20</v>
      </c>
      <c r="B1044" t="s">
        <v>10</v>
      </c>
      <c r="C1044">
        <v>30.684999999999999</v>
      </c>
      <c r="D1044">
        <v>0</v>
      </c>
      <c r="E1044" t="s">
        <v>8</v>
      </c>
      <c r="F1044" t="s">
        <v>14</v>
      </c>
      <c r="G1044">
        <v>33475.817150000003</v>
      </c>
    </row>
    <row r="1045" spans="1:7" x14ac:dyDescent="0.2">
      <c r="A1045">
        <v>28</v>
      </c>
      <c r="B1045" t="s">
        <v>7</v>
      </c>
      <c r="C1045">
        <v>25.8</v>
      </c>
      <c r="D1045">
        <v>0</v>
      </c>
      <c r="E1045" t="s">
        <v>11</v>
      </c>
      <c r="F1045" t="s">
        <v>9</v>
      </c>
      <c r="G1045">
        <v>3161.4540000000002</v>
      </c>
    </row>
    <row r="1046" spans="1:7" x14ac:dyDescent="0.2">
      <c r="A1046">
        <v>55</v>
      </c>
      <c r="B1046" t="s">
        <v>10</v>
      </c>
      <c r="C1046">
        <v>35.244999999999997</v>
      </c>
      <c r="D1046">
        <v>1</v>
      </c>
      <c r="E1046" t="s">
        <v>11</v>
      </c>
      <c r="F1046" t="s">
        <v>14</v>
      </c>
      <c r="G1046">
        <v>11394.065549999999</v>
      </c>
    </row>
    <row r="1047" spans="1:7" x14ac:dyDescent="0.2">
      <c r="A1047">
        <v>43</v>
      </c>
      <c r="B1047" t="s">
        <v>7</v>
      </c>
      <c r="C1047">
        <v>24.7</v>
      </c>
      <c r="D1047">
        <v>2</v>
      </c>
      <c r="E1047" t="s">
        <v>8</v>
      </c>
      <c r="F1047" t="s">
        <v>13</v>
      </c>
      <c r="G1047">
        <v>21880.82</v>
      </c>
    </row>
    <row r="1048" spans="1:7" x14ac:dyDescent="0.2">
      <c r="A1048">
        <v>43</v>
      </c>
      <c r="B1048" t="s">
        <v>7</v>
      </c>
      <c r="C1048">
        <v>25.08</v>
      </c>
      <c r="D1048">
        <v>0</v>
      </c>
      <c r="E1048" t="s">
        <v>11</v>
      </c>
      <c r="F1048" t="s">
        <v>14</v>
      </c>
      <c r="G1048">
        <v>7325.0482000000002</v>
      </c>
    </row>
    <row r="1049" spans="1:7" x14ac:dyDescent="0.2">
      <c r="A1049">
        <v>22</v>
      </c>
      <c r="B1049" t="s">
        <v>10</v>
      </c>
      <c r="C1049">
        <v>52.58</v>
      </c>
      <c r="D1049">
        <v>1</v>
      </c>
      <c r="E1049" t="s">
        <v>8</v>
      </c>
      <c r="F1049" t="s">
        <v>12</v>
      </c>
      <c r="G1049">
        <v>44501.398200000003</v>
      </c>
    </row>
    <row r="1050" spans="1:7" x14ac:dyDescent="0.2">
      <c r="A1050">
        <v>25</v>
      </c>
      <c r="B1050" t="s">
        <v>7</v>
      </c>
      <c r="C1050">
        <v>22.515000000000001</v>
      </c>
      <c r="D1050">
        <v>1</v>
      </c>
      <c r="E1050" t="s">
        <v>11</v>
      </c>
      <c r="F1050" t="s">
        <v>13</v>
      </c>
      <c r="G1050">
        <v>3594.17085</v>
      </c>
    </row>
    <row r="1051" spans="1:7" x14ac:dyDescent="0.2">
      <c r="A1051">
        <v>49</v>
      </c>
      <c r="B1051" t="s">
        <v>10</v>
      </c>
      <c r="C1051">
        <v>30.9</v>
      </c>
      <c r="D1051">
        <v>0</v>
      </c>
      <c r="E1051" t="s">
        <v>8</v>
      </c>
      <c r="F1051" t="s">
        <v>9</v>
      </c>
      <c r="G1051">
        <v>39727.614000000001</v>
      </c>
    </row>
    <row r="1052" spans="1:7" x14ac:dyDescent="0.2">
      <c r="A1052">
        <v>44</v>
      </c>
      <c r="B1052" t="s">
        <v>7</v>
      </c>
      <c r="C1052">
        <v>36.954999999999998</v>
      </c>
      <c r="D1052">
        <v>1</v>
      </c>
      <c r="E1052" t="s">
        <v>11</v>
      </c>
      <c r="F1052" t="s">
        <v>13</v>
      </c>
      <c r="G1052">
        <v>8023.1354499999998</v>
      </c>
    </row>
    <row r="1053" spans="1:7" x14ac:dyDescent="0.2">
      <c r="A1053">
        <v>64</v>
      </c>
      <c r="B1053" t="s">
        <v>10</v>
      </c>
      <c r="C1053">
        <v>26.41</v>
      </c>
      <c r="D1053">
        <v>0</v>
      </c>
      <c r="E1053" t="s">
        <v>11</v>
      </c>
      <c r="F1053" t="s">
        <v>14</v>
      </c>
      <c r="G1053">
        <v>14394.5579</v>
      </c>
    </row>
    <row r="1054" spans="1:7" x14ac:dyDescent="0.2">
      <c r="A1054">
        <v>49</v>
      </c>
      <c r="B1054" t="s">
        <v>10</v>
      </c>
      <c r="C1054">
        <v>29.83</v>
      </c>
      <c r="D1054">
        <v>1</v>
      </c>
      <c r="E1054" t="s">
        <v>11</v>
      </c>
      <c r="F1054" t="s">
        <v>14</v>
      </c>
      <c r="G1054">
        <v>9288.0267000000003</v>
      </c>
    </row>
    <row r="1055" spans="1:7" x14ac:dyDescent="0.2">
      <c r="A1055">
        <v>47</v>
      </c>
      <c r="B1055" t="s">
        <v>10</v>
      </c>
      <c r="C1055">
        <v>29.8</v>
      </c>
      <c r="D1055">
        <v>3</v>
      </c>
      <c r="E1055" t="s">
        <v>8</v>
      </c>
      <c r="F1055" t="s">
        <v>9</v>
      </c>
      <c r="G1055">
        <v>25309.489000000001</v>
      </c>
    </row>
    <row r="1056" spans="1:7" x14ac:dyDescent="0.2">
      <c r="A1056">
        <v>27</v>
      </c>
      <c r="B1056" t="s">
        <v>7</v>
      </c>
      <c r="C1056">
        <v>21.47</v>
      </c>
      <c r="D1056">
        <v>0</v>
      </c>
      <c r="E1056" t="s">
        <v>11</v>
      </c>
      <c r="F1056" t="s">
        <v>13</v>
      </c>
      <c r="G1056">
        <v>3353.4703</v>
      </c>
    </row>
    <row r="1057" spans="1:7" x14ac:dyDescent="0.2">
      <c r="A1057">
        <v>55</v>
      </c>
      <c r="B1057" t="s">
        <v>10</v>
      </c>
      <c r="C1057">
        <v>27.645</v>
      </c>
      <c r="D1057">
        <v>0</v>
      </c>
      <c r="E1057" t="s">
        <v>11</v>
      </c>
      <c r="F1057" t="s">
        <v>13</v>
      </c>
      <c r="G1057">
        <v>10594.501550000001</v>
      </c>
    </row>
    <row r="1058" spans="1:7" x14ac:dyDescent="0.2">
      <c r="A1058">
        <v>48</v>
      </c>
      <c r="B1058" t="s">
        <v>7</v>
      </c>
      <c r="C1058">
        <v>28.9</v>
      </c>
      <c r="D1058">
        <v>0</v>
      </c>
      <c r="E1058" t="s">
        <v>11</v>
      </c>
      <c r="F1058" t="s">
        <v>9</v>
      </c>
      <c r="G1058">
        <v>8277.5229999999992</v>
      </c>
    </row>
    <row r="1059" spans="1:7" x14ac:dyDescent="0.2">
      <c r="A1059">
        <v>45</v>
      </c>
      <c r="B1059" t="s">
        <v>7</v>
      </c>
      <c r="C1059">
        <v>31.79</v>
      </c>
      <c r="D1059">
        <v>0</v>
      </c>
      <c r="E1059" t="s">
        <v>11</v>
      </c>
      <c r="F1059" t="s">
        <v>12</v>
      </c>
      <c r="G1059">
        <v>17929.303370000001</v>
      </c>
    </row>
    <row r="1060" spans="1:7" x14ac:dyDescent="0.2">
      <c r="A1060">
        <v>24</v>
      </c>
      <c r="B1060" t="s">
        <v>7</v>
      </c>
      <c r="C1060">
        <v>39.49</v>
      </c>
      <c r="D1060">
        <v>0</v>
      </c>
      <c r="E1060" t="s">
        <v>11</v>
      </c>
      <c r="F1060" t="s">
        <v>12</v>
      </c>
      <c r="G1060">
        <v>2480.9791</v>
      </c>
    </row>
    <row r="1061" spans="1:7" x14ac:dyDescent="0.2">
      <c r="A1061">
        <v>32</v>
      </c>
      <c r="B1061" t="s">
        <v>10</v>
      </c>
      <c r="C1061">
        <v>33.82</v>
      </c>
      <c r="D1061">
        <v>1</v>
      </c>
      <c r="E1061" t="s">
        <v>11</v>
      </c>
      <c r="F1061" t="s">
        <v>13</v>
      </c>
      <c r="G1061">
        <v>4462.7218000000003</v>
      </c>
    </row>
    <row r="1062" spans="1:7" x14ac:dyDescent="0.2">
      <c r="A1062">
        <v>24</v>
      </c>
      <c r="B1062" t="s">
        <v>10</v>
      </c>
      <c r="C1062">
        <v>32.01</v>
      </c>
      <c r="D1062">
        <v>0</v>
      </c>
      <c r="E1062" t="s">
        <v>11</v>
      </c>
      <c r="F1062" t="s">
        <v>12</v>
      </c>
      <c r="G1062">
        <v>1981.5818999999999</v>
      </c>
    </row>
    <row r="1063" spans="1:7" x14ac:dyDescent="0.2">
      <c r="A1063">
        <v>57</v>
      </c>
      <c r="B1063" t="s">
        <v>10</v>
      </c>
      <c r="C1063">
        <v>27.94</v>
      </c>
      <c r="D1063">
        <v>1</v>
      </c>
      <c r="E1063" t="s">
        <v>11</v>
      </c>
      <c r="F1063" t="s">
        <v>12</v>
      </c>
      <c r="G1063">
        <v>11554.223599999999</v>
      </c>
    </row>
    <row r="1064" spans="1:7" x14ac:dyDescent="0.2">
      <c r="A1064">
        <v>59</v>
      </c>
      <c r="B1064" t="s">
        <v>10</v>
      </c>
      <c r="C1064">
        <v>41.14</v>
      </c>
      <c r="D1064">
        <v>1</v>
      </c>
      <c r="E1064" t="s">
        <v>8</v>
      </c>
      <c r="F1064" t="s">
        <v>12</v>
      </c>
      <c r="G1064">
        <v>48970.247600000002</v>
      </c>
    </row>
    <row r="1065" spans="1:7" x14ac:dyDescent="0.2">
      <c r="A1065">
        <v>36</v>
      </c>
      <c r="B1065" t="s">
        <v>10</v>
      </c>
      <c r="C1065">
        <v>28.594999999999999</v>
      </c>
      <c r="D1065">
        <v>3</v>
      </c>
      <c r="E1065" t="s">
        <v>11</v>
      </c>
      <c r="F1065" t="s">
        <v>13</v>
      </c>
      <c r="G1065">
        <v>6548.1950500000003</v>
      </c>
    </row>
    <row r="1066" spans="1:7" x14ac:dyDescent="0.2">
      <c r="A1066">
        <v>29</v>
      </c>
      <c r="B1066" t="s">
        <v>7</v>
      </c>
      <c r="C1066">
        <v>25.6</v>
      </c>
      <c r="D1066">
        <v>4</v>
      </c>
      <c r="E1066" t="s">
        <v>11</v>
      </c>
      <c r="F1066" t="s">
        <v>9</v>
      </c>
      <c r="G1066">
        <v>5708.8670000000002</v>
      </c>
    </row>
    <row r="1067" spans="1:7" x14ac:dyDescent="0.2">
      <c r="A1067">
        <v>42</v>
      </c>
      <c r="B1067" t="s">
        <v>7</v>
      </c>
      <c r="C1067">
        <v>25.3</v>
      </c>
      <c r="D1067">
        <v>1</v>
      </c>
      <c r="E1067" t="s">
        <v>11</v>
      </c>
      <c r="F1067" t="s">
        <v>9</v>
      </c>
      <c r="G1067">
        <v>7045.4989999999998</v>
      </c>
    </row>
    <row r="1068" spans="1:7" x14ac:dyDescent="0.2">
      <c r="A1068">
        <v>48</v>
      </c>
      <c r="B1068" t="s">
        <v>10</v>
      </c>
      <c r="C1068">
        <v>37.29</v>
      </c>
      <c r="D1068">
        <v>2</v>
      </c>
      <c r="E1068" t="s">
        <v>11</v>
      </c>
      <c r="F1068" t="s">
        <v>12</v>
      </c>
      <c r="G1068">
        <v>8978.1851000000006</v>
      </c>
    </row>
    <row r="1069" spans="1:7" x14ac:dyDescent="0.2">
      <c r="A1069">
        <v>39</v>
      </c>
      <c r="B1069" t="s">
        <v>10</v>
      </c>
      <c r="C1069">
        <v>42.655000000000001</v>
      </c>
      <c r="D1069">
        <v>0</v>
      </c>
      <c r="E1069" t="s">
        <v>11</v>
      </c>
      <c r="F1069" t="s">
        <v>14</v>
      </c>
      <c r="G1069">
        <v>5757.41345</v>
      </c>
    </row>
    <row r="1070" spans="1:7" x14ac:dyDescent="0.2">
      <c r="A1070">
        <v>63</v>
      </c>
      <c r="B1070" t="s">
        <v>10</v>
      </c>
      <c r="C1070">
        <v>21.66</v>
      </c>
      <c r="D1070">
        <v>1</v>
      </c>
      <c r="E1070" t="s">
        <v>11</v>
      </c>
      <c r="F1070" t="s">
        <v>13</v>
      </c>
      <c r="G1070">
        <v>14349.8544</v>
      </c>
    </row>
    <row r="1071" spans="1:7" x14ac:dyDescent="0.2">
      <c r="A1071">
        <v>54</v>
      </c>
      <c r="B1071" t="s">
        <v>7</v>
      </c>
      <c r="C1071">
        <v>31.9</v>
      </c>
      <c r="D1071">
        <v>1</v>
      </c>
      <c r="E1071" t="s">
        <v>11</v>
      </c>
      <c r="F1071" t="s">
        <v>12</v>
      </c>
      <c r="G1071">
        <v>10928.849</v>
      </c>
    </row>
    <row r="1072" spans="1:7" x14ac:dyDescent="0.2">
      <c r="A1072">
        <v>37</v>
      </c>
      <c r="B1072" t="s">
        <v>10</v>
      </c>
      <c r="C1072">
        <v>37.07</v>
      </c>
      <c r="D1072">
        <v>1</v>
      </c>
      <c r="E1072" t="s">
        <v>8</v>
      </c>
      <c r="F1072" t="s">
        <v>12</v>
      </c>
      <c r="G1072">
        <v>39871.704299999998</v>
      </c>
    </row>
    <row r="1073" spans="1:7" x14ac:dyDescent="0.2">
      <c r="A1073">
        <v>63</v>
      </c>
      <c r="B1073" t="s">
        <v>10</v>
      </c>
      <c r="C1073">
        <v>31.445</v>
      </c>
      <c r="D1073">
        <v>0</v>
      </c>
      <c r="E1073" t="s">
        <v>11</v>
      </c>
      <c r="F1073" t="s">
        <v>14</v>
      </c>
      <c r="G1073">
        <v>13974.455550000001</v>
      </c>
    </row>
    <row r="1074" spans="1:7" x14ac:dyDescent="0.2">
      <c r="A1074">
        <v>21</v>
      </c>
      <c r="B1074" t="s">
        <v>10</v>
      </c>
      <c r="C1074">
        <v>31.254999999999999</v>
      </c>
      <c r="D1074">
        <v>0</v>
      </c>
      <c r="E1074" t="s">
        <v>11</v>
      </c>
      <c r="F1074" t="s">
        <v>13</v>
      </c>
      <c r="G1074">
        <v>1909.52745</v>
      </c>
    </row>
    <row r="1075" spans="1:7" x14ac:dyDescent="0.2">
      <c r="A1075">
        <v>54</v>
      </c>
      <c r="B1075" t="s">
        <v>7</v>
      </c>
      <c r="C1075">
        <v>28.88</v>
      </c>
      <c r="D1075">
        <v>2</v>
      </c>
      <c r="E1075" t="s">
        <v>11</v>
      </c>
      <c r="F1075" t="s">
        <v>14</v>
      </c>
      <c r="G1075">
        <v>12096.6512</v>
      </c>
    </row>
    <row r="1076" spans="1:7" x14ac:dyDescent="0.2">
      <c r="A1076">
        <v>60</v>
      </c>
      <c r="B1076" t="s">
        <v>7</v>
      </c>
      <c r="C1076">
        <v>18.335000000000001</v>
      </c>
      <c r="D1076">
        <v>0</v>
      </c>
      <c r="E1076" t="s">
        <v>11</v>
      </c>
      <c r="F1076" t="s">
        <v>14</v>
      </c>
      <c r="G1076">
        <v>13204.28565</v>
      </c>
    </row>
    <row r="1077" spans="1:7" x14ac:dyDescent="0.2">
      <c r="A1077">
        <v>32</v>
      </c>
      <c r="B1077" t="s">
        <v>7</v>
      </c>
      <c r="C1077">
        <v>29.59</v>
      </c>
      <c r="D1077">
        <v>1</v>
      </c>
      <c r="E1077" t="s">
        <v>11</v>
      </c>
      <c r="F1077" t="s">
        <v>12</v>
      </c>
      <c r="G1077">
        <v>4562.8420999999998</v>
      </c>
    </row>
    <row r="1078" spans="1:7" x14ac:dyDescent="0.2">
      <c r="A1078">
        <v>47</v>
      </c>
      <c r="B1078" t="s">
        <v>7</v>
      </c>
      <c r="C1078">
        <v>32</v>
      </c>
      <c r="D1078">
        <v>1</v>
      </c>
      <c r="E1078" t="s">
        <v>11</v>
      </c>
      <c r="F1078" t="s">
        <v>9</v>
      </c>
      <c r="G1078">
        <v>8551.3469999999998</v>
      </c>
    </row>
    <row r="1079" spans="1:7" x14ac:dyDescent="0.2">
      <c r="A1079">
        <v>21</v>
      </c>
      <c r="B1079" t="s">
        <v>10</v>
      </c>
      <c r="C1079">
        <v>26.03</v>
      </c>
      <c r="D1079">
        <v>0</v>
      </c>
      <c r="E1079" t="s">
        <v>11</v>
      </c>
      <c r="F1079" t="s">
        <v>14</v>
      </c>
      <c r="G1079">
        <v>2102.2647000000002</v>
      </c>
    </row>
    <row r="1080" spans="1:7" x14ac:dyDescent="0.2">
      <c r="A1080">
        <v>28</v>
      </c>
      <c r="B1080" t="s">
        <v>10</v>
      </c>
      <c r="C1080">
        <v>31.68</v>
      </c>
      <c r="D1080">
        <v>0</v>
      </c>
      <c r="E1080" t="s">
        <v>8</v>
      </c>
      <c r="F1080" t="s">
        <v>12</v>
      </c>
      <c r="G1080">
        <v>34672.147199999999</v>
      </c>
    </row>
    <row r="1081" spans="1:7" x14ac:dyDescent="0.2">
      <c r="A1081">
        <v>63</v>
      </c>
      <c r="B1081" t="s">
        <v>10</v>
      </c>
      <c r="C1081">
        <v>33.659999999999997</v>
      </c>
      <c r="D1081">
        <v>3</v>
      </c>
      <c r="E1081" t="s">
        <v>11</v>
      </c>
      <c r="F1081" t="s">
        <v>12</v>
      </c>
      <c r="G1081">
        <v>15161.5344</v>
      </c>
    </row>
    <row r="1082" spans="1:7" x14ac:dyDescent="0.2">
      <c r="A1082">
        <v>18</v>
      </c>
      <c r="B1082" t="s">
        <v>10</v>
      </c>
      <c r="C1082">
        <v>21.78</v>
      </c>
      <c r="D1082">
        <v>2</v>
      </c>
      <c r="E1082" t="s">
        <v>11</v>
      </c>
      <c r="F1082" t="s">
        <v>12</v>
      </c>
      <c r="G1082">
        <v>11884.048580000001</v>
      </c>
    </row>
    <row r="1083" spans="1:7" x14ac:dyDescent="0.2">
      <c r="A1083">
        <v>32</v>
      </c>
      <c r="B1083" t="s">
        <v>10</v>
      </c>
      <c r="C1083">
        <v>27.835000000000001</v>
      </c>
      <c r="D1083">
        <v>1</v>
      </c>
      <c r="E1083" t="s">
        <v>11</v>
      </c>
      <c r="F1083" t="s">
        <v>13</v>
      </c>
      <c r="G1083">
        <v>4454.40265</v>
      </c>
    </row>
    <row r="1084" spans="1:7" x14ac:dyDescent="0.2">
      <c r="A1084">
        <v>38</v>
      </c>
      <c r="B1084" t="s">
        <v>10</v>
      </c>
      <c r="C1084">
        <v>19.95</v>
      </c>
      <c r="D1084">
        <v>1</v>
      </c>
      <c r="E1084" t="s">
        <v>11</v>
      </c>
      <c r="F1084" t="s">
        <v>13</v>
      </c>
      <c r="G1084">
        <v>5855.9025000000001</v>
      </c>
    </row>
    <row r="1085" spans="1:7" x14ac:dyDescent="0.2">
      <c r="A1085">
        <v>32</v>
      </c>
      <c r="B1085" t="s">
        <v>10</v>
      </c>
      <c r="C1085">
        <v>31.5</v>
      </c>
      <c r="D1085">
        <v>1</v>
      </c>
      <c r="E1085" t="s">
        <v>11</v>
      </c>
      <c r="F1085" t="s">
        <v>9</v>
      </c>
      <c r="G1085">
        <v>4076.4969999999998</v>
      </c>
    </row>
    <row r="1086" spans="1:7" x14ac:dyDescent="0.2">
      <c r="A1086">
        <v>62</v>
      </c>
      <c r="B1086" t="s">
        <v>7</v>
      </c>
      <c r="C1086">
        <v>30.495000000000001</v>
      </c>
      <c r="D1086">
        <v>2</v>
      </c>
      <c r="E1086" t="s">
        <v>11</v>
      </c>
      <c r="F1086" t="s">
        <v>13</v>
      </c>
      <c r="G1086">
        <v>15019.760050000001</v>
      </c>
    </row>
    <row r="1087" spans="1:7" x14ac:dyDescent="0.2">
      <c r="A1087">
        <v>39</v>
      </c>
      <c r="B1087" t="s">
        <v>7</v>
      </c>
      <c r="C1087">
        <v>18.3</v>
      </c>
      <c r="D1087">
        <v>5</v>
      </c>
      <c r="E1087" t="s">
        <v>8</v>
      </c>
      <c r="F1087" t="s">
        <v>9</v>
      </c>
      <c r="G1087">
        <v>19023.259999999998</v>
      </c>
    </row>
    <row r="1088" spans="1:7" x14ac:dyDescent="0.2">
      <c r="A1088">
        <v>55</v>
      </c>
      <c r="B1088" t="s">
        <v>10</v>
      </c>
      <c r="C1088">
        <v>28.975000000000001</v>
      </c>
      <c r="D1088">
        <v>0</v>
      </c>
      <c r="E1088" t="s">
        <v>11</v>
      </c>
      <c r="F1088" t="s">
        <v>14</v>
      </c>
      <c r="G1088">
        <v>10796.35025</v>
      </c>
    </row>
    <row r="1089" spans="1:7" x14ac:dyDescent="0.2">
      <c r="A1089">
        <v>57</v>
      </c>
      <c r="B1089" t="s">
        <v>10</v>
      </c>
      <c r="C1089">
        <v>31.54</v>
      </c>
      <c r="D1089">
        <v>0</v>
      </c>
      <c r="E1089" t="s">
        <v>11</v>
      </c>
      <c r="F1089" t="s">
        <v>13</v>
      </c>
      <c r="G1089">
        <v>11353.2276</v>
      </c>
    </row>
    <row r="1090" spans="1:7" x14ac:dyDescent="0.2">
      <c r="A1090">
        <v>52</v>
      </c>
      <c r="B1090" t="s">
        <v>10</v>
      </c>
      <c r="C1090">
        <v>47.74</v>
      </c>
      <c r="D1090">
        <v>1</v>
      </c>
      <c r="E1090" t="s">
        <v>11</v>
      </c>
      <c r="F1090" t="s">
        <v>12</v>
      </c>
      <c r="G1090">
        <v>9748.9105999999992</v>
      </c>
    </row>
    <row r="1091" spans="1:7" x14ac:dyDescent="0.2">
      <c r="A1091">
        <v>56</v>
      </c>
      <c r="B1091" t="s">
        <v>10</v>
      </c>
      <c r="C1091">
        <v>22.1</v>
      </c>
      <c r="D1091">
        <v>0</v>
      </c>
      <c r="E1091" t="s">
        <v>11</v>
      </c>
      <c r="F1091" t="s">
        <v>9</v>
      </c>
      <c r="G1091">
        <v>10577.087</v>
      </c>
    </row>
    <row r="1092" spans="1:7" x14ac:dyDescent="0.2">
      <c r="A1092">
        <v>47</v>
      </c>
      <c r="B1092" t="s">
        <v>10</v>
      </c>
      <c r="C1092">
        <v>36.19</v>
      </c>
      <c r="D1092">
        <v>0</v>
      </c>
      <c r="E1092" t="s">
        <v>8</v>
      </c>
      <c r="F1092" t="s">
        <v>12</v>
      </c>
      <c r="G1092">
        <v>41676.081100000003</v>
      </c>
    </row>
    <row r="1093" spans="1:7" x14ac:dyDescent="0.2">
      <c r="A1093">
        <v>55</v>
      </c>
      <c r="B1093" t="s">
        <v>7</v>
      </c>
      <c r="C1093">
        <v>29.83</v>
      </c>
      <c r="D1093">
        <v>0</v>
      </c>
      <c r="E1093" t="s">
        <v>11</v>
      </c>
      <c r="F1093" t="s">
        <v>14</v>
      </c>
      <c r="G1093">
        <v>11286.538699999999</v>
      </c>
    </row>
    <row r="1094" spans="1:7" x14ac:dyDescent="0.2">
      <c r="A1094">
        <v>23</v>
      </c>
      <c r="B1094" t="s">
        <v>10</v>
      </c>
      <c r="C1094">
        <v>32.700000000000003</v>
      </c>
      <c r="D1094">
        <v>3</v>
      </c>
      <c r="E1094" t="s">
        <v>11</v>
      </c>
      <c r="F1094" t="s">
        <v>9</v>
      </c>
      <c r="G1094">
        <v>3591.48</v>
      </c>
    </row>
    <row r="1095" spans="1:7" x14ac:dyDescent="0.2">
      <c r="A1095">
        <v>22</v>
      </c>
      <c r="B1095" t="s">
        <v>7</v>
      </c>
      <c r="C1095">
        <v>30.4</v>
      </c>
      <c r="D1095">
        <v>0</v>
      </c>
      <c r="E1095" t="s">
        <v>8</v>
      </c>
      <c r="F1095" t="s">
        <v>13</v>
      </c>
      <c r="G1095">
        <v>33907.548000000003</v>
      </c>
    </row>
    <row r="1096" spans="1:7" x14ac:dyDescent="0.2">
      <c r="A1096">
        <v>50</v>
      </c>
      <c r="B1096" t="s">
        <v>7</v>
      </c>
      <c r="C1096">
        <v>33.700000000000003</v>
      </c>
      <c r="D1096">
        <v>4</v>
      </c>
      <c r="E1096" t="s">
        <v>11</v>
      </c>
      <c r="F1096" t="s">
        <v>9</v>
      </c>
      <c r="G1096">
        <v>11299.343000000001</v>
      </c>
    </row>
    <row r="1097" spans="1:7" x14ac:dyDescent="0.2">
      <c r="A1097">
        <v>18</v>
      </c>
      <c r="B1097" t="s">
        <v>7</v>
      </c>
      <c r="C1097">
        <v>31.35</v>
      </c>
      <c r="D1097">
        <v>4</v>
      </c>
      <c r="E1097" t="s">
        <v>11</v>
      </c>
      <c r="F1097" t="s">
        <v>14</v>
      </c>
      <c r="G1097">
        <v>4561.1885000000002</v>
      </c>
    </row>
    <row r="1098" spans="1:7" x14ac:dyDescent="0.2">
      <c r="A1098">
        <v>51</v>
      </c>
      <c r="B1098" t="s">
        <v>7</v>
      </c>
      <c r="C1098">
        <v>34.96</v>
      </c>
      <c r="D1098">
        <v>2</v>
      </c>
      <c r="E1098" t="s">
        <v>8</v>
      </c>
      <c r="F1098" t="s">
        <v>14</v>
      </c>
      <c r="G1098">
        <v>44641.197399999997</v>
      </c>
    </row>
    <row r="1099" spans="1:7" x14ac:dyDescent="0.2">
      <c r="A1099">
        <v>22</v>
      </c>
      <c r="B1099" t="s">
        <v>10</v>
      </c>
      <c r="C1099">
        <v>33.770000000000003</v>
      </c>
      <c r="D1099">
        <v>0</v>
      </c>
      <c r="E1099" t="s">
        <v>11</v>
      </c>
      <c r="F1099" t="s">
        <v>12</v>
      </c>
      <c r="G1099">
        <v>1674.6323</v>
      </c>
    </row>
    <row r="1100" spans="1:7" x14ac:dyDescent="0.2">
      <c r="A1100">
        <v>52</v>
      </c>
      <c r="B1100" t="s">
        <v>7</v>
      </c>
      <c r="C1100">
        <v>30.875</v>
      </c>
      <c r="D1100">
        <v>0</v>
      </c>
      <c r="E1100" t="s">
        <v>11</v>
      </c>
      <c r="F1100" t="s">
        <v>14</v>
      </c>
      <c r="G1100">
        <v>23045.566159999998</v>
      </c>
    </row>
    <row r="1101" spans="1:7" x14ac:dyDescent="0.2">
      <c r="A1101">
        <v>25</v>
      </c>
      <c r="B1101" t="s">
        <v>7</v>
      </c>
      <c r="C1101">
        <v>33.99</v>
      </c>
      <c r="D1101">
        <v>1</v>
      </c>
      <c r="E1101" t="s">
        <v>11</v>
      </c>
      <c r="F1101" t="s">
        <v>12</v>
      </c>
      <c r="G1101">
        <v>3227.1210999999998</v>
      </c>
    </row>
    <row r="1102" spans="1:7" x14ac:dyDescent="0.2">
      <c r="A1102">
        <v>33</v>
      </c>
      <c r="B1102" t="s">
        <v>7</v>
      </c>
      <c r="C1102">
        <v>19.094999999999999</v>
      </c>
      <c r="D1102">
        <v>2</v>
      </c>
      <c r="E1102" t="s">
        <v>8</v>
      </c>
      <c r="F1102" t="s">
        <v>14</v>
      </c>
      <c r="G1102">
        <v>16776.304049999999</v>
      </c>
    </row>
    <row r="1103" spans="1:7" x14ac:dyDescent="0.2">
      <c r="A1103">
        <v>53</v>
      </c>
      <c r="B1103" t="s">
        <v>10</v>
      </c>
      <c r="C1103">
        <v>28.6</v>
      </c>
      <c r="D1103">
        <v>3</v>
      </c>
      <c r="E1103" t="s">
        <v>11</v>
      </c>
      <c r="F1103" t="s">
        <v>9</v>
      </c>
      <c r="G1103">
        <v>11253.421</v>
      </c>
    </row>
    <row r="1104" spans="1:7" x14ac:dyDescent="0.2">
      <c r="A1104">
        <v>29</v>
      </c>
      <c r="B1104" t="s">
        <v>10</v>
      </c>
      <c r="C1104">
        <v>38.94</v>
      </c>
      <c r="D1104">
        <v>1</v>
      </c>
      <c r="E1104" t="s">
        <v>11</v>
      </c>
      <c r="F1104" t="s">
        <v>12</v>
      </c>
      <c r="G1104">
        <v>3471.4096</v>
      </c>
    </row>
    <row r="1105" spans="1:7" x14ac:dyDescent="0.2">
      <c r="A1105">
        <v>58</v>
      </c>
      <c r="B1105" t="s">
        <v>10</v>
      </c>
      <c r="C1105">
        <v>36.08</v>
      </c>
      <c r="D1105">
        <v>0</v>
      </c>
      <c r="E1105" t="s">
        <v>11</v>
      </c>
      <c r="F1105" t="s">
        <v>12</v>
      </c>
      <c r="G1105">
        <v>11363.2832</v>
      </c>
    </row>
    <row r="1106" spans="1:7" x14ac:dyDescent="0.2">
      <c r="A1106">
        <v>37</v>
      </c>
      <c r="B1106" t="s">
        <v>10</v>
      </c>
      <c r="C1106">
        <v>29.8</v>
      </c>
      <c r="D1106">
        <v>0</v>
      </c>
      <c r="E1106" t="s">
        <v>11</v>
      </c>
      <c r="F1106" t="s">
        <v>9</v>
      </c>
      <c r="G1106">
        <v>20420.604650000001</v>
      </c>
    </row>
    <row r="1107" spans="1:7" x14ac:dyDescent="0.2">
      <c r="A1107">
        <v>54</v>
      </c>
      <c r="B1107" t="s">
        <v>7</v>
      </c>
      <c r="C1107">
        <v>31.24</v>
      </c>
      <c r="D1107">
        <v>0</v>
      </c>
      <c r="E1107" t="s">
        <v>11</v>
      </c>
      <c r="F1107" t="s">
        <v>12</v>
      </c>
      <c r="G1107">
        <v>10338.9316</v>
      </c>
    </row>
    <row r="1108" spans="1:7" x14ac:dyDescent="0.2">
      <c r="A1108">
        <v>49</v>
      </c>
      <c r="B1108" t="s">
        <v>7</v>
      </c>
      <c r="C1108">
        <v>29.925000000000001</v>
      </c>
      <c r="D1108">
        <v>0</v>
      </c>
      <c r="E1108" t="s">
        <v>11</v>
      </c>
      <c r="F1108" t="s">
        <v>13</v>
      </c>
      <c r="G1108">
        <v>8988.1587500000005</v>
      </c>
    </row>
    <row r="1109" spans="1:7" x14ac:dyDescent="0.2">
      <c r="A1109">
        <v>50</v>
      </c>
      <c r="B1109" t="s">
        <v>7</v>
      </c>
      <c r="C1109">
        <v>26.22</v>
      </c>
      <c r="D1109">
        <v>2</v>
      </c>
      <c r="E1109" t="s">
        <v>11</v>
      </c>
      <c r="F1109" t="s">
        <v>13</v>
      </c>
      <c r="G1109">
        <v>10493.9458</v>
      </c>
    </row>
    <row r="1110" spans="1:7" x14ac:dyDescent="0.2">
      <c r="A1110">
        <v>26</v>
      </c>
      <c r="B1110" t="s">
        <v>10</v>
      </c>
      <c r="C1110">
        <v>30</v>
      </c>
      <c r="D1110">
        <v>1</v>
      </c>
      <c r="E1110" t="s">
        <v>11</v>
      </c>
      <c r="F1110" t="s">
        <v>9</v>
      </c>
      <c r="G1110">
        <v>2904.0880000000002</v>
      </c>
    </row>
    <row r="1111" spans="1:7" x14ac:dyDescent="0.2">
      <c r="A1111">
        <v>45</v>
      </c>
      <c r="B1111" t="s">
        <v>10</v>
      </c>
      <c r="C1111">
        <v>20.350000000000001</v>
      </c>
      <c r="D1111">
        <v>3</v>
      </c>
      <c r="E1111" t="s">
        <v>11</v>
      </c>
      <c r="F1111" t="s">
        <v>12</v>
      </c>
      <c r="G1111">
        <v>8605.3615000000009</v>
      </c>
    </row>
    <row r="1112" spans="1:7" x14ac:dyDescent="0.2">
      <c r="A1112">
        <v>54</v>
      </c>
      <c r="B1112" t="s">
        <v>7</v>
      </c>
      <c r="C1112">
        <v>32.299999999999997</v>
      </c>
      <c r="D1112">
        <v>1</v>
      </c>
      <c r="E1112" t="s">
        <v>11</v>
      </c>
      <c r="F1112" t="s">
        <v>14</v>
      </c>
      <c r="G1112">
        <v>11512.405000000001</v>
      </c>
    </row>
    <row r="1113" spans="1:7" x14ac:dyDescent="0.2">
      <c r="A1113">
        <v>38</v>
      </c>
      <c r="B1113" t="s">
        <v>10</v>
      </c>
      <c r="C1113">
        <v>38.39</v>
      </c>
      <c r="D1113">
        <v>3</v>
      </c>
      <c r="E1113" t="s">
        <v>8</v>
      </c>
      <c r="F1113" t="s">
        <v>12</v>
      </c>
      <c r="G1113">
        <v>41949.244100000004</v>
      </c>
    </row>
    <row r="1114" spans="1:7" x14ac:dyDescent="0.2">
      <c r="A1114">
        <v>48</v>
      </c>
      <c r="B1114" t="s">
        <v>7</v>
      </c>
      <c r="C1114">
        <v>25.85</v>
      </c>
      <c r="D1114">
        <v>3</v>
      </c>
      <c r="E1114" t="s">
        <v>8</v>
      </c>
      <c r="F1114" t="s">
        <v>12</v>
      </c>
      <c r="G1114">
        <v>24180.933499999999</v>
      </c>
    </row>
    <row r="1115" spans="1:7" x14ac:dyDescent="0.2">
      <c r="A1115">
        <v>28</v>
      </c>
      <c r="B1115" t="s">
        <v>7</v>
      </c>
      <c r="C1115">
        <v>26.315000000000001</v>
      </c>
      <c r="D1115">
        <v>3</v>
      </c>
      <c r="E1115" t="s">
        <v>11</v>
      </c>
      <c r="F1115" t="s">
        <v>13</v>
      </c>
      <c r="G1115">
        <v>5312.1698500000002</v>
      </c>
    </row>
    <row r="1116" spans="1:7" x14ac:dyDescent="0.2">
      <c r="A1116">
        <v>23</v>
      </c>
      <c r="B1116" t="s">
        <v>10</v>
      </c>
      <c r="C1116">
        <v>24.51</v>
      </c>
      <c r="D1116">
        <v>0</v>
      </c>
      <c r="E1116" t="s">
        <v>11</v>
      </c>
      <c r="F1116" t="s">
        <v>14</v>
      </c>
      <c r="G1116">
        <v>2396.0958999999998</v>
      </c>
    </row>
    <row r="1117" spans="1:7" x14ac:dyDescent="0.2">
      <c r="A1117">
        <v>55</v>
      </c>
      <c r="B1117" t="s">
        <v>10</v>
      </c>
      <c r="C1117">
        <v>32.67</v>
      </c>
      <c r="D1117">
        <v>1</v>
      </c>
      <c r="E1117" t="s">
        <v>11</v>
      </c>
      <c r="F1117" t="s">
        <v>12</v>
      </c>
      <c r="G1117">
        <v>10807.4863</v>
      </c>
    </row>
    <row r="1118" spans="1:7" x14ac:dyDescent="0.2">
      <c r="A1118">
        <v>41</v>
      </c>
      <c r="B1118" t="s">
        <v>10</v>
      </c>
      <c r="C1118">
        <v>29.64</v>
      </c>
      <c r="D1118">
        <v>5</v>
      </c>
      <c r="E1118" t="s">
        <v>11</v>
      </c>
      <c r="F1118" t="s">
        <v>14</v>
      </c>
      <c r="G1118">
        <v>9222.4025999999994</v>
      </c>
    </row>
    <row r="1119" spans="1:7" x14ac:dyDescent="0.2">
      <c r="A1119">
        <v>25</v>
      </c>
      <c r="B1119" t="s">
        <v>10</v>
      </c>
      <c r="C1119">
        <v>33.33</v>
      </c>
      <c r="D1119">
        <v>2</v>
      </c>
      <c r="E1119" t="s">
        <v>8</v>
      </c>
      <c r="F1119" t="s">
        <v>12</v>
      </c>
      <c r="G1119">
        <v>36124.573700000001</v>
      </c>
    </row>
    <row r="1120" spans="1:7" x14ac:dyDescent="0.2">
      <c r="A1120">
        <v>33</v>
      </c>
      <c r="B1120" t="s">
        <v>10</v>
      </c>
      <c r="C1120">
        <v>35.75</v>
      </c>
      <c r="D1120">
        <v>1</v>
      </c>
      <c r="E1120" t="s">
        <v>8</v>
      </c>
      <c r="F1120" t="s">
        <v>12</v>
      </c>
      <c r="G1120">
        <v>38282.749499999998</v>
      </c>
    </row>
    <row r="1121" spans="1:7" x14ac:dyDescent="0.2">
      <c r="A1121">
        <v>30</v>
      </c>
      <c r="B1121" t="s">
        <v>7</v>
      </c>
      <c r="C1121">
        <v>19.95</v>
      </c>
      <c r="D1121">
        <v>3</v>
      </c>
      <c r="E1121" t="s">
        <v>11</v>
      </c>
      <c r="F1121" t="s">
        <v>13</v>
      </c>
      <c r="G1121">
        <v>5693.4305000000004</v>
      </c>
    </row>
    <row r="1122" spans="1:7" x14ac:dyDescent="0.2">
      <c r="A1122">
        <v>23</v>
      </c>
      <c r="B1122" t="s">
        <v>7</v>
      </c>
      <c r="C1122">
        <v>31.4</v>
      </c>
      <c r="D1122">
        <v>0</v>
      </c>
      <c r="E1122" t="s">
        <v>8</v>
      </c>
      <c r="F1122" t="s">
        <v>9</v>
      </c>
      <c r="G1122">
        <v>34166.273000000001</v>
      </c>
    </row>
    <row r="1123" spans="1:7" x14ac:dyDescent="0.2">
      <c r="A1123">
        <v>46</v>
      </c>
      <c r="B1123" t="s">
        <v>10</v>
      </c>
      <c r="C1123">
        <v>38.17</v>
      </c>
      <c r="D1123">
        <v>2</v>
      </c>
      <c r="E1123" t="s">
        <v>11</v>
      </c>
      <c r="F1123" t="s">
        <v>12</v>
      </c>
      <c r="G1123">
        <v>8347.1643000000004</v>
      </c>
    </row>
    <row r="1124" spans="1:7" x14ac:dyDescent="0.2">
      <c r="A1124">
        <v>53</v>
      </c>
      <c r="B1124" t="s">
        <v>7</v>
      </c>
      <c r="C1124">
        <v>36.86</v>
      </c>
      <c r="D1124">
        <v>3</v>
      </c>
      <c r="E1124" t="s">
        <v>8</v>
      </c>
      <c r="F1124" t="s">
        <v>13</v>
      </c>
      <c r="G1124">
        <v>46661.4424</v>
      </c>
    </row>
    <row r="1125" spans="1:7" x14ac:dyDescent="0.2">
      <c r="A1125">
        <v>27</v>
      </c>
      <c r="B1125" t="s">
        <v>7</v>
      </c>
      <c r="C1125">
        <v>32.395000000000003</v>
      </c>
      <c r="D1125">
        <v>1</v>
      </c>
      <c r="E1125" t="s">
        <v>11</v>
      </c>
      <c r="F1125" t="s">
        <v>14</v>
      </c>
      <c r="G1125">
        <v>18903.491409999999</v>
      </c>
    </row>
    <row r="1126" spans="1:7" x14ac:dyDescent="0.2">
      <c r="A1126">
        <v>23</v>
      </c>
      <c r="B1126" t="s">
        <v>7</v>
      </c>
      <c r="C1126">
        <v>42.75</v>
      </c>
      <c r="D1126">
        <v>1</v>
      </c>
      <c r="E1126" t="s">
        <v>8</v>
      </c>
      <c r="F1126" t="s">
        <v>14</v>
      </c>
      <c r="G1126">
        <v>40904.199500000002</v>
      </c>
    </row>
    <row r="1127" spans="1:7" x14ac:dyDescent="0.2">
      <c r="A1127">
        <v>63</v>
      </c>
      <c r="B1127" t="s">
        <v>7</v>
      </c>
      <c r="C1127">
        <v>25.08</v>
      </c>
      <c r="D1127">
        <v>0</v>
      </c>
      <c r="E1127" t="s">
        <v>11</v>
      </c>
      <c r="F1127" t="s">
        <v>13</v>
      </c>
      <c r="G1127">
        <v>14254.608200000001</v>
      </c>
    </row>
    <row r="1128" spans="1:7" x14ac:dyDescent="0.2">
      <c r="A1128">
        <v>55</v>
      </c>
      <c r="B1128" t="s">
        <v>10</v>
      </c>
      <c r="C1128">
        <v>29.9</v>
      </c>
      <c r="D1128">
        <v>0</v>
      </c>
      <c r="E1128" t="s">
        <v>11</v>
      </c>
      <c r="F1128" t="s">
        <v>9</v>
      </c>
      <c r="G1128">
        <v>10214.636</v>
      </c>
    </row>
    <row r="1129" spans="1:7" x14ac:dyDescent="0.2">
      <c r="A1129">
        <v>35</v>
      </c>
      <c r="B1129" t="s">
        <v>7</v>
      </c>
      <c r="C1129">
        <v>35.86</v>
      </c>
      <c r="D1129">
        <v>2</v>
      </c>
      <c r="E1129" t="s">
        <v>11</v>
      </c>
      <c r="F1129" t="s">
        <v>12</v>
      </c>
      <c r="G1129">
        <v>5836.5204000000003</v>
      </c>
    </row>
    <row r="1130" spans="1:7" x14ac:dyDescent="0.2">
      <c r="A1130">
        <v>34</v>
      </c>
      <c r="B1130" t="s">
        <v>10</v>
      </c>
      <c r="C1130">
        <v>32.799999999999997</v>
      </c>
      <c r="D1130">
        <v>1</v>
      </c>
      <c r="E1130" t="s">
        <v>11</v>
      </c>
      <c r="F1130" t="s">
        <v>9</v>
      </c>
      <c r="G1130">
        <v>14358.364369999999</v>
      </c>
    </row>
    <row r="1131" spans="1:7" x14ac:dyDescent="0.2">
      <c r="A1131">
        <v>19</v>
      </c>
      <c r="B1131" t="s">
        <v>7</v>
      </c>
      <c r="C1131">
        <v>18.600000000000001</v>
      </c>
      <c r="D1131">
        <v>0</v>
      </c>
      <c r="E1131" t="s">
        <v>11</v>
      </c>
      <c r="F1131" t="s">
        <v>9</v>
      </c>
      <c r="G1131">
        <v>1728.8969999999999</v>
      </c>
    </row>
    <row r="1132" spans="1:7" x14ac:dyDescent="0.2">
      <c r="A1132">
        <v>39</v>
      </c>
      <c r="B1132" t="s">
        <v>7</v>
      </c>
      <c r="C1132">
        <v>23.87</v>
      </c>
      <c r="D1132">
        <v>5</v>
      </c>
      <c r="E1132" t="s">
        <v>11</v>
      </c>
      <c r="F1132" t="s">
        <v>12</v>
      </c>
      <c r="G1132">
        <v>8582.3022999999994</v>
      </c>
    </row>
    <row r="1133" spans="1:7" x14ac:dyDescent="0.2">
      <c r="A1133">
        <v>27</v>
      </c>
      <c r="B1133" t="s">
        <v>10</v>
      </c>
      <c r="C1133">
        <v>45.9</v>
      </c>
      <c r="D1133">
        <v>2</v>
      </c>
      <c r="E1133" t="s">
        <v>11</v>
      </c>
      <c r="F1133" t="s">
        <v>9</v>
      </c>
      <c r="G1133">
        <v>3693.4279999999999</v>
      </c>
    </row>
    <row r="1134" spans="1:7" x14ac:dyDescent="0.2">
      <c r="A1134">
        <v>57</v>
      </c>
      <c r="B1134" t="s">
        <v>10</v>
      </c>
      <c r="C1134">
        <v>40.28</v>
      </c>
      <c r="D1134">
        <v>0</v>
      </c>
      <c r="E1134" t="s">
        <v>11</v>
      </c>
      <c r="F1134" t="s">
        <v>14</v>
      </c>
      <c r="G1134">
        <v>20709.020339999999</v>
      </c>
    </row>
    <row r="1135" spans="1:7" x14ac:dyDescent="0.2">
      <c r="A1135">
        <v>52</v>
      </c>
      <c r="B1135" t="s">
        <v>7</v>
      </c>
      <c r="C1135">
        <v>18.335000000000001</v>
      </c>
      <c r="D1135">
        <v>0</v>
      </c>
      <c r="E1135" t="s">
        <v>11</v>
      </c>
      <c r="F1135" t="s">
        <v>13</v>
      </c>
      <c r="G1135">
        <v>9991.0376500000002</v>
      </c>
    </row>
    <row r="1136" spans="1:7" x14ac:dyDescent="0.2">
      <c r="A1136">
        <v>28</v>
      </c>
      <c r="B1136" t="s">
        <v>10</v>
      </c>
      <c r="C1136">
        <v>33.82</v>
      </c>
      <c r="D1136">
        <v>0</v>
      </c>
      <c r="E1136" t="s">
        <v>11</v>
      </c>
      <c r="F1136" t="s">
        <v>13</v>
      </c>
      <c r="G1136">
        <v>19673.335729999999</v>
      </c>
    </row>
    <row r="1137" spans="1:7" x14ac:dyDescent="0.2">
      <c r="A1137">
        <v>50</v>
      </c>
      <c r="B1137" t="s">
        <v>7</v>
      </c>
      <c r="C1137">
        <v>28.12</v>
      </c>
      <c r="D1137">
        <v>3</v>
      </c>
      <c r="E1137" t="s">
        <v>11</v>
      </c>
      <c r="F1137" t="s">
        <v>13</v>
      </c>
      <c r="G1137">
        <v>11085.586799999999</v>
      </c>
    </row>
    <row r="1138" spans="1:7" x14ac:dyDescent="0.2">
      <c r="A1138">
        <v>44</v>
      </c>
      <c r="B1138" t="s">
        <v>7</v>
      </c>
      <c r="C1138">
        <v>25</v>
      </c>
      <c r="D1138">
        <v>1</v>
      </c>
      <c r="E1138" t="s">
        <v>11</v>
      </c>
      <c r="F1138" t="s">
        <v>9</v>
      </c>
      <c r="G1138">
        <v>7623.518</v>
      </c>
    </row>
    <row r="1139" spans="1:7" x14ac:dyDescent="0.2">
      <c r="A1139">
        <v>26</v>
      </c>
      <c r="B1139" t="s">
        <v>7</v>
      </c>
      <c r="C1139">
        <v>22.23</v>
      </c>
      <c r="D1139">
        <v>0</v>
      </c>
      <c r="E1139" t="s">
        <v>11</v>
      </c>
      <c r="F1139" t="s">
        <v>13</v>
      </c>
      <c r="G1139">
        <v>3176.2876999999999</v>
      </c>
    </row>
    <row r="1140" spans="1:7" x14ac:dyDescent="0.2">
      <c r="A1140">
        <v>33</v>
      </c>
      <c r="B1140" t="s">
        <v>10</v>
      </c>
      <c r="C1140">
        <v>30.25</v>
      </c>
      <c r="D1140">
        <v>0</v>
      </c>
      <c r="E1140" t="s">
        <v>11</v>
      </c>
      <c r="F1140" t="s">
        <v>12</v>
      </c>
      <c r="G1140">
        <v>3704.3544999999999</v>
      </c>
    </row>
    <row r="1141" spans="1:7" x14ac:dyDescent="0.2">
      <c r="A1141">
        <v>19</v>
      </c>
      <c r="B1141" t="s">
        <v>7</v>
      </c>
      <c r="C1141">
        <v>32.49</v>
      </c>
      <c r="D1141">
        <v>0</v>
      </c>
      <c r="E1141" t="s">
        <v>8</v>
      </c>
      <c r="F1141" t="s">
        <v>13</v>
      </c>
      <c r="G1141">
        <v>36898.733079999998</v>
      </c>
    </row>
    <row r="1142" spans="1:7" x14ac:dyDescent="0.2">
      <c r="A1142">
        <v>50</v>
      </c>
      <c r="B1142" t="s">
        <v>10</v>
      </c>
      <c r="C1142">
        <v>37.07</v>
      </c>
      <c r="D1142">
        <v>1</v>
      </c>
      <c r="E1142" t="s">
        <v>11</v>
      </c>
      <c r="F1142" t="s">
        <v>12</v>
      </c>
      <c r="G1142">
        <v>9048.0272999999997</v>
      </c>
    </row>
    <row r="1143" spans="1:7" x14ac:dyDescent="0.2">
      <c r="A1143">
        <v>41</v>
      </c>
      <c r="B1143" t="s">
        <v>7</v>
      </c>
      <c r="C1143">
        <v>32.6</v>
      </c>
      <c r="D1143">
        <v>3</v>
      </c>
      <c r="E1143" t="s">
        <v>11</v>
      </c>
      <c r="F1143" t="s">
        <v>9</v>
      </c>
      <c r="G1143">
        <v>7954.5169999999998</v>
      </c>
    </row>
    <row r="1144" spans="1:7" x14ac:dyDescent="0.2">
      <c r="A1144">
        <v>52</v>
      </c>
      <c r="B1144" t="s">
        <v>7</v>
      </c>
      <c r="C1144">
        <v>24.86</v>
      </c>
      <c r="D1144">
        <v>0</v>
      </c>
      <c r="E1144" t="s">
        <v>11</v>
      </c>
      <c r="F1144" t="s">
        <v>12</v>
      </c>
      <c r="G1144">
        <v>27117.993780000001</v>
      </c>
    </row>
    <row r="1145" spans="1:7" x14ac:dyDescent="0.2">
      <c r="A1145">
        <v>39</v>
      </c>
      <c r="B1145" t="s">
        <v>10</v>
      </c>
      <c r="C1145">
        <v>32.340000000000003</v>
      </c>
      <c r="D1145">
        <v>2</v>
      </c>
      <c r="E1145" t="s">
        <v>11</v>
      </c>
      <c r="F1145" t="s">
        <v>12</v>
      </c>
      <c r="G1145">
        <v>6338.0756000000001</v>
      </c>
    </row>
    <row r="1146" spans="1:7" x14ac:dyDescent="0.2">
      <c r="A1146">
        <v>50</v>
      </c>
      <c r="B1146" t="s">
        <v>10</v>
      </c>
      <c r="C1146">
        <v>32.299999999999997</v>
      </c>
      <c r="D1146">
        <v>2</v>
      </c>
      <c r="E1146" t="s">
        <v>11</v>
      </c>
      <c r="F1146" t="s">
        <v>9</v>
      </c>
      <c r="G1146">
        <v>9630.3970000000008</v>
      </c>
    </row>
    <row r="1147" spans="1:7" x14ac:dyDescent="0.2">
      <c r="A1147">
        <v>52</v>
      </c>
      <c r="B1147" t="s">
        <v>10</v>
      </c>
      <c r="C1147">
        <v>32.774999999999999</v>
      </c>
      <c r="D1147">
        <v>3</v>
      </c>
      <c r="E1147" t="s">
        <v>11</v>
      </c>
      <c r="F1147" t="s">
        <v>13</v>
      </c>
      <c r="G1147">
        <v>11289.10925</v>
      </c>
    </row>
    <row r="1148" spans="1:7" x14ac:dyDescent="0.2">
      <c r="A1148">
        <v>60</v>
      </c>
      <c r="B1148" t="s">
        <v>10</v>
      </c>
      <c r="C1148">
        <v>32.799999999999997</v>
      </c>
      <c r="D1148">
        <v>0</v>
      </c>
      <c r="E1148" t="s">
        <v>8</v>
      </c>
      <c r="F1148" t="s">
        <v>9</v>
      </c>
      <c r="G1148">
        <v>52590.829389999999</v>
      </c>
    </row>
    <row r="1149" spans="1:7" x14ac:dyDescent="0.2">
      <c r="A1149">
        <v>20</v>
      </c>
      <c r="B1149" t="s">
        <v>7</v>
      </c>
      <c r="C1149">
        <v>31.92</v>
      </c>
      <c r="D1149">
        <v>0</v>
      </c>
      <c r="E1149" t="s">
        <v>11</v>
      </c>
      <c r="F1149" t="s">
        <v>13</v>
      </c>
      <c r="G1149">
        <v>2261.5688</v>
      </c>
    </row>
    <row r="1150" spans="1:7" x14ac:dyDescent="0.2">
      <c r="A1150">
        <v>55</v>
      </c>
      <c r="B1150" t="s">
        <v>10</v>
      </c>
      <c r="C1150">
        <v>21.5</v>
      </c>
      <c r="D1150">
        <v>1</v>
      </c>
      <c r="E1150" t="s">
        <v>11</v>
      </c>
      <c r="F1150" t="s">
        <v>9</v>
      </c>
      <c r="G1150">
        <v>10791.96</v>
      </c>
    </row>
    <row r="1151" spans="1:7" x14ac:dyDescent="0.2">
      <c r="A1151">
        <v>42</v>
      </c>
      <c r="B1151" t="s">
        <v>10</v>
      </c>
      <c r="C1151">
        <v>34.1</v>
      </c>
      <c r="D1151">
        <v>0</v>
      </c>
      <c r="E1151" t="s">
        <v>11</v>
      </c>
      <c r="F1151" t="s">
        <v>9</v>
      </c>
      <c r="G1151">
        <v>5979.7309999999998</v>
      </c>
    </row>
    <row r="1152" spans="1:7" x14ac:dyDescent="0.2">
      <c r="A1152">
        <v>18</v>
      </c>
      <c r="B1152" t="s">
        <v>7</v>
      </c>
      <c r="C1152">
        <v>30.305</v>
      </c>
      <c r="D1152">
        <v>0</v>
      </c>
      <c r="E1152" t="s">
        <v>11</v>
      </c>
      <c r="F1152" t="s">
        <v>14</v>
      </c>
      <c r="G1152">
        <v>2203.7359499999998</v>
      </c>
    </row>
    <row r="1153" spans="1:7" x14ac:dyDescent="0.2">
      <c r="A1153">
        <v>58</v>
      </c>
      <c r="B1153" t="s">
        <v>7</v>
      </c>
      <c r="C1153">
        <v>36.479999999999997</v>
      </c>
      <c r="D1153">
        <v>0</v>
      </c>
      <c r="E1153" t="s">
        <v>11</v>
      </c>
      <c r="F1153" t="s">
        <v>13</v>
      </c>
      <c r="G1153">
        <v>12235.8392</v>
      </c>
    </row>
    <row r="1154" spans="1:7" x14ac:dyDescent="0.2">
      <c r="A1154">
        <v>43</v>
      </c>
      <c r="B1154" t="s">
        <v>7</v>
      </c>
      <c r="C1154">
        <v>32.56</v>
      </c>
      <c r="D1154">
        <v>3</v>
      </c>
      <c r="E1154" t="s">
        <v>8</v>
      </c>
      <c r="F1154" t="s">
        <v>12</v>
      </c>
      <c r="G1154">
        <v>40941.285400000001</v>
      </c>
    </row>
    <row r="1155" spans="1:7" x14ac:dyDescent="0.2">
      <c r="A1155">
        <v>35</v>
      </c>
      <c r="B1155" t="s">
        <v>7</v>
      </c>
      <c r="C1155">
        <v>35.814999999999998</v>
      </c>
      <c r="D1155">
        <v>1</v>
      </c>
      <c r="E1155" t="s">
        <v>11</v>
      </c>
      <c r="F1155" t="s">
        <v>13</v>
      </c>
      <c r="G1155">
        <v>5630.4578499999998</v>
      </c>
    </row>
    <row r="1156" spans="1:7" x14ac:dyDescent="0.2">
      <c r="A1156">
        <v>48</v>
      </c>
      <c r="B1156" t="s">
        <v>7</v>
      </c>
      <c r="C1156">
        <v>27.93</v>
      </c>
      <c r="D1156">
        <v>4</v>
      </c>
      <c r="E1156" t="s">
        <v>11</v>
      </c>
      <c r="F1156" t="s">
        <v>13</v>
      </c>
      <c r="G1156">
        <v>11015.1747</v>
      </c>
    </row>
    <row r="1157" spans="1:7" x14ac:dyDescent="0.2">
      <c r="A1157">
        <v>36</v>
      </c>
      <c r="B1157" t="s">
        <v>7</v>
      </c>
      <c r="C1157">
        <v>22.135000000000002</v>
      </c>
      <c r="D1157">
        <v>3</v>
      </c>
      <c r="E1157" t="s">
        <v>11</v>
      </c>
      <c r="F1157" t="s">
        <v>14</v>
      </c>
      <c r="G1157">
        <v>7228.2156500000001</v>
      </c>
    </row>
    <row r="1158" spans="1:7" x14ac:dyDescent="0.2">
      <c r="A1158">
        <v>19</v>
      </c>
      <c r="B1158" t="s">
        <v>10</v>
      </c>
      <c r="C1158">
        <v>44.88</v>
      </c>
      <c r="D1158">
        <v>0</v>
      </c>
      <c r="E1158" t="s">
        <v>8</v>
      </c>
      <c r="F1158" t="s">
        <v>12</v>
      </c>
      <c r="G1158">
        <v>39722.746200000001</v>
      </c>
    </row>
    <row r="1159" spans="1:7" x14ac:dyDescent="0.2">
      <c r="A1159">
        <v>23</v>
      </c>
      <c r="B1159" t="s">
        <v>7</v>
      </c>
      <c r="C1159">
        <v>23.18</v>
      </c>
      <c r="D1159">
        <v>2</v>
      </c>
      <c r="E1159" t="s">
        <v>11</v>
      </c>
      <c r="F1159" t="s">
        <v>13</v>
      </c>
      <c r="G1159">
        <v>14426.073850000001</v>
      </c>
    </row>
    <row r="1160" spans="1:7" x14ac:dyDescent="0.2">
      <c r="A1160">
        <v>20</v>
      </c>
      <c r="B1160" t="s">
        <v>7</v>
      </c>
      <c r="C1160">
        <v>30.59</v>
      </c>
      <c r="D1160">
        <v>0</v>
      </c>
      <c r="E1160" t="s">
        <v>11</v>
      </c>
      <c r="F1160" t="s">
        <v>14</v>
      </c>
      <c r="G1160">
        <v>2459.7201</v>
      </c>
    </row>
    <row r="1161" spans="1:7" x14ac:dyDescent="0.2">
      <c r="A1161">
        <v>32</v>
      </c>
      <c r="B1161" t="s">
        <v>7</v>
      </c>
      <c r="C1161">
        <v>41.1</v>
      </c>
      <c r="D1161">
        <v>0</v>
      </c>
      <c r="E1161" t="s">
        <v>11</v>
      </c>
      <c r="F1161" t="s">
        <v>9</v>
      </c>
      <c r="G1161">
        <v>3989.8409999999999</v>
      </c>
    </row>
    <row r="1162" spans="1:7" x14ac:dyDescent="0.2">
      <c r="A1162">
        <v>43</v>
      </c>
      <c r="B1162" t="s">
        <v>7</v>
      </c>
      <c r="C1162">
        <v>34.58</v>
      </c>
      <c r="D1162">
        <v>1</v>
      </c>
      <c r="E1162" t="s">
        <v>11</v>
      </c>
      <c r="F1162" t="s">
        <v>13</v>
      </c>
      <c r="G1162">
        <v>7727.2532000000001</v>
      </c>
    </row>
    <row r="1163" spans="1:7" x14ac:dyDescent="0.2">
      <c r="A1163">
        <v>34</v>
      </c>
      <c r="B1163" t="s">
        <v>10</v>
      </c>
      <c r="C1163">
        <v>42.13</v>
      </c>
      <c r="D1163">
        <v>2</v>
      </c>
      <c r="E1163" t="s">
        <v>11</v>
      </c>
      <c r="F1163" t="s">
        <v>12</v>
      </c>
      <c r="G1163">
        <v>5124.1886999999997</v>
      </c>
    </row>
    <row r="1164" spans="1:7" x14ac:dyDescent="0.2">
      <c r="A1164">
        <v>30</v>
      </c>
      <c r="B1164" t="s">
        <v>10</v>
      </c>
      <c r="C1164">
        <v>38.83</v>
      </c>
      <c r="D1164">
        <v>1</v>
      </c>
      <c r="E1164" t="s">
        <v>11</v>
      </c>
      <c r="F1164" t="s">
        <v>12</v>
      </c>
      <c r="G1164">
        <v>18963.171920000001</v>
      </c>
    </row>
    <row r="1165" spans="1:7" x14ac:dyDescent="0.2">
      <c r="A1165">
        <v>18</v>
      </c>
      <c r="B1165" t="s">
        <v>7</v>
      </c>
      <c r="C1165">
        <v>28.215</v>
      </c>
      <c r="D1165">
        <v>0</v>
      </c>
      <c r="E1165" t="s">
        <v>11</v>
      </c>
      <c r="F1165" t="s">
        <v>14</v>
      </c>
      <c r="G1165">
        <v>2200.8308499999998</v>
      </c>
    </row>
    <row r="1166" spans="1:7" x14ac:dyDescent="0.2">
      <c r="A1166">
        <v>41</v>
      </c>
      <c r="B1166" t="s">
        <v>7</v>
      </c>
      <c r="C1166">
        <v>28.31</v>
      </c>
      <c r="D1166">
        <v>1</v>
      </c>
      <c r="E1166" t="s">
        <v>11</v>
      </c>
      <c r="F1166" t="s">
        <v>13</v>
      </c>
      <c r="G1166">
        <v>7153.5538999999999</v>
      </c>
    </row>
    <row r="1167" spans="1:7" x14ac:dyDescent="0.2">
      <c r="A1167">
        <v>35</v>
      </c>
      <c r="B1167" t="s">
        <v>7</v>
      </c>
      <c r="C1167">
        <v>26.125</v>
      </c>
      <c r="D1167">
        <v>0</v>
      </c>
      <c r="E1167" t="s">
        <v>11</v>
      </c>
      <c r="F1167" t="s">
        <v>14</v>
      </c>
      <c r="G1167">
        <v>5227.9887500000004</v>
      </c>
    </row>
    <row r="1168" spans="1:7" x14ac:dyDescent="0.2">
      <c r="A1168">
        <v>57</v>
      </c>
      <c r="B1168" t="s">
        <v>10</v>
      </c>
      <c r="C1168">
        <v>40.369999999999997</v>
      </c>
      <c r="D1168">
        <v>0</v>
      </c>
      <c r="E1168" t="s">
        <v>11</v>
      </c>
      <c r="F1168" t="s">
        <v>12</v>
      </c>
      <c r="G1168">
        <v>10982.5013</v>
      </c>
    </row>
    <row r="1169" spans="1:7" x14ac:dyDescent="0.2">
      <c r="A1169">
        <v>29</v>
      </c>
      <c r="B1169" t="s">
        <v>7</v>
      </c>
      <c r="C1169">
        <v>24.6</v>
      </c>
      <c r="D1169">
        <v>2</v>
      </c>
      <c r="E1169" t="s">
        <v>11</v>
      </c>
      <c r="F1169" t="s">
        <v>9</v>
      </c>
      <c r="G1169">
        <v>4529.4769999999999</v>
      </c>
    </row>
    <row r="1170" spans="1:7" x14ac:dyDescent="0.2">
      <c r="A1170">
        <v>32</v>
      </c>
      <c r="B1170" t="s">
        <v>10</v>
      </c>
      <c r="C1170">
        <v>35.200000000000003</v>
      </c>
      <c r="D1170">
        <v>2</v>
      </c>
      <c r="E1170" t="s">
        <v>11</v>
      </c>
      <c r="F1170" t="s">
        <v>9</v>
      </c>
      <c r="G1170">
        <v>4670.6400000000003</v>
      </c>
    </row>
    <row r="1171" spans="1:7" x14ac:dyDescent="0.2">
      <c r="A1171">
        <v>37</v>
      </c>
      <c r="B1171" t="s">
        <v>7</v>
      </c>
      <c r="C1171">
        <v>34.104999999999997</v>
      </c>
      <c r="D1171">
        <v>1</v>
      </c>
      <c r="E1171" t="s">
        <v>11</v>
      </c>
      <c r="F1171" t="s">
        <v>13</v>
      </c>
      <c r="G1171">
        <v>6112.3529500000004</v>
      </c>
    </row>
    <row r="1172" spans="1:7" x14ac:dyDescent="0.2">
      <c r="A1172">
        <v>18</v>
      </c>
      <c r="B1172" t="s">
        <v>10</v>
      </c>
      <c r="C1172">
        <v>27.36</v>
      </c>
      <c r="D1172">
        <v>1</v>
      </c>
      <c r="E1172" t="s">
        <v>8</v>
      </c>
      <c r="F1172" t="s">
        <v>14</v>
      </c>
      <c r="G1172">
        <v>17178.682400000002</v>
      </c>
    </row>
    <row r="1173" spans="1:7" x14ac:dyDescent="0.2">
      <c r="A1173">
        <v>43</v>
      </c>
      <c r="B1173" t="s">
        <v>7</v>
      </c>
      <c r="C1173">
        <v>26.7</v>
      </c>
      <c r="D1173">
        <v>2</v>
      </c>
      <c r="E1173" t="s">
        <v>8</v>
      </c>
      <c r="F1173" t="s">
        <v>9</v>
      </c>
      <c r="G1173">
        <v>22478.6</v>
      </c>
    </row>
    <row r="1174" spans="1:7" x14ac:dyDescent="0.2">
      <c r="A1174">
        <v>56</v>
      </c>
      <c r="B1174" t="s">
        <v>7</v>
      </c>
      <c r="C1174">
        <v>41.91</v>
      </c>
      <c r="D1174">
        <v>0</v>
      </c>
      <c r="E1174" t="s">
        <v>11</v>
      </c>
      <c r="F1174" t="s">
        <v>12</v>
      </c>
      <c r="G1174">
        <v>11093.6229</v>
      </c>
    </row>
    <row r="1175" spans="1:7" x14ac:dyDescent="0.2">
      <c r="A1175">
        <v>38</v>
      </c>
      <c r="B1175" t="s">
        <v>10</v>
      </c>
      <c r="C1175">
        <v>29.26</v>
      </c>
      <c r="D1175">
        <v>2</v>
      </c>
      <c r="E1175" t="s">
        <v>11</v>
      </c>
      <c r="F1175" t="s">
        <v>13</v>
      </c>
      <c r="G1175">
        <v>6457.8433999999997</v>
      </c>
    </row>
    <row r="1176" spans="1:7" x14ac:dyDescent="0.2">
      <c r="A1176">
        <v>29</v>
      </c>
      <c r="B1176" t="s">
        <v>10</v>
      </c>
      <c r="C1176">
        <v>32.11</v>
      </c>
      <c r="D1176">
        <v>2</v>
      </c>
      <c r="E1176" t="s">
        <v>11</v>
      </c>
      <c r="F1176" t="s">
        <v>13</v>
      </c>
      <c r="G1176">
        <v>4433.9159</v>
      </c>
    </row>
    <row r="1177" spans="1:7" x14ac:dyDescent="0.2">
      <c r="A1177">
        <v>22</v>
      </c>
      <c r="B1177" t="s">
        <v>7</v>
      </c>
      <c r="C1177">
        <v>27.1</v>
      </c>
      <c r="D1177">
        <v>0</v>
      </c>
      <c r="E1177" t="s">
        <v>11</v>
      </c>
      <c r="F1177" t="s">
        <v>9</v>
      </c>
      <c r="G1177">
        <v>2154.3609999999999</v>
      </c>
    </row>
    <row r="1178" spans="1:7" x14ac:dyDescent="0.2">
      <c r="A1178">
        <v>52</v>
      </c>
      <c r="B1178" t="s">
        <v>7</v>
      </c>
      <c r="C1178">
        <v>24.13</v>
      </c>
      <c r="D1178">
        <v>1</v>
      </c>
      <c r="E1178" t="s">
        <v>8</v>
      </c>
      <c r="F1178" t="s">
        <v>13</v>
      </c>
      <c r="G1178">
        <v>23887.662700000001</v>
      </c>
    </row>
    <row r="1179" spans="1:7" x14ac:dyDescent="0.2">
      <c r="A1179">
        <v>40</v>
      </c>
      <c r="B1179" t="s">
        <v>7</v>
      </c>
      <c r="C1179">
        <v>27.4</v>
      </c>
      <c r="D1179">
        <v>1</v>
      </c>
      <c r="E1179" t="s">
        <v>11</v>
      </c>
      <c r="F1179" t="s">
        <v>9</v>
      </c>
      <c r="G1179">
        <v>6496.8860000000004</v>
      </c>
    </row>
    <row r="1180" spans="1:7" x14ac:dyDescent="0.2">
      <c r="A1180">
        <v>23</v>
      </c>
      <c r="B1180" t="s">
        <v>7</v>
      </c>
      <c r="C1180">
        <v>34.865000000000002</v>
      </c>
      <c r="D1180">
        <v>0</v>
      </c>
      <c r="E1180" t="s">
        <v>11</v>
      </c>
      <c r="F1180" t="s">
        <v>14</v>
      </c>
      <c r="G1180">
        <v>2899.4893499999998</v>
      </c>
    </row>
    <row r="1181" spans="1:7" x14ac:dyDescent="0.2">
      <c r="A1181">
        <v>31</v>
      </c>
      <c r="B1181" t="s">
        <v>10</v>
      </c>
      <c r="C1181">
        <v>29.81</v>
      </c>
      <c r="D1181">
        <v>0</v>
      </c>
      <c r="E1181" t="s">
        <v>8</v>
      </c>
      <c r="F1181" t="s">
        <v>12</v>
      </c>
      <c r="G1181">
        <v>19350.368900000001</v>
      </c>
    </row>
    <row r="1182" spans="1:7" x14ac:dyDescent="0.2">
      <c r="A1182">
        <v>42</v>
      </c>
      <c r="B1182" t="s">
        <v>7</v>
      </c>
      <c r="C1182">
        <v>41.325000000000003</v>
      </c>
      <c r="D1182">
        <v>1</v>
      </c>
      <c r="E1182" t="s">
        <v>11</v>
      </c>
      <c r="F1182" t="s">
        <v>14</v>
      </c>
      <c r="G1182">
        <v>7650.7737500000003</v>
      </c>
    </row>
    <row r="1183" spans="1:7" x14ac:dyDescent="0.2">
      <c r="A1183">
        <v>24</v>
      </c>
      <c r="B1183" t="s">
        <v>7</v>
      </c>
      <c r="C1183">
        <v>29.925000000000001</v>
      </c>
      <c r="D1183">
        <v>0</v>
      </c>
      <c r="E1183" t="s">
        <v>11</v>
      </c>
      <c r="F1183" t="s">
        <v>13</v>
      </c>
      <c r="G1183">
        <v>2850.6837500000001</v>
      </c>
    </row>
    <row r="1184" spans="1:7" x14ac:dyDescent="0.2">
      <c r="A1184">
        <v>25</v>
      </c>
      <c r="B1184" t="s">
        <v>7</v>
      </c>
      <c r="C1184">
        <v>30.3</v>
      </c>
      <c r="D1184">
        <v>0</v>
      </c>
      <c r="E1184" t="s">
        <v>11</v>
      </c>
      <c r="F1184" t="s">
        <v>9</v>
      </c>
      <c r="G1184">
        <v>2632.9920000000002</v>
      </c>
    </row>
    <row r="1185" spans="1:7" x14ac:dyDescent="0.2">
      <c r="A1185">
        <v>48</v>
      </c>
      <c r="B1185" t="s">
        <v>7</v>
      </c>
      <c r="C1185">
        <v>27.36</v>
      </c>
      <c r="D1185">
        <v>1</v>
      </c>
      <c r="E1185" t="s">
        <v>11</v>
      </c>
      <c r="F1185" t="s">
        <v>14</v>
      </c>
      <c r="G1185">
        <v>9447.3824000000004</v>
      </c>
    </row>
    <row r="1186" spans="1:7" x14ac:dyDescent="0.2">
      <c r="A1186">
        <v>23</v>
      </c>
      <c r="B1186" t="s">
        <v>7</v>
      </c>
      <c r="C1186">
        <v>28.49</v>
      </c>
      <c r="D1186">
        <v>1</v>
      </c>
      <c r="E1186" t="s">
        <v>8</v>
      </c>
      <c r="F1186" t="s">
        <v>12</v>
      </c>
      <c r="G1186">
        <v>18328.238099999999</v>
      </c>
    </row>
    <row r="1187" spans="1:7" x14ac:dyDescent="0.2">
      <c r="A1187">
        <v>45</v>
      </c>
      <c r="B1187" t="s">
        <v>10</v>
      </c>
      <c r="C1187">
        <v>23.56</v>
      </c>
      <c r="D1187">
        <v>2</v>
      </c>
      <c r="E1187" t="s">
        <v>11</v>
      </c>
      <c r="F1187" t="s">
        <v>14</v>
      </c>
      <c r="G1187">
        <v>8603.8233999999993</v>
      </c>
    </row>
    <row r="1188" spans="1:7" x14ac:dyDescent="0.2">
      <c r="A1188">
        <v>20</v>
      </c>
      <c r="B1188" t="s">
        <v>10</v>
      </c>
      <c r="C1188">
        <v>35.625</v>
      </c>
      <c r="D1188">
        <v>3</v>
      </c>
      <c r="E1188" t="s">
        <v>8</v>
      </c>
      <c r="F1188" t="s">
        <v>13</v>
      </c>
      <c r="G1188">
        <v>37465.34375</v>
      </c>
    </row>
    <row r="1189" spans="1:7" x14ac:dyDescent="0.2">
      <c r="A1189">
        <v>62</v>
      </c>
      <c r="B1189" t="s">
        <v>7</v>
      </c>
      <c r="C1189">
        <v>32.68</v>
      </c>
      <c r="D1189">
        <v>0</v>
      </c>
      <c r="E1189" t="s">
        <v>11</v>
      </c>
      <c r="F1189" t="s">
        <v>13</v>
      </c>
      <c r="G1189">
        <v>13844.797200000001</v>
      </c>
    </row>
    <row r="1190" spans="1:7" x14ac:dyDescent="0.2">
      <c r="A1190">
        <v>43</v>
      </c>
      <c r="B1190" t="s">
        <v>7</v>
      </c>
      <c r="C1190">
        <v>25.27</v>
      </c>
      <c r="D1190">
        <v>1</v>
      </c>
      <c r="E1190" t="s">
        <v>8</v>
      </c>
      <c r="F1190" t="s">
        <v>14</v>
      </c>
      <c r="G1190">
        <v>21771.3423</v>
      </c>
    </row>
    <row r="1191" spans="1:7" x14ac:dyDescent="0.2">
      <c r="A1191">
        <v>23</v>
      </c>
      <c r="B1191" t="s">
        <v>7</v>
      </c>
      <c r="C1191">
        <v>28</v>
      </c>
      <c r="D1191">
        <v>0</v>
      </c>
      <c r="E1191" t="s">
        <v>11</v>
      </c>
      <c r="F1191" t="s">
        <v>9</v>
      </c>
      <c r="G1191">
        <v>13126.677449999999</v>
      </c>
    </row>
    <row r="1192" spans="1:7" x14ac:dyDescent="0.2">
      <c r="A1192">
        <v>31</v>
      </c>
      <c r="B1192" t="s">
        <v>7</v>
      </c>
      <c r="C1192">
        <v>32.774999999999999</v>
      </c>
      <c r="D1192">
        <v>2</v>
      </c>
      <c r="E1192" t="s">
        <v>11</v>
      </c>
      <c r="F1192" t="s">
        <v>13</v>
      </c>
      <c r="G1192">
        <v>5327.4002499999997</v>
      </c>
    </row>
    <row r="1193" spans="1:7" x14ac:dyDescent="0.2">
      <c r="A1193">
        <v>41</v>
      </c>
      <c r="B1193" t="s">
        <v>7</v>
      </c>
      <c r="C1193">
        <v>21.754999999999999</v>
      </c>
      <c r="D1193">
        <v>1</v>
      </c>
      <c r="E1193" t="s">
        <v>11</v>
      </c>
      <c r="F1193" t="s">
        <v>14</v>
      </c>
      <c r="G1193">
        <v>13725.47184</v>
      </c>
    </row>
    <row r="1194" spans="1:7" x14ac:dyDescent="0.2">
      <c r="A1194">
        <v>58</v>
      </c>
      <c r="B1194" t="s">
        <v>7</v>
      </c>
      <c r="C1194">
        <v>32.395000000000003</v>
      </c>
      <c r="D1194">
        <v>1</v>
      </c>
      <c r="E1194" t="s">
        <v>11</v>
      </c>
      <c r="F1194" t="s">
        <v>14</v>
      </c>
      <c r="G1194">
        <v>13019.161050000001</v>
      </c>
    </row>
    <row r="1195" spans="1:7" x14ac:dyDescent="0.2">
      <c r="A1195">
        <v>48</v>
      </c>
      <c r="B1195" t="s">
        <v>7</v>
      </c>
      <c r="C1195">
        <v>36.575000000000003</v>
      </c>
      <c r="D1195">
        <v>0</v>
      </c>
      <c r="E1195" t="s">
        <v>11</v>
      </c>
      <c r="F1195" t="s">
        <v>13</v>
      </c>
      <c r="G1195">
        <v>8671.1912499999999</v>
      </c>
    </row>
    <row r="1196" spans="1:7" x14ac:dyDescent="0.2">
      <c r="A1196">
        <v>31</v>
      </c>
      <c r="B1196" t="s">
        <v>7</v>
      </c>
      <c r="C1196">
        <v>21.754999999999999</v>
      </c>
      <c r="D1196">
        <v>0</v>
      </c>
      <c r="E1196" t="s">
        <v>11</v>
      </c>
      <c r="F1196" t="s">
        <v>13</v>
      </c>
      <c r="G1196">
        <v>4134.0824499999999</v>
      </c>
    </row>
    <row r="1197" spans="1:7" x14ac:dyDescent="0.2">
      <c r="A1197">
        <v>19</v>
      </c>
      <c r="B1197" t="s">
        <v>7</v>
      </c>
      <c r="C1197">
        <v>27.93</v>
      </c>
      <c r="D1197">
        <v>3</v>
      </c>
      <c r="E1197" t="s">
        <v>11</v>
      </c>
      <c r="F1197" t="s">
        <v>13</v>
      </c>
      <c r="G1197">
        <v>18838.703659999999</v>
      </c>
    </row>
    <row r="1198" spans="1:7" x14ac:dyDescent="0.2">
      <c r="A1198">
        <v>19</v>
      </c>
      <c r="B1198" t="s">
        <v>7</v>
      </c>
      <c r="C1198">
        <v>30.02</v>
      </c>
      <c r="D1198">
        <v>0</v>
      </c>
      <c r="E1198" t="s">
        <v>8</v>
      </c>
      <c r="F1198" t="s">
        <v>13</v>
      </c>
      <c r="G1198">
        <v>33307.550799999997</v>
      </c>
    </row>
    <row r="1199" spans="1:7" x14ac:dyDescent="0.2">
      <c r="A1199">
        <v>41</v>
      </c>
      <c r="B1199" t="s">
        <v>10</v>
      </c>
      <c r="C1199">
        <v>33.549999999999997</v>
      </c>
      <c r="D1199">
        <v>0</v>
      </c>
      <c r="E1199" t="s">
        <v>11</v>
      </c>
      <c r="F1199" t="s">
        <v>12</v>
      </c>
      <c r="G1199">
        <v>5699.8374999999996</v>
      </c>
    </row>
    <row r="1200" spans="1:7" x14ac:dyDescent="0.2">
      <c r="A1200">
        <v>40</v>
      </c>
      <c r="B1200" t="s">
        <v>10</v>
      </c>
      <c r="C1200">
        <v>29.355</v>
      </c>
      <c r="D1200">
        <v>1</v>
      </c>
      <c r="E1200" t="s">
        <v>11</v>
      </c>
      <c r="F1200" t="s">
        <v>13</v>
      </c>
      <c r="G1200">
        <v>6393.6034499999996</v>
      </c>
    </row>
    <row r="1201" spans="1:7" x14ac:dyDescent="0.2">
      <c r="A1201">
        <v>31</v>
      </c>
      <c r="B1201" t="s">
        <v>7</v>
      </c>
      <c r="C1201">
        <v>25.8</v>
      </c>
      <c r="D1201">
        <v>2</v>
      </c>
      <c r="E1201" t="s">
        <v>11</v>
      </c>
      <c r="F1201" t="s">
        <v>9</v>
      </c>
      <c r="G1201">
        <v>4934.7049999999999</v>
      </c>
    </row>
    <row r="1202" spans="1:7" x14ac:dyDescent="0.2">
      <c r="A1202">
        <v>37</v>
      </c>
      <c r="B1202" t="s">
        <v>10</v>
      </c>
      <c r="C1202">
        <v>24.32</v>
      </c>
      <c r="D1202">
        <v>2</v>
      </c>
      <c r="E1202" t="s">
        <v>11</v>
      </c>
      <c r="F1202" t="s">
        <v>13</v>
      </c>
      <c r="G1202">
        <v>6198.7518</v>
      </c>
    </row>
    <row r="1203" spans="1:7" x14ac:dyDescent="0.2">
      <c r="A1203">
        <v>46</v>
      </c>
      <c r="B1203" t="s">
        <v>10</v>
      </c>
      <c r="C1203">
        <v>40.375</v>
      </c>
      <c r="D1203">
        <v>2</v>
      </c>
      <c r="E1203" t="s">
        <v>11</v>
      </c>
      <c r="F1203" t="s">
        <v>13</v>
      </c>
      <c r="G1203">
        <v>8733.2292500000003</v>
      </c>
    </row>
    <row r="1204" spans="1:7" x14ac:dyDescent="0.2">
      <c r="A1204">
        <v>22</v>
      </c>
      <c r="B1204" t="s">
        <v>10</v>
      </c>
      <c r="C1204">
        <v>32.11</v>
      </c>
      <c r="D1204">
        <v>0</v>
      </c>
      <c r="E1204" t="s">
        <v>11</v>
      </c>
      <c r="F1204" t="s">
        <v>13</v>
      </c>
      <c r="G1204">
        <v>2055.3249000000001</v>
      </c>
    </row>
    <row r="1205" spans="1:7" x14ac:dyDescent="0.2">
      <c r="A1205">
        <v>51</v>
      </c>
      <c r="B1205" t="s">
        <v>10</v>
      </c>
      <c r="C1205">
        <v>32.299999999999997</v>
      </c>
      <c r="D1205">
        <v>1</v>
      </c>
      <c r="E1205" t="s">
        <v>11</v>
      </c>
      <c r="F1205" t="s">
        <v>14</v>
      </c>
      <c r="G1205">
        <v>9964.06</v>
      </c>
    </row>
    <row r="1206" spans="1:7" x14ac:dyDescent="0.2">
      <c r="A1206">
        <v>18</v>
      </c>
      <c r="B1206" t="s">
        <v>7</v>
      </c>
      <c r="C1206">
        <v>27.28</v>
      </c>
      <c r="D1206">
        <v>3</v>
      </c>
      <c r="E1206" t="s">
        <v>8</v>
      </c>
      <c r="F1206" t="s">
        <v>12</v>
      </c>
      <c r="G1206">
        <v>18223.4512</v>
      </c>
    </row>
    <row r="1207" spans="1:7" x14ac:dyDescent="0.2">
      <c r="A1207">
        <v>35</v>
      </c>
      <c r="B1207" t="s">
        <v>10</v>
      </c>
      <c r="C1207">
        <v>17.86</v>
      </c>
      <c r="D1207">
        <v>1</v>
      </c>
      <c r="E1207" t="s">
        <v>11</v>
      </c>
      <c r="F1207" t="s">
        <v>13</v>
      </c>
      <c r="G1207">
        <v>5116.5003999999999</v>
      </c>
    </row>
    <row r="1208" spans="1:7" x14ac:dyDescent="0.2">
      <c r="A1208">
        <v>59</v>
      </c>
      <c r="B1208" t="s">
        <v>7</v>
      </c>
      <c r="C1208">
        <v>34.799999999999997</v>
      </c>
      <c r="D1208">
        <v>2</v>
      </c>
      <c r="E1208" t="s">
        <v>11</v>
      </c>
      <c r="F1208" t="s">
        <v>9</v>
      </c>
      <c r="G1208">
        <v>36910.608030000003</v>
      </c>
    </row>
    <row r="1209" spans="1:7" x14ac:dyDescent="0.2">
      <c r="A1209">
        <v>36</v>
      </c>
      <c r="B1209" t="s">
        <v>10</v>
      </c>
      <c r="C1209">
        <v>33.4</v>
      </c>
      <c r="D1209">
        <v>2</v>
      </c>
      <c r="E1209" t="s">
        <v>8</v>
      </c>
      <c r="F1209" t="s">
        <v>9</v>
      </c>
      <c r="G1209">
        <v>38415.474000000002</v>
      </c>
    </row>
    <row r="1210" spans="1:7" x14ac:dyDescent="0.2">
      <c r="A1210">
        <v>37</v>
      </c>
      <c r="B1210" t="s">
        <v>7</v>
      </c>
      <c r="C1210">
        <v>25.555</v>
      </c>
      <c r="D1210">
        <v>1</v>
      </c>
      <c r="E1210" t="s">
        <v>8</v>
      </c>
      <c r="F1210" t="s">
        <v>14</v>
      </c>
      <c r="G1210">
        <v>20296.863450000001</v>
      </c>
    </row>
    <row r="1211" spans="1:7" x14ac:dyDescent="0.2">
      <c r="A1211">
        <v>59</v>
      </c>
      <c r="B1211" t="s">
        <v>10</v>
      </c>
      <c r="C1211">
        <v>37.1</v>
      </c>
      <c r="D1211">
        <v>1</v>
      </c>
      <c r="E1211" t="s">
        <v>11</v>
      </c>
      <c r="F1211" t="s">
        <v>9</v>
      </c>
      <c r="G1211">
        <v>12347.172</v>
      </c>
    </row>
    <row r="1212" spans="1:7" x14ac:dyDescent="0.2">
      <c r="A1212">
        <v>36</v>
      </c>
      <c r="B1212" t="s">
        <v>10</v>
      </c>
      <c r="C1212">
        <v>30.875</v>
      </c>
      <c r="D1212">
        <v>1</v>
      </c>
      <c r="E1212" t="s">
        <v>11</v>
      </c>
      <c r="F1212" t="s">
        <v>13</v>
      </c>
      <c r="G1212">
        <v>5373.3642499999996</v>
      </c>
    </row>
    <row r="1213" spans="1:7" x14ac:dyDescent="0.2">
      <c r="A1213">
        <v>39</v>
      </c>
      <c r="B1213" t="s">
        <v>10</v>
      </c>
      <c r="C1213">
        <v>34.1</v>
      </c>
      <c r="D1213">
        <v>2</v>
      </c>
      <c r="E1213" t="s">
        <v>11</v>
      </c>
      <c r="F1213" t="s">
        <v>12</v>
      </c>
      <c r="G1213">
        <v>23563.016179999999</v>
      </c>
    </row>
    <row r="1214" spans="1:7" x14ac:dyDescent="0.2">
      <c r="A1214">
        <v>18</v>
      </c>
      <c r="B1214" t="s">
        <v>10</v>
      </c>
      <c r="C1214">
        <v>21.47</v>
      </c>
      <c r="D1214">
        <v>0</v>
      </c>
      <c r="E1214" t="s">
        <v>11</v>
      </c>
      <c r="F1214" t="s">
        <v>14</v>
      </c>
      <c r="G1214">
        <v>1702.4553000000001</v>
      </c>
    </row>
    <row r="1215" spans="1:7" x14ac:dyDescent="0.2">
      <c r="A1215">
        <v>52</v>
      </c>
      <c r="B1215" t="s">
        <v>7</v>
      </c>
      <c r="C1215">
        <v>33.299999999999997</v>
      </c>
      <c r="D1215">
        <v>2</v>
      </c>
      <c r="E1215" t="s">
        <v>11</v>
      </c>
      <c r="F1215" t="s">
        <v>9</v>
      </c>
      <c r="G1215">
        <v>10806.839</v>
      </c>
    </row>
    <row r="1216" spans="1:7" x14ac:dyDescent="0.2">
      <c r="A1216">
        <v>27</v>
      </c>
      <c r="B1216" t="s">
        <v>7</v>
      </c>
      <c r="C1216">
        <v>31.254999999999999</v>
      </c>
      <c r="D1216">
        <v>1</v>
      </c>
      <c r="E1216" t="s">
        <v>11</v>
      </c>
      <c r="F1216" t="s">
        <v>13</v>
      </c>
      <c r="G1216">
        <v>3956.0714499999999</v>
      </c>
    </row>
    <row r="1217" spans="1:7" x14ac:dyDescent="0.2">
      <c r="A1217">
        <v>18</v>
      </c>
      <c r="B1217" t="s">
        <v>10</v>
      </c>
      <c r="C1217">
        <v>39.14</v>
      </c>
      <c r="D1217">
        <v>0</v>
      </c>
      <c r="E1217" t="s">
        <v>11</v>
      </c>
      <c r="F1217" t="s">
        <v>14</v>
      </c>
      <c r="G1217">
        <v>12890.057650000001</v>
      </c>
    </row>
    <row r="1218" spans="1:7" x14ac:dyDescent="0.2">
      <c r="A1218">
        <v>40</v>
      </c>
      <c r="B1218" t="s">
        <v>10</v>
      </c>
      <c r="C1218">
        <v>25.08</v>
      </c>
      <c r="D1218">
        <v>0</v>
      </c>
      <c r="E1218" t="s">
        <v>11</v>
      </c>
      <c r="F1218" t="s">
        <v>12</v>
      </c>
      <c r="G1218">
        <v>5415.6611999999996</v>
      </c>
    </row>
    <row r="1219" spans="1:7" x14ac:dyDescent="0.2">
      <c r="A1219">
        <v>29</v>
      </c>
      <c r="B1219" t="s">
        <v>10</v>
      </c>
      <c r="C1219">
        <v>37.29</v>
      </c>
      <c r="D1219">
        <v>2</v>
      </c>
      <c r="E1219" t="s">
        <v>11</v>
      </c>
      <c r="F1219" t="s">
        <v>12</v>
      </c>
      <c r="G1219">
        <v>4058.1161000000002</v>
      </c>
    </row>
    <row r="1220" spans="1:7" x14ac:dyDescent="0.2">
      <c r="A1220">
        <v>46</v>
      </c>
      <c r="B1220" t="s">
        <v>7</v>
      </c>
      <c r="C1220">
        <v>34.6</v>
      </c>
      <c r="D1220">
        <v>1</v>
      </c>
      <c r="E1220" t="s">
        <v>8</v>
      </c>
      <c r="F1220" t="s">
        <v>9</v>
      </c>
      <c r="G1220">
        <v>41661.601999999999</v>
      </c>
    </row>
    <row r="1221" spans="1:7" x14ac:dyDescent="0.2">
      <c r="A1221">
        <v>38</v>
      </c>
      <c r="B1221" t="s">
        <v>7</v>
      </c>
      <c r="C1221">
        <v>30.21</v>
      </c>
      <c r="D1221">
        <v>3</v>
      </c>
      <c r="E1221" t="s">
        <v>11</v>
      </c>
      <c r="F1221" t="s">
        <v>13</v>
      </c>
      <c r="G1221">
        <v>7537.1638999999996</v>
      </c>
    </row>
    <row r="1222" spans="1:7" x14ac:dyDescent="0.2">
      <c r="A1222">
        <v>30</v>
      </c>
      <c r="B1222" t="s">
        <v>7</v>
      </c>
      <c r="C1222">
        <v>21.945</v>
      </c>
      <c r="D1222">
        <v>1</v>
      </c>
      <c r="E1222" t="s">
        <v>11</v>
      </c>
      <c r="F1222" t="s">
        <v>14</v>
      </c>
      <c r="G1222">
        <v>4718.2035500000002</v>
      </c>
    </row>
    <row r="1223" spans="1:7" x14ac:dyDescent="0.2">
      <c r="A1223">
        <v>40</v>
      </c>
      <c r="B1223" t="s">
        <v>10</v>
      </c>
      <c r="C1223">
        <v>24.97</v>
      </c>
      <c r="D1223">
        <v>2</v>
      </c>
      <c r="E1223" t="s">
        <v>11</v>
      </c>
      <c r="F1223" t="s">
        <v>12</v>
      </c>
      <c r="G1223">
        <v>6593.5083000000004</v>
      </c>
    </row>
    <row r="1224" spans="1:7" x14ac:dyDescent="0.2">
      <c r="A1224">
        <v>50</v>
      </c>
      <c r="B1224" t="s">
        <v>10</v>
      </c>
      <c r="C1224">
        <v>25.3</v>
      </c>
      <c r="D1224">
        <v>0</v>
      </c>
      <c r="E1224" t="s">
        <v>11</v>
      </c>
      <c r="F1224" t="s">
        <v>12</v>
      </c>
      <c r="G1224">
        <v>8442.6669999999995</v>
      </c>
    </row>
    <row r="1225" spans="1:7" x14ac:dyDescent="0.2">
      <c r="A1225">
        <v>20</v>
      </c>
      <c r="B1225" t="s">
        <v>7</v>
      </c>
      <c r="C1225">
        <v>24.42</v>
      </c>
      <c r="D1225">
        <v>0</v>
      </c>
      <c r="E1225" t="s">
        <v>8</v>
      </c>
      <c r="F1225" t="s">
        <v>12</v>
      </c>
      <c r="G1225">
        <v>26125.674770000001</v>
      </c>
    </row>
    <row r="1226" spans="1:7" x14ac:dyDescent="0.2">
      <c r="A1226">
        <v>41</v>
      </c>
      <c r="B1226" t="s">
        <v>10</v>
      </c>
      <c r="C1226">
        <v>23.94</v>
      </c>
      <c r="D1226">
        <v>1</v>
      </c>
      <c r="E1226" t="s">
        <v>11</v>
      </c>
      <c r="F1226" t="s">
        <v>14</v>
      </c>
      <c r="G1226">
        <v>6858.4795999999997</v>
      </c>
    </row>
    <row r="1227" spans="1:7" x14ac:dyDescent="0.2">
      <c r="A1227">
        <v>33</v>
      </c>
      <c r="B1227" t="s">
        <v>7</v>
      </c>
      <c r="C1227">
        <v>39.82</v>
      </c>
      <c r="D1227">
        <v>1</v>
      </c>
      <c r="E1227" t="s">
        <v>11</v>
      </c>
      <c r="F1227" t="s">
        <v>12</v>
      </c>
      <c r="G1227">
        <v>4795.6567999999997</v>
      </c>
    </row>
    <row r="1228" spans="1:7" x14ac:dyDescent="0.2">
      <c r="A1228">
        <v>38</v>
      </c>
      <c r="B1228" t="s">
        <v>10</v>
      </c>
      <c r="C1228">
        <v>16.815000000000001</v>
      </c>
      <c r="D1228">
        <v>2</v>
      </c>
      <c r="E1228" t="s">
        <v>11</v>
      </c>
      <c r="F1228" t="s">
        <v>14</v>
      </c>
      <c r="G1228">
        <v>6640.5448500000002</v>
      </c>
    </row>
    <row r="1229" spans="1:7" x14ac:dyDescent="0.2">
      <c r="A1229">
        <v>42</v>
      </c>
      <c r="B1229" t="s">
        <v>10</v>
      </c>
      <c r="C1229">
        <v>37.18</v>
      </c>
      <c r="D1229">
        <v>2</v>
      </c>
      <c r="E1229" t="s">
        <v>11</v>
      </c>
      <c r="F1229" t="s">
        <v>12</v>
      </c>
      <c r="G1229">
        <v>7162.0122000000001</v>
      </c>
    </row>
    <row r="1230" spans="1:7" x14ac:dyDescent="0.2">
      <c r="A1230">
        <v>56</v>
      </c>
      <c r="B1230" t="s">
        <v>10</v>
      </c>
      <c r="C1230">
        <v>34.43</v>
      </c>
      <c r="D1230">
        <v>0</v>
      </c>
      <c r="E1230" t="s">
        <v>11</v>
      </c>
      <c r="F1230" t="s">
        <v>12</v>
      </c>
      <c r="G1230">
        <v>10594.225700000001</v>
      </c>
    </row>
    <row r="1231" spans="1:7" x14ac:dyDescent="0.2">
      <c r="A1231">
        <v>58</v>
      </c>
      <c r="B1231" t="s">
        <v>10</v>
      </c>
      <c r="C1231">
        <v>30.305</v>
      </c>
      <c r="D1231">
        <v>0</v>
      </c>
      <c r="E1231" t="s">
        <v>11</v>
      </c>
      <c r="F1231" t="s">
        <v>14</v>
      </c>
      <c r="G1231">
        <v>11938.255950000001</v>
      </c>
    </row>
    <row r="1232" spans="1:7" x14ac:dyDescent="0.2">
      <c r="A1232">
        <v>52</v>
      </c>
      <c r="B1232" t="s">
        <v>10</v>
      </c>
      <c r="C1232">
        <v>34.484999999999999</v>
      </c>
      <c r="D1232">
        <v>3</v>
      </c>
      <c r="E1232" t="s">
        <v>8</v>
      </c>
      <c r="F1232" t="s">
        <v>13</v>
      </c>
      <c r="G1232">
        <v>60021.398970000002</v>
      </c>
    </row>
    <row r="1233" spans="1:7" x14ac:dyDescent="0.2">
      <c r="A1233">
        <v>20</v>
      </c>
      <c r="B1233" t="s">
        <v>7</v>
      </c>
      <c r="C1233">
        <v>21.8</v>
      </c>
      <c r="D1233">
        <v>0</v>
      </c>
      <c r="E1233" t="s">
        <v>8</v>
      </c>
      <c r="F1233" t="s">
        <v>9</v>
      </c>
      <c r="G1233">
        <v>20167.336029999999</v>
      </c>
    </row>
    <row r="1234" spans="1:7" x14ac:dyDescent="0.2">
      <c r="A1234">
        <v>54</v>
      </c>
      <c r="B1234" t="s">
        <v>7</v>
      </c>
      <c r="C1234">
        <v>24.605</v>
      </c>
      <c r="D1234">
        <v>3</v>
      </c>
      <c r="E1234" t="s">
        <v>11</v>
      </c>
      <c r="F1234" t="s">
        <v>13</v>
      </c>
      <c r="G1234">
        <v>12479.70895</v>
      </c>
    </row>
    <row r="1235" spans="1:7" x14ac:dyDescent="0.2">
      <c r="A1235">
        <v>58</v>
      </c>
      <c r="B1235" t="s">
        <v>10</v>
      </c>
      <c r="C1235">
        <v>23.3</v>
      </c>
      <c r="D1235">
        <v>0</v>
      </c>
      <c r="E1235" t="s">
        <v>11</v>
      </c>
      <c r="F1235" t="s">
        <v>9</v>
      </c>
      <c r="G1235">
        <v>11345.519</v>
      </c>
    </row>
    <row r="1236" spans="1:7" x14ac:dyDescent="0.2">
      <c r="A1236">
        <v>45</v>
      </c>
      <c r="B1236" t="s">
        <v>7</v>
      </c>
      <c r="C1236">
        <v>27.83</v>
      </c>
      <c r="D1236">
        <v>2</v>
      </c>
      <c r="E1236" t="s">
        <v>11</v>
      </c>
      <c r="F1236" t="s">
        <v>12</v>
      </c>
      <c r="G1236">
        <v>8515.7587000000003</v>
      </c>
    </row>
    <row r="1237" spans="1:7" x14ac:dyDescent="0.2">
      <c r="A1237">
        <v>26</v>
      </c>
      <c r="B1237" t="s">
        <v>10</v>
      </c>
      <c r="C1237">
        <v>31.065000000000001</v>
      </c>
      <c r="D1237">
        <v>0</v>
      </c>
      <c r="E1237" t="s">
        <v>11</v>
      </c>
      <c r="F1237" t="s">
        <v>13</v>
      </c>
      <c r="G1237">
        <v>2699.56835</v>
      </c>
    </row>
    <row r="1238" spans="1:7" x14ac:dyDescent="0.2">
      <c r="A1238">
        <v>63</v>
      </c>
      <c r="B1238" t="s">
        <v>7</v>
      </c>
      <c r="C1238">
        <v>21.66</v>
      </c>
      <c r="D1238">
        <v>0</v>
      </c>
      <c r="E1238" t="s">
        <v>11</v>
      </c>
      <c r="F1238" t="s">
        <v>14</v>
      </c>
      <c r="G1238">
        <v>14449.8544</v>
      </c>
    </row>
    <row r="1239" spans="1:7" x14ac:dyDescent="0.2">
      <c r="A1239">
        <v>58</v>
      </c>
      <c r="B1239" t="s">
        <v>7</v>
      </c>
      <c r="C1239">
        <v>28.215</v>
      </c>
      <c r="D1239">
        <v>0</v>
      </c>
      <c r="E1239" t="s">
        <v>11</v>
      </c>
      <c r="F1239" t="s">
        <v>13</v>
      </c>
      <c r="G1239">
        <v>12224.350850000001</v>
      </c>
    </row>
    <row r="1240" spans="1:7" x14ac:dyDescent="0.2">
      <c r="A1240">
        <v>37</v>
      </c>
      <c r="B1240" t="s">
        <v>10</v>
      </c>
      <c r="C1240">
        <v>22.704999999999998</v>
      </c>
      <c r="D1240">
        <v>3</v>
      </c>
      <c r="E1240" t="s">
        <v>11</v>
      </c>
      <c r="F1240" t="s">
        <v>14</v>
      </c>
      <c r="G1240">
        <v>6985.50695</v>
      </c>
    </row>
    <row r="1241" spans="1:7" x14ac:dyDescent="0.2">
      <c r="A1241">
        <v>25</v>
      </c>
      <c r="B1241" t="s">
        <v>7</v>
      </c>
      <c r="C1241">
        <v>42.13</v>
      </c>
      <c r="D1241">
        <v>1</v>
      </c>
      <c r="E1241" t="s">
        <v>11</v>
      </c>
      <c r="F1241" t="s">
        <v>12</v>
      </c>
      <c r="G1241">
        <v>3238.4357</v>
      </c>
    </row>
    <row r="1242" spans="1:7" x14ac:dyDescent="0.2">
      <c r="A1242">
        <v>52</v>
      </c>
      <c r="B1242" t="s">
        <v>10</v>
      </c>
      <c r="C1242">
        <v>41.8</v>
      </c>
      <c r="D1242">
        <v>2</v>
      </c>
      <c r="E1242" t="s">
        <v>8</v>
      </c>
      <c r="F1242" t="s">
        <v>12</v>
      </c>
      <c r="G1242">
        <v>47269.853999999999</v>
      </c>
    </row>
    <row r="1243" spans="1:7" x14ac:dyDescent="0.2">
      <c r="A1243">
        <v>64</v>
      </c>
      <c r="B1243" t="s">
        <v>10</v>
      </c>
      <c r="C1243">
        <v>36.96</v>
      </c>
      <c r="D1243">
        <v>2</v>
      </c>
      <c r="E1243" t="s">
        <v>8</v>
      </c>
      <c r="F1243" t="s">
        <v>12</v>
      </c>
      <c r="G1243">
        <v>49577.662400000001</v>
      </c>
    </row>
    <row r="1244" spans="1:7" x14ac:dyDescent="0.2">
      <c r="A1244">
        <v>22</v>
      </c>
      <c r="B1244" t="s">
        <v>7</v>
      </c>
      <c r="C1244">
        <v>21.28</v>
      </c>
      <c r="D1244">
        <v>3</v>
      </c>
      <c r="E1244" t="s">
        <v>11</v>
      </c>
      <c r="F1244" t="s">
        <v>13</v>
      </c>
      <c r="G1244">
        <v>4296.2712000000001</v>
      </c>
    </row>
    <row r="1245" spans="1:7" x14ac:dyDescent="0.2">
      <c r="A1245">
        <v>28</v>
      </c>
      <c r="B1245" t="s">
        <v>7</v>
      </c>
      <c r="C1245">
        <v>33.11</v>
      </c>
      <c r="D1245">
        <v>0</v>
      </c>
      <c r="E1245" t="s">
        <v>11</v>
      </c>
      <c r="F1245" t="s">
        <v>12</v>
      </c>
      <c r="G1245">
        <v>3171.6149</v>
      </c>
    </row>
    <row r="1246" spans="1:7" x14ac:dyDescent="0.2">
      <c r="A1246">
        <v>18</v>
      </c>
      <c r="B1246" t="s">
        <v>10</v>
      </c>
      <c r="C1246">
        <v>33.33</v>
      </c>
      <c r="D1246">
        <v>0</v>
      </c>
      <c r="E1246" t="s">
        <v>11</v>
      </c>
      <c r="F1246" t="s">
        <v>12</v>
      </c>
      <c r="G1246">
        <v>1135.9407000000001</v>
      </c>
    </row>
    <row r="1247" spans="1:7" x14ac:dyDescent="0.2">
      <c r="A1247">
        <v>28</v>
      </c>
      <c r="B1247" t="s">
        <v>10</v>
      </c>
      <c r="C1247">
        <v>24.3</v>
      </c>
      <c r="D1247">
        <v>5</v>
      </c>
      <c r="E1247" t="s">
        <v>11</v>
      </c>
      <c r="F1247" t="s">
        <v>9</v>
      </c>
      <c r="G1247">
        <v>5615.3689999999997</v>
      </c>
    </row>
    <row r="1248" spans="1:7" x14ac:dyDescent="0.2">
      <c r="A1248">
        <v>45</v>
      </c>
      <c r="B1248" t="s">
        <v>7</v>
      </c>
      <c r="C1248">
        <v>25.7</v>
      </c>
      <c r="D1248">
        <v>3</v>
      </c>
      <c r="E1248" t="s">
        <v>11</v>
      </c>
      <c r="F1248" t="s">
        <v>9</v>
      </c>
      <c r="G1248">
        <v>9101.7980000000007</v>
      </c>
    </row>
    <row r="1249" spans="1:7" x14ac:dyDescent="0.2">
      <c r="A1249">
        <v>33</v>
      </c>
      <c r="B1249" t="s">
        <v>10</v>
      </c>
      <c r="C1249">
        <v>29.4</v>
      </c>
      <c r="D1249">
        <v>4</v>
      </c>
      <c r="E1249" t="s">
        <v>11</v>
      </c>
      <c r="F1249" t="s">
        <v>9</v>
      </c>
      <c r="G1249">
        <v>6059.1729999999998</v>
      </c>
    </row>
    <row r="1250" spans="1:7" x14ac:dyDescent="0.2">
      <c r="A1250">
        <v>18</v>
      </c>
      <c r="B1250" t="s">
        <v>7</v>
      </c>
      <c r="C1250">
        <v>39.82</v>
      </c>
      <c r="D1250">
        <v>0</v>
      </c>
      <c r="E1250" t="s">
        <v>11</v>
      </c>
      <c r="F1250" t="s">
        <v>12</v>
      </c>
      <c r="G1250">
        <v>1633.9618</v>
      </c>
    </row>
    <row r="1251" spans="1:7" x14ac:dyDescent="0.2">
      <c r="A1251">
        <v>32</v>
      </c>
      <c r="B1251" t="s">
        <v>10</v>
      </c>
      <c r="C1251">
        <v>33.630000000000003</v>
      </c>
      <c r="D1251">
        <v>1</v>
      </c>
      <c r="E1251" t="s">
        <v>8</v>
      </c>
      <c r="F1251" t="s">
        <v>14</v>
      </c>
      <c r="G1251">
        <v>37607.527699999999</v>
      </c>
    </row>
    <row r="1252" spans="1:7" x14ac:dyDescent="0.2">
      <c r="A1252">
        <v>24</v>
      </c>
      <c r="B1252" t="s">
        <v>10</v>
      </c>
      <c r="C1252">
        <v>29.83</v>
      </c>
      <c r="D1252">
        <v>0</v>
      </c>
      <c r="E1252" t="s">
        <v>8</v>
      </c>
      <c r="F1252" t="s">
        <v>14</v>
      </c>
      <c r="G1252">
        <v>18648.421699999999</v>
      </c>
    </row>
    <row r="1253" spans="1:7" x14ac:dyDescent="0.2">
      <c r="A1253">
        <v>19</v>
      </c>
      <c r="B1253" t="s">
        <v>10</v>
      </c>
      <c r="C1253">
        <v>19.8</v>
      </c>
      <c r="D1253">
        <v>0</v>
      </c>
      <c r="E1253" t="s">
        <v>11</v>
      </c>
      <c r="F1253" t="s">
        <v>9</v>
      </c>
      <c r="G1253">
        <v>1241.5650000000001</v>
      </c>
    </row>
    <row r="1254" spans="1:7" x14ac:dyDescent="0.2">
      <c r="A1254">
        <v>20</v>
      </c>
      <c r="B1254" t="s">
        <v>10</v>
      </c>
      <c r="C1254">
        <v>27.3</v>
      </c>
      <c r="D1254">
        <v>0</v>
      </c>
      <c r="E1254" t="s">
        <v>8</v>
      </c>
      <c r="F1254" t="s">
        <v>9</v>
      </c>
      <c r="G1254">
        <v>16232.847</v>
      </c>
    </row>
    <row r="1255" spans="1:7" x14ac:dyDescent="0.2">
      <c r="A1255">
        <v>40</v>
      </c>
      <c r="B1255" t="s">
        <v>7</v>
      </c>
      <c r="C1255">
        <v>29.3</v>
      </c>
      <c r="D1255">
        <v>4</v>
      </c>
      <c r="E1255" t="s">
        <v>11</v>
      </c>
      <c r="F1255" t="s">
        <v>9</v>
      </c>
      <c r="G1255">
        <v>15828.82173</v>
      </c>
    </row>
    <row r="1256" spans="1:7" x14ac:dyDescent="0.2">
      <c r="A1256">
        <v>34</v>
      </c>
      <c r="B1256" t="s">
        <v>7</v>
      </c>
      <c r="C1256">
        <v>27.72</v>
      </c>
      <c r="D1256">
        <v>0</v>
      </c>
      <c r="E1256" t="s">
        <v>11</v>
      </c>
      <c r="F1256" t="s">
        <v>12</v>
      </c>
      <c r="G1256">
        <v>4415.1588000000002</v>
      </c>
    </row>
    <row r="1257" spans="1:7" x14ac:dyDescent="0.2">
      <c r="A1257">
        <v>42</v>
      </c>
      <c r="B1257" t="s">
        <v>7</v>
      </c>
      <c r="C1257">
        <v>37.9</v>
      </c>
      <c r="D1257">
        <v>0</v>
      </c>
      <c r="E1257" t="s">
        <v>11</v>
      </c>
      <c r="F1257" t="s">
        <v>9</v>
      </c>
      <c r="G1257">
        <v>6474.0129999999999</v>
      </c>
    </row>
    <row r="1258" spans="1:7" x14ac:dyDescent="0.2">
      <c r="A1258">
        <v>51</v>
      </c>
      <c r="B1258" t="s">
        <v>7</v>
      </c>
      <c r="C1258">
        <v>36.384999999999998</v>
      </c>
      <c r="D1258">
        <v>3</v>
      </c>
      <c r="E1258" t="s">
        <v>11</v>
      </c>
      <c r="F1258" t="s">
        <v>13</v>
      </c>
      <c r="G1258">
        <v>11436.738149999999</v>
      </c>
    </row>
    <row r="1259" spans="1:7" x14ac:dyDescent="0.2">
      <c r="A1259">
        <v>54</v>
      </c>
      <c r="B1259" t="s">
        <v>7</v>
      </c>
      <c r="C1259">
        <v>27.645</v>
      </c>
      <c r="D1259">
        <v>1</v>
      </c>
      <c r="E1259" t="s">
        <v>11</v>
      </c>
      <c r="F1259" t="s">
        <v>13</v>
      </c>
      <c r="G1259">
        <v>11305.93455</v>
      </c>
    </row>
    <row r="1260" spans="1:7" x14ac:dyDescent="0.2">
      <c r="A1260">
        <v>55</v>
      </c>
      <c r="B1260" t="s">
        <v>10</v>
      </c>
      <c r="C1260">
        <v>37.715000000000003</v>
      </c>
      <c r="D1260">
        <v>3</v>
      </c>
      <c r="E1260" t="s">
        <v>11</v>
      </c>
      <c r="F1260" t="s">
        <v>13</v>
      </c>
      <c r="G1260">
        <v>30063.580549999999</v>
      </c>
    </row>
    <row r="1261" spans="1:7" x14ac:dyDescent="0.2">
      <c r="A1261">
        <v>52</v>
      </c>
      <c r="B1261" t="s">
        <v>7</v>
      </c>
      <c r="C1261">
        <v>23.18</v>
      </c>
      <c r="D1261">
        <v>0</v>
      </c>
      <c r="E1261" t="s">
        <v>11</v>
      </c>
      <c r="F1261" t="s">
        <v>14</v>
      </c>
      <c r="G1261">
        <v>10197.772199999999</v>
      </c>
    </row>
    <row r="1262" spans="1:7" x14ac:dyDescent="0.2">
      <c r="A1262">
        <v>32</v>
      </c>
      <c r="B1262" t="s">
        <v>7</v>
      </c>
      <c r="C1262">
        <v>20.52</v>
      </c>
      <c r="D1262">
        <v>0</v>
      </c>
      <c r="E1262" t="s">
        <v>11</v>
      </c>
      <c r="F1262" t="s">
        <v>14</v>
      </c>
      <c r="G1262">
        <v>4544.2348000000002</v>
      </c>
    </row>
    <row r="1263" spans="1:7" x14ac:dyDescent="0.2">
      <c r="A1263">
        <v>28</v>
      </c>
      <c r="B1263" t="s">
        <v>10</v>
      </c>
      <c r="C1263">
        <v>37.1</v>
      </c>
      <c r="D1263">
        <v>1</v>
      </c>
      <c r="E1263" t="s">
        <v>11</v>
      </c>
      <c r="F1263" t="s">
        <v>9</v>
      </c>
      <c r="G1263">
        <v>3277.1610000000001</v>
      </c>
    </row>
    <row r="1264" spans="1:7" x14ac:dyDescent="0.2">
      <c r="A1264">
        <v>41</v>
      </c>
      <c r="B1264" t="s">
        <v>7</v>
      </c>
      <c r="C1264">
        <v>28.05</v>
      </c>
      <c r="D1264">
        <v>1</v>
      </c>
      <c r="E1264" t="s">
        <v>11</v>
      </c>
      <c r="F1264" t="s">
        <v>12</v>
      </c>
      <c r="G1264">
        <v>6770.1925000000001</v>
      </c>
    </row>
    <row r="1265" spans="1:7" x14ac:dyDescent="0.2">
      <c r="A1265">
        <v>43</v>
      </c>
      <c r="B1265" t="s">
        <v>7</v>
      </c>
      <c r="C1265">
        <v>29.9</v>
      </c>
      <c r="D1265">
        <v>1</v>
      </c>
      <c r="E1265" t="s">
        <v>11</v>
      </c>
      <c r="F1265" t="s">
        <v>9</v>
      </c>
      <c r="G1265">
        <v>7337.7479999999996</v>
      </c>
    </row>
    <row r="1266" spans="1:7" x14ac:dyDescent="0.2">
      <c r="A1266">
        <v>49</v>
      </c>
      <c r="B1266" t="s">
        <v>7</v>
      </c>
      <c r="C1266">
        <v>33.344999999999999</v>
      </c>
      <c r="D1266">
        <v>2</v>
      </c>
      <c r="E1266" t="s">
        <v>11</v>
      </c>
      <c r="F1266" t="s">
        <v>14</v>
      </c>
      <c r="G1266">
        <v>10370.912549999999</v>
      </c>
    </row>
    <row r="1267" spans="1:7" x14ac:dyDescent="0.2">
      <c r="A1267">
        <v>64</v>
      </c>
      <c r="B1267" t="s">
        <v>10</v>
      </c>
      <c r="C1267">
        <v>23.76</v>
      </c>
      <c r="D1267">
        <v>0</v>
      </c>
      <c r="E1267" t="s">
        <v>8</v>
      </c>
      <c r="F1267" t="s">
        <v>12</v>
      </c>
      <c r="G1267">
        <v>26926.5144</v>
      </c>
    </row>
    <row r="1268" spans="1:7" x14ac:dyDescent="0.2">
      <c r="A1268">
        <v>55</v>
      </c>
      <c r="B1268" t="s">
        <v>7</v>
      </c>
      <c r="C1268">
        <v>30.5</v>
      </c>
      <c r="D1268">
        <v>0</v>
      </c>
      <c r="E1268" t="s">
        <v>11</v>
      </c>
      <c r="F1268" t="s">
        <v>9</v>
      </c>
      <c r="G1268">
        <v>10704.47</v>
      </c>
    </row>
    <row r="1269" spans="1:7" x14ac:dyDescent="0.2">
      <c r="A1269">
        <v>24</v>
      </c>
      <c r="B1269" t="s">
        <v>10</v>
      </c>
      <c r="C1269">
        <v>31.065000000000001</v>
      </c>
      <c r="D1269">
        <v>0</v>
      </c>
      <c r="E1269" t="s">
        <v>8</v>
      </c>
      <c r="F1269" t="s">
        <v>14</v>
      </c>
      <c r="G1269">
        <v>34254.053350000002</v>
      </c>
    </row>
    <row r="1270" spans="1:7" x14ac:dyDescent="0.2">
      <c r="A1270">
        <v>20</v>
      </c>
      <c r="B1270" t="s">
        <v>7</v>
      </c>
      <c r="C1270">
        <v>33.299999999999997</v>
      </c>
      <c r="D1270">
        <v>0</v>
      </c>
      <c r="E1270" t="s">
        <v>11</v>
      </c>
      <c r="F1270" t="s">
        <v>9</v>
      </c>
      <c r="G1270">
        <v>1880.4870000000001</v>
      </c>
    </row>
    <row r="1271" spans="1:7" x14ac:dyDescent="0.2">
      <c r="A1271">
        <v>45</v>
      </c>
      <c r="B1271" t="s">
        <v>10</v>
      </c>
      <c r="C1271">
        <v>27.5</v>
      </c>
      <c r="D1271">
        <v>3</v>
      </c>
      <c r="E1271" t="s">
        <v>11</v>
      </c>
      <c r="F1271" t="s">
        <v>9</v>
      </c>
      <c r="G1271">
        <v>8615.2999999999993</v>
      </c>
    </row>
    <row r="1272" spans="1:7" x14ac:dyDescent="0.2">
      <c r="A1272">
        <v>26</v>
      </c>
      <c r="B1272" t="s">
        <v>10</v>
      </c>
      <c r="C1272">
        <v>33.914999999999999</v>
      </c>
      <c r="D1272">
        <v>1</v>
      </c>
      <c r="E1272" t="s">
        <v>11</v>
      </c>
      <c r="F1272" t="s">
        <v>13</v>
      </c>
      <c r="G1272">
        <v>3292.5298499999999</v>
      </c>
    </row>
    <row r="1273" spans="1:7" x14ac:dyDescent="0.2">
      <c r="A1273">
        <v>25</v>
      </c>
      <c r="B1273" t="s">
        <v>7</v>
      </c>
      <c r="C1273">
        <v>34.484999999999999</v>
      </c>
      <c r="D1273">
        <v>0</v>
      </c>
      <c r="E1273" t="s">
        <v>11</v>
      </c>
      <c r="F1273" t="s">
        <v>13</v>
      </c>
      <c r="G1273">
        <v>3021.80915</v>
      </c>
    </row>
    <row r="1274" spans="1:7" x14ac:dyDescent="0.2">
      <c r="A1274">
        <v>43</v>
      </c>
      <c r="B1274" t="s">
        <v>10</v>
      </c>
      <c r="C1274">
        <v>25.52</v>
      </c>
      <c r="D1274">
        <v>5</v>
      </c>
      <c r="E1274" t="s">
        <v>11</v>
      </c>
      <c r="F1274" t="s">
        <v>12</v>
      </c>
      <c r="G1274">
        <v>14478.33015</v>
      </c>
    </row>
    <row r="1275" spans="1:7" x14ac:dyDescent="0.2">
      <c r="A1275">
        <v>35</v>
      </c>
      <c r="B1275" t="s">
        <v>10</v>
      </c>
      <c r="C1275">
        <v>27.61</v>
      </c>
      <c r="D1275">
        <v>1</v>
      </c>
      <c r="E1275" t="s">
        <v>11</v>
      </c>
      <c r="F1275" t="s">
        <v>12</v>
      </c>
      <c r="G1275">
        <v>4747.0528999999997</v>
      </c>
    </row>
    <row r="1276" spans="1:7" x14ac:dyDescent="0.2">
      <c r="A1276">
        <v>26</v>
      </c>
      <c r="B1276" t="s">
        <v>10</v>
      </c>
      <c r="C1276">
        <v>27.06</v>
      </c>
      <c r="D1276">
        <v>0</v>
      </c>
      <c r="E1276" t="s">
        <v>8</v>
      </c>
      <c r="F1276" t="s">
        <v>12</v>
      </c>
      <c r="G1276">
        <v>17043.341400000001</v>
      </c>
    </row>
    <row r="1277" spans="1:7" x14ac:dyDescent="0.2">
      <c r="A1277">
        <v>57</v>
      </c>
      <c r="B1277" t="s">
        <v>10</v>
      </c>
      <c r="C1277">
        <v>23.7</v>
      </c>
      <c r="D1277">
        <v>0</v>
      </c>
      <c r="E1277" t="s">
        <v>11</v>
      </c>
      <c r="F1277" t="s">
        <v>9</v>
      </c>
      <c r="G1277">
        <v>10959.33</v>
      </c>
    </row>
    <row r="1278" spans="1:7" x14ac:dyDescent="0.2">
      <c r="A1278">
        <v>22</v>
      </c>
      <c r="B1278" t="s">
        <v>7</v>
      </c>
      <c r="C1278">
        <v>30.4</v>
      </c>
      <c r="D1278">
        <v>0</v>
      </c>
      <c r="E1278" t="s">
        <v>11</v>
      </c>
      <c r="F1278" t="s">
        <v>14</v>
      </c>
      <c r="G1278">
        <v>2741.9479999999999</v>
      </c>
    </row>
    <row r="1279" spans="1:7" x14ac:dyDescent="0.2">
      <c r="A1279">
        <v>32</v>
      </c>
      <c r="B1279" t="s">
        <v>7</v>
      </c>
      <c r="C1279">
        <v>29.734999999999999</v>
      </c>
      <c r="D1279">
        <v>0</v>
      </c>
      <c r="E1279" t="s">
        <v>11</v>
      </c>
      <c r="F1279" t="s">
        <v>13</v>
      </c>
      <c r="G1279">
        <v>4357.0436499999996</v>
      </c>
    </row>
    <row r="1280" spans="1:7" x14ac:dyDescent="0.2">
      <c r="A1280">
        <v>39</v>
      </c>
      <c r="B1280" t="s">
        <v>10</v>
      </c>
      <c r="C1280">
        <v>29.925000000000001</v>
      </c>
      <c r="D1280">
        <v>1</v>
      </c>
      <c r="E1280" t="s">
        <v>8</v>
      </c>
      <c r="F1280" t="s">
        <v>14</v>
      </c>
      <c r="G1280">
        <v>22462.043750000001</v>
      </c>
    </row>
    <row r="1281" spans="1:7" x14ac:dyDescent="0.2">
      <c r="A1281">
        <v>25</v>
      </c>
      <c r="B1281" t="s">
        <v>7</v>
      </c>
      <c r="C1281">
        <v>26.79</v>
      </c>
      <c r="D1281">
        <v>2</v>
      </c>
      <c r="E1281" t="s">
        <v>11</v>
      </c>
      <c r="F1281" t="s">
        <v>13</v>
      </c>
      <c r="G1281">
        <v>4189.1130999999996</v>
      </c>
    </row>
    <row r="1282" spans="1:7" x14ac:dyDescent="0.2">
      <c r="A1282">
        <v>48</v>
      </c>
      <c r="B1282" t="s">
        <v>7</v>
      </c>
      <c r="C1282">
        <v>33.33</v>
      </c>
      <c r="D1282">
        <v>0</v>
      </c>
      <c r="E1282" t="s">
        <v>11</v>
      </c>
      <c r="F1282" t="s">
        <v>12</v>
      </c>
      <c r="G1282">
        <v>8283.6807000000008</v>
      </c>
    </row>
    <row r="1283" spans="1:7" x14ac:dyDescent="0.2">
      <c r="A1283">
        <v>47</v>
      </c>
      <c r="B1283" t="s">
        <v>7</v>
      </c>
      <c r="C1283">
        <v>27.645</v>
      </c>
      <c r="D1283">
        <v>2</v>
      </c>
      <c r="E1283" t="s">
        <v>8</v>
      </c>
      <c r="F1283" t="s">
        <v>13</v>
      </c>
      <c r="G1283">
        <v>24535.698550000001</v>
      </c>
    </row>
    <row r="1284" spans="1:7" x14ac:dyDescent="0.2">
      <c r="A1284">
        <v>18</v>
      </c>
      <c r="B1284" t="s">
        <v>7</v>
      </c>
      <c r="C1284">
        <v>21.66</v>
      </c>
      <c r="D1284">
        <v>0</v>
      </c>
      <c r="E1284" t="s">
        <v>8</v>
      </c>
      <c r="F1284" t="s">
        <v>14</v>
      </c>
      <c r="G1284">
        <v>14283.4594</v>
      </c>
    </row>
    <row r="1285" spans="1:7" x14ac:dyDescent="0.2">
      <c r="A1285">
        <v>18</v>
      </c>
      <c r="B1285" t="s">
        <v>10</v>
      </c>
      <c r="C1285">
        <v>30.03</v>
      </c>
      <c r="D1285">
        <v>1</v>
      </c>
      <c r="E1285" t="s">
        <v>11</v>
      </c>
      <c r="F1285" t="s">
        <v>12</v>
      </c>
      <c r="G1285">
        <v>1720.3536999999999</v>
      </c>
    </row>
    <row r="1286" spans="1:7" x14ac:dyDescent="0.2">
      <c r="A1286">
        <v>61</v>
      </c>
      <c r="B1286" t="s">
        <v>10</v>
      </c>
      <c r="C1286">
        <v>36.299999999999997</v>
      </c>
      <c r="D1286">
        <v>1</v>
      </c>
      <c r="E1286" t="s">
        <v>8</v>
      </c>
      <c r="F1286" t="s">
        <v>9</v>
      </c>
      <c r="G1286">
        <v>47403.88</v>
      </c>
    </row>
    <row r="1287" spans="1:7" x14ac:dyDescent="0.2">
      <c r="A1287">
        <v>47</v>
      </c>
      <c r="B1287" t="s">
        <v>7</v>
      </c>
      <c r="C1287">
        <v>24.32</v>
      </c>
      <c r="D1287">
        <v>0</v>
      </c>
      <c r="E1287" t="s">
        <v>11</v>
      </c>
      <c r="F1287" t="s">
        <v>14</v>
      </c>
      <c r="G1287">
        <v>8534.6718000000001</v>
      </c>
    </row>
    <row r="1288" spans="1:7" x14ac:dyDescent="0.2">
      <c r="A1288">
        <v>28</v>
      </c>
      <c r="B1288" t="s">
        <v>7</v>
      </c>
      <c r="C1288">
        <v>17.29</v>
      </c>
      <c r="D1288">
        <v>0</v>
      </c>
      <c r="E1288" t="s">
        <v>11</v>
      </c>
      <c r="F1288" t="s">
        <v>14</v>
      </c>
      <c r="G1288">
        <v>3732.6251000000002</v>
      </c>
    </row>
    <row r="1289" spans="1:7" x14ac:dyDescent="0.2">
      <c r="A1289">
        <v>36</v>
      </c>
      <c r="B1289" t="s">
        <v>7</v>
      </c>
      <c r="C1289">
        <v>25.9</v>
      </c>
      <c r="D1289">
        <v>1</v>
      </c>
      <c r="E1289" t="s">
        <v>11</v>
      </c>
      <c r="F1289" t="s">
        <v>9</v>
      </c>
      <c r="G1289">
        <v>5472.4489999999996</v>
      </c>
    </row>
    <row r="1290" spans="1:7" x14ac:dyDescent="0.2">
      <c r="A1290">
        <v>20</v>
      </c>
      <c r="B1290" t="s">
        <v>10</v>
      </c>
      <c r="C1290">
        <v>39.4</v>
      </c>
      <c r="D1290">
        <v>2</v>
      </c>
      <c r="E1290" t="s">
        <v>8</v>
      </c>
      <c r="F1290" t="s">
        <v>9</v>
      </c>
      <c r="G1290">
        <v>38344.565999999999</v>
      </c>
    </row>
    <row r="1291" spans="1:7" x14ac:dyDescent="0.2">
      <c r="A1291">
        <v>44</v>
      </c>
      <c r="B1291" t="s">
        <v>10</v>
      </c>
      <c r="C1291">
        <v>34.32</v>
      </c>
      <c r="D1291">
        <v>1</v>
      </c>
      <c r="E1291" t="s">
        <v>11</v>
      </c>
      <c r="F1291" t="s">
        <v>12</v>
      </c>
      <c r="G1291">
        <v>7147.4727999999996</v>
      </c>
    </row>
    <row r="1292" spans="1:7" x14ac:dyDescent="0.2">
      <c r="A1292">
        <v>38</v>
      </c>
      <c r="B1292" t="s">
        <v>7</v>
      </c>
      <c r="C1292">
        <v>19.95</v>
      </c>
      <c r="D1292">
        <v>2</v>
      </c>
      <c r="E1292" t="s">
        <v>11</v>
      </c>
      <c r="F1292" t="s">
        <v>14</v>
      </c>
      <c r="G1292">
        <v>7133.9025000000001</v>
      </c>
    </row>
    <row r="1293" spans="1:7" x14ac:dyDescent="0.2">
      <c r="A1293">
        <v>19</v>
      </c>
      <c r="B1293" t="s">
        <v>10</v>
      </c>
      <c r="C1293">
        <v>34.9</v>
      </c>
      <c r="D1293">
        <v>0</v>
      </c>
      <c r="E1293" t="s">
        <v>8</v>
      </c>
      <c r="F1293" t="s">
        <v>9</v>
      </c>
      <c r="G1293">
        <v>34828.654000000002</v>
      </c>
    </row>
    <row r="1294" spans="1:7" x14ac:dyDescent="0.2">
      <c r="A1294">
        <v>21</v>
      </c>
      <c r="B1294" t="s">
        <v>10</v>
      </c>
      <c r="C1294">
        <v>23.21</v>
      </c>
      <c r="D1294">
        <v>0</v>
      </c>
      <c r="E1294" t="s">
        <v>11</v>
      </c>
      <c r="F1294" t="s">
        <v>12</v>
      </c>
      <c r="G1294">
        <v>1515.3449000000001</v>
      </c>
    </row>
    <row r="1295" spans="1:7" x14ac:dyDescent="0.2">
      <c r="A1295">
        <v>46</v>
      </c>
      <c r="B1295" t="s">
        <v>10</v>
      </c>
      <c r="C1295">
        <v>25.745000000000001</v>
      </c>
      <c r="D1295">
        <v>3</v>
      </c>
      <c r="E1295" t="s">
        <v>11</v>
      </c>
      <c r="F1295" t="s">
        <v>13</v>
      </c>
      <c r="G1295">
        <v>9301.8935500000007</v>
      </c>
    </row>
    <row r="1296" spans="1:7" x14ac:dyDescent="0.2">
      <c r="A1296">
        <v>58</v>
      </c>
      <c r="B1296" t="s">
        <v>10</v>
      </c>
      <c r="C1296">
        <v>25.175000000000001</v>
      </c>
      <c r="D1296">
        <v>0</v>
      </c>
      <c r="E1296" t="s">
        <v>11</v>
      </c>
      <c r="F1296" t="s">
        <v>14</v>
      </c>
      <c r="G1296">
        <v>11931.125249999999</v>
      </c>
    </row>
    <row r="1297" spans="1:7" x14ac:dyDescent="0.2">
      <c r="A1297">
        <v>20</v>
      </c>
      <c r="B1297" t="s">
        <v>10</v>
      </c>
      <c r="C1297">
        <v>22</v>
      </c>
      <c r="D1297">
        <v>1</v>
      </c>
      <c r="E1297" t="s">
        <v>11</v>
      </c>
      <c r="F1297" t="s">
        <v>9</v>
      </c>
      <c r="G1297">
        <v>1964.78</v>
      </c>
    </row>
    <row r="1298" spans="1:7" x14ac:dyDescent="0.2">
      <c r="A1298">
        <v>18</v>
      </c>
      <c r="B1298" t="s">
        <v>10</v>
      </c>
      <c r="C1298">
        <v>26.125</v>
      </c>
      <c r="D1298">
        <v>0</v>
      </c>
      <c r="E1298" t="s">
        <v>11</v>
      </c>
      <c r="F1298" t="s">
        <v>14</v>
      </c>
      <c r="G1298">
        <v>1708.9257500000001</v>
      </c>
    </row>
    <row r="1299" spans="1:7" x14ac:dyDescent="0.2">
      <c r="A1299">
        <v>28</v>
      </c>
      <c r="B1299" t="s">
        <v>7</v>
      </c>
      <c r="C1299">
        <v>26.51</v>
      </c>
      <c r="D1299">
        <v>2</v>
      </c>
      <c r="E1299" t="s">
        <v>11</v>
      </c>
      <c r="F1299" t="s">
        <v>12</v>
      </c>
      <c r="G1299">
        <v>4340.4408999999996</v>
      </c>
    </row>
    <row r="1300" spans="1:7" x14ac:dyDescent="0.2">
      <c r="A1300">
        <v>33</v>
      </c>
      <c r="B1300" t="s">
        <v>10</v>
      </c>
      <c r="C1300">
        <v>27.454999999999998</v>
      </c>
      <c r="D1300">
        <v>2</v>
      </c>
      <c r="E1300" t="s">
        <v>11</v>
      </c>
      <c r="F1300" t="s">
        <v>13</v>
      </c>
      <c r="G1300">
        <v>5261.4694499999996</v>
      </c>
    </row>
    <row r="1301" spans="1:7" x14ac:dyDescent="0.2">
      <c r="A1301">
        <v>19</v>
      </c>
      <c r="B1301" t="s">
        <v>7</v>
      </c>
      <c r="C1301">
        <v>25.745000000000001</v>
      </c>
      <c r="D1301">
        <v>1</v>
      </c>
      <c r="E1301" t="s">
        <v>11</v>
      </c>
      <c r="F1301" t="s">
        <v>13</v>
      </c>
      <c r="G1301">
        <v>2710.8285500000002</v>
      </c>
    </row>
    <row r="1302" spans="1:7" x14ac:dyDescent="0.2">
      <c r="A1302">
        <v>45</v>
      </c>
      <c r="B1302" t="s">
        <v>10</v>
      </c>
      <c r="C1302">
        <v>30.36</v>
      </c>
      <c r="D1302">
        <v>0</v>
      </c>
      <c r="E1302" t="s">
        <v>8</v>
      </c>
      <c r="F1302" t="s">
        <v>12</v>
      </c>
      <c r="G1302">
        <v>62592.873090000001</v>
      </c>
    </row>
    <row r="1303" spans="1:7" x14ac:dyDescent="0.2">
      <c r="A1303">
        <v>62</v>
      </c>
      <c r="B1303" t="s">
        <v>10</v>
      </c>
      <c r="C1303">
        <v>30.875</v>
      </c>
      <c r="D1303">
        <v>3</v>
      </c>
      <c r="E1303" t="s">
        <v>8</v>
      </c>
      <c r="F1303" t="s">
        <v>13</v>
      </c>
      <c r="G1303">
        <v>46718.163249999998</v>
      </c>
    </row>
    <row r="1304" spans="1:7" x14ac:dyDescent="0.2">
      <c r="A1304">
        <v>25</v>
      </c>
      <c r="B1304" t="s">
        <v>7</v>
      </c>
      <c r="C1304">
        <v>20.8</v>
      </c>
      <c r="D1304">
        <v>1</v>
      </c>
      <c r="E1304" t="s">
        <v>11</v>
      </c>
      <c r="F1304" t="s">
        <v>9</v>
      </c>
      <c r="G1304">
        <v>3208.7869999999998</v>
      </c>
    </row>
    <row r="1305" spans="1:7" x14ac:dyDescent="0.2">
      <c r="A1305">
        <v>43</v>
      </c>
      <c r="B1305" t="s">
        <v>10</v>
      </c>
      <c r="C1305">
        <v>27.8</v>
      </c>
      <c r="D1305">
        <v>0</v>
      </c>
      <c r="E1305" t="s">
        <v>8</v>
      </c>
      <c r="F1305" t="s">
        <v>9</v>
      </c>
      <c r="G1305">
        <v>37829.724199999997</v>
      </c>
    </row>
    <row r="1306" spans="1:7" x14ac:dyDescent="0.2">
      <c r="A1306">
        <v>42</v>
      </c>
      <c r="B1306" t="s">
        <v>10</v>
      </c>
      <c r="C1306">
        <v>24.605</v>
      </c>
      <c r="D1306">
        <v>2</v>
      </c>
      <c r="E1306" t="s">
        <v>8</v>
      </c>
      <c r="F1306" t="s">
        <v>14</v>
      </c>
      <c r="G1306">
        <v>21259.377949999998</v>
      </c>
    </row>
    <row r="1307" spans="1:7" x14ac:dyDescent="0.2">
      <c r="A1307">
        <v>24</v>
      </c>
      <c r="B1307" t="s">
        <v>7</v>
      </c>
      <c r="C1307">
        <v>27.72</v>
      </c>
      <c r="D1307">
        <v>0</v>
      </c>
      <c r="E1307" t="s">
        <v>11</v>
      </c>
      <c r="F1307" t="s">
        <v>12</v>
      </c>
      <c r="G1307">
        <v>2464.6188000000002</v>
      </c>
    </row>
    <row r="1308" spans="1:7" x14ac:dyDescent="0.2">
      <c r="A1308">
        <v>29</v>
      </c>
      <c r="B1308" t="s">
        <v>7</v>
      </c>
      <c r="C1308">
        <v>21.85</v>
      </c>
      <c r="D1308">
        <v>0</v>
      </c>
      <c r="E1308" t="s">
        <v>8</v>
      </c>
      <c r="F1308" t="s">
        <v>14</v>
      </c>
      <c r="G1308">
        <v>16115.3045</v>
      </c>
    </row>
    <row r="1309" spans="1:7" x14ac:dyDescent="0.2">
      <c r="A1309">
        <v>32</v>
      </c>
      <c r="B1309" t="s">
        <v>10</v>
      </c>
      <c r="C1309">
        <v>28.12</v>
      </c>
      <c r="D1309">
        <v>4</v>
      </c>
      <c r="E1309" t="s">
        <v>8</v>
      </c>
      <c r="F1309" t="s">
        <v>13</v>
      </c>
      <c r="G1309">
        <v>21472.478800000001</v>
      </c>
    </row>
    <row r="1310" spans="1:7" x14ac:dyDescent="0.2">
      <c r="A1310">
        <v>25</v>
      </c>
      <c r="B1310" t="s">
        <v>7</v>
      </c>
      <c r="C1310">
        <v>30.2</v>
      </c>
      <c r="D1310">
        <v>0</v>
      </c>
      <c r="E1310" t="s">
        <v>8</v>
      </c>
      <c r="F1310" t="s">
        <v>9</v>
      </c>
      <c r="G1310">
        <v>33900.652999999998</v>
      </c>
    </row>
    <row r="1311" spans="1:7" x14ac:dyDescent="0.2">
      <c r="A1311">
        <v>41</v>
      </c>
      <c r="B1311" t="s">
        <v>10</v>
      </c>
      <c r="C1311">
        <v>32.200000000000003</v>
      </c>
      <c r="D1311">
        <v>2</v>
      </c>
      <c r="E1311" t="s">
        <v>11</v>
      </c>
      <c r="F1311" t="s">
        <v>9</v>
      </c>
      <c r="G1311">
        <v>6875.9610000000002</v>
      </c>
    </row>
    <row r="1312" spans="1:7" x14ac:dyDescent="0.2">
      <c r="A1312">
        <v>42</v>
      </c>
      <c r="B1312" t="s">
        <v>10</v>
      </c>
      <c r="C1312">
        <v>26.315000000000001</v>
      </c>
      <c r="D1312">
        <v>1</v>
      </c>
      <c r="E1312" t="s">
        <v>11</v>
      </c>
      <c r="F1312" t="s">
        <v>13</v>
      </c>
      <c r="G1312">
        <v>6940.90985</v>
      </c>
    </row>
    <row r="1313" spans="1:7" x14ac:dyDescent="0.2">
      <c r="A1313">
        <v>33</v>
      </c>
      <c r="B1313" t="s">
        <v>7</v>
      </c>
      <c r="C1313">
        <v>26.695</v>
      </c>
      <c r="D1313">
        <v>0</v>
      </c>
      <c r="E1313" t="s">
        <v>11</v>
      </c>
      <c r="F1313" t="s">
        <v>13</v>
      </c>
      <c r="G1313">
        <v>4571.4130500000001</v>
      </c>
    </row>
    <row r="1314" spans="1:7" x14ac:dyDescent="0.2">
      <c r="A1314">
        <v>34</v>
      </c>
      <c r="B1314" t="s">
        <v>10</v>
      </c>
      <c r="C1314">
        <v>42.9</v>
      </c>
      <c r="D1314">
        <v>1</v>
      </c>
      <c r="E1314" t="s">
        <v>11</v>
      </c>
      <c r="F1314" t="s">
        <v>9</v>
      </c>
      <c r="G1314">
        <v>4536.259</v>
      </c>
    </row>
    <row r="1315" spans="1:7" x14ac:dyDescent="0.2">
      <c r="A1315">
        <v>19</v>
      </c>
      <c r="B1315" t="s">
        <v>7</v>
      </c>
      <c r="C1315">
        <v>34.700000000000003</v>
      </c>
      <c r="D1315">
        <v>2</v>
      </c>
      <c r="E1315" t="s">
        <v>8</v>
      </c>
      <c r="F1315" t="s">
        <v>9</v>
      </c>
      <c r="G1315">
        <v>36397.576000000001</v>
      </c>
    </row>
    <row r="1316" spans="1:7" x14ac:dyDescent="0.2">
      <c r="A1316">
        <v>30</v>
      </c>
      <c r="B1316" t="s">
        <v>7</v>
      </c>
      <c r="C1316">
        <v>23.655000000000001</v>
      </c>
      <c r="D1316">
        <v>3</v>
      </c>
      <c r="E1316" t="s">
        <v>8</v>
      </c>
      <c r="F1316" t="s">
        <v>13</v>
      </c>
      <c r="G1316">
        <v>18765.87545</v>
      </c>
    </row>
    <row r="1317" spans="1:7" x14ac:dyDescent="0.2">
      <c r="A1317">
        <v>18</v>
      </c>
      <c r="B1317" t="s">
        <v>10</v>
      </c>
      <c r="C1317">
        <v>28.31</v>
      </c>
      <c r="D1317">
        <v>1</v>
      </c>
      <c r="E1317" t="s">
        <v>11</v>
      </c>
      <c r="F1317" t="s">
        <v>14</v>
      </c>
      <c r="G1317">
        <v>11272.331389999999</v>
      </c>
    </row>
    <row r="1318" spans="1:7" x14ac:dyDescent="0.2">
      <c r="A1318">
        <v>19</v>
      </c>
      <c r="B1318" t="s">
        <v>7</v>
      </c>
      <c r="C1318">
        <v>20.6</v>
      </c>
      <c r="D1318">
        <v>0</v>
      </c>
      <c r="E1318" t="s">
        <v>11</v>
      </c>
      <c r="F1318" t="s">
        <v>9</v>
      </c>
      <c r="G1318">
        <v>1731.6769999999999</v>
      </c>
    </row>
    <row r="1319" spans="1:7" x14ac:dyDescent="0.2">
      <c r="A1319">
        <v>18</v>
      </c>
      <c r="B1319" t="s">
        <v>10</v>
      </c>
      <c r="C1319">
        <v>53.13</v>
      </c>
      <c r="D1319">
        <v>0</v>
      </c>
      <c r="E1319" t="s">
        <v>11</v>
      </c>
      <c r="F1319" t="s">
        <v>12</v>
      </c>
      <c r="G1319">
        <v>1163.4627</v>
      </c>
    </row>
    <row r="1320" spans="1:7" x14ac:dyDescent="0.2">
      <c r="A1320">
        <v>35</v>
      </c>
      <c r="B1320" t="s">
        <v>10</v>
      </c>
      <c r="C1320">
        <v>39.71</v>
      </c>
      <c r="D1320">
        <v>4</v>
      </c>
      <c r="E1320" t="s">
        <v>11</v>
      </c>
      <c r="F1320" t="s">
        <v>14</v>
      </c>
      <c r="G1320">
        <v>19496.71917</v>
      </c>
    </row>
    <row r="1321" spans="1:7" x14ac:dyDescent="0.2">
      <c r="A1321">
        <v>39</v>
      </c>
      <c r="B1321" t="s">
        <v>7</v>
      </c>
      <c r="C1321">
        <v>26.315000000000001</v>
      </c>
      <c r="D1321">
        <v>2</v>
      </c>
      <c r="E1321" t="s">
        <v>11</v>
      </c>
      <c r="F1321" t="s">
        <v>13</v>
      </c>
      <c r="G1321">
        <v>7201.7008500000002</v>
      </c>
    </row>
    <row r="1322" spans="1:7" x14ac:dyDescent="0.2">
      <c r="A1322">
        <v>31</v>
      </c>
      <c r="B1322" t="s">
        <v>10</v>
      </c>
      <c r="C1322">
        <v>31.065000000000001</v>
      </c>
      <c r="D1322">
        <v>3</v>
      </c>
      <c r="E1322" t="s">
        <v>11</v>
      </c>
      <c r="F1322" t="s">
        <v>13</v>
      </c>
      <c r="G1322">
        <v>5425.0233500000004</v>
      </c>
    </row>
    <row r="1323" spans="1:7" x14ac:dyDescent="0.2">
      <c r="A1323">
        <v>62</v>
      </c>
      <c r="B1323" t="s">
        <v>10</v>
      </c>
      <c r="C1323">
        <v>26.695</v>
      </c>
      <c r="D1323">
        <v>0</v>
      </c>
      <c r="E1323" t="s">
        <v>8</v>
      </c>
      <c r="F1323" t="s">
        <v>14</v>
      </c>
      <c r="G1323">
        <v>28101.333050000001</v>
      </c>
    </row>
    <row r="1324" spans="1:7" x14ac:dyDescent="0.2">
      <c r="A1324">
        <v>62</v>
      </c>
      <c r="B1324" t="s">
        <v>10</v>
      </c>
      <c r="C1324">
        <v>38.83</v>
      </c>
      <c r="D1324">
        <v>0</v>
      </c>
      <c r="E1324" t="s">
        <v>11</v>
      </c>
      <c r="F1324" t="s">
        <v>12</v>
      </c>
      <c r="G1324">
        <v>12981.3457</v>
      </c>
    </row>
    <row r="1325" spans="1:7" x14ac:dyDescent="0.2">
      <c r="A1325">
        <v>42</v>
      </c>
      <c r="B1325" t="s">
        <v>7</v>
      </c>
      <c r="C1325">
        <v>40.369999999999997</v>
      </c>
      <c r="D1325">
        <v>2</v>
      </c>
      <c r="E1325" t="s">
        <v>8</v>
      </c>
      <c r="F1325" t="s">
        <v>12</v>
      </c>
      <c r="G1325">
        <v>43896.376300000004</v>
      </c>
    </row>
    <row r="1326" spans="1:7" x14ac:dyDescent="0.2">
      <c r="A1326">
        <v>31</v>
      </c>
      <c r="B1326" t="s">
        <v>10</v>
      </c>
      <c r="C1326">
        <v>25.934999999999999</v>
      </c>
      <c r="D1326">
        <v>1</v>
      </c>
      <c r="E1326" t="s">
        <v>11</v>
      </c>
      <c r="F1326" t="s">
        <v>13</v>
      </c>
      <c r="G1326">
        <v>4239.8926499999998</v>
      </c>
    </row>
    <row r="1327" spans="1:7" x14ac:dyDescent="0.2">
      <c r="A1327">
        <v>61</v>
      </c>
      <c r="B1327" t="s">
        <v>10</v>
      </c>
      <c r="C1327">
        <v>33.534999999999997</v>
      </c>
      <c r="D1327">
        <v>0</v>
      </c>
      <c r="E1327" t="s">
        <v>11</v>
      </c>
      <c r="F1327" t="s">
        <v>14</v>
      </c>
      <c r="G1327">
        <v>13143.336649999999</v>
      </c>
    </row>
    <row r="1328" spans="1:7" x14ac:dyDescent="0.2">
      <c r="A1328">
        <v>42</v>
      </c>
      <c r="B1328" t="s">
        <v>7</v>
      </c>
      <c r="C1328">
        <v>32.869999999999997</v>
      </c>
      <c r="D1328">
        <v>0</v>
      </c>
      <c r="E1328" t="s">
        <v>11</v>
      </c>
      <c r="F1328" t="s">
        <v>14</v>
      </c>
      <c r="G1328">
        <v>7050.0213000000003</v>
      </c>
    </row>
    <row r="1329" spans="1:7" x14ac:dyDescent="0.2">
      <c r="A1329">
        <v>51</v>
      </c>
      <c r="B1329" t="s">
        <v>10</v>
      </c>
      <c r="C1329">
        <v>30.03</v>
      </c>
      <c r="D1329">
        <v>1</v>
      </c>
      <c r="E1329" t="s">
        <v>11</v>
      </c>
      <c r="F1329" t="s">
        <v>12</v>
      </c>
      <c r="G1329">
        <v>9377.9046999999991</v>
      </c>
    </row>
    <row r="1330" spans="1:7" x14ac:dyDescent="0.2">
      <c r="A1330">
        <v>23</v>
      </c>
      <c r="B1330" t="s">
        <v>7</v>
      </c>
      <c r="C1330">
        <v>24.225000000000001</v>
      </c>
      <c r="D1330">
        <v>2</v>
      </c>
      <c r="E1330" t="s">
        <v>11</v>
      </c>
      <c r="F1330" t="s">
        <v>14</v>
      </c>
      <c r="G1330">
        <v>22395.74424</v>
      </c>
    </row>
    <row r="1331" spans="1:7" x14ac:dyDescent="0.2">
      <c r="A1331">
        <v>52</v>
      </c>
      <c r="B1331" t="s">
        <v>10</v>
      </c>
      <c r="C1331">
        <v>38.6</v>
      </c>
      <c r="D1331">
        <v>2</v>
      </c>
      <c r="E1331" t="s">
        <v>11</v>
      </c>
      <c r="F1331" t="s">
        <v>9</v>
      </c>
      <c r="G1331">
        <v>10325.206</v>
      </c>
    </row>
    <row r="1332" spans="1:7" x14ac:dyDescent="0.2">
      <c r="A1332">
        <v>57</v>
      </c>
      <c r="B1332" t="s">
        <v>7</v>
      </c>
      <c r="C1332">
        <v>25.74</v>
      </c>
      <c r="D1332">
        <v>2</v>
      </c>
      <c r="E1332" t="s">
        <v>11</v>
      </c>
      <c r="F1332" t="s">
        <v>12</v>
      </c>
      <c r="G1332">
        <v>12629.1656</v>
      </c>
    </row>
    <row r="1333" spans="1:7" x14ac:dyDescent="0.2">
      <c r="A1333">
        <v>23</v>
      </c>
      <c r="B1333" t="s">
        <v>7</v>
      </c>
      <c r="C1333">
        <v>33.4</v>
      </c>
      <c r="D1333">
        <v>0</v>
      </c>
      <c r="E1333" t="s">
        <v>11</v>
      </c>
      <c r="F1333" t="s">
        <v>9</v>
      </c>
      <c r="G1333">
        <v>10795.937330000001</v>
      </c>
    </row>
    <row r="1334" spans="1:7" x14ac:dyDescent="0.2">
      <c r="A1334">
        <v>52</v>
      </c>
      <c r="B1334" t="s">
        <v>7</v>
      </c>
      <c r="C1334">
        <v>44.7</v>
      </c>
      <c r="D1334">
        <v>3</v>
      </c>
      <c r="E1334" t="s">
        <v>11</v>
      </c>
      <c r="F1334" t="s">
        <v>9</v>
      </c>
      <c r="G1334">
        <v>11411.684999999999</v>
      </c>
    </row>
    <row r="1335" spans="1:7" x14ac:dyDescent="0.2">
      <c r="A1335">
        <v>50</v>
      </c>
      <c r="B1335" t="s">
        <v>10</v>
      </c>
      <c r="C1335">
        <v>30.97</v>
      </c>
      <c r="D1335">
        <v>3</v>
      </c>
      <c r="E1335" t="s">
        <v>11</v>
      </c>
      <c r="F1335" t="s">
        <v>13</v>
      </c>
      <c r="G1335">
        <v>10600.5483</v>
      </c>
    </row>
    <row r="1336" spans="1:7" x14ac:dyDescent="0.2">
      <c r="A1336">
        <v>18</v>
      </c>
      <c r="B1336" t="s">
        <v>7</v>
      </c>
      <c r="C1336">
        <v>31.92</v>
      </c>
      <c r="D1336">
        <v>0</v>
      </c>
      <c r="E1336" t="s">
        <v>11</v>
      </c>
      <c r="F1336" t="s">
        <v>14</v>
      </c>
      <c r="G1336">
        <v>2205.9807999999998</v>
      </c>
    </row>
    <row r="1337" spans="1:7" x14ac:dyDescent="0.2">
      <c r="A1337">
        <v>18</v>
      </c>
      <c r="B1337" t="s">
        <v>7</v>
      </c>
      <c r="C1337">
        <v>36.85</v>
      </c>
      <c r="D1337">
        <v>0</v>
      </c>
      <c r="E1337" t="s">
        <v>11</v>
      </c>
      <c r="F1337" t="s">
        <v>12</v>
      </c>
      <c r="G1337">
        <v>1629.8335</v>
      </c>
    </row>
    <row r="1338" spans="1:7" x14ac:dyDescent="0.2">
      <c r="A1338">
        <v>21</v>
      </c>
      <c r="B1338" t="s">
        <v>7</v>
      </c>
      <c r="C1338">
        <v>25.8</v>
      </c>
      <c r="D1338">
        <v>0</v>
      </c>
      <c r="E1338" t="s">
        <v>11</v>
      </c>
      <c r="F1338" t="s">
        <v>9</v>
      </c>
      <c r="G1338">
        <v>2007.9449999999999</v>
      </c>
    </row>
    <row r="1339" spans="1:7" x14ac:dyDescent="0.2">
      <c r="A1339">
        <v>61</v>
      </c>
      <c r="B1339" t="s">
        <v>7</v>
      </c>
      <c r="C1339">
        <v>29.07</v>
      </c>
      <c r="D1339">
        <v>0</v>
      </c>
      <c r="E1339" t="s">
        <v>8</v>
      </c>
      <c r="F1339" t="s">
        <v>13</v>
      </c>
      <c r="G1339">
        <v>29141.3603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calculation</vt:lpstr>
      <vt:lpstr>hypothesis testing</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2023-03-28T13:49:01Z</dcterms:created>
  <dcterms:modified xsi:type="dcterms:W3CDTF">2023-04-01T10:32:24Z</dcterms:modified>
</cp:coreProperties>
</file>