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allegraadinolfi/Desktop/UC BERKELEY/Homework/"/>
    </mc:Choice>
  </mc:AlternateContent>
  <bookViews>
    <workbookView xWindow="0" yWindow="0" windowWidth="25600" windowHeight="16000" activeTab="3"/>
  </bookViews>
  <sheets>
    <sheet name="Category" sheetId="2" r:id="rId1"/>
    <sheet name="Sub-Category" sheetId="3" r:id="rId2"/>
    <sheet name="Total overiview" sheetId="4" r:id="rId3"/>
    <sheet name="Sheet1" sheetId="1" r:id="rId4"/>
    <sheet name="Bonus" sheetId="5" r:id="rId5"/>
    <sheet name="Sheet3" sheetId="6" r:id="rId6"/>
  </sheets>
  <definedNames>
    <definedName name="Slicer_Category">#N/A</definedName>
    <definedName name="Slicer_country">#N/A</definedName>
    <definedName name="Slicer_country1">#N/A</definedName>
    <definedName name="Slicer_Sub_Category">#N/A</definedName>
    <definedName name="Slicer_Years">#N/A</definedName>
  </definedNames>
  <calcPr calcId="150001" concurrentCalc="0"/>
  <pivotCaches>
    <pivotCache cacheId="12" r:id="rId7"/>
    <pivotCache cacheId="13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5" l="1"/>
  <c r="F3" i="5"/>
  <c r="F4" i="5"/>
  <c r="F5" i="5"/>
  <c r="F6" i="5"/>
  <c r="F7" i="5"/>
  <c r="F8" i="5"/>
  <c r="F9" i="5"/>
  <c r="F10" i="5"/>
  <c r="F11" i="5"/>
  <c r="F12" i="5"/>
  <c r="F13" i="5"/>
  <c r="G2" i="5"/>
  <c r="G3" i="5"/>
  <c r="G4" i="5"/>
  <c r="G5" i="5"/>
  <c r="G6" i="5"/>
  <c r="G7" i="5"/>
  <c r="G8" i="5"/>
  <c r="G9" i="5"/>
  <c r="G10" i="5"/>
  <c r="G11" i="5"/>
  <c r="G12" i="5"/>
  <c r="G13" i="5"/>
  <c r="H2" i="5"/>
  <c r="H3" i="5"/>
  <c r="H4" i="5"/>
  <c r="H5" i="5"/>
  <c r="H6" i="5"/>
  <c r="H7" i="5"/>
  <c r="H8" i="5"/>
  <c r="H9" i="5"/>
  <c r="H10" i="5"/>
  <c r="H11" i="5"/>
  <c r="H12" i="5"/>
  <c r="H13" i="5"/>
  <c r="E13" i="5"/>
  <c r="E12" i="5"/>
  <c r="E11" i="5"/>
  <c r="E10" i="5"/>
  <c r="E9" i="5"/>
  <c r="E8" i="5"/>
  <c r="E7" i="5"/>
  <c r="E6" i="5"/>
  <c r="E5" i="5"/>
  <c r="E4" i="5"/>
  <c r="E3" i="5"/>
  <c r="E2" i="5"/>
  <c r="D3" i="6"/>
  <c r="C3" i="6"/>
  <c r="B3" i="6"/>
  <c r="A3" i="6"/>
  <c r="E2" i="6"/>
  <c r="D12" i="5"/>
  <c r="D11" i="5"/>
  <c r="D10" i="5"/>
  <c r="D9" i="5"/>
  <c r="D8" i="5"/>
  <c r="D7" i="5"/>
  <c r="D6" i="5"/>
  <c r="D5" i="5"/>
  <c r="D4" i="5"/>
  <c r="D3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6" i="5"/>
  <c r="B4" i="5"/>
  <c r="B3" i="5"/>
  <c r="D2" i="6"/>
  <c r="C2" i="6"/>
  <c r="B2" i="6"/>
  <c r="A2" i="6"/>
  <c r="B2" i="5"/>
  <c r="D2" i="5"/>
  <c r="B5" i="5"/>
  <c r="B7" i="5"/>
  <c r="B13" i="5"/>
  <c r="C13" i="5"/>
  <c r="D13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<sst xmlns="http://schemas.openxmlformats.org/spreadsheetml/2006/main" count="33053" uniqueCount="8404">
  <si>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</si>
  <si>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</si>
  <si>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</si>
  <si>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</si>
  <si>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</si>
  <si>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</si>
  <si>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</si>
  <si>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</si>
  <si>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</si>
  <si>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</si>
  <si>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</si>
  <si>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</si>
  <si>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</si>
  <si>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</si>
  <si>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</si>
  <si>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</si>
  <si>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</si>
  <si>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</si>
  <si>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</si>
  <si>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</si>
  <si>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</si>
  <si>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</si>
  <si>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</si>
  <si>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</si>
  <si>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</si>
  <si>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</si>
  <si>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</si>
  <si>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</si>
  <si>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</si>
  <si>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</si>
  <si>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</si>
  <si>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</si>
  <si>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</si>
  <si>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</si>
  <si>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</si>
  <si>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</si>
  <si>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</si>
  <si>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</si>
  <si>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</si>
  <si>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</si>
  <si>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</si>
  <si>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</si>
  <si>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</si>
  <si>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</si>
  <si>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</si>
  <si>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</si>
  <si>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</si>
  <si>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</si>
  <si>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</si>
  <si>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</si>
  <si>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</si>
  <si>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</si>
  <si>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</si>
  <si>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</si>
  <si>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</si>
  <si>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</si>
  <si>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</si>
  <si>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</si>
  <si>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</si>
  <si>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</si>
  <si>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</si>
  <si>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</si>
  <si>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</si>
  <si>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</si>
  <si>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</si>
  <si>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</si>
  <si>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</si>
  <si>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</si>
  <si>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</si>
  <si>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</si>
  <si>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</si>
  <si>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</si>
  <si>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</si>
  <si>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</si>
  <si>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</si>
  <si>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</si>
  <si>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</si>
  <si>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</si>
  <si>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</si>
  <si>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</si>
  <si>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</si>
  <si>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</si>
  <si>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</si>
  <si>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</si>
  <si>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</si>
  <si>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</si>
  <si>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</si>
  <si>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</si>
  <si>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</si>
  <si>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</si>
  <si>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</si>
  <si>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</si>
  <si>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</si>
  <si>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</si>
  <si>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</si>
  <si>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</si>
  <si>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</si>
  <si>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</si>
  <si>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</si>
  <si>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</si>
  <si>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</si>
  <si>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</si>
  <si>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</si>
  <si>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</si>
  <si>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</si>
  <si>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</si>
  <si>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</si>
  <si>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</si>
  <si>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</si>
  <si>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</si>
  <si>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</si>
  <si>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</si>
  <si>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</si>
  <si>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</si>
  <si>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</si>
  <si>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</si>
  <si>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</si>
  <si>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</si>
  <si>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</si>
  <si>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</si>
  <si>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</si>
  <si>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</si>
  <si>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</si>
  <si>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</si>
  <si>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</si>
  <si>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</si>
  <si>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</si>
  <si>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</si>
  <si>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</si>
  <si>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</si>
  <si>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</si>
  <si>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</si>
  <si>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</si>
  <si>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</si>
  <si>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</si>
  <si>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</si>
  <si>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</si>
  <si>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</si>
  <si>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</si>
  <si>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</si>
  <si>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</si>
  <si>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</si>
  <si>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</si>
  <si>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</si>
  <si>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</si>
  <si>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</si>
  <si>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</si>
  <si>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</si>
  <si>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</si>
  <si>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</si>
  <si>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</si>
  <si>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</si>
  <si>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</si>
  <si>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</si>
  <si>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</si>
  <si>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</si>
  <si>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</si>
  <si>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</si>
  <si>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</si>
  <si>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</si>
  <si>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</si>
  <si>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</si>
  <si>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</si>
  <si>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</si>
  <si>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</si>
  <si>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</si>
  <si>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</si>
  <si>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</si>
  <si>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</si>
  <si>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</si>
  <si>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</si>
  <si>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</si>
  <si>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</si>
  <si>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</si>
  <si>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</si>
  <si>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</si>
  <si>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</si>
  <si>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</si>
  <si>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</si>
  <si>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</si>
  <si>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</si>
  <si>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</si>
  <si>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</si>
  <si>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</si>
  <si>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</si>
  <si>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</si>
  <si>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</si>
  <si>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</si>
  <si>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</si>
  <si>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</si>
  <si>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</si>
  <si>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</si>
  <si>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</si>
  <si>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</si>
  <si>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</si>
  <si>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</si>
  <si>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</si>
  <si>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</si>
  <si>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</si>
  <si>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</si>
  <si>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</si>
  <si>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</si>
  <si>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</si>
  <si>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</si>
  <si>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</si>
  <si>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</si>
  <si>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</si>
  <si>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</si>
  <si>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</si>
  <si>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</si>
  <si>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</si>
  <si>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</si>
  <si>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</si>
  <si>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</si>
  <si>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</si>
  <si>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</si>
  <si>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</si>
  <si>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</si>
  <si>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</si>
  <si>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</si>
  <si>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</si>
  <si>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</si>
  <si>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</si>
  <si>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</si>
  <si>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</si>
  <si>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</si>
  <si>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</si>
  <si>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</si>
  <si>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</si>
  <si>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</si>
  <si>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</si>
  <si>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</si>
  <si>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</si>
  <si>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</si>
  <si>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</si>
  <si>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</si>
  <si>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</si>
  <si>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</si>
  <si>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</si>
  <si>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</si>
  <si>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</si>
  <si>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</si>
  <si>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</si>
  <si>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</si>
  <si>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</si>
  <si>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</si>
  <si>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</si>
  <si>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</si>
  <si>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</si>
  <si>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</si>
  <si>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</si>
  <si>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</si>
  <si>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</si>
  <si>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</si>
  <si>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</si>
  <si>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</si>
  <si>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</si>
  <si>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</si>
  <si>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</si>
  <si>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</si>
  <si>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</si>
  <si>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</si>
  <si>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</si>
  <si>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</si>
  <si>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</si>
  <si>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</si>
  <si>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</si>
  <si>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</si>
  <si>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</si>
  <si>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</si>
  <si>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</si>
  <si>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</si>
  <si>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</si>
  <si>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</si>
  <si>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</si>
  <si>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</si>
  <si>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</si>
  <si>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</si>
  <si>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</si>
  <si>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</si>
  <si>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</si>
  <si>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</si>
  <si>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</si>
  <si>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</si>
  <si>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</si>
  <si>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</si>
  <si>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</si>
  <si>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</si>
  <si>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</si>
  <si>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</si>
  <si>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</si>
  <si>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</si>
  <si>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</si>
  <si>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</si>
  <si>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</si>
  <si>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</si>
  <si>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</si>
  <si>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</si>
  <si>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</si>
  <si>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</si>
  <si>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</si>
  <si>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</si>
  <si>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</si>
  <si>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</si>
  <si>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</si>
  <si>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</si>
  <si>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</si>
  <si>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</si>
  <si>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</si>
  <si>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</si>
  <si>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</si>
  <si>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</si>
  <si>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</si>
  <si>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</si>
  <si>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</si>
  <si>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</si>
  <si>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</si>
  <si>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</si>
  <si>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</si>
  <si>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</si>
  <si>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</si>
  <si>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</si>
  <si>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</si>
  <si>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</si>
  <si>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</si>
  <si>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</si>
  <si>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</si>
  <si>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</si>
  <si>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</si>
  <si>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</si>
  <si>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</si>
  <si>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</si>
  <si>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</si>
  <si>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</si>
  <si>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</si>
  <si>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</si>
  <si>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</si>
  <si>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</si>
  <si>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</si>
  <si>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</si>
  <si>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</si>
  <si>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</si>
  <si>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</si>
  <si>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</si>
  <si>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</si>
  <si>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</si>
  <si>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</si>
  <si>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</si>
  <si>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</si>
  <si>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</si>
  <si>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</si>
  <si>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</si>
  <si>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</si>
  <si>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</si>
  <si>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</si>
  <si>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</si>
  <si>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</si>
  <si>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</si>
  <si>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</si>
  <si>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</si>
  <si>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</si>
  <si>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</si>
  <si>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</si>
  <si>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</si>
  <si>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</si>
  <si>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</si>
  <si>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</si>
  <si>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</si>
  <si>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</si>
  <si>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</si>
  <si>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</si>
  <si>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</si>
  <si>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</si>
  <si>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</si>
  <si>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</si>
  <si>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</si>
  <si>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</si>
  <si>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</si>
  <si>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</si>
  <si>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</si>
  <si>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</si>
  <si>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</si>
  <si>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</si>
  <si>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</si>
  <si>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</si>
  <si>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</si>
  <si>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</si>
  <si>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</si>
  <si>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</si>
  <si>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</si>
  <si>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</si>
  <si>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</si>
  <si>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</si>
  <si>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</si>
  <si>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</si>
  <si>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</si>
  <si>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</si>
  <si>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</si>
  <si>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</si>
  <si>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</si>
  <si>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</si>
  <si>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</si>
  <si>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</si>
  <si>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</si>
  <si>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</si>
  <si>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</si>
  <si>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</si>
  <si>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</si>
  <si>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</si>
  <si>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</si>
  <si>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</si>
  <si>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</si>
  <si>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</si>
  <si>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</si>
  <si>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</si>
  <si>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</si>
  <si>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</si>
  <si>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</si>
  <si>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</si>
  <si>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</si>
  <si>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</si>
  <si>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</si>
  <si>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</si>
  <si>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</si>
  <si>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</si>
  <si>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</si>
  <si>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</si>
  <si>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</si>
  <si>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</si>
  <si>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</si>
  <si>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</si>
  <si>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</si>
  <si>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</si>
  <si>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</si>
  <si>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</si>
  <si>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</si>
  <si>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</si>
  <si>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</si>
  <si>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</si>
  <si>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</si>
  <si>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</si>
  <si>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</si>
  <si>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</si>
  <si>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</si>
  <si>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</si>
  <si>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</si>
  <si>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</si>
  <si>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</si>
  <si>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</si>
  <si>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</si>
  <si>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</si>
  <si>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</si>
  <si>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</si>
  <si>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</si>
  <si>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</si>
  <si>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</si>
  <si>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</si>
  <si>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</si>
  <si>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</si>
  <si>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</si>
  <si>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</si>
  <si>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</si>
  <si>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</si>
  <si>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</si>
  <si>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</si>
  <si>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</si>
  <si>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</si>
  <si>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</si>
  <si>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</si>
  <si>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</si>
  <si>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</si>
  <si>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</si>
  <si>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</si>
  <si>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</si>
  <si>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</si>
  <si>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</si>
  <si>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</si>
  <si>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</si>
  <si>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</si>
  <si>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</si>
  <si>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</si>
  <si>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</si>
  <si>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</si>
  <si>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</si>
  <si>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</si>
  <si>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</si>
  <si>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</si>
  <si>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</si>
  <si>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</si>
  <si>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</si>
  <si>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</si>
  <si>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</si>
  <si>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</si>
  <si>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</si>
  <si>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</si>
  <si>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</si>
  <si>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</si>
  <si>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</si>
  <si>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</si>
  <si>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</si>
  <si>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</si>
  <si>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</si>
  <si>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</si>
  <si>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</si>
  <si>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</si>
  <si>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</si>
  <si>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</si>
  <si>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</si>
  <si>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</si>
  <si>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</si>
  <si>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</si>
  <si>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</si>
  <si>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</si>
  <si>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</si>
  <si>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</si>
  <si>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</si>
  <si>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</si>
  <si>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</si>
  <si>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</si>
  <si>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</si>
  <si>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</si>
  <si>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</si>
  <si>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</si>
  <si>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</si>
  <si>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</si>
  <si>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</si>
  <si>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</si>
  <si>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</si>
  <si>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</si>
  <si>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</si>
  <si>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</si>
  <si>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</si>
  <si>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</si>
  <si>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</si>
  <si>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</si>
  <si>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</si>
  <si>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</si>
  <si>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</si>
  <si>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</si>
  <si>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</si>
  <si>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</si>
  <si>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</si>
  <si>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</si>
  <si>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</si>
  <si>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</si>
  <si>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</si>
  <si>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</si>
  <si>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</si>
  <si>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</si>
  <si>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</si>
  <si>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</si>
  <si>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</si>
  <si>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</si>
  <si>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</si>
  <si>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</si>
  <si>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</si>
  <si>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</si>
  <si>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</si>
  <si>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</si>
  <si>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</si>
  <si>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</si>
  <si>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</si>
  <si>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</si>
  <si>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</si>
  <si>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</si>
  <si>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</si>
  <si>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</si>
  <si>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</si>
  <si>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</si>
  <si>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</si>
  <si>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</si>
  <si>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</si>
  <si>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</si>
  <si>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</si>
  <si>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</si>
  <si>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</si>
  <si>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</si>
  <si>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</si>
  <si>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</si>
  <si>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</si>
  <si>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</si>
  <si>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</si>
  <si>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</si>
  <si>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</si>
  <si>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</si>
  <si>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</si>
  <si>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</si>
  <si>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</si>
  <si>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</si>
  <si>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</si>
  <si>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</si>
  <si>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</si>
  <si>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</si>
  <si>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</si>
  <si>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</si>
  <si>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</si>
  <si>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</si>
  <si>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</si>
  <si>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</si>
  <si>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</si>
  <si>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</si>
  <si>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</si>
  <si>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</si>
  <si>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</si>
  <si>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</si>
  <si>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</si>
  <si>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</si>
  <si>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</si>
  <si>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</si>
  <si>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</si>
  <si>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</si>
  <si>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</si>
  <si>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</si>
  <si>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</si>
  <si>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</si>
  <si>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</si>
  <si>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</si>
  <si>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</si>
  <si>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</si>
  <si>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</si>
  <si>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</si>
  <si>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</si>
  <si>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</si>
  <si>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</si>
  <si>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</si>
  <si>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</si>
  <si>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</si>
  <si>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</si>
  <si>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</si>
  <si>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</si>
  <si>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</si>
  <si>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</si>
  <si>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</si>
  <si>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</si>
  <si>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</si>
  <si>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</si>
  <si>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</si>
  <si>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</si>
  <si>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</si>
  <si>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</si>
  <si>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</si>
  <si>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</si>
  <si>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</si>
  <si>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</si>
  <si>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</si>
  <si>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</si>
  <si>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</si>
  <si>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</si>
  <si>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</si>
  <si>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</si>
  <si>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</si>
  <si>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</si>
  <si>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</si>
  <si>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</si>
  <si>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</si>
  <si>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</si>
  <si>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</si>
  <si>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</si>
  <si>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</si>
  <si>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</si>
  <si>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</si>
  <si>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</si>
  <si>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</si>
  <si>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</si>
  <si>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</si>
  <si>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</si>
  <si>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</si>
  <si>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</si>
  <si>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</si>
  <si>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</si>
  <si>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</si>
  <si>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</si>
  <si>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</si>
  <si>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</si>
  <si>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</si>
  <si>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</si>
  <si>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</si>
  <si>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</si>
  <si>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</si>
  <si>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</si>
  <si>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</si>
  <si>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</si>
  <si>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</si>
  <si>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</si>
  <si>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</si>
  <si>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</si>
  <si>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</si>
  <si>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</si>
  <si>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</si>
  <si>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</si>
  <si>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</si>
  <si>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</si>
  <si>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</si>
  <si>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</si>
  <si>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</si>
  <si>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</si>
  <si>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</si>
  <si>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</si>
  <si>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</si>
  <si>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</si>
  <si>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</si>
  <si>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</si>
  <si>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</si>
  <si>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</si>
  <si>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</si>
  <si>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</si>
  <si>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</si>
  <si>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</si>
  <si>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</si>
  <si>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</si>
  <si>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</si>
  <si>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</si>
  <si>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</si>
  <si>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</si>
  <si>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</si>
  <si>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</si>
  <si>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</si>
  <si>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</si>
  <si>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</si>
  <si>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</si>
  <si>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</si>
  <si>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</si>
  <si>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</si>
  <si>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</si>
  <si>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</si>
  <si>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</si>
  <si>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</si>
  <si>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</si>
  <si>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</si>
  <si>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</si>
  <si>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</si>
  <si>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</si>
  <si>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</si>
  <si>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</si>
  <si>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</si>
  <si>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</si>
  <si>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</si>
  <si>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</si>
  <si>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</si>
  <si>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</si>
  <si>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</si>
  <si>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</si>
  <si>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</si>
  <si>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</si>
  <si>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</si>
  <si>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</si>
  <si>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</si>
  <si>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</si>
  <si>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</si>
  <si>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</si>
  <si>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</si>
  <si>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</si>
  <si>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</si>
  <si>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</si>
  <si>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</si>
  <si>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</si>
  <si>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</si>
  <si>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</si>
  <si>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</si>
  <si>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</si>
  <si>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</si>
  <si>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</si>
  <si>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</si>
  <si>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</si>
  <si>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</si>
  <si>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</si>
  <si>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</si>
  <si>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</si>
  <si>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</si>
  <si>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</si>
  <si>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</si>
  <si>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</si>
  <si>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</si>
  <si>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</si>
  <si>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</si>
  <si>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</si>
  <si>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</si>
  <si>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</si>
  <si>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</si>
  <si>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</si>
  <si>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</si>
  <si>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</si>
  <si>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</si>
  <si>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</si>
  <si>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</si>
  <si>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</si>
  <si>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</si>
  <si>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</si>
  <si>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</si>
  <si>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</si>
  <si>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</si>
  <si>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</si>
  <si>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</si>
  <si>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</si>
  <si>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</si>
  <si>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</si>
  <si>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</si>
  <si>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</si>
  <si>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</si>
  <si>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</si>
  <si>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</si>
  <si>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</si>
  <si>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</si>
  <si>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</si>
  <si>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</si>
  <si>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</si>
  <si>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</si>
  <si>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</si>
  <si>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</si>
  <si>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</si>
  <si>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</si>
  <si>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</si>
  <si>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</si>
  <si>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</si>
  <si>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</si>
  <si>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</si>
  <si>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</si>
  <si>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</si>
  <si>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</si>
  <si>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</si>
  <si>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</si>
  <si>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</si>
  <si>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</si>
  <si>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</si>
  <si>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</si>
  <si>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</si>
  <si>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</si>
  <si>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</si>
  <si>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</si>
  <si>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</si>
  <si>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</si>
  <si>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</si>
  <si>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</si>
  <si>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</si>
  <si>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</si>
  <si>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</si>
  <si>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</si>
  <si>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</si>
  <si>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</si>
  <si>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</si>
  <si>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</si>
  <si>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</si>
  <si>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</si>
  <si>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</si>
  <si>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</si>
  <si>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</si>
  <si>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</si>
  <si>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</si>
  <si>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</si>
  <si>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</si>
  <si>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</si>
  <si>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</si>
  <si>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</si>
  <si>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</si>
  <si>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</si>
  <si>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</si>
  <si>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</si>
  <si>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</si>
  <si>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</si>
  <si>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</si>
  <si>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</si>
  <si>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</si>
  <si>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</si>
  <si>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</si>
  <si>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</si>
  <si>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</si>
  <si>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</si>
  <si>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</si>
  <si>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</si>
  <si>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</si>
  <si>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</si>
  <si>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</si>
  <si>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</si>
  <si>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</si>
  <si>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</si>
  <si>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</si>
  <si>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</si>
  <si>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</si>
  <si>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</si>
  <si>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</si>
  <si>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</si>
  <si>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</si>
  <si>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</si>
  <si>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</si>
  <si>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</si>
  <si>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</si>
  <si>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</si>
  <si>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</si>
  <si>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</si>
  <si>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</si>
  <si>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</si>
  <si>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</si>
  <si>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</si>
  <si>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</si>
  <si>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</si>
  <si>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</si>
  <si>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</si>
  <si>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</si>
  <si>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</si>
  <si>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</si>
  <si>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</si>
  <si>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</si>
  <si>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</si>
  <si>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</si>
  <si>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</si>
  <si>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</si>
  <si>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</si>
  <si>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</si>
  <si>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</si>
  <si>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</si>
  <si>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</si>
  <si>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</si>
  <si>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</si>
  <si>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</si>
  <si>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</si>
  <si>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</si>
  <si>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</si>
  <si>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</si>
  <si>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</si>
  <si>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</si>
  <si>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</si>
  <si>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</si>
  <si>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</si>
  <si>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</si>
  <si>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</si>
  <si>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</si>
  <si>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</si>
  <si>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</si>
  <si>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</si>
  <si>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</si>
  <si>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</si>
  <si>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</si>
  <si>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</si>
  <si>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</si>
  <si>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</si>
  <si>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</si>
  <si>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</si>
  <si>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</si>
  <si>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</si>
  <si>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</si>
  <si>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</si>
  <si>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</si>
  <si>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</si>
  <si>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</si>
  <si>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</si>
  <si>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</si>
  <si>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</si>
  <si>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</si>
  <si>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</si>
  <si>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</si>
  <si>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</si>
  <si>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</si>
  <si>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</si>
  <si>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</si>
  <si>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</si>
  <si>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</si>
  <si>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</si>
  <si>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</si>
  <si>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</si>
  <si>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</si>
  <si>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</si>
  <si>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</si>
  <si>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</si>
  <si>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</si>
  <si>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</si>
  <si>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</si>
  <si>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</si>
  <si>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</si>
  <si>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</si>
  <si>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</si>
  <si>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</si>
  <si>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</si>
  <si>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</si>
  <si>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</si>
  <si>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</si>
  <si>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</si>
  <si>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</si>
  <si>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</si>
  <si>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</si>
  <si>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</si>
  <si>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</si>
  <si>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</si>
  <si>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</si>
  <si>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</si>
  <si>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</si>
  <si>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</si>
  <si>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</si>
  <si>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</si>
  <si>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</si>
  <si>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</si>
  <si>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</si>
  <si>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</si>
  <si>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</si>
  <si>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</si>
  <si>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</si>
  <si>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</si>
  <si>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</si>
  <si>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</si>
  <si>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</si>
  <si>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</si>
  <si>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</si>
  <si>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</si>
  <si>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</si>
  <si>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</si>
  <si>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</si>
  <si>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</si>
  <si>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</si>
  <si>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</si>
  <si>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</si>
  <si>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</si>
  <si>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</si>
  <si>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</si>
  <si>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</si>
  <si>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</si>
  <si>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</si>
  <si>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</si>
  <si>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</si>
  <si>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</si>
  <si>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</si>
  <si>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</si>
  <si>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</si>
  <si>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</si>
  <si>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</si>
  <si>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</si>
  <si>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</si>
  <si>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</si>
  <si>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</si>
  <si>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</si>
  <si>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</si>
  <si>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</si>
  <si>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</si>
  <si>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</si>
  <si>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</si>
  <si>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</si>
  <si>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</si>
  <si>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</si>
  <si>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</si>
  <si>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</si>
  <si>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</si>
  <si>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</si>
  <si>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</si>
  <si>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</si>
  <si>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</si>
  <si>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</si>
  <si>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</si>
  <si>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</si>
  <si>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</si>
  <si>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</si>
  <si>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</si>
  <si>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</si>
  <si>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</si>
  <si>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</si>
  <si>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</si>
  <si>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</si>
  <si>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</si>
  <si>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</si>
  <si>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</si>
  <si>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</si>
  <si>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</si>
  <si>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</si>
  <si>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</si>
  <si>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</si>
  <si>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</si>
  <si>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</si>
  <si>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</si>
  <si>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</si>
  <si>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</si>
  <si>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</si>
  <si>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</si>
  <si>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</si>
  <si>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</si>
  <si>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</si>
  <si>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</si>
  <si>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</si>
  <si>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</si>
  <si>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</si>
  <si>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</si>
  <si>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</si>
  <si>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</si>
  <si>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</si>
  <si>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</si>
  <si>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</si>
  <si>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</si>
  <si>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</si>
  <si>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</si>
  <si>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</si>
  <si>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</si>
  <si>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</si>
  <si>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</si>
  <si>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</si>
  <si>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</si>
  <si>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</si>
  <si>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</si>
  <si>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</si>
  <si>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</si>
  <si>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</si>
  <si>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</si>
  <si>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</si>
  <si>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</si>
  <si>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</si>
  <si>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</si>
  <si>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</si>
  <si>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</si>
  <si>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</si>
  <si>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</si>
  <si>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</si>
  <si>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</si>
  <si>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</si>
  <si>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</si>
  <si>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</si>
  <si>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</si>
  <si>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</si>
  <si>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</si>
  <si>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</si>
  <si>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</si>
  <si>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</si>
  <si>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</si>
  <si>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</si>
  <si>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</si>
  <si>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</si>
  <si>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</si>
  <si>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</si>
  <si>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</si>
  <si>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</si>
  <si>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</si>
  <si>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</si>
  <si>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</si>
  <si>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</si>
  <si>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</si>
  <si>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</si>
  <si>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</si>
  <si>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</si>
  <si>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</si>
  <si>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</si>
  <si>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</si>
  <si>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</si>
  <si>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</si>
  <si>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</si>
  <si>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</si>
  <si>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</si>
  <si>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</si>
  <si>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</si>
  <si>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</si>
  <si>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</si>
  <si>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</si>
  <si>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</si>
  <si>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</si>
  <si>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</si>
  <si>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</si>
  <si>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</si>
  <si>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</si>
  <si>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</si>
  <si>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</si>
  <si>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</si>
  <si>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</si>
  <si>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</si>
  <si>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</si>
  <si>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</si>
  <si>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</si>
  <si>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</si>
  <si>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</si>
  <si>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</si>
  <si>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</si>
  <si>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</si>
  <si>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</si>
  <si>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</si>
  <si>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</si>
  <si>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</si>
  <si>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</si>
  <si>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</si>
  <si>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</si>
  <si>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</si>
  <si>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</si>
  <si>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</si>
  <si>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</si>
  <si>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</si>
  <si>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</si>
  <si>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</si>
  <si>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</si>
  <si>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</si>
  <si>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</si>
  <si>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</si>
  <si>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</si>
  <si>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</si>
  <si>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</si>
  <si>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</si>
  <si>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</si>
  <si>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</si>
  <si>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</si>
  <si>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</si>
  <si>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</si>
  <si>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</si>
  <si>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</si>
  <si>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</si>
  <si>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</si>
  <si>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</si>
  <si>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</si>
  <si>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</si>
  <si>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</si>
  <si>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</si>
  <si>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</si>
  <si>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</si>
  <si>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</si>
  <si>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</si>
  <si>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</si>
  <si>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</si>
  <si>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</si>
  <si>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</si>
  <si>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</si>
  <si>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</si>
  <si>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</si>
  <si>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</si>
  <si>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</si>
  <si>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</si>
  <si>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</si>
  <si>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</si>
  <si>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</si>
  <si>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</si>
  <si>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</si>
  <si>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</si>
  <si>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</si>
  <si>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</si>
  <si>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</si>
  <si>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</si>
  <si>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</si>
  <si>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</si>
  <si>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</si>
  <si>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</si>
  <si>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</si>
  <si>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</si>
  <si>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</si>
  <si>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</si>
  <si>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</si>
  <si>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</si>
  <si>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</si>
  <si>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</si>
  <si>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</si>
  <si>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</si>
  <si>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</si>
  <si>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</si>
  <si>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</si>
  <si>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</si>
  <si>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</si>
  <si>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</si>
  <si>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</si>
  <si>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</si>
  <si>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</si>
  <si>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</si>
  <si>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</si>
  <si>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</si>
  <si>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</si>
  <si>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</si>
  <si>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</si>
  <si>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</si>
  <si>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</si>
  <si>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</si>
  <si>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</si>
  <si>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</si>
  <si>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</si>
  <si>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</si>
  <si>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</si>
  <si>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</si>
  <si>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</si>
  <si>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</si>
  <si>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</si>
  <si>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</si>
  <si>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</si>
  <si>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</si>
  <si>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</si>
  <si>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</si>
  <si>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</si>
  <si>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</si>
  <si>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</si>
  <si>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</si>
  <si>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</si>
  <si>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</si>
  <si>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</si>
  <si>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</si>
  <si>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</si>
  <si>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</si>
  <si>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</si>
  <si>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</si>
  <si>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</si>
  <si>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</si>
  <si>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</si>
  <si>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</si>
  <si>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</si>
  <si>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</si>
  <si>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</si>
  <si>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</si>
  <si>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</si>
  <si>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</si>
  <si>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</si>
  <si>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</si>
  <si>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</si>
  <si>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</si>
  <si>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</si>
  <si>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</si>
  <si>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</si>
  <si>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</si>
  <si>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</si>
  <si>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</si>
  <si>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</si>
  <si>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</si>
  <si>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</si>
  <si>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</si>
  <si>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</si>
  <si>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</si>
  <si>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</si>
  <si>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</si>
  <si>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</si>
  <si>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</si>
  <si>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</si>
  <si>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</si>
  <si>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</si>
  <si>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</si>
  <si>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</si>
  <si>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</si>
  <si>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</si>
  <si>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</si>
  <si>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</si>
  <si>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</si>
  <si>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</si>
  <si>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</si>
  <si>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</si>
  <si>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</si>
  <si>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</si>
  <si>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</si>
  <si>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</si>
  <si>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</si>
  <si>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</si>
  <si>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</si>
  <si>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</si>
  <si>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</si>
  <si>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</si>
  <si>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</si>
  <si>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</si>
  <si>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</si>
  <si>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</si>
  <si>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</si>
  <si>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</si>
  <si>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</si>
  <si>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</si>
  <si>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</si>
  <si>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</si>
  <si>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</si>
  <si>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</si>
  <si>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</si>
  <si>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</si>
  <si>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</si>
  <si>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</si>
  <si>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</si>
  <si>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</si>
  <si>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</si>
  <si>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</si>
  <si>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</si>
  <si>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</si>
  <si>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</si>
  <si>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</si>
  <si>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</si>
  <si>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</si>
  <si>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</si>
  <si>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</si>
  <si>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</si>
  <si>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</si>
  <si>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</si>
  <si>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</si>
  <si>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</si>
  <si>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</si>
  <si>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</si>
  <si>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</si>
  <si>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</si>
  <si>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</si>
  <si>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</si>
  <si>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</si>
  <si>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</si>
  <si>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</si>
  <si>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</si>
  <si>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</si>
  <si>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</si>
  <si>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</si>
  <si>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</si>
  <si>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</si>
  <si>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</si>
  <si>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</si>
  <si>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</si>
  <si>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</si>
  <si>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</si>
  <si>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</si>
  <si>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</si>
  <si>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</si>
  <si>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</si>
  <si>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</si>
  <si>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</si>
  <si>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</si>
  <si>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</si>
  <si>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</si>
  <si>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</si>
  <si>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</si>
  <si>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</si>
  <si>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</si>
  <si>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</si>
  <si>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</si>
  <si>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</si>
  <si>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</si>
  <si>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</si>
  <si>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</si>
  <si>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</si>
  <si>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</si>
  <si>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</si>
  <si>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</si>
  <si>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</si>
  <si>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</si>
  <si>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</si>
  <si>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</si>
  <si>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</si>
  <si>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</si>
  <si>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</si>
  <si>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</si>
  <si>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</si>
  <si>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</si>
  <si>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</si>
  <si>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</si>
  <si>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</si>
  <si>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</si>
  <si>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</si>
  <si>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</si>
  <si>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</si>
  <si>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</si>
  <si>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</si>
  <si>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</si>
  <si>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</si>
  <si>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</si>
  <si>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</si>
  <si>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</si>
  <si>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</si>
  <si>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</si>
  <si>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</si>
  <si>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</si>
  <si>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</si>
  <si>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</si>
  <si>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</si>
  <si>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</si>
  <si>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</si>
  <si>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</si>
  <si>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</si>
  <si>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</si>
  <si>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</si>
  <si>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</si>
  <si>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</si>
  <si>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</si>
  <si>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</si>
  <si>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</si>
  <si>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</si>
  <si>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</si>
  <si>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</si>
  <si>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</si>
  <si>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</si>
  <si>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</si>
  <si>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</si>
  <si>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</si>
  <si>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</si>
  <si>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</si>
  <si>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</si>
  <si>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</si>
  <si>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</si>
  <si>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</si>
  <si>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</si>
  <si>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</si>
  <si>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</si>
  <si>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</si>
  <si>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</si>
  <si>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</si>
  <si>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</si>
  <si>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</si>
  <si>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</si>
  <si>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</si>
  <si>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</si>
  <si>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</si>
  <si>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</si>
  <si>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</si>
  <si>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</si>
  <si>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</si>
  <si>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</si>
  <si>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</si>
  <si>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</si>
  <si>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</si>
  <si>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</si>
  <si>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</si>
  <si>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</si>
  <si>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</si>
  <si>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</si>
  <si>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</si>
  <si>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</si>
  <si>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</si>
  <si>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</si>
  <si>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</si>
  <si>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</si>
  <si>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</si>
  <si>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</si>
  <si>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</si>
  <si>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</si>
  <si>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</si>
  <si>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</si>
  <si>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</si>
  <si>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</si>
  <si>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</si>
  <si>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</si>
  <si>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</si>
  <si>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</si>
  <si>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</si>
  <si>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</si>
  <si>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</si>
  <si>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</si>
  <si>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</si>
  <si>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</si>
  <si>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</si>
  <si>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</si>
  <si>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</si>
  <si>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</si>
  <si>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</si>
  <si>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</si>
  <si>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</si>
  <si>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</si>
  <si>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</si>
  <si>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</si>
  <si>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</si>
  <si>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</si>
  <si>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</si>
  <si>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</si>
  <si>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</si>
  <si>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</si>
  <si>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</si>
  <si>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</si>
  <si>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</si>
  <si>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</si>
  <si>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</si>
  <si>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</si>
  <si>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</si>
  <si>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</si>
  <si>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</si>
  <si>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</si>
  <si>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</si>
  <si>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</si>
  <si>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</si>
  <si>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</si>
  <si>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</si>
  <si>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</si>
  <si>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</si>
  <si>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</si>
  <si>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</si>
  <si>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</si>
  <si>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</si>
  <si>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</si>
  <si>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</si>
  <si>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</si>
  <si>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</si>
  <si>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</si>
  <si>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</si>
  <si>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</si>
  <si>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</si>
  <si>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</si>
  <si>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</si>
  <si>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</si>
  <si>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</si>
  <si>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</si>
  <si>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</si>
  <si>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</si>
  <si>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</si>
  <si>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</si>
  <si>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</si>
  <si>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</si>
  <si>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</si>
  <si>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</si>
  <si>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</si>
  <si>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</si>
  <si>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</si>
  <si>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</si>
  <si>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</si>
  <si>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</si>
  <si>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</si>
  <si>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</si>
  <si>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</si>
  <si>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</si>
  <si>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</si>
  <si>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</si>
  <si>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</si>
  <si>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</si>
  <si>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</si>
  <si>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</si>
  <si>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</si>
  <si>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</si>
  <si>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</si>
  <si>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</si>
  <si>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</si>
  <si>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</si>
  <si>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</si>
  <si>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</si>
  <si>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</si>
  <si>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</si>
  <si>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</si>
  <si>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</si>
  <si>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</si>
  <si>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</si>
  <si>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</si>
  <si>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</si>
  <si>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</si>
  <si>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</si>
  <si>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</si>
  <si>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</si>
  <si>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</si>
  <si>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</si>
  <si>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</si>
  <si>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</si>
  <si>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</si>
  <si>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</si>
  <si>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</si>
  <si>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</si>
  <si>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</si>
  <si>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</si>
  <si>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</si>
  <si>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</si>
  <si>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</si>
  <si>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</si>
  <si>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</si>
  <si>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</si>
  <si>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</si>
  <si>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</si>
  <si>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</si>
  <si>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</si>
  <si>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</si>
  <si>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</si>
  <si>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</si>
  <si>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</si>
  <si>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</si>
  <si>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</si>
  <si>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</si>
  <si>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</si>
  <si>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</si>
  <si>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</si>
  <si>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</si>
  <si>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</si>
  <si>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</si>
  <si>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</si>
  <si>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</si>
  <si>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</si>
  <si>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</si>
  <si>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</si>
  <si>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</si>
  <si>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</si>
  <si>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</si>
  <si>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</si>
  <si>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</si>
  <si>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</si>
  <si>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</si>
  <si>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</si>
  <si>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</si>
  <si>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</si>
  <si>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</si>
  <si>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</si>
  <si>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</si>
  <si>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</si>
  <si>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</si>
  <si>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</si>
  <si>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</si>
  <si>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</si>
  <si>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</si>
  <si>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</si>
  <si>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</si>
  <si>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</si>
  <si>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</si>
  <si>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</si>
  <si>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</si>
  <si>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</si>
  <si>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</si>
  <si>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</si>
  <si>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</si>
  <si>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</si>
  <si>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</si>
  <si>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</si>
  <si>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</si>
  <si>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</si>
  <si>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</si>
  <si>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</si>
  <si>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</si>
  <si>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</si>
  <si>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</si>
  <si>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</si>
  <si>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</si>
  <si>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</si>
  <si>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</si>
  <si>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</si>
  <si>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</si>
  <si>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</si>
  <si>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</si>
  <si>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</si>
  <si>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</si>
  <si>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</si>
  <si>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</si>
  <si>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</si>
  <si>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</si>
  <si>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</si>
  <si>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</si>
  <si>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</si>
  <si>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</si>
  <si>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</si>
  <si>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</si>
  <si>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</si>
  <si>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</si>
  <si>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</si>
  <si>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</si>
  <si>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</si>
  <si>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</si>
  <si>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</si>
  <si>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</si>
  <si>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</si>
  <si>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</si>
  <si>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</si>
  <si>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</si>
  <si>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</si>
  <si>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</si>
  <si>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</si>
  <si>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</si>
  <si>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</si>
  <si>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</si>
  <si>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</si>
  <si>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</si>
  <si>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</si>
  <si>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</si>
  <si>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</si>
  <si>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</si>
  <si>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</si>
  <si>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</si>
  <si>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</si>
  <si>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</si>
  <si>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</si>
  <si>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</si>
  <si>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</si>
  <si>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</si>
  <si>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</si>
  <si>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</si>
  <si>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</si>
  <si>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</si>
  <si>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</si>
  <si>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</si>
  <si>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</si>
  <si>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</si>
  <si>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</si>
  <si>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</si>
  <si>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</si>
  <si>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</si>
  <si>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</si>
  <si>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</si>
  <si>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</si>
  <si>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</si>
  <si>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</si>
  <si>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</si>
  <si>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</si>
  <si>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</si>
  <si>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</si>
  <si>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</si>
  <si>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</si>
  <si>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</si>
  <si>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</si>
  <si>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</si>
  <si>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</si>
  <si>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</si>
  <si>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</si>
  <si>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</si>
  <si>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</si>
  <si>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</si>
  <si>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</si>
  <si>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</si>
  <si>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</si>
  <si>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</si>
  <si>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</si>
  <si>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</si>
  <si>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</si>
  <si>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</si>
  <si>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</si>
  <si>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</si>
  <si>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</si>
  <si>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</si>
  <si>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</si>
  <si>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</si>
  <si>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</si>
  <si>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</si>
  <si>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</si>
  <si>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</si>
  <si>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</si>
  <si>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</si>
  <si>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</si>
  <si>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</si>
  <si>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</si>
  <si>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</si>
  <si>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</si>
  <si>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</si>
  <si>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</si>
  <si>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</si>
  <si>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</si>
  <si>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</si>
  <si>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</si>
  <si>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</si>
  <si>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</si>
  <si>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</si>
  <si>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</si>
  <si>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</si>
  <si>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</si>
  <si>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</si>
  <si>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</si>
  <si>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</si>
  <si>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</si>
  <si>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</si>
  <si>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</si>
  <si>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</si>
  <si>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</si>
  <si>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</si>
  <si>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</si>
  <si>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</si>
  <si>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</si>
  <si>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</si>
  <si>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</si>
  <si>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</si>
  <si>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</si>
  <si>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</si>
  <si>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</si>
  <si>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</si>
  <si>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</si>
  <si>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</si>
  <si>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</si>
  <si>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</si>
  <si>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</si>
  <si>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</si>
  <si>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</si>
  <si>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</si>
  <si>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</si>
  <si>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</si>
  <si>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</si>
  <si>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</si>
  <si>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</si>
  <si>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</si>
  <si>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</si>
  <si>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</si>
  <si>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</si>
  <si>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</si>
  <si>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</si>
  <si>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</si>
  <si>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</si>
  <si>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</si>
  <si>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</si>
  <si>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</si>
  <si>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</si>
  <si>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</si>
  <si>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</si>
  <si>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</si>
  <si>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</si>
  <si>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</si>
  <si>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</si>
  <si>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</si>
  <si>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</si>
  <si>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</si>
  <si>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</si>
  <si>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</si>
  <si>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</si>
  <si>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</si>
  <si>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</si>
  <si>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</si>
  <si>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</si>
  <si>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</si>
  <si>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</si>
  <si>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</si>
  <si>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</si>
  <si>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</si>
  <si>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</si>
  <si>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</si>
  <si>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</si>
  <si>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</si>
  <si>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</si>
  <si>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</si>
  <si>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</si>
  <si>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</si>
  <si>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</si>
  <si>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</si>
  <si>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</si>
  <si>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</si>
  <si>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</si>
  <si>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</si>
  <si>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</si>
  <si>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</si>
  <si>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</si>
  <si>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</si>
  <si>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</si>
  <si>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</si>
  <si>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</si>
  <si>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</si>
  <si>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</si>
  <si>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</si>
  <si>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</si>
  <si>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</si>
  <si>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</si>
  <si>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</si>
  <si>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</si>
  <si>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</si>
  <si>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</si>
  <si>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</si>
  <si>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</si>
  <si>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</si>
  <si>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</si>
  <si>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</si>
  <si>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</si>
  <si>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</si>
  <si>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</si>
  <si>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</si>
  <si>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</si>
  <si>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</si>
  <si>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</si>
  <si>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</si>
  <si>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</si>
  <si>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</si>
  <si>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</si>
  <si>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</si>
  <si>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</si>
  <si>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</si>
  <si>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</si>
  <si>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</si>
  <si>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</si>
  <si>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</si>
  <si>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</si>
  <si>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</si>
  <si>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</si>
  <si>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</si>
  <si>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</si>
  <si>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</si>
  <si>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</si>
  <si>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</si>
  <si>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</si>
  <si>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</si>
  <si>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</si>
  <si>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</si>
  <si>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</si>
  <si>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</si>
  <si>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</si>
  <si>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</si>
  <si>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</si>
  <si>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</si>
  <si>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</si>
  <si>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</si>
  <si>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</si>
  <si>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</si>
  <si>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</si>
  <si>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</si>
  <si>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</si>
  <si>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</si>
  <si>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</si>
  <si>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</si>
  <si>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</si>
  <si>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</si>
  <si>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</si>
  <si>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</si>
  <si>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</si>
  <si>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</si>
  <si>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</si>
  <si>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</si>
  <si>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</si>
  <si>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</si>
  <si>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</si>
  <si>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</si>
  <si>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</si>
  <si>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</si>
  <si>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</si>
  <si>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</si>
  <si>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</si>
  <si>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</si>
  <si>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</si>
  <si>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</si>
  <si>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</si>
  <si>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</si>
  <si>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</si>
  <si>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</si>
  <si>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</si>
  <si>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</si>
  <si>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</si>
  <si>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</si>
  <si>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</si>
  <si>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</si>
  <si>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</si>
  <si>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</si>
  <si>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</si>
  <si>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</si>
  <si>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</si>
  <si>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</si>
  <si>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</si>
  <si>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</si>
  <si>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</si>
  <si>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</si>
  <si>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</si>
  <si>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</si>
  <si>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</si>
  <si>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</si>
  <si>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</si>
  <si>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</si>
  <si>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</si>
  <si>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</si>
  <si>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</si>
  <si>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</si>
  <si>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</si>
  <si>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</si>
  <si>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</si>
  <si>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</si>
  <si>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</si>
  <si>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</si>
  <si>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</si>
  <si>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</si>
  <si>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</si>
  <si>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</si>
  <si>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</si>
  <si>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</si>
  <si>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</si>
  <si>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</si>
  <si>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</si>
  <si>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</si>
  <si>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</si>
  <si>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</si>
  <si>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</si>
  <si>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</si>
  <si>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</si>
  <si>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</si>
  <si>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</si>
  <si>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</si>
  <si>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</si>
  <si>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</si>
  <si>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</si>
  <si>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</si>
  <si>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</si>
  <si>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</si>
  <si>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</si>
  <si>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</si>
  <si>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</si>
  <si>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</si>
  <si>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</si>
  <si>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</si>
  <si>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</si>
  <si>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</si>
  <si>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</si>
  <si>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</si>
  <si>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</si>
  <si>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</si>
  <si>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</si>
  <si>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</si>
  <si>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</si>
  <si>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</si>
  <si>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</si>
  <si>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</si>
  <si>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</si>
  <si>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</si>
  <si>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</si>
  <si>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</si>
  <si>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</si>
  <si>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</si>
  <si>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</si>
  <si>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</si>
  <si>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</si>
  <si>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</si>
  <si>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</si>
  <si>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</si>
  <si>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</si>
  <si>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</si>
  <si>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</si>
  <si>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</si>
  <si>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</si>
  <si>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</si>
  <si>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</si>
  <si>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</si>
  <si>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</si>
  <si>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</si>
  <si>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</si>
  <si>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</si>
  <si>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</si>
  <si>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</si>
  <si>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</si>
  <si>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</si>
  <si>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</si>
  <si>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</si>
  <si>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</si>
  <si>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</si>
  <si>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</si>
  <si>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</si>
  <si>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</si>
  <si>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</si>
  <si>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</si>
  <si>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</si>
  <si>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</si>
  <si>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</si>
  <si>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</si>
  <si>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</si>
  <si>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</si>
  <si>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</si>
  <si>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</si>
  <si>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</si>
  <si>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</si>
  <si>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</si>
  <si>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</si>
  <si>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</si>
  <si>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</si>
  <si>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</si>
  <si>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</si>
  <si>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</si>
  <si>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</si>
  <si>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</si>
  <si>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</si>
  <si>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</si>
  <si>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</si>
  <si>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</si>
  <si>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</si>
  <si>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</si>
  <si>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</si>
  <si>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</si>
  <si>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</si>
  <si>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</si>
  <si>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</si>
  <si>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</si>
  <si>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</si>
  <si>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</si>
  <si>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</si>
  <si>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</si>
  <si>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</si>
  <si>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</si>
  <si>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</si>
  <si>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</si>
  <si>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</si>
  <si>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</si>
  <si>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</si>
  <si>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</si>
  <si>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</si>
  <si>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</si>
  <si>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</si>
  <si>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</si>
  <si>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</si>
  <si>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</si>
  <si>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</si>
  <si>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</si>
  <si>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</si>
  <si>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</si>
  <si>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</si>
  <si>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</si>
  <si>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</si>
  <si>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</si>
  <si>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</si>
  <si>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</si>
  <si>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</si>
  <si>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</si>
  <si>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</si>
  <si>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</si>
  <si>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</si>
  <si>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</si>
  <si>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</si>
  <si>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</si>
  <si>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</si>
  <si>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</si>
  <si>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</si>
  <si>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</si>
  <si>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</si>
  <si>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</si>
  <si>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</si>
  <si>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</si>
  <si>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</si>
  <si>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</si>
  <si>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</si>
  <si>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</si>
  <si>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</si>
  <si>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</si>
  <si>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</si>
  <si>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</si>
  <si>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</si>
  <si>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</si>
  <si>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</si>
  <si>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</si>
  <si>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</si>
  <si>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</si>
  <si>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</si>
  <si>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</si>
  <si>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</si>
  <si>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</si>
  <si>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</si>
  <si>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</si>
  <si>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</si>
  <si>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</si>
  <si>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</si>
  <si>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</si>
  <si>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</si>
  <si>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</si>
  <si>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</si>
  <si>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</si>
  <si>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</si>
  <si>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</si>
  <si>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</si>
  <si>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</si>
  <si>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</si>
  <si>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</si>
  <si>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</si>
  <si>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</si>
  <si>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</si>
  <si>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</si>
  <si>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</si>
  <si>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</si>
  <si>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</si>
  <si>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</si>
  <si>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</si>
  <si>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</si>
  <si>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</si>
  <si>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</si>
  <si>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</si>
  <si>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</si>
  <si>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</si>
  <si>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</si>
  <si>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</si>
  <si>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</si>
  <si>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</si>
  <si>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</si>
  <si>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</si>
  <si>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</si>
  <si>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</si>
  <si>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</si>
  <si>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</si>
  <si>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</si>
  <si>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</si>
  <si>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</si>
  <si>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</si>
  <si>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</si>
  <si>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</si>
  <si>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</si>
  <si>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</si>
  <si>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</si>
  <si>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</si>
  <si>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</si>
  <si>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</si>
  <si>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</si>
  <si>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</si>
  <si>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</si>
  <si>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</si>
  <si>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</si>
  <si>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</si>
  <si>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</si>
  <si>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</si>
  <si>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</si>
  <si>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</si>
  <si>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</si>
  <si>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</si>
  <si>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</si>
  <si>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</si>
  <si>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</si>
  <si>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</si>
  <si>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</si>
  <si>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</si>
  <si>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</si>
  <si>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</si>
  <si>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</si>
  <si>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</si>
  <si>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</si>
  <si>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</si>
  <si>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</si>
  <si>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</si>
  <si>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</si>
  <si>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</si>
  <si>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</si>
  <si>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</si>
  <si>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</si>
  <si>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</si>
  <si>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</si>
  <si>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</si>
  <si>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</si>
  <si>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</si>
  <si>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</si>
  <si>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</si>
  <si>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</si>
  <si>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</si>
  <si>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</si>
  <si>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</si>
  <si>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</si>
  <si>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</si>
  <si>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</si>
  <si>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</si>
  <si>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</si>
  <si>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</si>
  <si>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</si>
  <si>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</si>
  <si>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</si>
  <si>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</si>
  <si>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</si>
  <si>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</si>
  <si>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</si>
  <si>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</si>
  <si>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</si>
  <si>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</si>
  <si>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</si>
  <si>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</si>
  <si>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</si>
  <si>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</si>
  <si>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</si>
  <si>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</si>
  <si>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</si>
  <si>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</si>
  <si>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</si>
  <si>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</si>
  <si>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</si>
  <si>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</si>
  <si>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</si>
  <si>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</si>
  <si>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</si>
  <si>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</si>
  <si>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</si>
  <si>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</si>
  <si>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</si>
  <si>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</si>
  <si>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</si>
  <si>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</si>
  <si>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</si>
  <si>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</si>
  <si>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</si>
  <si>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</si>
  <si>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</si>
  <si>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</si>
  <si>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</si>
  <si>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</si>
  <si>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</si>
  <si>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</si>
  <si>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</si>
  <si>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</si>
  <si>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</si>
  <si>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</si>
  <si>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</si>
  <si>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</si>
  <si>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</si>
  <si>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</si>
  <si>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</si>
  <si>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</si>
  <si>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</si>
  <si>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</si>
  <si>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</si>
  <si>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</si>
  <si>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</si>
  <si>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</si>
  <si>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</si>
  <si>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</si>
  <si>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</si>
  <si>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</si>
  <si>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</si>
  <si>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</si>
  <si>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</si>
  <si>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</si>
  <si>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</si>
  <si>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</si>
  <si>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</si>
  <si>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</si>
  <si>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</si>
  <si>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</si>
  <si>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</si>
  <si>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</si>
  <si>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</si>
  <si>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</si>
  <si>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</si>
  <si>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</si>
  <si>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</si>
  <si>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</si>
  <si>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</si>
  <si>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</si>
  <si>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</si>
  <si>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</si>
  <si>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</si>
  <si>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</si>
  <si>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</si>
  <si>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</si>
  <si>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</si>
  <si>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</si>
  <si>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</si>
  <si>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</si>
  <si>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</si>
  <si>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</si>
  <si>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</si>
  <si>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</si>
  <si>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</si>
  <si>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</si>
  <si>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</si>
  <si>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</si>
  <si>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</si>
  <si>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</si>
  <si>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</si>
  <si>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</si>
  <si>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</si>
  <si>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</si>
  <si>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</si>
  <si>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</si>
  <si>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</si>
  <si>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</si>
  <si>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</si>
  <si>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</si>
  <si>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</si>
  <si>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</si>
  <si>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</si>
  <si>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</si>
  <si>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</si>
  <si>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</si>
  <si>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</si>
  <si>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</si>
  <si>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</si>
  <si>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</si>
  <si>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</si>
  <si>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</si>
  <si>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</si>
  <si>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</si>
  <si>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</si>
  <si>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</si>
  <si>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</si>
  <si>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</si>
  <si>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</si>
  <si>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</si>
  <si>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</si>
  <si>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</si>
  <si>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</si>
  <si>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</si>
  <si>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</si>
  <si>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</si>
  <si>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</si>
  <si>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</si>
  <si>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</si>
  <si>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</si>
  <si>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</si>
  <si>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</si>
  <si>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</si>
  <si>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</si>
  <si>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</si>
  <si>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</si>
  <si>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</si>
  <si>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</si>
  <si>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</si>
  <si>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</si>
  <si>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</si>
  <si>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</si>
  <si>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</si>
  <si>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</si>
  <si>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</si>
  <si>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</si>
  <si>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</si>
  <si>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</si>
  <si>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</si>
  <si>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</si>
  <si>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</si>
  <si>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</si>
  <si>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</si>
  <si>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</si>
  <si>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</si>
  <si>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</si>
  <si>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</si>
  <si>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</si>
  <si>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</si>
  <si>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</si>
  <si>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</si>
  <si>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</si>
  <si>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</si>
  <si>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</si>
  <si>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</si>
  <si>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</si>
  <si>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</si>
  <si>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</si>
  <si>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</si>
  <si>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</si>
  <si>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</si>
  <si>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</si>
  <si>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</si>
  <si>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</si>
  <si>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</si>
  <si>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</si>
  <si>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</si>
  <si>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</si>
  <si>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</si>
  <si>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</si>
  <si>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</si>
  <si>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</si>
  <si>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</si>
  <si>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</si>
  <si>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</si>
  <si>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</si>
  <si>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</si>
  <si>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</si>
  <si>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</si>
  <si>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</si>
  <si>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</si>
  <si>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</si>
  <si>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</si>
  <si>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</si>
  <si>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</si>
  <si>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</si>
  <si>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</si>
  <si>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</si>
  <si>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</si>
  <si>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</si>
  <si>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</si>
  <si>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</si>
  <si>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</si>
  <si>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</si>
  <si>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</si>
  <si>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</si>
  <si>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</si>
  <si>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</si>
  <si>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</si>
  <si>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</si>
  <si>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</si>
  <si>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</si>
  <si>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</si>
  <si>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</si>
  <si>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</si>
  <si>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</si>
  <si>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</si>
  <si>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</si>
  <si>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</si>
  <si>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</si>
  <si>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</si>
  <si>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</si>
  <si>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</si>
  <si>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</si>
  <si>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</si>
  <si>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</si>
  <si>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</si>
  <si>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</si>
  <si>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</si>
  <si>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</si>
  <si>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</si>
  <si>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</si>
  <si>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</si>
  <si>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</si>
  <si>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</si>
  <si>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</si>
  <si>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</si>
  <si>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</si>
  <si>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</si>
  <si>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</si>
  <si>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</si>
  <si>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</si>
  <si>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</si>
  <si>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</si>
  <si>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</si>
  <si>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</si>
  <si>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</si>
  <si>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</si>
  <si>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</si>
  <si>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</si>
  <si>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</si>
  <si>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</si>
  <si>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</si>
  <si>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</si>
  <si>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</si>
  <si>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</si>
  <si>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</si>
  <si>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</si>
  <si>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</si>
  <si>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</si>
  <si>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</si>
  <si>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</si>
  <si>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</si>
  <si>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</si>
  <si>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</si>
  <si>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</si>
  <si>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</si>
  <si>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</si>
  <si>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</si>
  <si>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</si>
  <si>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</si>
  <si>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</si>
  <si>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</si>
  <si>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</si>
  <si>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</si>
  <si>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</si>
  <si>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</si>
  <si>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</si>
  <si>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</si>
  <si>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</si>
  <si>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</si>
  <si>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</si>
  <si>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</si>
  <si>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</si>
  <si>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</si>
  <si>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</si>
  <si>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</si>
  <si>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</si>
  <si>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</si>
  <si>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</si>
  <si>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</si>
  <si>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</si>
  <si>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</si>
  <si>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</si>
  <si>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</si>
  <si>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</si>
  <si>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</si>
  <si>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</si>
  <si>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</si>
  <si>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</si>
  <si>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</si>
  <si>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</si>
  <si>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</si>
  <si>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</si>
  <si>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</si>
  <si>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</si>
  <si>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</si>
  <si>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</si>
  <si>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</si>
  <si>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</si>
  <si>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</si>
  <si>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</si>
  <si>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</si>
  <si>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</si>
  <si>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</si>
  <si>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</si>
  <si>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</si>
  <si>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</si>
  <si>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</si>
  <si>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</si>
  <si>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</si>
  <si>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</si>
  <si>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</si>
  <si>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</si>
  <si>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</si>
  <si>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</si>
  <si>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</si>
  <si>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</si>
  <si>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</si>
  <si>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</si>
  <si>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</si>
  <si>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</si>
  <si>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</si>
  <si>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</si>
  <si>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</si>
  <si>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</si>
  <si>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</si>
  <si>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</si>
  <si>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</si>
  <si>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</si>
  <si>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</si>
  <si>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</si>
  <si>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</si>
  <si>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</si>
  <si>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</si>
  <si>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</si>
  <si>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</si>
  <si>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</si>
  <si>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</si>
  <si>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</si>
  <si>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</si>
  <si>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</si>
  <si>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</si>
  <si>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</si>
  <si>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</si>
  <si>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</si>
  <si>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</si>
  <si>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</si>
  <si>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</si>
  <si>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</si>
  <si>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</si>
  <si>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</si>
  <si>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</si>
  <si>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</si>
  <si>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</si>
  <si>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</si>
  <si>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</si>
  <si>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</si>
  <si>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</si>
  <si>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</si>
  <si>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</si>
  <si>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</si>
  <si>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</si>
  <si>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</si>
  <si>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</si>
  <si>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</si>
  <si>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</si>
  <si>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</si>
  <si>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</si>
  <si>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</si>
  <si>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</si>
  <si>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</si>
  <si>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</si>
  <si>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</si>
  <si>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</si>
  <si>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</si>
  <si>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</si>
  <si>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</si>
  <si>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</si>
  <si>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</si>
  <si>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</si>
  <si>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</si>
  <si>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</si>
  <si>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</si>
  <si>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</si>
  <si>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</si>
  <si>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</si>
  <si>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</si>
  <si>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</si>
  <si>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</si>
  <si>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</si>
  <si>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</si>
  <si>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</si>
  <si>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</si>
  <si>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</si>
  <si>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</si>
  <si>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</si>
  <si>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</si>
  <si>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</si>
  <si>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</si>
  <si>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</si>
  <si>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</si>
  <si>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</si>
  <si>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</si>
  <si>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</si>
  <si>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</si>
  <si>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</si>
  <si>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</si>
  <si>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</si>
  <si>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</si>
  <si>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</si>
  <si>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</si>
  <si>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</si>
  <si>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</si>
  <si>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</si>
  <si>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</si>
  <si>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</si>
  <si>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</si>
  <si>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</si>
  <si>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</si>
  <si>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</si>
  <si>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</si>
  <si>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</si>
  <si>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</si>
  <si>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</si>
  <si>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</si>
  <si>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</si>
  <si>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</si>
  <si>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</si>
  <si>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</si>
  <si>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</si>
  <si>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</si>
  <si>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</si>
  <si>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</si>
  <si>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</si>
  <si>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</si>
  <si>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</si>
  <si>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</si>
  <si>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</si>
  <si>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</si>
  <si>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</si>
  <si>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</si>
  <si>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</si>
  <si>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</si>
  <si>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</si>
  <si>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</si>
  <si>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</si>
  <si>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</si>
  <si>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</si>
  <si>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</si>
  <si>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</si>
  <si>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</si>
  <si>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</si>
  <si>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</si>
  <si>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</si>
  <si>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</si>
  <si>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</si>
  <si>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</si>
  <si>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</si>
  <si>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</si>
  <si>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</si>
  <si>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</si>
  <si>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</si>
  <si>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</si>
  <si>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</si>
  <si>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</si>
  <si>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</si>
  <si>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</si>
  <si>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</si>
  <si>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</si>
  <si>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</si>
  <si>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</si>
  <si>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</si>
  <si>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</si>
  <si>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</si>
  <si>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</si>
  <si>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</si>
  <si>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</si>
  <si>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</si>
  <si>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</si>
  <si>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</si>
  <si>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</si>
  <si>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</si>
  <si>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</si>
  <si>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</si>
  <si>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</si>
  <si>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</si>
  <si>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</si>
  <si>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</si>
  <si>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</si>
  <si>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</si>
  <si>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</si>
  <si>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</si>
  <si>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</si>
  <si>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</si>
  <si>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</si>
  <si>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</si>
  <si>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</si>
  <si>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</si>
  <si>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</si>
  <si>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</si>
  <si>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</si>
  <si>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</si>
  <si>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</si>
  <si>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</si>
  <si>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</si>
  <si>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</si>
  <si>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</si>
  <si>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</si>
  <si>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</si>
  <si>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</si>
  <si>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</si>
  <si>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</si>
  <si>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</si>
  <si>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</si>
  <si>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</si>
  <si>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</si>
  <si>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</si>
  <si>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</si>
  <si>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</si>
  <si>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</si>
  <si>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</si>
  <si>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</si>
  <si>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</si>
  <si>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</si>
  <si>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</si>
  <si>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</si>
  <si>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</si>
  <si>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</si>
  <si>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</si>
  <si>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</si>
  <si>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</si>
  <si>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</si>
  <si>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</si>
  <si>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</si>
  <si>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</si>
  <si>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</si>
  <si>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</si>
  <si>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</si>
  <si>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</si>
  <si>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</si>
  <si>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</si>
  <si>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</si>
  <si>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</si>
  <si>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</si>
  <si>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</si>
  <si>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</si>
  <si>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</si>
  <si>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</si>
  <si>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</si>
  <si>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</si>
  <si>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</si>
  <si>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</si>
  <si>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</si>
  <si>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</si>
  <si>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</si>
  <si>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</si>
  <si>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</si>
  <si>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</si>
  <si>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</si>
  <si>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</si>
  <si>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</si>
  <si>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</si>
  <si>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</si>
  <si>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</si>
  <si>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</si>
  <si>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</si>
  <si>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</si>
  <si>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</si>
  <si>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</si>
  <si>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</si>
  <si>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</si>
  <si>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</si>
  <si>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</si>
  <si>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</si>
  <si>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</si>
  <si>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</si>
  <si>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</si>
  <si>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</si>
  <si>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</si>
  <si>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</si>
  <si>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</si>
  <si>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</si>
  <si>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</si>
  <si>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</si>
  <si>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</si>
  <si>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</si>
  <si>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</si>
  <si>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</si>
  <si>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</si>
  <si>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</si>
  <si>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</si>
  <si>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</si>
  <si>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</si>
  <si>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</si>
  <si>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</si>
  <si>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</si>
  <si>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</si>
  <si>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</si>
  <si>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</si>
  <si>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</si>
  <si>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</si>
  <si>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</si>
  <si>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</si>
  <si>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</si>
  <si>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</si>
  <si>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</si>
  <si>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</si>
  <si>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</si>
  <si>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</si>
  <si>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</si>
  <si>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</si>
  <si>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</si>
  <si>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</si>
  <si>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</si>
  <si>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</si>
  <si>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</si>
  <si>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</si>
  <si>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</si>
  <si>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</si>
  <si>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</si>
  <si>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</si>
  <si>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</si>
  <si>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</si>
  <si>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</si>
  <si>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</si>
  <si>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</si>
  <si>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</si>
  <si>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</si>
  <si>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</si>
  <si>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</si>
  <si>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</si>
  <si>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</si>
  <si>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</si>
  <si>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</si>
  <si>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</si>
  <si>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</si>
  <si>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</si>
  <si>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</si>
  <si>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</si>
  <si>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</si>
  <si>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</si>
  <si>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</si>
  <si>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</si>
  <si>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</si>
  <si>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</si>
  <si>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</si>
  <si>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</si>
  <si>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</si>
  <si>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</si>
  <si>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</si>
  <si>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</si>
  <si>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</si>
  <si>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</si>
  <si>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</si>
  <si>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</si>
  <si>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</si>
  <si>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</si>
  <si>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</si>
  <si>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</si>
  <si>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</si>
  <si>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</si>
  <si>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</si>
  <si>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</si>
  <si>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</si>
  <si>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</si>
  <si>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</si>
  <si>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</si>
  <si>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</si>
  <si>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</si>
  <si>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</si>
  <si>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</si>
  <si>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</si>
  <si>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</si>
  <si>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</si>
  <si>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</si>
  <si>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</si>
  <si>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</si>
  <si>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</si>
  <si>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</si>
  <si>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</si>
  <si>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</si>
  <si>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</si>
  <si>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</si>
  <si>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</si>
  <si>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</si>
  <si>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</si>
  <si>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</si>
  <si>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</si>
  <si>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</si>
  <si>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</si>
  <si>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</si>
  <si>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</si>
  <si>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</si>
  <si>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</si>
  <si>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</si>
  <si>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</si>
  <si>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</si>
  <si>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</si>
  <si>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</si>
  <si>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</si>
  <si>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</si>
  <si>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</si>
  <si>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</si>
  <si>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</si>
  <si>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</si>
  <si>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</si>
  <si>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</si>
  <si>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</si>
  <si>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</si>
  <si>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</si>
  <si>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</si>
  <si>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</si>
  <si>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</si>
  <si>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</si>
  <si>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</si>
  <si>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</si>
  <si>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</si>
  <si>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</si>
  <si>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</si>
  <si>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</si>
  <si>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</si>
  <si>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</si>
  <si>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</si>
  <si>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</si>
  <si>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</si>
  <si>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</si>
  <si>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</si>
  <si>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</si>
  <si>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</si>
  <si>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</si>
  <si>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</si>
  <si>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</si>
  <si>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</si>
  <si>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</si>
  <si>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</si>
  <si>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</si>
  <si>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</si>
  <si>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</si>
  <si>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</si>
  <si>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</si>
  <si>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</si>
  <si>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</si>
  <si>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</si>
  <si>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</si>
  <si>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</si>
  <si>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</si>
  <si>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</si>
  <si>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</si>
  <si>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</si>
  <si>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</si>
  <si>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</si>
  <si>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</si>
  <si>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</si>
  <si>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</si>
  <si>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</si>
  <si>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</si>
  <si>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</si>
  <si>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</si>
  <si>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</si>
  <si>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</si>
  <si>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</si>
  <si>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</si>
  <si>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</si>
  <si>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</si>
  <si>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</si>
  <si>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</si>
  <si>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</si>
  <si>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</si>
  <si>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</si>
  <si>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</si>
  <si>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</si>
  <si>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</si>
  <si>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</si>
  <si>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</si>
  <si>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</si>
  <si>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</si>
  <si>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</si>
  <si>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</si>
  <si>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</si>
  <si>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</si>
  <si>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</si>
  <si>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</si>
  <si>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</si>
  <si>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</si>
  <si>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</si>
  <si>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</si>
  <si>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</si>
  <si>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</si>
  <si>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</si>
  <si>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</si>
  <si>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</si>
  <si>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</si>
  <si>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</si>
  <si>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</si>
  <si>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</si>
  <si>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</si>
  <si>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</si>
  <si>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</si>
  <si>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</si>
  <si>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</si>
  <si>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</si>
  <si>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</si>
  <si>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</si>
  <si>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</si>
  <si>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</si>
  <si>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</si>
  <si>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</si>
  <si>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</si>
  <si>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</si>
  <si>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</si>
  <si>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</si>
  <si>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</si>
  <si>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</si>
  <si>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</si>
  <si>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</si>
  <si>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</si>
  <si>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</si>
  <si>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</si>
  <si>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</si>
  <si>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</si>
  <si>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</si>
  <si>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</si>
  <si>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</si>
  <si>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</si>
  <si>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</si>
  <si>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</si>
  <si>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</si>
  <si>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</si>
  <si>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</si>
  <si>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</si>
  <si>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</si>
  <si>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</si>
  <si>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</si>
  <si>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</si>
  <si>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</si>
  <si>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</si>
  <si>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</si>
  <si>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</si>
  <si>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</si>
  <si>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</si>
  <si>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</si>
  <si>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</si>
  <si>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</si>
  <si>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</si>
  <si>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</si>
  <si>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</si>
  <si>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</si>
  <si>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</si>
  <si>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</si>
  <si>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</si>
  <si>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</si>
  <si>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</si>
  <si>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</si>
  <si>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</si>
  <si>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</si>
  <si>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</si>
  <si>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</si>
  <si>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</si>
  <si>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</si>
  <si>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</si>
  <si>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</si>
  <si>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</si>
  <si>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</si>
  <si>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</si>
  <si>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</si>
  <si>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</si>
  <si>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</si>
  <si>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</si>
  <si>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</si>
  <si>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</si>
  <si>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</si>
  <si>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</si>
  <si>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</si>
  <si>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</si>
  <si>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</si>
  <si>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</si>
  <si>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</si>
  <si>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</si>
  <si>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</si>
  <si>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</si>
  <si>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</si>
  <si>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</si>
  <si>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</si>
  <si>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</si>
  <si>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</si>
  <si>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</si>
  <si>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</si>
  <si>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</si>
  <si>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</si>
  <si>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</si>
  <si>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</si>
  <si>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</si>
  <si>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</si>
  <si>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</si>
  <si>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</si>
  <si>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</si>
  <si>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</si>
  <si>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</si>
  <si>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</si>
  <si>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</si>
  <si>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</si>
  <si>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</si>
  <si>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</si>
  <si>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</si>
  <si>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</si>
  <si>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</si>
  <si>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</si>
  <si>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</si>
  <si>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</si>
  <si>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</si>
  <si>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</si>
  <si>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</si>
  <si>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</si>
  <si>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</si>
  <si>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</si>
  <si>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</si>
  <si>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</si>
  <si>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</si>
  <si>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</si>
  <si>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</si>
  <si>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</si>
  <si>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</si>
  <si>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</si>
  <si>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</si>
  <si>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</si>
  <si>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</si>
  <si>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</si>
  <si>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</si>
  <si>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</si>
  <si>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</si>
  <si>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</si>
  <si>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</si>
  <si>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</si>
  <si>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</si>
  <si>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</si>
  <si>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</si>
  <si>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</si>
  <si>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</si>
  <si>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</si>
  <si>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</si>
  <si>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</si>
  <si>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</si>
  <si>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</si>
  <si>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</si>
  <si>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</si>
  <si>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</si>
  <si>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</si>
  <si>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</si>
  <si>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</si>
  <si>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</si>
  <si>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</si>
  <si>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</si>
  <si>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</si>
  <si>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</si>
  <si>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</si>
  <si>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</si>
  <si>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</si>
  <si>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</si>
  <si>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</si>
  <si>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</si>
  <si>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</si>
  <si>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</si>
  <si>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</si>
  <si>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</si>
  <si>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</si>
  <si>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</si>
  <si>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</si>
  <si>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</si>
  <si>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</si>
  <si>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</si>
  <si>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</si>
  <si>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</si>
  <si>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</si>
  <si>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</si>
  <si>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</si>
  <si>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</si>
  <si>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</si>
  <si>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</si>
  <si>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</si>
  <si>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</si>
  <si>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</si>
  <si>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</si>
  <si>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</si>
  <si>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</si>
  <si>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</si>
  <si>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</si>
  <si>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</si>
  <si>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</si>
  <si>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</si>
  <si>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</si>
  <si>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</si>
  <si>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</si>
  <si>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</si>
  <si>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</si>
  <si>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</si>
  <si>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</si>
  <si>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</si>
  <si>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</si>
  <si>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</si>
  <si>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</si>
  <si>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</si>
  <si>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</si>
  <si>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</si>
  <si>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</si>
  <si>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</si>
  <si>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</si>
  <si>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</si>
  <si>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</si>
  <si>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</si>
  <si>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</si>
  <si>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</si>
  <si>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</si>
  <si>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</si>
  <si>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</si>
  <si>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</si>
  <si>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</si>
  <si>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</si>
  <si>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</si>
  <si>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</si>
  <si>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</si>
  <si>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</si>
  <si>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</si>
  <si>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</si>
  <si>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</si>
  <si>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</si>
  <si>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</si>
  <si>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</si>
  <si>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</si>
  <si>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</si>
  <si>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</si>
  <si>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</si>
  <si>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</si>
  <si>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</si>
  <si>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</si>
  <si>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</si>
  <si>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</si>
  <si>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</si>
  <si>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</si>
  <si>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</si>
  <si>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</si>
  <si>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</si>
  <si>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</si>
  <si>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</si>
  <si>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</si>
  <si>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</si>
  <si>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</si>
  <si>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</si>
  <si>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</si>
  <si>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</si>
  <si>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</si>
  <si>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</si>
  <si>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</si>
  <si>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</si>
  <si>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</si>
  <si>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</si>
  <si>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</si>
  <si>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</si>
  <si>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</si>
  <si>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</si>
  <si>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</si>
  <si>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</si>
  <si>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</si>
  <si>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</si>
  <si>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</si>
  <si>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</si>
  <si>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</si>
  <si>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</si>
  <si>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</si>
  <si>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</si>
  <si>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</si>
  <si>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</si>
  <si>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</si>
  <si>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</si>
  <si>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</si>
  <si>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</si>
  <si>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</si>
  <si>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</si>
  <si>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</si>
  <si>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</si>
  <si>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</si>
  <si>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</si>
  <si>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</si>
  <si>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</si>
  <si>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</si>
  <si>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</si>
  <si>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</si>
  <si>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</si>
  <si>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</si>
  <si>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</si>
  <si>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</si>
  <si>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</si>
  <si>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</si>
  <si>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</si>
  <si>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</si>
  <si>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</si>
  <si>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</si>
  <si>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</si>
  <si>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</si>
  <si>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</si>
  <si>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</si>
  <si>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</si>
  <si>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</si>
  <si>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</si>
  <si>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</si>
  <si>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</si>
  <si>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</si>
  <si>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</si>
  <si>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</si>
  <si>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</si>
  <si>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</si>
  <si>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</si>
  <si>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</si>
  <si>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</si>
  <si>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</si>
  <si>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</si>
  <si>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</si>
  <si>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</si>
  <si>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</si>
  <si>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</si>
  <si>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</si>
  <si>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</si>
  <si>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</si>
  <si>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</si>
  <si>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</si>
  <si>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</si>
  <si>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</si>
  <si>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</si>
  <si>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</si>
  <si>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</si>
  <si>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</si>
  <si>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</si>
  <si>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</si>
  <si>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</si>
  <si>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</si>
  <si>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</si>
  <si>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</si>
  <si>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</si>
  <si>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</si>
  <si>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</si>
  <si>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</si>
  <si>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</si>
  <si>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</si>
  <si>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</si>
  <si>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</si>
  <si>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</si>
  <si>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</si>
  <si>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</si>
  <si>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</si>
  <si>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</si>
  <si>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</si>
  <si>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</si>
  <si>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</si>
  <si>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</si>
  <si>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</si>
  <si>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</si>
  <si>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</si>
  <si>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</si>
  <si>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</si>
  <si>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</si>
  <si>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</si>
  <si>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</si>
  <si>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</si>
  <si>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</si>
  <si>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</si>
  <si>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</si>
  <si>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</si>
  <si>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</si>
  <si>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</si>
  <si>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</si>
  <si>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</si>
  <si>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</si>
  <si>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</si>
  <si>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</si>
  <si>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</si>
  <si>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</si>
  <si>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</si>
  <si>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</si>
  <si>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</si>
  <si>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</si>
  <si>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</si>
  <si>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</si>
  <si>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</si>
  <si>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</si>
  <si>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</si>
  <si>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</si>
  <si>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</si>
  <si>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</si>
  <si>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</si>
  <si>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</si>
  <si>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</si>
  <si>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</si>
  <si>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</si>
  <si>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</si>
  <si>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</si>
  <si>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</si>
  <si>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</si>
  <si>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</si>
  <si>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</si>
  <si>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</si>
  <si>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</si>
  <si>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</si>
  <si>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</si>
  <si>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</si>
  <si>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</si>
  <si>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</si>
  <si>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</si>
  <si>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</si>
  <si>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</si>
  <si>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</si>
  <si>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</si>
  <si>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</si>
  <si>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</si>
  <si>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</si>
  <si>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</si>
  <si>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</si>
  <si>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</si>
  <si>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</si>
  <si>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</si>
  <si>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</si>
  <si>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</si>
  <si>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</si>
  <si>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</si>
  <si>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</si>
  <si>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</si>
  <si>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</si>
  <si>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</si>
  <si>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</si>
  <si>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</si>
  <si>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</si>
  <si>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</si>
  <si>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</si>
  <si>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</si>
  <si>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</si>
  <si>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</si>
  <si>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</si>
  <si>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</si>
  <si>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</si>
  <si>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</si>
  <si>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</si>
  <si>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</si>
  <si>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</si>
  <si>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</si>
  <si>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</si>
  <si>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</si>
  <si>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</si>
  <si>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</si>
  <si>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</si>
  <si>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</si>
  <si>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</si>
  <si>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</si>
  <si>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</si>
  <si>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</si>
  <si>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</si>
  <si>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</si>
  <si>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</si>
  <si>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</si>
  <si>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</si>
  <si>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</si>
  <si>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</si>
  <si>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</si>
  <si>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</si>
  <si>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</si>
  <si>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</si>
  <si>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</si>
  <si>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</si>
  <si>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</si>
  <si>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</si>
  <si>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</si>
  <si>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</si>
  <si>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</si>
  <si>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</si>
  <si>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</si>
  <si>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</si>
  <si>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</si>
  <si>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</si>
  <si>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</si>
  <si>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</si>
  <si>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</si>
  <si>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</si>
  <si>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</si>
  <si>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</si>
  <si>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</si>
  <si>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</si>
  <si>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</si>
  <si>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</si>
  <si>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</si>
  <si>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</si>
  <si>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</si>
  <si>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</si>
  <si>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</si>
  <si>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</si>
  <si>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</si>
  <si>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</si>
  <si>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</si>
  <si>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</si>
  <si>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</si>
  <si>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</si>
  <si>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</si>
  <si>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</si>
  <si>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</si>
  <si>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</si>
  <si>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</si>
  <si>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</si>
  <si>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</si>
  <si>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</si>
  <si>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</si>
  <si>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</si>
  <si>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</si>
  <si>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</si>
  <si>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</si>
  <si>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</si>
  <si>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</si>
  <si>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</si>
  <si>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</si>
  <si>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</si>
  <si>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</si>
  <si>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</si>
  <si>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</si>
  <si>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</si>
  <si>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</si>
  <si>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</si>
  <si>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</si>
  <si>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</si>
  <si>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</si>
  <si>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</si>
  <si>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</si>
  <si>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</si>
  <si>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</si>
  <si>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</si>
  <si>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</si>
  <si>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</si>
  <si>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</si>
  <si>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</si>
  <si>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</si>
  <si>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</si>
  <si>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</si>
  <si>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</si>
  <si>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</si>
  <si>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</si>
  <si>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</si>
  <si>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</si>
  <si>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</si>
  <si>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</si>
  <si>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</si>
  <si>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</si>
  <si>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</si>
  <si>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</si>
  <si>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</si>
  <si>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</si>
  <si>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</si>
  <si>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</si>
  <si>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</si>
  <si>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</si>
  <si>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</si>
  <si>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</si>
  <si>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</si>
  <si>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</si>
  <si>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</si>
  <si>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</si>
  <si>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</si>
  <si>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</si>
  <si>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</si>
  <si>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</si>
  <si>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</si>
  <si>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</si>
  <si>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</si>
  <si>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</si>
  <si>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</si>
  <si>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</si>
  <si>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</si>
  <si>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</si>
  <si>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</si>
  <si>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</si>
  <si>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</si>
  <si>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</si>
  <si>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</si>
  <si>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</si>
  <si>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</si>
  <si>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</si>
  <si>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</si>
  <si>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</si>
  <si>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</si>
  <si>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</si>
  <si>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</si>
  <si>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</si>
  <si>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</si>
  <si>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</si>
  <si>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</si>
  <si>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</si>
  <si>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</si>
  <si>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</si>
  <si>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</si>
  <si>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</si>
  <si>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</si>
  <si>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</si>
  <si>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</si>
  <si>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</si>
  <si>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</si>
  <si>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</si>
  <si>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</si>
  <si>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</si>
  <si>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</si>
  <si>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</si>
  <si>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</si>
  <si>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</si>
  <si>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</si>
  <si>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</si>
  <si>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</si>
  <si>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</si>
  <si>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</si>
  <si>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</si>
  <si>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</si>
  <si>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</si>
  <si>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</si>
  <si>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</si>
  <si>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</si>
  <si>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</si>
  <si>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</si>
  <si>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</si>
  <si>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</si>
  <si>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</si>
  <si>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</si>
  <si>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</si>
  <si>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</si>
  <si>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</si>
  <si>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</si>
  <si>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</si>
  <si>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</si>
  <si>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</si>
  <si>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</si>
  <si>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</si>
  <si>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</si>
  <si>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</si>
  <si>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</si>
  <si>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</si>
  <si>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</si>
  <si>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</si>
  <si>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</si>
  <si>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</si>
  <si>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</si>
  <si>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</si>
  <si>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</si>
  <si>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</si>
  <si>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</si>
  <si>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</si>
  <si>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</si>
  <si>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</si>
  <si>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</si>
  <si>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</si>
  <si>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</si>
  <si>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</si>
  <si>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</si>
  <si>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</si>
  <si>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</si>
  <si>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</si>
  <si>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</si>
  <si>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</si>
  <si>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</si>
  <si>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</si>
  <si>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</si>
  <si>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</si>
  <si>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</si>
  <si>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</si>
  <si>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</si>
  <si>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</si>
  <si>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</si>
  <si>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</si>
  <si>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</si>
  <si>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</si>
  <si>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</si>
  <si>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</si>
  <si>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</si>
  <si>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</si>
  <si>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</si>
  <si>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</si>
  <si>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</si>
  <si>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</si>
  <si>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</si>
  <si>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</si>
  <si>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</si>
  <si>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</si>
  <si>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</si>
  <si>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</si>
  <si>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</si>
  <si>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</si>
  <si>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</si>
  <si>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</si>
  <si>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</si>
  <si>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</si>
  <si>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</si>
  <si>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</si>
  <si>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</si>
  <si>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</si>
  <si>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</si>
  <si>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</si>
  <si>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</si>
  <si>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</si>
  <si>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</si>
  <si>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</si>
  <si>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</si>
  <si>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</si>
  <si>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</si>
  <si>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</si>
  <si>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</si>
  <si>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</si>
  <si>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</si>
  <si>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</si>
  <si>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</si>
  <si>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</si>
  <si>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</si>
  <si>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</si>
  <si>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</si>
  <si>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</si>
  <si>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</si>
  <si>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</si>
  <si>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</si>
  <si>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</si>
  <si>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</si>
  <si>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</si>
  <si>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</si>
  <si>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</si>
  <si>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</si>
  <si>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</si>
  <si>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</si>
  <si>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</si>
  <si>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</si>
  <si>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</si>
  <si>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</si>
  <si>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</si>
  <si>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</si>
  <si>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</si>
  <si>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</si>
  <si>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</si>
  <si>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</si>
  <si>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</si>
  <si>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</si>
  <si>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</si>
  <si>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</si>
  <si>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</si>
  <si>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</si>
  <si>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</si>
  <si>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</si>
  <si>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</si>
  <si>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</si>
  <si>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</si>
  <si>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</si>
  <si>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</si>
  <si>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</si>
  <si>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</si>
  <si>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</si>
  <si>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</si>
  <si>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</si>
  <si>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</si>
  <si>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</si>
  <si>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</si>
  <si>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</si>
  <si>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</si>
  <si>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</si>
  <si>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</si>
  <si>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</si>
  <si>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</si>
  <si>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</si>
  <si>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</si>
  <si>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</si>
  <si>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</si>
  <si>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</si>
  <si>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</si>
  <si>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</si>
  <si>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</si>
  <si>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</si>
  <si>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</si>
  <si>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</si>
  <si>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</si>
  <si>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</si>
  <si>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</si>
  <si>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</si>
  <si>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</si>
  <si>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</si>
  <si>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</si>
  <si>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</si>
  <si>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</si>
  <si>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</si>
  <si>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</si>
  <si>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</si>
  <si>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</si>
  <si>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</si>
  <si>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</si>
  <si>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</si>
  <si>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</si>
  <si>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</si>
  <si>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</si>
  <si>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</si>
  <si>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</si>
  <si>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</si>
  <si>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</si>
  <si>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</si>
  <si>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</si>
  <si>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</si>
  <si>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</si>
  <si>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</si>
  <si>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</si>
  <si>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</si>
  <si>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</si>
  <si>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</si>
  <si>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</si>
  <si>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</si>
  <si>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</si>
  <si>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</si>
  <si>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</si>
  <si>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</si>
  <si>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</si>
  <si>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</si>
  <si>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</si>
  <si>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</si>
  <si>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</si>
  <si>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</si>
  <si>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</si>
  <si>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</si>
  <si>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</si>
  <si>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</si>
  <si>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</si>
  <si>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</si>
  <si>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</si>
  <si>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</si>
  <si>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</si>
  <si>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</si>
  <si>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</si>
  <si>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</si>
  <si>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</si>
  <si>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</si>
  <si>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</si>
  <si>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</si>
  <si>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</si>
  <si>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</si>
  <si>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</si>
  <si>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</si>
  <si>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</si>
  <si>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</si>
  <si>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</si>
  <si>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</si>
  <si>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</si>
  <si>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</si>
  <si>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</si>
  <si>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</si>
  <si>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</si>
  <si>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</si>
  <si>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</si>
  <si>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</si>
  <si>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</si>
  <si>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</si>
  <si>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</si>
  <si>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</si>
  <si>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</si>
  <si>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</si>
  <si>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</si>
  <si>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</si>
  <si>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</si>
  <si>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</si>
  <si>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</si>
  <si>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</si>
  <si>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</si>
  <si>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</si>
  <si>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</si>
  <si>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</si>
  <si>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</si>
  <si>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</si>
  <si>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</si>
  <si>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</si>
  <si>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</si>
  <si>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</si>
  <si>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</si>
  <si>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</si>
  <si>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</si>
  <si>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</si>
  <si>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</si>
  <si>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</si>
  <si>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</si>
  <si>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</si>
  <si>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</si>
  <si>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</si>
  <si>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</si>
  <si>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</si>
  <si>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</si>
  <si>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</si>
  <si>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</si>
  <si>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</si>
  <si>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</si>
  <si>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</si>
  <si>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</si>
  <si>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</si>
  <si>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</si>
  <si>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</si>
  <si>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</si>
  <si>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</si>
  <si>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</si>
  <si>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</si>
  <si>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</si>
  <si>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</si>
  <si>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</si>
  <si>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</si>
  <si>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</si>
  <si>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</si>
  <si>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</si>
  <si>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</si>
  <si>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</si>
  <si>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</si>
  <si>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</si>
  <si>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</si>
  <si>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</si>
  <si>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</si>
  <si>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</si>
  <si>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</si>
  <si>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</si>
  <si>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</si>
  <si>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</si>
  <si>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</si>
  <si>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</si>
  <si>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</si>
  <si>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</si>
  <si>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</si>
  <si>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</si>
  <si>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</si>
  <si>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</si>
  <si>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</si>
  <si>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</si>
  <si>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</si>
  <si>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</si>
  <si>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</si>
  <si>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</si>
  <si>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</si>
  <si>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</si>
  <si>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</si>
  <si>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</si>
  <si>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</si>
  <si>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</si>
  <si>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</si>
  <si>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</si>
  <si>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</si>
  <si>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</si>
  <si>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</si>
  <si>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</si>
  <si>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</si>
  <si>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</si>
  <si>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</si>
  <si>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</si>
  <si>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</si>
  <si>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</si>
  <si>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</si>
  <si>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</si>
  <si>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</si>
  <si>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</si>
  <si>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</si>
  <si>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</si>
  <si>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</si>
  <si>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</si>
  <si>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</si>
  <si>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</si>
  <si>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</si>
  <si>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</si>
  <si>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</si>
  <si>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</si>
  <si>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</si>
  <si>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</si>
  <si>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</si>
  <si>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</si>
  <si>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</si>
  <si>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</si>
  <si>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</si>
  <si>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</si>
  <si>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</si>
  <si>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</si>
  <si>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</si>
  <si>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</si>
  <si>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</si>
  <si>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</si>
  <si>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</si>
  <si>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</si>
  <si>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</si>
  <si>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</si>
  <si>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</si>
  <si>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</si>
  <si>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</si>
  <si>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</si>
  <si>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</si>
  <si>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</si>
  <si>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</si>
  <si>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</si>
  <si>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</si>
  <si>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</si>
  <si>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</si>
  <si>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</si>
  <si>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</si>
  <si>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</si>
  <si>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</si>
  <si>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</si>
  <si>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</si>
  <si>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</si>
  <si>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</si>
  <si>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</si>
  <si>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</si>
  <si>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</si>
  <si>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</si>
  <si>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</si>
  <si>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</si>
  <si>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</si>
  <si>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</si>
  <si>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</si>
  <si>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</si>
  <si>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</si>
  <si>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</si>
  <si>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</si>
  <si>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</si>
  <si>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</si>
  <si>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</si>
  <si>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</si>
  <si>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</si>
  <si>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</si>
  <si>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</si>
  <si>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</si>
  <si>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</si>
  <si>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</si>
  <si>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</si>
  <si>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</si>
  <si>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</si>
  <si>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</si>
  <si>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</si>
  <si>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</si>
  <si>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</si>
  <si>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</si>
  <si>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</si>
  <si>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</si>
  <si>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</si>
  <si>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</si>
  <si>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</si>
  <si>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</si>
  <si>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</si>
  <si>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</si>
  <si>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</si>
  <si>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</si>
  <si>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</si>
  <si>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</si>
  <si>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</si>
  <si>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</si>
  <si>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</si>
  <si>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</si>
  <si>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</si>
  <si>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</si>
  <si>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</si>
  <si>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</si>
  <si>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</si>
  <si>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</si>
  <si>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</si>
  <si>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</si>
  <si>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</si>
  <si>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</si>
  <si>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</si>
  <si>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</si>
  <si>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</si>
  <si>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</si>
  <si>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</si>
  <si>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</si>
  <si>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</si>
  <si>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</si>
  <si>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</si>
  <si>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</si>
  <si>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</si>
  <si>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</si>
  <si>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</si>
  <si>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</si>
  <si>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</si>
  <si>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</si>
  <si>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</si>
  <si>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</si>
  <si>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</si>
  <si>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</si>
  <si>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</si>
  <si>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</si>
  <si>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</si>
  <si>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</si>
  <si>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</si>
  <si>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</si>
  <si>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</si>
  <si>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</si>
  <si>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</si>
  <si>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</si>
  <si>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</si>
  <si>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</si>
  <si>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</si>
  <si>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</si>
  <si>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</si>
  <si>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</si>
  <si>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</si>
  <si>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</si>
  <si>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</si>
  <si>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</si>
  <si>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</si>
  <si>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</si>
  <si>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</si>
  <si>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</si>
  <si>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</si>
  <si>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</si>
  <si>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</si>
  <si>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</si>
  <si>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</si>
  <si>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</si>
  <si>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</si>
  <si>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</si>
  <si>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</si>
  <si>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</si>
  <si>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</si>
  <si>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</si>
  <si>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</si>
  <si>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</si>
  <si>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</si>
  <si>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</si>
  <si>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</si>
  <si>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</si>
  <si>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</si>
  <si>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</si>
  <si>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</si>
  <si>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</si>
  <si>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</si>
  <si>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</si>
  <si>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</si>
  <si>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</si>
  <si>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</si>
  <si>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</si>
  <si>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</si>
  <si>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</si>
  <si>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</si>
  <si>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</si>
  <si>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</si>
  <si>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</si>
  <si>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</si>
  <si>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</si>
  <si>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</si>
  <si>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</si>
  <si>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</si>
  <si>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</si>
  <si>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</si>
  <si>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</si>
  <si>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</si>
  <si>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</si>
  <si>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</si>
  <si>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</si>
  <si>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</si>
  <si>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</si>
  <si>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</si>
  <si>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</si>
  <si>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</si>
  <si>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</si>
  <si>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</si>
  <si>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</si>
  <si>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</si>
  <si>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</si>
  <si>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</si>
  <si>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</si>
  <si>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</si>
  <si>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</si>
  <si>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</si>
  <si>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</si>
  <si>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</si>
  <si>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</si>
  <si>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</si>
  <si>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</si>
  <si>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</si>
  <si>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</si>
  <si>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</si>
  <si>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</si>
  <si>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</si>
  <si>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</si>
  <si>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</si>
  <si>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</si>
  <si>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</si>
  <si>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</si>
  <si>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</si>
  <si>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</si>
  <si>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</si>
  <si>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</si>
  <si>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</si>
  <si>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</si>
  <si>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</si>
  <si>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</si>
  <si>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</si>
  <si>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</si>
  <si>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</si>
  <si>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</si>
  <si>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</si>
  <si>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</si>
  <si>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</si>
  <si>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</si>
  <si>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</si>
  <si>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</si>
  <si>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</si>
  <si>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</si>
  <si>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</si>
  <si>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</si>
  <si>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</si>
  <si>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</si>
  <si>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</si>
  <si>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</si>
  <si>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</si>
  <si>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</si>
  <si>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</si>
  <si>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</si>
  <si>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</si>
  <si>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</si>
  <si>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</si>
  <si>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</si>
  <si>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</si>
  <si>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</si>
  <si>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</si>
  <si>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</si>
  <si>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</si>
  <si>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</si>
  <si>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</si>
  <si>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</si>
  <si>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</si>
  <si>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</si>
  <si>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</si>
  <si>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</si>
  <si>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</si>
  <si>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</si>
  <si>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</si>
  <si>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</si>
  <si>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</si>
  <si>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</si>
  <si>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</si>
  <si>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</si>
  <si>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</si>
  <si>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</si>
  <si>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</si>
  <si>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</si>
  <si>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</si>
  <si>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</si>
  <si>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</si>
  <si>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</si>
  <si>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</si>
  <si>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</si>
  <si>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</si>
  <si>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</si>
  <si>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</si>
  <si>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</si>
  <si>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</si>
  <si>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</si>
  <si>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</si>
  <si>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</si>
  <si>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</si>
  <si>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</si>
  <si>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</si>
  <si>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</si>
  <si>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</si>
  <si>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</si>
  <si>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</si>
  <si>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</si>
  <si>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</si>
  <si>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</si>
  <si>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</si>
  <si>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</si>
  <si>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</si>
  <si>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</si>
  <si>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</si>
  <si>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</si>
  <si>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</si>
  <si>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</si>
  <si>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</si>
  <si>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</si>
  <si>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</si>
  <si>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</si>
  <si>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</si>
  <si>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</si>
  <si>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</si>
  <si>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</si>
  <si>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</si>
  <si>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</si>
  <si>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</si>
  <si>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</si>
  <si>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</si>
  <si>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</si>
  <si>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</si>
  <si>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</si>
  <si>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</si>
  <si>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</si>
  <si>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</si>
  <si>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</si>
  <si>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</si>
  <si>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</si>
  <si>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</si>
  <si>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</si>
  <si>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</si>
  <si>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</si>
  <si>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</si>
  <si>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</si>
  <si>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</si>
  <si>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</si>
  <si>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</si>
  <si>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</si>
  <si>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</si>
  <si>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</si>
  <si>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</si>
  <si>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</si>
  <si>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</si>
  <si>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</si>
  <si>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</si>
  <si>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</si>
  <si>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</si>
  <si>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</si>
  <si>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</si>
  <si>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</si>
  <si>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</si>
  <si>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</si>
  <si>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</si>
  <si>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</si>
  <si>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</si>
  <si>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</si>
  <si>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</si>
  <si>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</si>
  <si>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</si>
  <si>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</si>
  <si>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</si>
  <si>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</si>
  <si>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</si>
  <si>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</si>
  <si>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</si>
  <si>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</si>
  <si>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</si>
  <si>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</si>
  <si>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</si>
  <si>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</si>
  <si>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</si>
  <si>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</si>
  <si>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</si>
  <si>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</si>
  <si>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</si>
  <si>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</si>
  <si>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</si>
  <si>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</si>
  <si>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</si>
  <si>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</si>
  <si>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</si>
  <si>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</si>
  <si>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</si>
  <si>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</si>
  <si>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</si>
  <si>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</si>
  <si>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</si>
  <si>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</si>
  <si>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</si>
  <si>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</si>
  <si>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</si>
  <si>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</si>
  <si>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</si>
  <si>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</si>
  <si>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</si>
  <si>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</si>
  <si>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</si>
  <si>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</si>
  <si>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</si>
  <si>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</si>
  <si>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</si>
  <si>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</si>
  <si>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</si>
  <si>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</si>
  <si>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</si>
  <si>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</si>
  <si>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</si>
  <si>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</si>
  <si>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</si>
  <si>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</si>
  <si>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</si>
  <si>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</si>
  <si>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</si>
  <si>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</si>
  <si>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</si>
  <si>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</si>
  <si>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</si>
  <si>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</si>
  <si>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</si>
  <si>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</si>
  <si>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</si>
  <si>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</si>
  <si>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</si>
  <si>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</si>
  <si>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</si>
  <si>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</si>
  <si>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</si>
  <si>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</si>
  <si>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</si>
  <si>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</si>
  <si>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</si>
  <si>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</si>
  <si>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</si>
  <si>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</si>
  <si>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</si>
  <si>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</si>
  <si>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</si>
  <si>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</si>
  <si>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</si>
  <si>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</si>
  <si>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</si>
  <si>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</si>
  <si>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</si>
  <si>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</si>
  <si>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</si>
  <si>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</si>
  <si>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</si>
  <si>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</si>
  <si>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</si>
  <si>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</si>
  <si>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</si>
  <si>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</si>
  <si>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</si>
  <si>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</si>
  <si>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</si>
  <si>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</si>
  <si>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</si>
  <si>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</si>
  <si>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</si>
  <si>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</si>
  <si>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</si>
  <si>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</si>
  <si>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</si>
  <si>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</si>
  <si>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</si>
  <si>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</si>
  <si>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</si>
  <si>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</si>
  <si>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</si>
  <si>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</si>
  <si>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</si>
  <si>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</si>
  <si>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</si>
  <si>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</si>
  <si>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</si>
  <si>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</si>
  <si>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</si>
  <si>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</si>
  <si>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</si>
  <si>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</si>
  <si>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</si>
  <si>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</si>
  <si>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</si>
  <si>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</si>
  <si>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</si>
  <si>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</si>
  <si>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</si>
  <si>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</si>
  <si>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</si>
  <si>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</si>
  <si>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</si>
  <si>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</si>
  <si>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</si>
  <si>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</si>
  <si>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</si>
  <si>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</si>
  <si>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</si>
  <si>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</si>
  <si>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</si>
  <si>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</si>
  <si>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</si>
  <si>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</si>
  <si>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</si>
  <si>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</si>
  <si>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</si>
  <si>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</si>
  <si>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</si>
  <si>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</si>
  <si>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</si>
  <si>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</si>
  <si>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</si>
  <si>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</si>
  <si>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</si>
  <si>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</si>
  <si>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</si>
  <si>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</si>
  <si>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</si>
  <si>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</si>
  <si>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</si>
  <si>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</si>
  <si>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</si>
  <si>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</si>
  <si>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</si>
  <si>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</si>
  <si>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</si>
  <si>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</si>
  <si>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</si>
  <si>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</si>
  <si>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</si>
  <si>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</si>
  <si>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</si>
  <si>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</si>
  <si>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</si>
  <si>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</si>
  <si>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</si>
  <si>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</si>
  <si>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</si>
  <si>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</si>
  <si>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</si>
  <si>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</si>
  <si>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</si>
  <si>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</si>
  <si>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</si>
  <si>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</si>
  <si>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</si>
  <si>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</si>
  <si>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</si>
  <si>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</si>
  <si>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</si>
  <si>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</si>
  <si>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</si>
  <si>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</si>
  <si>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</si>
  <si>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</si>
  <si>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</si>
  <si>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</si>
  <si>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</si>
  <si>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</si>
  <si>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</si>
  <si>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</si>
  <si>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</si>
  <si>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</si>
  <si>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</si>
  <si>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</si>
  <si>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</si>
  <si>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</si>
  <si>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</si>
  <si>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</si>
  <si>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</si>
  <si>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</si>
  <si>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</si>
  <si>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</si>
  <si>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</si>
  <si>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</si>
  <si>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</si>
  <si>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</si>
  <si>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</si>
  <si>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</si>
  <si>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</si>
  <si>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</si>
  <si>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</si>
  <si>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</si>
  <si>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</si>
  <si>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</si>
  <si>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</si>
  <si>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</si>
  <si>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</si>
  <si>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</si>
  <si>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</si>
  <si>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</si>
  <si>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</si>
  <si>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</si>
  <si>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</si>
  <si>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</si>
  <si>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</si>
  <si>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</si>
  <si>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</si>
  <si>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</si>
  <si>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</si>
  <si>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</si>
  <si>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</si>
  <si>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</si>
  <si>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</si>
  <si>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</si>
  <si>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</si>
  <si>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</si>
  <si>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</si>
  <si>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</si>
  <si>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</si>
  <si>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</si>
  <si>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</si>
  <si>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</si>
  <si>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</si>
  <si>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</si>
  <si>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</si>
  <si>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</si>
  <si>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</si>
  <si>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</si>
  <si>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</si>
  <si>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</si>
  <si>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</si>
  <si>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</si>
  <si>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</si>
  <si>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</si>
  <si>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</si>
  <si>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</si>
  <si>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</si>
  <si>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</si>
  <si>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</si>
  <si>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</si>
  <si>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</si>
  <si>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</si>
  <si>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</si>
  <si>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</si>
  <si>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</si>
  <si>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</si>
  <si>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</si>
  <si>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</si>
  <si>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</si>
  <si>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</si>
  <si>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</si>
  <si>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</si>
  <si>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</si>
  <si>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</si>
  <si>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</si>
  <si>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</si>
  <si>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</si>
  <si>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</si>
  <si>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</si>
  <si>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</si>
  <si>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</si>
  <si>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</si>
  <si>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</si>
  <si>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</si>
  <si>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</si>
  <si>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</si>
  <si>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</si>
  <si>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</si>
  <si>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</si>
  <si>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</si>
  <si>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</si>
  <si>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</si>
  <si>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</si>
  <si>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</si>
  <si>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</si>
  <si>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</si>
  <si>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</si>
  <si>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</si>
  <si>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</si>
  <si>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</si>
  <si>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</si>
  <si>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</si>
  <si>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</si>
  <si>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</si>
  <si>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</si>
  <si>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</si>
  <si>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</si>
  <si>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</si>
  <si>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</si>
  <si>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</si>
  <si>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</si>
  <si>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</si>
  <si>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</si>
  <si>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</si>
  <si>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</si>
  <si>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</si>
  <si>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</si>
  <si>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</si>
  <si>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</si>
  <si>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</si>
  <si>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</si>
  <si>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</si>
  <si>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</si>
  <si>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</si>
  <si>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</si>
  <si>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</si>
  <si>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</si>
  <si>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</si>
  <si>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</si>
  <si>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</si>
  <si>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</si>
  <si>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</si>
  <si>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</si>
  <si>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</si>
  <si>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</si>
  <si>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</si>
  <si>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</si>
  <si>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</si>
  <si>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</si>
  <si>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</si>
  <si>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</si>
  <si>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</si>
  <si>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</si>
  <si>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</si>
  <si>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</si>
  <si>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</si>
  <si>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</si>
  <si>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</si>
  <si>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</si>
  <si>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</si>
  <si>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</si>
  <si>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</si>
  <si>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</si>
  <si>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</si>
  <si>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</si>
  <si>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</si>
  <si>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</si>
  <si>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</si>
  <si>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</si>
  <si>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</si>
  <si>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</si>
  <si>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</si>
  <si>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</si>
  <si>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</si>
  <si>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</si>
  <si>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</si>
  <si>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</si>
  <si>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</si>
  <si>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</si>
  <si>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</si>
  <si>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</si>
  <si>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</si>
  <si>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</si>
  <si>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</si>
  <si>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</si>
  <si>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</si>
  <si>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</si>
  <si>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</si>
  <si>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</si>
  <si>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</si>
  <si>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</si>
  <si>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</si>
  <si>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</si>
  <si>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</si>
  <si>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</si>
  <si>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</si>
  <si>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</si>
  <si>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</si>
  <si>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</si>
  <si>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</si>
  <si>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</si>
  <si>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</si>
  <si>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</si>
  <si>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</si>
  <si>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</si>
  <si>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</si>
  <si>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</si>
  <si>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</si>
  <si>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</si>
  <si>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</si>
  <si>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</si>
  <si>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</si>
  <si>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</si>
  <si>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</si>
  <si>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</si>
  <si>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</si>
  <si>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</si>
  <si>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</si>
  <si>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</si>
  <si>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</si>
  <si>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</si>
  <si>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</si>
  <si>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</si>
  <si>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</si>
  <si>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</si>
  <si>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</si>
  <si>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</si>
  <si>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</si>
  <si>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</si>
  <si>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</si>
  <si>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</si>
  <si>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</si>
  <si>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</si>
  <si>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</si>
  <si>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</si>
  <si>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</si>
  <si>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</si>
  <si>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</si>
  <si>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</si>
  <si>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</si>
  <si>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</si>
  <si>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</si>
  <si>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</si>
  <si>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</si>
  <si>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</si>
  <si>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</si>
  <si>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</si>
  <si>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</si>
  <si>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</si>
  <si>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</si>
  <si>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</si>
  <si>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</si>
  <si>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</si>
  <si>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</si>
  <si>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</si>
  <si>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</si>
  <si>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</si>
  <si>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</si>
  <si>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</si>
  <si>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</si>
  <si>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</si>
  <si>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</si>
  <si>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</si>
  <si>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</si>
  <si>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</si>
  <si>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</si>
  <si>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</si>
  <si>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</si>
  <si>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</si>
  <si>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</si>
  <si>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</si>
  <si>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</si>
  <si>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</si>
  <si>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</si>
  <si>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</si>
  <si>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</si>
  <si>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</si>
  <si>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</si>
  <si>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</si>
  <si>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</si>
  <si>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</si>
  <si>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</si>
  <si>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</si>
  <si>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</si>
  <si>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</si>
  <si>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</si>
  <si>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</si>
  <si>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</si>
  <si>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</si>
  <si>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</si>
  <si>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</si>
  <si>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</si>
  <si>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</si>
  <si>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</si>
  <si>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</si>
  <si>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</si>
  <si>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</si>
  <si>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</si>
  <si>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</si>
  <si>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</si>
  <si>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</si>
  <si>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</si>
  <si>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</si>
  <si>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</si>
  <si>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</si>
  <si>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</si>
  <si>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</si>
  <si>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</si>
  <si>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</si>
  <si>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</si>
  <si>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</si>
  <si>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</si>
  <si>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</si>
  <si>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</si>
  <si>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</si>
  <si>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</si>
  <si>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</si>
  <si>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</si>
  <si>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</si>
  <si>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</si>
  <si>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</si>
  <si>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</si>
  <si>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</si>
  <si>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</si>
  <si>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</si>
  <si>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</si>
  <si>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</si>
  <si>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</si>
  <si>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</si>
  <si>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</si>
  <si>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</si>
  <si>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</si>
  <si>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</si>
  <si>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</si>
  <si>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</si>
  <si>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</si>
  <si>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</si>
  <si>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</si>
  <si>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</si>
  <si>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</si>
  <si>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</si>
  <si>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</si>
  <si>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</si>
  <si>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</si>
  <si>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</si>
  <si>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</si>
  <si>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</si>
  <si>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</si>
  <si>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</si>
  <si>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</si>
  <si>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</si>
  <si>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</si>
  <si>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</si>
  <si>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</si>
  <si>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</si>
  <si>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</si>
  <si>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</si>
  <si>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</si>
  <si>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</si>
  <si>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</si>
  <si>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</si>
  <si>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</si>
  <si>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</si>
  <si>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</si>
  <si>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</si>
  <si>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</si>
  <si>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</si>
  <si>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</si>
  <si>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</si>
  <si>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</si>
  <si>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</si>
  <si>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</si>
  <si>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</si>
  <si>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</si>
  <si>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</si>
  <si>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</si>
  <si>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</si>
  <si>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</si>
  <si>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</si>
  <si>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</si>
  <si>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</si>
  <si>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</si>
  <si>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</si>
  <si>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</si>
  <si>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</si>
  <si>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</si>
  <si>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</si>
  <si>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</si>
  <si>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</si>
  <si>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</si>
  <si>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</si>
  <si>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</si>
  <si>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</si>
  <si>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</si>
  <si>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</si>
  <si>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</si>
  <si>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</si>
  <si>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</si>
  <si>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</si>
  <si>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</si>
  <si>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</si>
  <si>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</si>
  <si>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</si>
  <si>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</si>
  <si>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</si>
  <si>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</si>
  <si>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</si>
  <si>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</si>
  <si>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</si>
  <si>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</si>
  <si>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</si>
  <si>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</si>
  <si>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</si>
  <si>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</si>
  <si>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</si>
  <si>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</si>
  <si>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</si>
  <si>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</si>
  <si>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</si>
  <si>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</si>
  <si>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</si>
  <si>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</si>
  <si>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</si>
  <si>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</si>
  <si>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</si>
  <si>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</si>
  <si>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</si>
  <si>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</si>
  <si>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</si>
  <si>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</si>
  <si>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</si>
  <si>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</si>
  <si>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</si>
  <si>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</si>
  <si>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</si>
  <si>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</si>
  <si>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</si>
  <si>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</si>
  <si>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</si>
  <si>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</si>
  <si>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</si>
  <si>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</si>
  <si>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</si>
  <si>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</si>
  <si>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</si>
  <si>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</si>
  <si>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</si>
  <si>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</si>
  <si>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</si>
  <si>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</si>
  <si>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</si>
  <si>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</si>
  <si>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</si>
  <si>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</si>
  <si>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</si>
  <si>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</si>
  <si>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</si>
  <si>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</si>
  <si>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</si>
  <si>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</si>
  <si>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</si>
  <si>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</si>
  <si>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</si>
  <si>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</si>
  <si>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</si>
  <si>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</si>
  <si>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</si>
  <si>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</si>
  <si>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</si>
  <si>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</si>
  <si>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</si>
  <si>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</si>
  <si>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</si>
  <si>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</si>
  <si>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</si>
  <si>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</si>
  <si>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</si>
  <si>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</si>
  <si>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</si>
  <si>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</si>
  <si>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</si>
  <si>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</si>
  <si>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</si>
  <si>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</si>
  <si>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</si>
  <si>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</si>
  <si>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</si>
  <si>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</si>
  <si>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</si>
  <si>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</si>
  <si>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</si>
  <si>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</si>
  <si>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</si>
  <si>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</si>
  <si>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</si>
  <si>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</si>
  <si>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</si>
  <si>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</si>
  <si>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</si>
  <si>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</si>
  <si>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</si>
  <si>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</si>
  <si>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</si>
  <si>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</si>
  <si>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</si>
  <si>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</si>
  <si>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</si>
  <si>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</si>
  <si>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</si>
  <si>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</si>
  <si>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</si>
  <si>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</si>
  <si>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</si>
  <si>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</si>
  <si>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</si>
  <si>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</si>
  <si>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</si>
  <si>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</si>
  <si>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</si>
  <si>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</si>
  <si>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</si>
  <si>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</si>
  <si>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</si>
  <si>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</si>
  <si>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</si>
  <si>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</si>
  <si>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</si>
  <si>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</si>
  <si>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</si>
  <si>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</si>
  <si>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</si>
  <si>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</si>
  <si>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</si>
  <si>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</si>
  <si>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</si>
  <si>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</si>
  <si>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</si>
  <si>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</si>
  <si>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</si>
  <si>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</si>
  <si>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</si>
  <si>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</si>
  <si>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</si>
  <si>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</si>
  <si>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</si>
  <si>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</si>
  <si>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</si>
  <si>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</si>
  <si>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</si>
  <si>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</si>
  <si>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</si>
  <si>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</si>
  <si>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</si>
  <si>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</si>
  <si>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</si>
  <si>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</si>
  <si>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</si>
  <si>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</si>
  <si>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</si>
  <si>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</si>
  <si>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</si>
  <si>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</si>
  <si>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</si>
  <si>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</si>
  <si>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</si>
  <si>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</si>
  <si>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</si>
  <si>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</si>
  <si>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</si>
  <si>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</si>
  <si>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</si>
  <si>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</si>
  <si>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</si>
  <si>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</si>
  <si>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</si>
  <si>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</si>
  <si>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</si>
  <si>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</si>
  <si>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</si>
  <si>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</si>
  <si>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</si>
  <si>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</si>
  <si>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</si>
  <si>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</si>
  <si>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</si>
  <si>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</si>
  <si>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</si>
  <si>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</si>
  <si>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</si>
  <si>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</si>
  <si>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</si>
  <si>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</si>
  <si>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</si>
  <si>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</si>
  <si>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</si>
  <si>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</si>
  <si>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</si>
  <si>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</si>
  <si>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</si>
  <si>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</si>
  <si>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</si>
  <si>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</si>
  <si>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</si>
  <si>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</si>
  <si>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</si>
  <si>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</si>
  <si>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</si>
  <si>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</si>
  <si>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</si>
  <si>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</si>
  <si>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</si>
  <si>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</si>
  <si>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</si>
  <si>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</si>
  <si>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</si>
  <si>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</si>
  <si>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</si>
  <si>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</si>
  <si>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</si>
  <si>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</si>
  <si>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</si>
  <si>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</si>
  <si>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</si>
  <si>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</si>
  <si>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</si>
  <si>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</si>
  <si>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</si>
  <si>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</si>
  <si>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</si>
  <si>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</si>
  <si>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</si>
  <si>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</si>
  <si>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</si>
  <si>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</si>
  <si>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</si>
  <si>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</si>
  <si>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</si>
  <si>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</si>
  <si>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</si>
  <si>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</si>
  <si>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</si>
  <si>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</si>
  <si>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</si>
  <si>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</si>
  <si>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</si>
  <si>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</si>
  <si>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</si>
  <si>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</si>
  <si>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</si>
  <si>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</si>
  <si>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</si>
  <si>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</si>
  <si>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</si>
  <si>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</si>
  <si>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</si>
  <si>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</si>
  <si>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</si>
  <si>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</si>
  <si>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</si>
  <si>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</si>
  <si>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</si>
  <si>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</si>
  <si>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</si>
  <si>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</si>
  <si>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</si>
  <si>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</si>
  <si>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</si>
  <si>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</si>
  <si>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</si>
  <si>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</si>
  <si>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</si>
  <si>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</si>
  <si>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</si>
  <si>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</si>
  <si>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</si>
  <si>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</si>
  <si>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</si>
  <si>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</si>
  <si>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</si>
  <si>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</si>
  <si>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</si>
  <si>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</si>
  <si>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</si>
  <si>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</si>
  <si>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</si>
  <si>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</si>
  <si>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</si>
  <si>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</si>
  <si>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</si>
  <si>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</si>
  <si>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</si>
  <si>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</si>
  <si>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</si>
  <si>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</si>
  <si>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</si>
  <si>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</si>
  <si>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</si>
  <si>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</si>
  <si>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</si>
  <si>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</si>
  <si>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</si>
  <si>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</si>
  <si>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</si>
  <si>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</si>
  <si>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</si>
  <si>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</si>
  <si>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</si>
  <si>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</si>
  <si>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</si>
  <si>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</si>
  <si>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</si>
  <si>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</si>
  <si>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</si>
  <si>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</si>
  <si>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</si>
  <si>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</si>
  <si>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</si>
  <si>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</si>
  <si>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</si>
  <si>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</si>
  <si>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</si>
  <si>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</si>
  <si>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</si>
  <si>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</si>
  <si>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</si>
  <si>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</si>
  <si>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</si>
  <si>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</si>
  <si>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</si>
  <si>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</si>
  <si>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</si>
  <si>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</si>
  <si>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</si>
  <si>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</si>
  <si>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</si>
  <si>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</si>
  <si>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</si>
  <si>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</si>
  <si>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</si>
  <si>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</si>
  <si>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</si>
  <si>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</si>
  <si>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</si>
  <si>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</si>
  <si>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</si>
  <si>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</si>
  <si>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</si>
  <si>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</si>
  <si>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</si>
  <si>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</si>
  <si>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</si>
  <si>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</si>
  <si>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</si>
  <si>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</si>
  <si>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</si>
  <si>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</si>
  <si>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</si>
  <si>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</si>
  <si>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</si>
  <si>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</si>
  <si>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</si>
  <si>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</si>
  <si>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</si>
  <si>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</si>
  <si>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</si>
  <si>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</si>
  <si>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</si>
  <si>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</si>
  <si>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</si>
  <si>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</si>
  <si>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</si>
  <si>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</si>
  <si>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</si>
  <si>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</si>
  <si>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</si>
  <si>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</si>
  <si>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</si>
  <si>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</si>
  <si>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</si>
  <si>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</si>
  <si>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</si>
  <si>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</si>
  <si>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</si>
  <si>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</si>
  <si>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</si>
  <si>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</si>
  <si>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</si>
  <si>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</si>
  <si>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</si>
  <si>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</si>
  <si>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</si>
  <si>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</si>
  <si>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</si>
  <si>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</si>
  <si>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</si>
  <si>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</si>
  <si>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</si>
  <si>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</si>
  <si>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</si>
  <si>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</si>
  <si>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</si>
  <si>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</si>
  <si>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</si>
  <si>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</si>
  <si>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</si>
  <si>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</si>
  <si>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</si>
  <si>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</si>
  <si>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</si>
  <si>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</si>
  <si>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</si>
  <si>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</si>
  <si>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</si>
  <si>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</si>
  <si>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</si>
  <si>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</si>
  <si>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</si>
  <si>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</si>
  <si>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</si>
  <si>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</si>
  <si>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</si>
  <si>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</si>
  <si>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</si>
  <si>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</si>
  <si>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</si>
  <si>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</si>
  <si>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</si>
  <si>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</si>
  <si>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</si>
  <si>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</si>
  <si>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</si>
  <si>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</si>
  <si>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</si>
  <si>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</si>
  <si>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</si>
  <si>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</si>
  <si>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</si>
  <si>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</si>
  <si>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</si>
  <si>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</si>
  <si>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</si>
  <si>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</si>
  <si>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</si>
  <si>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</si>
  <si>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</si>
  <si>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</si>
  <si>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</si>
  <si>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</si>
  <si>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</si>
  <si>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</si>
  <si>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</si>
  <si>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</si>
  <si>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</si>
  <si>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</si>
  <si>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</si>
  <si>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</si>
  <si>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</si>
  <si>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</si>
  <si>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</si>
  <si>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</si>
  <si>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</si>
  <si>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</si>
  <si>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</si>
  <si>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</si>
  <si>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</si>
  <si>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</si>
  <si>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</si>
  <si>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</si>
  <si>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</si>
  <si>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</si>
  <si>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</si>
  <si>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</si>
  <si>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</si>
  <si>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</si>
  <si>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</si>
  <si>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</si>
  <si>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</si>
  <si>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</si>
  <si>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</si>
  <si>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</si>
  <si>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</si>
  <si>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</si>
  <si>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</si>
  <si>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</si>
  <si>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</si>
  <si>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</si>
  <si>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</si>
  <si>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</si>
  <si>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</si>
  <si>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</si>
  <si>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</si>
  <si>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</si>
  <si>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</si>
  <si>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</si>
  <si>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</si>
  <si>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</si>
  <si>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</si>
  <si>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</si>
  <si>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</si>
  <si>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</si>
  <si>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</si>
  <si>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</si>
  <si>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</si>
  <si>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</si>
  <si>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</si>
  <si>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</si>
  <si>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</si>
  <si>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</si>
  <si>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</si>
  <si>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</si>
  <si>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</si>
  <si>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</si>
  <si>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</si>
  <si>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</si>
  <si>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</si>
  <si>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</si>
  <si>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</si>
  <si>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</si>
  <si>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</si>
  <si>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</si>
  <si>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</si>
  <si>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</si>
  <si>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</si>
  <si>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</si>
  <si>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</si>
  <si>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</si>
  <si>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</si>
  <si>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</si>
  <si>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</si>
  <si>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</si>
  <si>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</si>
  <si>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</si>
  <si>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</si>
  <si>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</si>
  <si>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</si>
  <si>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</si>
  <si>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</si>
  <si>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</si>
  <si>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</si>
  <si>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</si>
  <si>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</si>
  <si>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</si>
  <si>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</si>
  <si>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</si>
  <si>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</si>
  <si>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</si>
  <si>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</si>
  <si>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</si>
  <si>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</si>
  <si>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</si>
  <si>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</si>
  <si>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</si>
  <si>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</si>
  <si>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</si>
  <si>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</si>
  <si>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</si>
  <si>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</si>
  <si>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</si>
  <si>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</si>
  <si>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</si>
  <si>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</si>
  <si>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</si>
  <si>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</si>
  <si>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</si>
  <si>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</si>
  <si>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</si>
  <si>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</si>
  <si>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</si>
  <si>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</si>
  <si>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</si>
  <si>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</si>
  <si>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</si>
  <si>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</si>
  <si>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</si>
  <si>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</si>
  <si>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</si>
  <si>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</si>
  <si>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</si>
  <si>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</si>
  <si>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</si>
  <si>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</si>
  <si>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</si>
  <si>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</si>
  <si>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</si>
  <si>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</si>
  <si>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</si>
  <si>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</si>
  <si>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</si>
  <si>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</si>
  <si>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</si>
  <si>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</si>
  <si>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</si>
  <si>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</si>
  <si>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</si>
  <si>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</si>
  <si>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</si>
  <si>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</si>
  <si>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</si>
  <si>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</si>
  <si>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</si>
  <si>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</si>
  <si>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</si>
  <si>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</si>
  <si>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</si>
  <si>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</si>
  <si>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</si>
  <si>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</si>
  <si>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</si>
  <si>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</si>
  <si>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</si>
  <si>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</si>
  <si>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</si>
  <si>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</si>
  <si>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</si>
  <si>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</si>
  <si>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</si>
  <si>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</si>
  <si>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</si>
  <si>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</si>
  <si>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</si>
  <si>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</si>
  <si>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</si>
  <si>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</si>
  <si>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</si>
  <si>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</si>
  <si>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</si>
  <si>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</si>
  <si>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</si>
  <si>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</si>
  <si>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</si>
  <si>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</si>
  <si>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</si>
  <si>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</si>
  <si>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</si>
  <si>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</si>
  <si>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</si>
  <si>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</si>
  <si>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</si>
  <si>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</si>
  <si>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</si>
  <si>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</si>
  <si>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</si>
  <si>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</si>
  <si>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</si>
  <si>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</si>
  <si>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</si>
  <si>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</si>
  <si>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</si>
  <si>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</si>
  <si>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</si>
  <si>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</si>
  <si>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</si>
  <si>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</si>
  <si>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</si>
  <si>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</si>
  <si>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</si>
  <si>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</si>
  <si>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</si>
  <si>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</si>
  <si>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</si>
  <si>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</si>
  <si>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</si>
  <si>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</si>
  <si>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</si>
  <si>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</si>
  <si>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</si>
  <si>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</si>
  <si>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</si>
  <si>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</si>
  <si>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</si>
  <si>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</si>
  <si>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</si>
  <si>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</si>
  <si>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</si>
  <si>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</si>
  <si>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</si>
  <si>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</si>
  <si>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</si>
  <si>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</si>
  <si>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</si>
  <si>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</si>
  <si>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</si>
  <si>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</si>
  <si>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</si>
  <si>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</si>
  <si>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</si>
  <si>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</si>
  <si>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</si>
  <si>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</si>
  <si>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</si>
  <si>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</si>
  <si>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</si>
  <si>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</si>
  <si>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</si>
  <si>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</si>
  <si>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</si>
  <si>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</si>
  <si>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</si>
  <si>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</si>
  <si>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</si>
  <si>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</si>
  <si>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</si>
  <si>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</si>
  <si>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</si>
  <si>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</si>
  <si>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</si>
  <si>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</si>
  <si>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</si>
  <si>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</si>
  <si>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</si>
  <si>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</si>
  <si>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</si>
  <si>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</si>
  <si>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</si>
  <si>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</si>
  <si>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</si>
  <si>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</si>
  <si>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</si>
  <si>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</si>
  <si>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</si>
  <si>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</si>
  <si>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</si>
  <si>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</si>
  <si>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</si>
  <si>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</si>
  <si>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</si>
  <si>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</si>
  <si>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</si>
  <si>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</si>
  <si>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</si>
  <si>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</si>
  <si>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</si>
  <si>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</si>
  <si>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</si>
  <si>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</si>
  <si>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</si>
  <si>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</si>
  <si>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</si>
  <si>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</si>
  <si>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</si>
  <si>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</si>
  <si>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</si>
  <si>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</si>
  <si>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</si>
  <si>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</si>
  <si>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</si>
  <si>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</si>
  <si>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</si>
  <si>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</si>
  <si>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</si>
  <si>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</si>
  <si>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</si>
  <si>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</si>
  <si>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</si>
  <si>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</si>
  <si>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</si>
  <si>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</si>
  <si>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</si>
  <si>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</si>
  <si>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</si>
  <si>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</si>
  <si>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</si>
  <si>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</si>
  <si>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</si>
  <si>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</si>
  <si>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</si>
  <si>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</si>
  <si>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</si>
  <si>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</si>
  <si>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</si>
  <si>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</si>
  <si>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</si>
  <si>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</si>
  <si>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</si>
  <si>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</si>
  <si>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</si>
  <si>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</si>
  <si>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</si>
  <si>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</si>
  <si>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</si>
  <si>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</si>
  <si>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</si>
  <si>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</si>
  <si>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</si>
  <si>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</si>
  <si>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</si>
  <si>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</si>
  <si>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</si>
  <si>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</si>
  <si>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</si>
  <si>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</si>
  <si>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</si>
  <si>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</si>
  <si>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</si>
  <si>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</si>
  <si>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</si>
  <si>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</si>
  <si>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</si>
  <si>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</si>
  <si>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</si>
  <si>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</si>
  <si>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</si>
  <si>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</si>
  <si>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</si>
  <si>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</si>
  <si>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</si>
  <si>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</si>
  <si>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</si>
  <si>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</si>
  <si>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</si>
  <si>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</si>
  <si>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</si>
  <si>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</si>
  <si>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</si>
  <si>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</si>
  <si>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</si>
  <si>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</si>
  <si>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</si>
  <si>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</si>
  <si>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</si>
  <si>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</si>
  <si>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</si>
  <si>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</si>
  <si>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</si>
  <si>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</si>
  <si>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</si>
  <si>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</si>
  <si>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</si>
  <si>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</si>
  <si>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</si>
  <si>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</si>
  <si>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</si>
  <si>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</si>
  <si>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</si>
  <si>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</si>
  <si>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</si>
  <si>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</si>
  <si>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</si>
  <si>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</si>
  <si>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</si>
  <si>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</si>
  <si>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</si>
  <si>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</si>
  <si>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</si>
  <si>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</si>
  <si>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</si>
  <si>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</si>
  <si>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</si>
  <si>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</si>
  <si>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</si>
  <si>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</si>
  <si>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</si>
  <si>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</si>
  <si>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</si>
  <si>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</si>
  <si>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</si>
  <si>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</si>
  <si>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</si>
  <si>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</si>
  <si>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</si>
  <si>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</si>
  <si>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</si>
  <si>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</si>
  <si>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</si>
  <si>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</si>
  <si>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</si>
  <si>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</si>
  <si>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</si>
  <si>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</si>
  <si>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</si>
  <si>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</si>
  <si>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</si>
  <si>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</si>
  <si>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</si>
  <si>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</si>
  <si>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</si>
  <si>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</si>
  <si>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</si>
  <si>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</si>
  <si>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</si>
  <si>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</si>
  <si>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</si>
  <si>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</si>
  <si>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</si>
  <si>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</si>
  <si>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</si>
  <si>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</si>
  <si>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</si>
  <si>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</si>
  <si>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</si>
  <si>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</si>
  <si>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</si>
  <si>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</si>
  <si>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</si>
  <si>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</si>
  <si>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</si>
  <si>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</si>
  <si>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</si>
  <si>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</si>
  <si>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</si>
  <si>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</si>
  <si>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</si>
  <si>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</si>
  <si>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</si>
  <si>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</si>
  <si>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</si>
  <si>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</si>
  <si>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</si>
  <si>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</si>
  <si>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</si>
  <si>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</si>
  <si>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</si>
  <si>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</si>
  <si>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</si>
  <si>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</si>
  <si>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</si>
  <si>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</si>
  <si>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</si>
  <si>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</si>
  <si>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</si>
  <si>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</si>
  <si>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</si>
  <si>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</si>
  <si>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</si>
  <si>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</si>
  <si>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</si>
  <si>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</si>
  <si>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</si>
  <si>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</si>
  <si>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</si>
  <si>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</si>
  <si>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</si>
  <si>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</si>
  <si>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</si>
  <si>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</si>
  <si>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</si>
  <si>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</si>
  <si>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</si>
  <si>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</si>
  <si>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</si>
  <si>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</si>
  <si>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</si>
  <si>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</si>
  <si>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</si>
  <si>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</si>
  <si>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</si>
  <si>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</si>
  <si>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</si>
  <si>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</si>
  <si>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</si>
  <si>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</si>
  <si>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</si>
  <si>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</si>
  <si>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</si>
  <si>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</si>
  <si>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</si>
  <si>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</si>
  <si>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</si>
  <si>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</si>
  <si>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</si>
  <si>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</si>
  <si>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</si>
  <si>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</si>
  <si>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</si>
  <si>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</si>
  <si>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</si>
  <si>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</si>
  <si>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</si>
  <si>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</si>
  <si>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</si>
  <si>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</si>
  <si>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</si>
  <si>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</si>
  <si>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</si>
  <si>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</si>
  <si>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</si>
  <si>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</si>
  <si>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</si>
  <si>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</si>
  <si>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</si>
  <si>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</si>
  <si>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</si>
  <si>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</si>
  <si>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</si>
  <si>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</si>
  <si>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</si>
  <si>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</si>
  <si>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</si>
  <si>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</si>
  <si>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</si>
  <si>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</si>
  <si>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</si>
  <si>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</si>
  <si>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</si>
  <si>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</si>
  <si>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</si>
  <si>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</si>
  <si>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</si>
  <si>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</si>
  <si>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</si>
  <si>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</si>
  <si>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</si>
  <si>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</si>
  <si>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</si>
  <si>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</si>
  <si>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</si>
  <si>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</si>
  <si>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</si>
  <si>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</si>
  <si>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</si>
  <si>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</si>
  <si>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</si>
  <si>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</si>
  <si>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</si>
  <si>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</si>
  <si>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</si>
  <si>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</si>
  <si>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</si>
  <si>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</si>
  <si>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</si>
  <si>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</si>
  <si>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</si>
  <si>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</si>
  <si>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</si>
  <si>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</si>
  <si>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</si>
  <si>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</si>
  <si>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</si>
  <si>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</si>
  <si>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</si>
  <si>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</si>
  <si>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</si>
  <si>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</si>
  <si>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</si>
  <si>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</si>
  <si>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</si>
  <si>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</si>
  <si>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</si>
  <si>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</si>
  <si>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</si>
  <si>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</si>
  <si>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</si>
  <si>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</si>
  <si>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</si>
  <si>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</si>
  <si>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</si>
  <si>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</si>
  <si>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</si>
  <si>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</si>
  <si>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</si>
  <si>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</si>
  <si>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</si>
  <si>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</si>
  <si>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</si>
  <si>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</si>
  <si>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</si>
  <si>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</si>
  <si>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</si>
  <si>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</si>
  <si>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</si>
  <si>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</si>
  <si>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</si>
  <si>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</si>
  <si>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</si>
  <si>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</si>
  <si>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</si>
  <si>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</si>
  <si>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</si>
  <si>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</si>
  <si>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</si>
  <si>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</si>
  <si>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</si>
  <si>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</si>
  <si>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</si>
  <si>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</si>
  <si>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</si>
  <si>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</si>
  <si>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</si>
  <si>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</si>
  <si>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</si>
  <si>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</si>
  <si>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</si>
  <si>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</si>
  <si>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</si>
  <si>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</si>
  <si>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</si>
  <si>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</si>
  <si>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</si>
  <si>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</si>
  <si>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</si>
  <si>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</si>
  <si>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</si>
  <si>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</si>
  <si>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</si>
  <si>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</si>
  <si>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</si>
  <si>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</si>
  <si>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</si>
  <si>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</si>
  <si>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</si>
  <si>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</si>
  <si>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</si>
  <si>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</si>
  <si>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</si>
  <si>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</si>
  <si>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</si>
  <si>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</si>
  <si>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</si>
  <si>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</si>
  <si>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</si>
  <si>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</si>
  <si>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</si>
  <si>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</si>
  <si>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</si>
  <si>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</si>
  <si>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</si>
  <si>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</si>
  <si>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</si>
  <si>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</si>
  <si>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</si>
  <si>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</si>
  <si>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</si>
  <si>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</si>
  <si>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</si>
  <si>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</si>
  <si>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</si>
  <si>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</si>
  <si>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</si>
  <si>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</si>
  <si>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</si>
  <si>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</si>
  <si>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</si>
  <si>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</si>
  <si>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</si>
  <si>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</si>
  <si>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</si>
  <si>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</si>
  <si>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</si>
  <si>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</si>
  <si>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</si>
  <si>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</si>
  <si>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</si>
  <si>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</si>
  <si>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</si>
  <si>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</si>
  <si>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</si>
  <si>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</si>
  <si>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</si>
  <si>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</si>
  <si>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</si>
  <si>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</si>
  <si>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</si>
  <si>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</si>
  <si>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</si>
  <si>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</si>
  <si>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</si>
  <si>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</si>
  <si>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</si>
  <si>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</si>
  <si>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</si>
  <si>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</si>
  <si>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</si>
  <si>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</si>
  <si>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</si>
  <si>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</si>
  <si>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</si>
  <si>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</si>
  <si>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</si>
  <si>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</si>
  <si>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</si>
  <si>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</si>
  <si>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</si>
  <si>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</si>
  <si>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</si>
  <si>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</si>
  <si>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</si>
  <si>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</si>
  <si>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</si>
  <si>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</si>
  <si>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</si>
  <si>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</si>
  <si>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</si>
  <si>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</si>
  <si>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</si>
  <si>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</si>
  <si>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</si>
  <si>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</si>
  <si>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</si>
  <si>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</si>
  <si>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</si>
  <si>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</si>
  <si>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</si>
  <si>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</si>
  <si>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</si>
  <si>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</si>
  <si>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</si>
  <si>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</si>
  <si>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</si>
  <si>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</si>
  <si>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</si>
  <si>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</si>
  <si>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</si>
  <si>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</si>
  <si>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</si>
  <si>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</si>
  <si>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</si>
  <si>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</si>
  <si>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</si>
  <si>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</si>
  <si>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</si>
  <si>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</si>
  <si>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</si>
  <si>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</si>
  <si>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</si>
  <si>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</si>
  <si>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</si>
  <si>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</si>
  <si>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</si>
  <si>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</si>
  <si>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</si>
  <si>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</si>
  <si>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</si>
  <si>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</si>
  <si>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</si>
  <si>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</si>
  <si>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</si>
  <si>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</si>
  <si>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</si>
  <si>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</si>
  <si>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</si>
  <si>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</si>
  <si>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</si>
  <si>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</si>
  <si>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</si>
  <si>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</si>
  <si>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</si>
  <si>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</si>
  <si>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</si>
  <si>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</si>
  <si>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</si>
  <si>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</si>
  <si>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</si>
  <si>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</si>
  <si>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</si>
  <si>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</si>
  <si>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</si>
  <si>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</si>
  <si>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</si>
  <si>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</si>
  <si>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</si>
  <si>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</si>
  <si>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</si>
  <si>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</si>
  <si>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</si>
  <si>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</si>
  <si>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</si>
  <si>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</si>
  <si>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</si>
  <si>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</si>
  <si>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</si>
  <si>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</si>
  <si>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</si>
  <si>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</si>
  <si>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</si>
  <si>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</si>
  <si>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</si>
  <si>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</si>
  <si>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</si>
  <si>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</si>
  <si>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</si>
  <si>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</si>
  <si>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</si>
  <si>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</si>
  <si>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</si>
  <si>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</si>
  <si>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</si>
  <si>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</si>
  <si>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</si>
  <si>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</si>
  <si>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</si>
  <si>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</si>
  <si>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</si>
  <si>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</si>
  <si>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</si>
  <si>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</si>
  <si>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</si>
  <si>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</si>
  <si>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</si>
  <si>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</si>
  <si>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</si>
  <si>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</si>
  <si>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</si>
  <si>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</si>
  <si>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</si>
  <si>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</si>
  <si>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</si>
  <si>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</si>
  <si>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</si>
  <si>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</si>
  <si>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</si>
  <si>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</si>
  <si>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</si>
  <si>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</si>
  <si>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</si>
  <si>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</si>
  <si>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</si>
  <si>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</si>
  <si>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</si>
  <si>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</si>
  <si>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</si>
  <si>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</si>
  <si>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</si>
  <si>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</si>
  <si>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</si>
  <si>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</si>
  <si>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</si>
  <si>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</si>
  <si>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</si>
  <si>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</si>
  <si>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</si>
  <si>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</si>
  <si>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</si>
  <si>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</si>
  <si>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</si>
  <si>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</si>
  <si>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</si>
  <si>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</si>
  <si>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</si>
  <si>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</si>
  <si>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</si>
  <si>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</si>
  <si>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</si>
  <si>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</si>
  <si>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</si>
  <si>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</si>
  <si>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</si>
  <si>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</si>
  <si>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</si>
  <si>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</si>
  <si>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</si>
  <si>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</si>
  <si>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</si>
  <si>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</si>
  <si>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</si>
  <si>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</si>
  <si>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</si>
  <si>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</si>
  <si>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</si>
  <si>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</si>
  <si>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</si>
  <si>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</si>
  <si>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</si>
  <si>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</si>
  <si>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</si>
  <si>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</si>
  <si>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</si>
  <si>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</si>
  <si>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</si>
  <si>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</si>
  <si>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</si>
  <si>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</si>
  <si>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</si>
  <si>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</si>
  <si>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</si>
  <si>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</si>
  <si>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</si>
  <si>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</si>
  <si>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</si>
  <si>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</si>
  <si>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</si>
  <si>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</si>
  <si>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</si>
  <si>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</si>
  <si>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</si>
  <si>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</si>
  <si>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</si>
  <si>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</si>
  <si>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</si>
  <si>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</si>
  <si>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</si>
  <si>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</si>
  <si>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</si>
  <si>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</si>
  <si>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</si>
  <si>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</si>
  <si>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</si>
  <si>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</si>
  <si>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</si>
  <si>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</si>
  <si>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</si>
  <si>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</si>
  <si>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</si>
  <si>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</si>
  <si>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</si>
  <si>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</si>
  <si>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</si>
  <si>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</si>
  <si>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</si>
  <si>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</si>
  <si>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</si>
  <si>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</si>
  <si>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</si>
  <si>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</si>
  <si>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</si>
  <si>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</si>
  <si>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</si>
  <si>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</si>
  <si>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</si>
  <si>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</si>
  <si>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</si>
  <si>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</si>
  <si>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</si>
  <si>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</si>
  <si>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</si>
  <si>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</si>
  <si>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</si>
  <si>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</si>
  <si>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</si>
  <si>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</si>
  <si>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</si>
  <si>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</si>
  <si>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</si>
  <si>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</si>
  <si>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</si>
  <si>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</si>
  <si>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</si>
  <si>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</si>
  <si>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</si>
  <si>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</si>
  <si>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</si>
  <si>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</si>
  <si>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</si>
  <si>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</si>
  <si>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</si>
  <si>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</si>
  <si>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</si>
  <si>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</si>
  <si>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</si>
  <si>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</si>
  <si>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</si>
  <si>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</si>
  <si>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</si>
  <si>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</si>
  <si>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</si>
  <si>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</si>
  <si>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</si>
  <si>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</si>
  <si>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</si>
  <si>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</si>
  <si>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</si>
  <si>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</si>
  <si>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</si>
  <si>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</si>
  <si>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</si>
  <si>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</si>
  <si>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</si>
  <si>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</si>
  <si>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</si>
  <si>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</si>
  <si>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</si>
  <si>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</si>
  <si>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</si>
  <si>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</si>
  <si>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</si>
  <si>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</si>
  <si>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</si>
  <si>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</si>
  <si>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</si>
  <si>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</si>
  <si>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</si>
  <si>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</si>
  <si>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</si>
  <si>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</si>
  <si>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</si>
  <si>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</si>
  <si>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</si>
  <si>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</si>
  <si>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</si>
  <si>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</si>
  <si>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</si>
  <si>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</si>
  <si>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</si>
  <si>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</si>
  <si>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</si>
  <si>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</si>
  <si>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</si>
  <si>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</si>
  <si>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</si>
  <si>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</si>
  <si>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</si>
  <si>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</si>
  <si>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</si>
  <si>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</si>
  <si>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</si>
  <si>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</si>
  <si>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</si>
  <si>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</si>
  <si>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</si>
  <si>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</si>
  <si>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</si>
  <si>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</si>
  <si>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</si>
  <si>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</si>
  <si>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</si>
  <si>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</si>
  <si>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</si>
  <si>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</si>
  <si>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</si>
  <si>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</si>
  <si>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</si>
  <si>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</si>
  <si>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</si>
  <si>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</si>
  <si>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</si>
  <si>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</si>
  <si>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</si>
  <si>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</si>
  <si>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</si>
  <si>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</si>
  <si>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</si>
  <si>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</si>
  <si>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</si>
  <si>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</si>
  <si>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</si>
  <si>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</si>
  <si>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</si>
  <si>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</si>
  <si>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</si>
  <si>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</si>
  <si>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</si>
  <si>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</si>
  <si>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</si>
  <si>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</si>
  <si>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</si>
  <si>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</si>
  <si>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</si>
  <si>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</si>
  <si>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</si>
  <si>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</si>
  <si>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</si>
  <si>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</si>
  <si>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</si>
  <si>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</si>
  <si>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</si>
  <si>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</si>
  <si>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</si>
  <si>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</si>
  <si>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</si>
  <si>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</si>
  <si>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</si>
  <si>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</si>
  <si>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</si>
  <si>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</si>
  <si>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</si>
  <si>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</si>
  <si>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</si>
  <si>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</si>
  <si>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</si>
  <si>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</si>
  <si>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</si>
  <si>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</si>
  <si>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</si>
  <si>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</si>
  <si>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</si>
  <si>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</si>
  <si>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</si>
  <si>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</si>
  <si>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</si>
  <si>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</si>
  <si>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</si>
  <si>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</si>
  <si>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</si>
  <si>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</si>
  <si>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</si>
  <si>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</si>
  <si>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</si>
  <si>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</si>
  <si>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</si>
  <si>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</si>
  <si>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</si>
  <si>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</si>
  <si>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</si>
  <si>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</si>
  <si>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</si>
  <si>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</si>
  <si>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</si>
  <si>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</si>
  <si>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</si>
  <si>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</si>
  <si>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</si>
  <si>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</si>
  <si>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</si>
  <si>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</si>
  <si>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</si>
  <si>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</si>
  <si>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</si>
  <si>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</si>
  <si>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</si>
  <si>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</si>
  <si>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</si>
  <si>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</si>
  <si>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</si>
  <si>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</si>
  <si>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</si>
  <si>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</si>
  <si>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</si>
  <si>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</si>
  <si>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</si>
  <si>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</si>
  <si>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</si>
  <si>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</si>
  <si>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</si>
  <si>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</si>
  <si>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</si>
  <si>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</si>
  <si>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</si>
  <si>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</si>
  <si>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</si>
  <si>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</si>
  <si>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</si>
  <si>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</si>
  <si>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</si>
  <si>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</si>
  <si>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</si>
  <si>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</si>
  <si>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</si>
  <si>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</si>
  <si>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</si>
  <si>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</si>
  <si>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</si>
  <si>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</si>
  <si>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</si>
  <si>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</si>
  <si>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</si>
  <si>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</si>
  <si>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</si>
  <si>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</si>
  <si>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</si>
  <si>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</si>
  <si>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</si>
  <si>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</si>
  <si>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</si>
  <si>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</si>
  <si>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</si>
  <si>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</si>
  <si>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</si>
  <si>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</si>
  <si>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</si>
  <si>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</si>
  <si>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</si>
  <si>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</si>
  <si>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</si>
  <si>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</si>
  <si>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</si>
  <si>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</si>
  <si>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</si>
  <si>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</si>
  <si>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</si>
  <si>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</si>
  <si>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</si>
  <si>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</si>
  <si>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</si>
  <si>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</si>
  <si>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</si>
  <si>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</si>
  <si>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</si>
  <si>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</si>
  <si>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</si>
  <si>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</si>
  <si>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</si>
  <si>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</si>
  <si>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</si>
  <si>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</si>
  <si>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</si>
  <si>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</si>
  <si>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</si>
  <si>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</si>
  <si>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</si>
  <si>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</si>
  <si>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</si>
  <si>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</si>
  <si>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</si>
  <si>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</si>
  <si>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</si>
  <si>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</si>
  <si>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</si>
  <si>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</si>
  <si>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</si>
  <si>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</si>
  <si>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</si>
  <si>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</si>
  <si>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</si>
  <si>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</si>
  <si>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</si>
  <si>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</si>
  <si>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</si>
  <si>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</si>
  <si>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</si>
  <si>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</si>
  <si>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</si>
  <si>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</si>
  <si>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</si>
  <si>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</si>
  <si>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</si>
  <si>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</si>
  <si>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</si>
  <si>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</si>
  <si>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</si>
  <si>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</si>
  <si>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</si>
  <si>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</si>
  <si>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</si>
  <si>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</si>
  <si>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</si>
  <si>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</si>
  <si>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</si>
  <si>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</si>
  <si>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</si>
  <si>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</si>
  <si>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</si>
  <si>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</si>
  <si>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</si>
  <si>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</si>
  <si>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</si>
  <si>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</si>
  <si>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</si>
  <si>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</si>
  <si>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</si>
  <si>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</si>
  <si>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</si>
  <si>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</si>
  <si>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</si>
  <si>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</si>
  <si>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</si>
  <si>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</si>
  <si>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</si>
  <si>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</si>
  <si>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</si>
  <si>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</si>
  <si>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</si>
  <si>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</si>
  <si>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</si>
  <si>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</si>
  <si>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</si>
  <si>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</si>
  <si>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</si>
  <si>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</si>
  <si>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</si>
  <si>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</si>
  <si>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</si>
  <si>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</si>
  <si>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</si>
  <si>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</si>
  <si>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</si>
  <si>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</si>
  <si>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</si>
  <si>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</si>
  <si>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</si>
  <si>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</si>
  <si>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</si>
  <si>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</si>
  <si>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</si>
  <si>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</si>
  <si>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</si>
  <si>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</si>
  <si>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</si>
  <si>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</si>
  <si>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</si>
  <si>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</si>
  <si>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</si>
  <si>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</si>
  <si>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</si>
  <si>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</si>
  <si>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</si>
  <si>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</si>
  <si>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</si>
  <si>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</si>
  <si>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</si>
  <si>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</si>
  <si>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</si>
  <si>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</si>
  <si>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</si>
  <si>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</si>
  <si>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</si>
  <si>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</si>
  <si>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</si>
  <si>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</si>
  <si>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</si>
  <si>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</si>
  <si>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</si>
  <si>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</si>
  <si>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</si>
  <si>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</si>
  <si>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</si>
  <si>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</si>
  <si>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</si>
  <si>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</si>
  <si>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</si>
  <si>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</si>
  <si>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</si>
  <si>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</si>
  <si>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</si>
  <si>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</si>
  <si>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</si>
  <si>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</si>
  <si>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</si>
  <si>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</si>
  <si>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</si>
  <si>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</si>
  <si>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</si>
  <si>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</si>
  <si>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</si>
  <si>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</si>
  <si>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</si>
  <si>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</si>
  <si>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</si>
  <si>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</si>
  <si>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</si>
  <si>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</si>
  <si>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</si>
  <si>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</si>
  <si>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</si>
  <si>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</si>
  <si>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</si>
  <si>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</si>
  <si>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</si>
  <si>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</si>
  <si>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</si>
  <si>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</si>
  <si>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</si>
  <si>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</si>
  <si>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</si>
  <si>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</si>
  <si>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</si>
  <si>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</si>
  <si>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</si>
  <si>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</si>
  <si>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</si>
  <si>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</si>
  <si>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</si>
  <si>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</si>
  <si>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</si>
  <si>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</si>
  <si>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</si>
  <si>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</si>
  <si>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</si>
  <si>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</si>
  <si>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</si>
  <si>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</si>
  <si>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</si>
  <si>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</si>
  <si>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</si>
  <si>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</si>
  <si>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</si>
  <si>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</si>
  <si>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</si>
  <si>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</si>
  <si>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</si>
  <si>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</si>
  <si>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</si>
  <si>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</si>
  <si>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</si>
  <si>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</si>
  <si>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</si>
  <si>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</si>
  <si>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</si>
  <si>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</si>
  <si>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</si>
  <si>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</si>
  <si>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</si>
  <si>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</si>
  <si>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</si>
  <si>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</si>
  <si>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</si>
  <si>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</si>
  <si>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</si>
  <si>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</si>
  <si>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</si>
  <si>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</si>
  <si>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</si>
  <si>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</si>
  <si>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</si>
  <si>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</si>
  <si>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</si>
  <si>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</si>
  <si>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</si>
  <si>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</si>
  <si>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</si>
  <si>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</si>
  <si>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</si>
  <si>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</si>
  <si>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</si>
  <si>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</si>
  <si>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</si>
  <si>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</si>
  <si>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</si>
  <si>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</si>
  <si>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</si>
  <si>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</si>
  <si>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</si>
  <si>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</si>
  <si>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</si>
  <si>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</si>
  <si>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</si>
  <si>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</si>
  <si>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</si>
  <si>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</si>
  <si>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</si>
  <si>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</si>
  <si>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</si>
  <si>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</si>
  <si>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</si>
  <si>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</si>
  <si>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</si>
  <si>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</si>
  <si>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</si>
  <si>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</si>
  <si>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</si>
  <si>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</si>
  <si>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</si>
  <si>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</si>
  <si>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</si>
  <si>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</si>
  <si>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</si>
  <si>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</si>
  <si>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</si>
  <si>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</si>
  <si>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</si>
  <si>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</si>
  <si>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</si>
  <si>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</si>
  <si>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</si>
  <si>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</si>
  <si>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</si>
  <si>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</si>
  <si>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</si>
  <si>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</si>
  <si>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</si>
  <si>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</si>
  <si>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</si>
  <si>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</si>
  <si>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</si>
  <si>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</si>
  <si>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</si>
  <si>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</si>
  <si>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</si>
  <si>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</si>
  <si>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</si>
  <si>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</si>
  <si>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</si>
  <si>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</si>
  <si>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</si>
  <si>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</si>
  <si>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</si>
  <si>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</si>
  <si>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</si>
  <si>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</si>
  <si>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</si>
  <si>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</si>
  <si>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</si>
  <si>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</si>
  <si>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</si>
  <si>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</si>
  <si>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</si>
  <si>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</si>
  <si>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</si>
  <si>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</si>
  <si>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</si>
  <si>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</si>
  <si>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</si>
  <si>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</si>
  <si>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</si>
  <si>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</si>
  <si>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</si>
  <si>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</si>
  <si>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</si>
  <si>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</si>
  <si>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</si>
  <si>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</si>
  <si>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</si>
  <si>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</si>
  <si>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</si>
  <si>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</si>
  <si>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</si>
  <si>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</si>
  <si>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</si>
  <si>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</si>
  <si>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</si>
  <si>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</si>
  <si>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</si>
  <si>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</si>
  <si>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</si>
  <si>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</si>
  <si>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</si>
  <si>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</si>
  <si>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</si>
  <si>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</si>
  <si>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</si>
  <si>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</si>
  <si>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</si>
  <si>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</si>
  <si>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</si>
  <si>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</si>
  <si>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</si>
  <si>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</si>
  <si>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</si>
  <si>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</si>
  <si>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</si>
  <si>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</si>
  <si>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</si>
  <si>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</si>
  <si>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</si>
  <si>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</si>
  <si>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</si>
  <si>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</si>
  <si>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</si>
  <si>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</si>
  <si>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</si>
  <si>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</si>
  <si>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</si>
  <si>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</si>
  <si>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</si>
  <si>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</si>
  <si>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</si>
  <si>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</si>
  <si>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</si>
  <si>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</si>
  <si>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</si>
  <si>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</si>
  <si>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</si>
  <si>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</si>
  <si>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</si>
  <si>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</si>
  <si>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</si>
  <si>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</si>
  <si>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</si>
  <si>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</si>
  <si>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</si>
  <si>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</si>
  <si>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</si>
  <si>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</si>
  <si>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</si>
  <si>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</si>
  <si>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</si>
  <si>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</si>
  <si>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</si>
  <si>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</si>
  <si>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</si>
  <si>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</si>
  <si>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</si>
  <si>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</si>
  <si>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</si>
  <si>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</si>
  <si>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</si>
  <si>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</si>
  <si>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</si>
  <si>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</si>
  <si>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</si>
  <si>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</si>
  <si>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</si>
  <si>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</si>
  <si>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</si>
  <si>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</si>
  <si>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</si>
  <si>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</si>
  <si>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</si>
  <si>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</si>
  <si>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</si>
  <si>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</si>
  <si>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</si>
  <si>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</si>
  <si>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</si>
  <si>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</si>
  <si>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</si>
  <si>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</si>
  <si>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</si>
  <si>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</si>
  <si>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</si>
  <si>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</si>
  <si>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</si>
  <si>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</si>
  <si>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</si>
  <si>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</si>
  <si>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</si>
  <si>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</si>
  <si>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</si>
  <si>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</si>
  <si>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</si>
  <si>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</si>
  <si>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</si>
  <si>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</si>
  <si>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</si>
  <si>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</si>
  <si>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</si>
  <si>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</si>
  <si>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</si>
  <si>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</si>
  <si>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</si>
  <si>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</si>
  <si>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</si>
  <si>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</si>
  <si>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</si>
  <si>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</si>
  <si>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</si>
  <si>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</si>
  <si>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</si>
  <si>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</si>
  <si>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</si>
  <si>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</si>
  <si>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</si>
  <si>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</si>
  <si>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</si>
  <si>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</si>
  <si>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</si>
  <si>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</si>
  <si>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</si>
  <si>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</si>
  <si>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</si>
  <si>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</si>
  <si>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</si>
  <si>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</si>
  <si>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</si>
  <si>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</si>
  <si>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</si>
  <si>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</si>
  <si>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</si>
  <si>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</si>
  <si>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</si>
  <si>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</si>
  <si>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</si>
  <si>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</si>
  <si>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</si>
  <si>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</si>
  <si>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</si>
  <si>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</si>
  <si>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</si>
  <si>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</si>
  <si>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</si>
  <si>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</si>
  <si>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</si>
  <si>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</si>
  <si>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</si>
  <si>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</si>
  <si>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</si>
  <si>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</si>
  <si>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</si>
  <si>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</si>
  <si>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</si>
  <si>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</si>
  <si>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</si>
  <si>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</si>
  <si>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</si>
  <si>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</si>
  <si>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</si>
  <si>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</si>
  <si>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</si>
  <si>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</si>
  <si>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</si>
  <si>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</si>
  <si>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</si>
  <si>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</si>
  <si>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</si>
  <si>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</si>
  <si>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</si>
  <si>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</si>
  <si>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</si>
  <si>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</si>
  <si>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</si>
  <si>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</si>
  <si>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</si>
  <si>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</si>
  <si>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</si>
  <si>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</si>
  <si>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</si>
  <si>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</si>
  <si>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</si>
  <si>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</si>
  <si>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</si>
  <si>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</si>
  <si>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</si>
  <si>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</si>
  <si>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</si>
  <si>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</si>
  <si>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</si>
  <si>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</si>
  <si>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</si>
  <si>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</si>
  <si>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</si>
  <si>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</si>
  <si>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</si>
  <si>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</si>
  <si>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</si>
  <si>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</si>
  <si>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</si>
  <si>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</si>
  <si>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</si>
  <si>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</si>
  <si>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</si>
  <si>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</si>
  <si>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</si>
  <si>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</si>
  <si>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</si>
  <si>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</si>
  <si>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</si>
  <si>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</si>
  <si>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</si>
  <si>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</si>
  <si>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</si>
  <si>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</si>
  <si>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</si>
  <si>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</si>
  <si>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</si>
  <si>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</si>
  <si>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</si>
  <si>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</si>
  <si>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</si>
  <si>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</si>
  <si>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</si>
  <si>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</si>
  <si>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</si>
  <si>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</si>
  <si>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</si>
  <si>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</si>
  <si>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</si>
  <si>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</si>
  <si>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</si>
  <si>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</si>
  <si>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</si>
  <si>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</si>
  <si>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</si>
  <si>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</si>
  <si>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</si>
  <si>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</si>
  <si>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</si>
  <si>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</si>
  <si>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</si>
  <si>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</si>
  <si>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</si>
  <si>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</si>
  <si>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</si>
  <si>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</si>
  <si>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</si>
  <si>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</si>
  <si>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</si>
  <si>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</si>
  <si>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</si>
  <si>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</si>
  <si>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</si>
  <si>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</si>
  <si>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</si>
  <si>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</si>
  <si>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</si>
  <si>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</si>
  <si>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</si>
  <si>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</si>
  <si>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</si>
  <si>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</si>
  <si>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</si>
  <si>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</si>
  <si>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</si>
  <si>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</si>
  <si>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</si>
  <si>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</si>
  <si>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</si>
  <si>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</si>
  <si>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</si>
  <si>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</si>
  <si>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</si>
  <si>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</si>
  <si>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</si>
  <si>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</si>
  <si>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</si>
  <si>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</si>
  <si>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</si>
  <si>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</si>
  <si>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</si>
  <si>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</si>
  <si>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</si>
  <si>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</si>
  <si>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</si>
  <si>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</si>
  <si>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</si>
  <si>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</si>
  <si>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</si>
  <si>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</si>
  <si>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</si>
  <si>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</si>
  <si>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</si>
  <si>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</si>
  <si>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</si>
  <si>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</si>
  <si>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</si>
  <si>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</si>
  <si>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</si>
  <si>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</si>
  <si>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</si>
  <si>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</si>
  <si>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</si>
  <si>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</si>
  <si>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</si>
  <si>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</si>
  <si>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</si>
  <si>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</si>
  <si>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</si>
  <si>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</si>
  <si>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</si>
  <si>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</si>
  <si>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</si>
  <si>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</si>
  <si>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</si>
  <si>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</si>
  <si>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</si>
  <si>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</si>
  <si>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</si>
  <si>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</si>
  <si>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</si>
  <si>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</si>
  <si>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</si>
  <si>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</si>
  <si>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</si>
  <si>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</si>
  <si>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</si>
  <si>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</si>
  <si>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</si>
  <si>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</si>
  <si>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</si>
  <si>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</si>
  <si>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</si>
  <si>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</si>
  <si>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</si>
  <si>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</si>
  <si>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</si>
  <si>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</si>
  <si>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</si>
  <si>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</si>
  <si>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</si>
  <si>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</si>
  <si>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</si>
  <si>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</si>
  <si>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</si>
  <si>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</si>
  <si>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</si>
  <si>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</si>
  <si>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</si>
  <si>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</si>
  <si>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</si>
  <si>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</si>
  <si>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</si>
  <si>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</si>
  <si>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</si>
  <si>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</si>
  <si>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</si>
  <si>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</si>
  <si>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</si>
  <si>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</si>
  <si>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</si>
  <si>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</si>
  <si>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</si>
  <si>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</si>
  <si>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</si>
  <si>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</si>
  <si>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</si>
  <si>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</si>
  <si>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</si>
  <si>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</si>
  <si>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</si>
  <si>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</si>
  <si>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</si>
  <si>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</si>
  <si>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</si>
  <si>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</si>
  <si>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</si>
  <si>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</si>
  <si>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</si>
  <si>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</si>
  <si>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</si>
  <si>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</si>
  <si>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</si>
  <si>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</si>
  <si>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</si>
  <si>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</si>
  <si>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</si>
  <si>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</si>
  <si>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</si>
  <si>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</si>
  <si>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</si>
  <si>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</si>
  <si>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</si>
  <si>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</si>
  <si>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</si>
  <si>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</si>
  <si>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</si>
  <si>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</si>
  <si>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</si>
  <si>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</si>
  <si>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</si>
  <si>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</si>
  <si>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</si>
  <si>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</si>
  <si>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</si>
  <si>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</si>
  <si>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</si>
  <si>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</si>
  <si>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</si>
  <si>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</si>
  <si>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</si>
  <si>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</si>
  <si>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</si>
  <si>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</si>
  <si>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</si>
  <si>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</si>
  <si>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</si>
  <si>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</si>
  <si>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</si>
  <si>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</si>
  <si>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</si>
  <si>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</si>
  <si>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</si>
  <si>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</si>
  <si>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</si>
  <si>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</si>
  <si>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</si>
  <si>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</si>
  <si>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</si>
  <si>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</si>
  <si>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</si>
  <si>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</si>
  <si>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</si>
  <si>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</si>
  <si>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</si>
  <si>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</si>
  <si>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</si>
  <si>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</si>
  <si>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</si>
  <si>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</si>
  <si>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</si>
  <si>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</si>
  <si>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</si>
  <si>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</si>
  <si>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</si>
  <si>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</si>
  <si>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</si>
  <si>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</si>
  <si>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</si>
  <si>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</si>
  <si>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</si>
  <si>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</si>
  <si>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</si>
  <si>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</si>
  <si>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</si>
  <si>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</si>
  <si>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</si>
  <si>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</si>
  <si>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</si>
  <si>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</si>
  <si>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</si>
  <si>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</si>
  <si>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</si>
  <si>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</si>
  <si>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</si>
  <si>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</si>
  <si>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</si>
  <si>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</si>
  <si>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</si>
  <si>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</si>
  <si>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</si>
  <si>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</si>
  <si>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</si>
  <si>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</si>
  <si>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</si>
  <si>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</si>
  <si>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</si>
  <si>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</si>
  <si>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</si>
  <si>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</si>
  <si>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</si>
  <si>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</si>
  <si>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</si>
  <si>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</si>
  <si>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</si>
  <si>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</si>
  <si>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</si>
  <si>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</si>
  <si>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</si>
  <si>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</si>
  <si>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</si>
  <si>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</si>
  <si>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</si>
  <si>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</si>
  <si>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</si>
  <si>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</si>
  <si>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</si>
  <si>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</si>
  <si>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</si>
  <si>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</si>
  <si>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</si>
  <si>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</si>
  <si>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</si>
  <si>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</si>
  <si>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</si>
  <si>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</si>
  <si>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</si>
  <si>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</si>
  <si>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</si>
  <si>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</si>
  <si>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</si>
  <si>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</si>
  <si>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</si>
  <si>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</si>
  <si>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</si>
  <si>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</si>
  <si>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</si>
  <si>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</si>
  <si>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</si>
  <si>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</si>
  <si>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</si>
  <si>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</si>
  <si>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</si>
  <si>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</si>
  <si>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</si>
  <si>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</si>
  <si>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</si>
  <si>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</si>
  <si>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</si>
  <si>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</si>
  <si>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</si>
  <si>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</si>
  <si>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</si>
  <si>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</si>
  <si>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</si>
  <si>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</si>
  <si>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</si>
  <si>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</si>
  <si>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</si>
  <si>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</si>
  <si>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</si>
  <si>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</si>
  <si>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</si>
  <si>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</si>
  <si>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</si>
  <si>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</si>
  <si>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</si>
  <si>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</si>
  <si>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</si>
  <si>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</si>
  <si>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</si>
  <si>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</si>
  <si>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</si>
  <si>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</si>
  <si>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</si>
  <si>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</si>
  <si>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</si>
  <si>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</si>
  <si>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</si>
  <si>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</si>
  <si>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</si>
  <si>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</si>
  <si>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</si>
  <si>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</si>
  <si>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</si>
  <si>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</si>
  <si>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</si>
  <si>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</si>
  <si>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</si>
  <si>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</si>
  <si>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</si>
  <si>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</si>
  <si>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</si>
  <si>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</si>
  <si>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</si>
  <si>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</si>
  <si>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</si>
  <si>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</si>
  <si>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</si>
  <si>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</si>
  <si>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</si>
  <si>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</si>
  <si>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</si>
  <si>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</si>
  <si>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</si>
  <si>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</si>
  <si>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</si>
  <si>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</si>
  <si>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</si>
  <si>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</si>
  <si>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</si>
  <si>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</si>
  <si>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</si>
  <si>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</si>
  <si>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</si>
  <si>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</si>
  <si>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</si>
  <si>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</si>
  <si>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</si>
  <si>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</si>
  <si>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</si>
  <si>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</si>
  <si>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</si>
  <si>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</si>
  <si>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</si>
  <si>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</si>
  <si>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</si>
  <si>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</si>
  <si>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</si>
  <si>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</si>
  <si>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</si>
  <si>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</si>
  <si>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</si>
  <si>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</si>
  <si>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</si>
  <si>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</si>
  <si>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</si>
  <si>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</si>
  <si>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</si>
  <si>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</si>
  <si>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</si>
  <si>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</si>
  <si>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</si>
  <si>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</si>
  <si>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</si>
  <si>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</si>
  <si>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</si>
  <si>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</si>
  <si>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</si>
  <si>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</si>
  <si>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</si>
  <si>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</si>
  <si>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</si>
  <si>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</si>
  <si>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</si>
  <si>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</si>
  <si>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</si>
  <si>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</si>
  <si>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</si>
  <si>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</si>
  <si>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</si>
  <si>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</si>
  <si>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</si>
  <si>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</si>
  <si>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</si>
  <si>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</si>
  <si>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</si>
  <si>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</si>
  <si>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</si>
  <si>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</si>
  <si>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</si>
  <si>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</si>
  <si>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</si>
  <si>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</si>
  <si>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</si>
  <si>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</si>
  <si>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</si>
  <si>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</si>
  <si>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</si>
  <si>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</si>
  <si>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</si>
  <si>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</si>
  <si>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</si>
  <si>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</si>
  <si>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</si>
  <si>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</si>
  <si>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</si>
  <si>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</si>
  <si>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</si>
  <si>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</si>
  <si>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</si>
  <si>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</si>
  <si>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</si>
  <si>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</si>
  <si>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</si>
  <si>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</si>
  <si>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</si>
  <si>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</si>
  <si>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</si>
  <si>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</si>
  <si>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</si>
  <si>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</si>
  <si>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</si>
  <si>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</si>
  <si>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</si>
  <si>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</si>
  <si>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</si>
  <si>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</si>
  <si>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</si>
  <si>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</si>
  <si>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</si>
  <si>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</si>
  <si>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</si>
  <si>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</si>
  <si>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</si>
  <si>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</si>
  <si>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</si>
  <si>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</si>
  <si>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</si>
  <si>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</si>
  <si>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</si>
  <si>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</si>
  <si>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</si>
  <si>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</si>
  <si>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</si>
  <si>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</si>
  <si>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</si>
  <si>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</si>
  <si>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</si>
  <si>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</si>
  <si>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</si>
  <si>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</si>
  <si>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</si>
  <si>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</si>
  <si>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</si>
  <si>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</si>
  <si>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</si>
  <si>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</si>
  <si>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</si>
  <si>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</si>
  <si>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</si>
  <si>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</si>
  <si>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</si>
  <si>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</si>
  <si>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</si>
  <si>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</si>
  <si>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</si>
  <si>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</si>
  <si>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</si>
  <si>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</si>
  <si>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</si>
  <si>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</si>
  <si>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</si>
  <si>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</si>
  <si>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</si>
  <si>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</si>
  <si>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</si>
  <si>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</si>
  <si>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</si>
  <si>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</si>
  <si>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</si>
  <si>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</si>
  <si>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</si>
  <si>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</si>
  <si>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</si>
  <si>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</si>
  <si>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</si>
  <si>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</si>
  <si>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</si>
  <si>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</si>
  <si>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</si>
  <si>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</si>
  <si>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</si>
  <si>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</si>
  <si>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</si>
  <si>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</si>
  <si>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</si>
  <si>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</si>
  <si>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</si>
  <si>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</si>
  <si>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</si>
  <si>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</si>
  <si>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</si>
  <si>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</si>
  <si>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</si>
  <si>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</si>
  <si>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</si>
  <si>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</si>
  <si>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</si>
  <si>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</si>
  <si>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</si>
  <si>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</si>
  <si>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</si>
  <si>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</si>
  <si>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</si>
  <si>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</si>
  <si>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</si>
  <si>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</si>
  <si>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</si>
  <si>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</si>
  <si>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</si>
  <si>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</si>
  <si>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</si>
  <si>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</si>
  <si>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</si>
  <si>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</si>
  <si>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</si>
  <si>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</si>
  <si>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</si>
  <si>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</si>
  <si>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</si>
  <si>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</si>
  <si>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</si>
  <si>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</si>
  <si>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</si>
  <si>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</si>
  <si>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</si>
  <si>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</si>
  <si>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</si>
  <si>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</si>
  <si>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</si>
  <si>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</si>
  <si>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</si>
  <si>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</si>
  <si>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</si>
  <si>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</si>
  <si>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</si>
  <si>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</si>
  <si>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</si>
  <si>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</si>
  <si>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</si>
  <si>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</si>
  <si>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</si>
  <si>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</si>
  <si>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</si>
  <si>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</si>
  <si>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</si>
  <si>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</si>
  <si>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</si>
  <si>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</si>
  <si>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</si>
  <si>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</si>
  <si>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</si>
  <si>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</si>
  <si>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</si>
  <si>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</si>
  <si>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</si>
  <si>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</si>
  <si>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</si>
  <si>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</si>
  <si>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</si>
  <si>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</si>
  <si>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</si>
  <si>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</si>
  <si>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</si>
  <si>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</si>
  <si>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</si>
  <si>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</si>
  <si>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</si>
  <si>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</si>
  <si>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</si>
  <si>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</si>
  <si>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</si>
  <si>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</si>
  <si>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</si>
  <si>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</si>
  <si>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</si>
  <si>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</si>
  <si>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</si>
  <si>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</si>
  <si>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</si>
  <si>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</si>
  <si>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</si>
  <si>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</si>
  <si>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</si>
  <si>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</si>
  <si>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</si>
  <si>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</si>
  <si>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</si>
  <si>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</si>
  <si>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</si>
  <si>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</si>
  <si>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</si>
  <si>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</si>
  <si>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</si>
  <si>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</si>
  <si>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</si>
  <si>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</si>
  <si>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</si>
  <si>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</si>
  <si>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</si>
  <si>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</si>
  <si>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</si>
  <si>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</si>
  <si>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</si>
  <si>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</si>
  <si>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</si>
  <si>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</si>
  <si>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</si>
  <si>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</si>
  <si>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</si>
  <si>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</si>
  <si>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</si>
  <si>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</si>
  <si>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</si>
  <si>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</si>
  <si>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</si>
  <si>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</si>
  <si>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</si>
  <si>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</si>
  <si>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</si>
  <si>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</si>
  <si>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</si>
  <si>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</si>
  <si>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</si>
  <si>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</si>
  <si>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</si>
  <si>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</si>
  <si>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</si>
  <si>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</si>
  <si>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</si>
  <si>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</si>
  <si>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</si>
  <si>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</si>
  <si>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</si>
  <si>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</si>
  <si>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</si>
  <si>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</si>
  <si>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</si>
  <si>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</si>
  <si>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</si>
  <si>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</si>
  <si>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</si>
  <si>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</si>
  <si>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</si>
  <si>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</si>
  <si>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</si>
  <si>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</si>
  <si>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</si>
  <si>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</si>
  <si>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</si>
  <si>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</si>
  <si>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</si>
  <si>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</si>
  <si>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</si>
  <si>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</si>
  <si>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</si>
  <si>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</si>
  <si>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</si>
  <si>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</si>
  <si>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</si>
  <si>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</si>
  <si>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</si>
  <si>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</si>
  <si>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</si>
  <si>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</si>
  <si>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</si>
  <si>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</si>
  <si>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</si>
  <si>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</si>
  <si>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</si>
  <si>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</si>
  <si>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</si>
  <si>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</si>
  <si>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</si>
  <si>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</si>
  <si>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</si>
  <si>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</si>
  <si>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</si>
  <si>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</si>
  <si>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</si>
  <si>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</si>
  <si>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</si>
  <si>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</si>
  <si>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</si>
  <si>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</si>
  <si>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</si>
  <si>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</si>
  <si>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</si>
  <si>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</si>
  <si>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</si>
  <si>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</si>
  <si>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</si>
  <si>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</si>
  <si>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</si>
  <si>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</si>
  <si>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</si>
  <si>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</si>
  <si>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</si>
  <si>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</si>
  <si>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</si>
  <si>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</si>
  <si>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</si>
  <si>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</si>
  <si>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</si>
  <si>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</si>
  <si>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</si>
  <si>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</si>
  <si>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</si>
  <si>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</si>
  <si>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</si>
  <si>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</si>
  <si>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</si>
  <si>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</si>
  <si>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</si>
  <si>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</si>
  <si>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</si>
  <si>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</si>
  <si>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</si>
  <si>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</si>
  <si>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</si>
  <si>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</si>
  <si>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</si>
  <si>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</si>
  <si>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</si>
  <si>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</si>
  <si>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</si>
  <si>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</si>
  <si>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</si>
  <si>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</si>
  <si>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</si>
  <si>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</si>
  <si>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</si>
  <si>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</si>
  <si>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</si>
  <si>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</si>
  <si>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</si>
  <si>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</si>
  <si>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</si>
  <si>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</si>
  <si>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</si>
  <si>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</si>
  <si>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</si>
  <si>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</si>
  <si>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</si>
  <si>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</si>
  <si>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</si>
  <si>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</si>
  <si>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</si>
  <si>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</si>
  <si>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</si>
  <si>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</si>
  <si>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</si>
  <si>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</si>
  <si>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</si>
  <si>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</si>
  <si>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</si>
  <si>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</si>
  <si>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</si>
  <si>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</si>
  <si>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</si>
  <si>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</si>
  <si>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</si>
  <si>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</si>
  <si>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</si>
  <si>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</si>
  <si>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</si>
  <si>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</si>
  <si>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</si>
  <si>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</si>
  <si>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</si>
  <si>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</si>
  <si>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</si>
  <si>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</si>
  <si>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</si>
  <si>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</si>
  <si>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</si>
  <si>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</si>
  <si>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</si>
  <si>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</si>
  <si>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</si>
  <si>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</si>
  <si>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</si>
  <si>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</si>
  <si>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</si>
  <si>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</si>
  <si>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</si>
  <si>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</si>
  <si>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</si>
  <si>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</si>
  <si>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</si>
  <si>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</si>
  <si>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</si>
  <si>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</si>
  <si>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</si>
  <si>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</si>
  <si>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</si>
  <si>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</si>
  <si>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</si>
  <si>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</si>
  <si>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</si>
  <si>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</si>
  <si>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</si>
  <si>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</si>
  <si>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</si>
  <si>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</si>
  <si>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</si>
  <si>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</si>
  <si>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</si>
  <si>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</si>
  <si>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</si>
  <si>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</si>
  <si>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</si>
  <si>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</si>
  <si>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</si>
  <si>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</si>
  <si>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</si>
  <si>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</si>
  <si>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</si>
  <si>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</si>
  <si>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</si>
  <si>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</si>
  <si>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</si>
  <si>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</si>
  <si>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</si>
  <si>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</si>
  <si>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</si>
  <si>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</si>
  <si>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</si>
  <si>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</si>
  <si>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</si>
  <si>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</si>
  <si>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</si>
  <si>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</si>
  <si>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</si>
  <si>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</si>
  <si>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</si>
  <si>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</si>
  <si>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</si>
  <si>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</si>
  <si>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</si>
  <si>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</si>
  <si>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</si>
  <si>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</si>
  <si>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</si>
  <si>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</si>
  <si>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</si>
  <si>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</si>
  <si>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</si>
  <si>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</si>
  <si>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</si>
  <si>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</si>
  <si>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</si>
  <si>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</si>
  <si>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</si>
  <si>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</si>
  <si>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</si>
  <si>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</si>
  <si>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</si>
  <si>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</si>
  <si>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</si>
  <si>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</si>
  <si>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</si>
  <si>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</si>
  <si>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</si>
  <si>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</si>
  <si>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</si>
  <si>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</si>
  <si>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</si>
  <si>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</si>
  <si>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</si>
  <si>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</si>
  <si>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</si>
  <si>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</si>
  <si>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</si>
  <si>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</si>
  <si>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</si>
  <si>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</si>
  <si>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</si>
  <si>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</si>
  <si>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</si>
  <si>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</si>
  <si>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</si>
  <si>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</si>
  <si>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</si>
  <si>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</si>
  <si>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</si>
  <si>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</si>
  <si>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</si>
  <si>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</si>
  <si>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</si>
  <si>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</si>
  <si>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</si>
  <si>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</si>
  <si>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</si>
  <si>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</si>
  <si>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</si>
  <si>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</si>
  <si>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</si>
  <si>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</si>
  <si>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</si>
  <si>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</si>
  <si>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</si>
  <si>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</si>
  <si>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</si>
  <si>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</si>
  <si>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</si>
  <si>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</si>
  <si>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</si>
  <si>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</si>
  <si>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</si>
  <si>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</si>
  <si>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</si>
  <si>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</si>
  <si>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</si>
  <si>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</si>
  <si>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</si>
  <si>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</si>
  <si>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</si>
  <si>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</si>
  <si>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</si>
  <si>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</si>
  <si>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</si>
  <si>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</si>
  <si>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</si>
  <si>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</si>
  <si>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</si>
  <si>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</si>
  <si>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</si>
  <si>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</si>
  <si>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</si>
  <si>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</si>
  <si>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</si>
  <si>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</si>
  <si>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</si>
  <si>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</si>
  <si>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</si>
  <si>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</si>
  <si>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</si>
  <si>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</si>
  <si>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</si>
  <si>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</si>
  <si>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</si>
  <si>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</si>
  <si>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</si>
  <si>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</si>
  <si>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</si>
  <si>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</si>
  <si>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</si>
  <si>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</si>
  <si>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</si>
  <si>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</si>
  <si>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</si>
  <si>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</si>
  <si>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</si>
  <si>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</si>
  <si>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</si>
  <si>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</si>
  <si>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</si>
  <si>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</si>
  <si>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</si>
  <si>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</si>
  <si>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</si>
  <si>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</si>
  <si>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</si>
  <si>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</si>
  <si>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</si>
  <si>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</si>
  <si>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</si>
  <si>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</si>
  <si>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</si>
  <si>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</si>
  <si>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</si>
  <si>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</si>
  <si>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</si>
  <si>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</si>
  <si>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</si>
  <si>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</si>
  <si>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</si>
  <si>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</si>
  <si>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</si>
  <si>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</si>
  <si>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</si>
  <si>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</si>
  <si>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</si>
  <si>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</si>
  <si>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</si>
  <si>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</si>
  <si>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</si>
  <si>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</si>
  <si>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</si>
  <si>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</si>
  <si>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</si>
  <si>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</si>
  <si>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</si>
  <si>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</si>
  <si>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</si>
  <si>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</si>
  <si>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</si>
  <si>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</si>
  <si>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</si>
  <si>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</si>
  <si>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</si>
  <si>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</si>
  <si>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</si>
  <si>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</si>
  <si>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</si>
  <si>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</si>
  <si>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</si>
  <si>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</si>
  <si>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</si>
  <si>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</si>
  <si>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</si>
  <si>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</si>
  <si>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</si>
  <si>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</si>
  <si>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</si>
  <si>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</si>
  <si>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</si>
  <si>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</si>
  <si>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</si>
  <si>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</si>
  <si>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</si>
  <si>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</si>
  <si>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</si>
  <si>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</si>
  <si>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</si>
  <si>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</si>
  <si>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</si>
  <si>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</si>
  <si>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</si>
  <si>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</si>
  <si>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</si>
  <si>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</si>
  <si>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</si>
  <si>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</si>
  <si>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</si>
  <si>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</si>
  <si>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</si>
  <si>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</si>
  <si>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</si>
  <si>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</si>
  <si>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</si>
  <si>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</si>
  <si>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</si>
  <si>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</si>
  <si>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</si>
  <si>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</si>
  <si>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</si>
  <si>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</si>
  <si>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</si>
  <si>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</si>
  <si>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</si>
  <si>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</si>
  <si>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</si>
  <si>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</si>
  <si>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</si>
  <si>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</si>
  <si>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</si>
  <si>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</si>
  <si>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</si>
  <si>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</si>
  <si>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</si>
  <si>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</si>
  <si>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</si>
  <si>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</si>
  <si>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</si>
  <si>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</si>
  <si>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</si>
  <si>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</si>
  <si>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</si>
  <si>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</si>
  <si>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</si>
  <si>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</si>
  <si>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Ctreated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</si>
  <si>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</si>
  <si>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</si>
  <si>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</si>
  <si>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</si>
  <si>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</si>
  <si>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</si>
  <si>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</si>
  <si>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</si>
  <si>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</si>
  <si>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</si>
  <si>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</si>
  <si>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</si>
  <si>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</si>
  <si>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</si>
  <si>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</si>
  <si>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Cancelled</t>
  </si>
  <si>
    <t>Total Projects</t>
  </si>
  <si>
    <t>Percentage Failed</t>
  </si>
  <si>
    <t>Number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</si>
  <si>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</si>
  <si>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</si>
  <si>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</si>
  <si>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</si>
  <si>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</si>
  <si>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</si>
  <si>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</si>
  <si>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</si>
  <si>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</si>
  <si>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</si>
  <si>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</si>
  <si>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</si>
  <si>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</si>
  <si>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Succesful</t>
  </si>
  <si>
    <t>Percentage Succesful</t>
  </si>
  <si>
    <t xml:space="preserve">Number successful </t>
  </si>
  <si>
    <t>Numberf failed</t>
  </si>
  <si>
    <t>Number live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</si>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</sst>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;@"/>
    <numFmt numFmtId="165" formatCode="[$-409]mmm\-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  <font>
      <sz val="12"/>
      <color rgb="FF0A0101"/>
      <name val="Courier New"/>
      <family val="1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/>
    <xf numFmtId="49" fontId="0" fillId="0" borderId="0" xfId="0" applyNumberFormat="1" applyAlignment="1"/>
    <xf numFmtId="0" fontId="0" fillId="0" borderId="0" xfId="0" pivotButton="1"/>
    <xf numFmtId="164" fontId="2" fillId="0" borderId="0" xfId="0" applyNumberFormat="1" applyFont="1"/>
    <xf numFmtId="164" fontId="3" fillId="0" borderId="0" xfId="0" applyNumberFormat="1" applyFont="1"/>
    <xf numFmtId="165" fontId="0" fillId="0" borderId="0" xfId="0" pivotButton="1" applyNumberFormat="1"/>
    <xf numFmtId="165" fontId="0" fillId="0" borderId="0" xfId="0" applyNumberFormat="1" applyAlignment="1">
      <alignment horizontal="left"/>
    </xf>
    <xf numFmtId="165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9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12">
    <dxf>
      <numFmt numFmtId="165" formatCode="[$-409]mmm\-yy;@"/>
    </dxf>
    <dxf>
      <numFmt numFmtId="165" formatCode="[$-409]mmm\-yy;@"/>
    </dxf>
    <dxf>
      <numFmt numFmtId="165" formatCode="[$-409]mmm\-yy;@"/>
    </dxf>
    <dxf>
      <numFmt numFmtId="165" formatCode="[$-409]mmm\-yy;@"/>
    </dxf>
    <dxf>
      <font>
        <color auto="1"/>
      </font>
      <fill>
        <patternFill>
          <bgColor rgb="FFC0000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00B050"/>
        </patternFill>
      </fill>
    </dxf>
    <dxf>
      <numFmt numFmtId="165" formatCode="[$-409]mmm\-yy;@"/>
    </dxf>
    <dxf>
      <numFmt numFmtId="165" formatCode="[$-409]mmm\-yy;@"/>
    </dxf>
    <dxf>
      <numFmt numFmtId="165" formatCode="[$-409]mmm\-yy;@"/>
    </dxf>
    <dxf>
      <numFmt numFmtId="165" formatCode="[$-409]mmm\-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microsoft.com/office/2007/relationships/slicerCache" Target="slicerCaches/slicerCache3.xml"/><Relationship Id="rId12" Type="http://schemas.microsoft.com/office/2007/relationships/slicerCache" Target="slicerCaches/slicerCache4.xml"/><Relationship Id="rId13" Type="http://schemas.microsoft.com/office/2007/relationships/slicerCache" Target="slicerCaches/slicerCache5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Relationship Id="rId9" Type="http://schemas.microsoft.com/office/2007/relationships/slicerCache" Target="slicerCaches/slicerCache1.xml"/><Relationship Id="rId10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per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Category!$B$6:$B$14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Category!$C$5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Category!$C$6:$C$14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Category!$D$5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Category!$D$6:$D$14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Category!$E$5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Category!$E$6:$E$14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7245488"/>
        <c:axId val="-1846420368"/>
      </c:barChart>
      <c:catAx>
        <c:axId val="-198724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46420368"/>
        <c:crosses val="autoZero"/>
        <c:auto val="1"/>
        <c:lblAlgn val="ctr"/>
        <c:lblOffset val="100"/>
        <c:noMultiLvlLbl val="0"/>
      </c:catAx>
      <c:valAx>
        <c:axId val="-184642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724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per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'Sub-Category'!$C$5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'Sub-Category'!$D$5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'Sub-Category'!$E$5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837179456"/>
        <c:axId val="-1837238560"/>
      </c:barChart>
      <c:catAx>
        <c:axId val="-1837179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37238560"/>
        <c:crosses val="autoZero"/>
        <c:auto val="1"/>
        <c:lblAlgn val="ctr"/>
        <c:lblOffset val="100"/>
        <c:noMultiLvlLbl val="0"/>
      </c:catAx>
      <c:valAx>
        <c:axId val="-183723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3717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Overview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overiview'!$B$5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'Total overiview'!$A$6:$A$17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'Total overiview'!$B$6:$B$17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'Total overiview'!$C$5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'Total overiview'!$A$6:$A$17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'Total overiview'!$C$6:$C$17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'Total overiview'!$D$5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'Total overiview'!$A$6:$A$17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'Total overiview'!$D$6:$D$17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'Total overiview'!$E$5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'Total overiview'!$A$6:$A$17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'Total overiview'!$E$6:$E$17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79464256"/>
        <c:axId val="-1879472832"/>
      </c:lineChart>
      <c:catAx>
        <c:axId val="-1879464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9472832"/>
        <c:crosses val="autoZero"/>
        <c:auto val="1"/>
        <c:lblAlgn val="ctr"/>
        <c:lblOffset val="100"/>
        <c:noMultiLvlLbl val="0"/>
      </c:catAx>
      <c:valAx>
        <c:axId val="-187947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946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06697232"/>
        <c:axId val="-1852495392"/>
      </c:lineChart>
      <c:catAx>
        <c:axId val="-1906697232"/>
        <c:scaling>
          <c:orientation val="minMax"/>
        </c:scaling>
        <c:delete val="0"/>
        <c:axPos val="b"/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52495392"/>
        <c:crosses val="autoZero"/>
        <c:auto val="1"/>
        <c:lblAlgn val="ctr"/>
        <c:lblOffset val="100"/>
        <c:noMultiLvlLbl val="0"/>
      </c:catAx>
      <c:valAx>
        <c:axId val="-185249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669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1</xdr:row>
      <xdr:rowOff>165100</xdr:rowOff>
    </xdr:from>
    <xdr:to>
      <xdr:col>13</xdr:col>
      <xdr:colOff>584200</xdr:colOff>
      <xdr:row>20</xdr:row>
      <xdr:rowOff>139700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12700</xdr:colOff>
      <xdr:row>2</xdr:row>
      <xdr:rowOff>38100</xdr:rowOff>
    </xdr:from>
    <xdr:to>
      <xdr:col>17</xdr:col>
      <xdr:colOff>190500</xdr:colOff>
      <xdr:row>14</xdr:row>
      <xdr:rowOff>180969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0" y="32385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6</xdr:row>
      <xdr:rowOff>158750</xdr:rowOff>
    </xdr:from>
    <xdr:to>
      <xdr:col>13</xdr:col>
      <xdr:colOff>419100</xdr:colOff>
      <xdr:row>21</xdr:row>
      <xdr:rowOff>44450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203200</xdr:colOff>
      <xdr:row>21</xdr:row>
      <xdr:rowOff>101600</xdr:rowOff>
    </xdr:from>
    <xdr:to>
      <xdr:col>11</xdr:col>
      <xdr:colOff>381000</xdr:colOff>
      <xdr:row>34</xdr:row>
      <xdr:rowOff>53969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ount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23100" y="41021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11</xdr:col>
      <xdr:colOff>431800</xdr:colOff>
      <xdr:row>21</xdr:row>
      <xdr:rowOff>88900</xdr:rowOff>
    </xdr:from>
    <xdr:to>
      <xdr:col>13</xdr:col>
      <xdr:colOff>609600</xdr:colOff>
      <xdr:row>34</xdr:row>
      <xdr:rowOff>41269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02700" y="40894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184150</xdr:rowOff>
    </xdr:from>
    <xdr:to>
      <xdr:col>13</xdr:col>
      <xdr:colOff>736600</xdr:colOff>
      <xdr:row>16</xdr:row>
      <xdr:rowOff>69850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330200</xdr:colOff>
      <xdr:row>1</xdr:row>
      <xdr:rowOff>177800</xdr:rowOff>
    </xdr:from>
    <xdr:to>
      <xdr:col>18</xdr:col>
      <xdr:colOff>584200</xdr:colOff>
      <xdr:row>14</xdr:row>
      <xdr:rowOff>130169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95200" y="3683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14</xdr:col>
      <xdr:colOff>12700</xdr:colOff>
      <xdr:row>1</xdr:row>
      <xdr:rowOff>177800</xdr:rowOff>
    </xdr:from>
    <xdr:to>
      <xdr:col>16</xdr:col>
      <xdr:colOff>266700</xdr:colOff>
      <xdr:row>14</xdr:row>
      <xdr:rowOff>130169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Year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02900" y="3683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895350</xdr:colOff>
      <xdr:row>14</xdr:row>
      <xdr:rowOff>0</xdr:rowOff>
    </xdr:from>
    <xdr:to>
      <xdr:col>7</xdr:col>
      <xdr:colOff>1530350</xdr:colOff>
      <xdr:row>28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45.655254861114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 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046.506049537034" createdVersion="4" refreshedVersion="4" minRefreshableVersion="3" recordCount="4114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 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t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5.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5.99999999999999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4.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.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.00000000000003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.00000000000003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2.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7.999999999999993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2.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3.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2.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5.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3.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3.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5.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9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8.999999999999996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9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9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00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3.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.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5.05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4.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9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9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000000000000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000000000000004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00000000000000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9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8.999999999999996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00000000000000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00000000000002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9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00000000000000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9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2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8.999999999999996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0000000000000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9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3.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5.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2.99999999999997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9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5.99999999999994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4.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4.9999999999999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99999999999996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8.99999999999999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9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.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4.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9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.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99999999999999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9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4.9999999999999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5.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00000000000000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3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1.99999999999994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2.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0.99999999999997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5.99999999999997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5.99999999999994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00000000000006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2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4.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2.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999999999999996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000000000000004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000000000000004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9"/>
    <n v="63.57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.99999999999994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1.9999999999999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3.99999999999999"/>
    <n v="55.8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00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00000000000003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99999999999999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3.4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6.99999999999994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4.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5.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2.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2.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9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.0000000000000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2.22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7.15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0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5.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.99999999999989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8.999999999999996"/>
    <n v="40.61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000000000000002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00000000000000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2.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9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00000000000002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2.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5.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00000000000002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6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7.99999999999999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5.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3.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5.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5.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4.99999999999999"/>
    <n v="58.69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3.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5.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5.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2.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99.79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2.21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2.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4.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.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3.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2.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3.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5.63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5.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4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9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2.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9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0000000000000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9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6.999999999999993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9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999999999999996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9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999999999999996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.00000000000001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00000000000001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.00000000000001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.00000000000001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0000000000001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5.99999999999999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.00000000000001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99999999999999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5.99999999999999"/>
    <n v="116.25"/>
    <x v="0"/>
    <s v="shorts"/>
    <x v="67"/>
    <d v="2012-07-15T14:00:04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.0000000000000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9999999999999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4.99999999999999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.99999999999999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.0000000000000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99999999999999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.00000000000003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.00000000000003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99999999999999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2.99999999999999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.000000000000004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7.999999999999993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.000000000000007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99999999999999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2.99999999999999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99999999999999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9999999999999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0000000000000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0000000000000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00000000000001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3.99999999999999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00000000000001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.00000000000001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99999999999997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0000000000000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.00000000000001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99999999999999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99999999999999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9999999999999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2.99999999999999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00000000000001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.00000000000001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99999999999999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.00000000000001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5.99999999999999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000000000000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00000000000001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00000000000001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3.99999999999999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3.99999999999999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.00000000000001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5.99999999999999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9999999999999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00000000000001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00000000000001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.00000000000001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00000000000001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9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.000000000000002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9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.000000000000002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99999999999999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.00000000000001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99999999999999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00000000000001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8.999999999999996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9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.000000000000004"/>
    <n v="55.3"/>
    <x v="2"/>
    <s v="wearables"/>
    <x v="685"/>
    <d v="2015-01-12T20:47:52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999999999999993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9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00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3.99999999999999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.0000000000000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000000000000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.00000000000001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3.99999999999999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00000000000001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.00000000000001"/>
    <n v="85.05"/>
    <x v="4"/>
    <s v="rock"/>
    <x v="795"/>
    <d v="2012-04-07T04:59:00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99999999999999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.00000000000001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4.99999999999999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.00000000000001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9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9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9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00000000000004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000000000000004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000000000000007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9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9999999999999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.00000000000001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.00000000000001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00000000000001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8.999999999999996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000000000000002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00000000000002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9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000000000000002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9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0000000000001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2.99999999999997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0000000000000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00000000000001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9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8.999999999999996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00000000000002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99999999999999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.00000000000001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99999999999999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.0000000000000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.0000000000000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.0000000000000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.00000000000001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.00000000000001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.00000000000001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9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.00000000000001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99999999999999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0000000000000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3.99999999999999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.0000000000000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5.99999999999999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2.99999999999997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.0000000000000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00000000000001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00000000000001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00000000000001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99999999999999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.00000000000001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99999999999999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.00000000000001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00000000000001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9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9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9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9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.00000000000001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5.99999999999994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4.99999999999999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00000000000001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0000000000000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0000000000000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.0000000000000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.00000000000001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.00000000000001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4.99999999999997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00000000000001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99999999999996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.000000000000002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8.999999999999996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9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.99999999999999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.00000000000001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.0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00000000000001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99999999999999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9999999999999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4.99999999999999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.00000000000001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00000000000001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9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.0000000000000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.00000000000001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.99999999999999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.0000000000000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99999999999999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999999999999993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9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.000000000000002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.000000000000002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.000000000000002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9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99999999999999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4.99999999999997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.00000000000001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.00000000000001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5.99999999999999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0000000000000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99999999999999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00000000000001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000000000000002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99999999999999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3.9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00000000000001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9999999999999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.0000000000000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99999999999997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9999999999997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9999999999999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1.99999999999994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9999999999999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99999999999999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99999999999989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2.99999999999999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.00000000000011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9999999999994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0.99999999999997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5.99999999999997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5.99999999999994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00000000000006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99999999999999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9999999999999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.0000000000000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99999999999999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99999999999999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.0000000000000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2.99999999999999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99999999999999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4.99999999999999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2.99999999999999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99999999999997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999999999999996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000000000000004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000000000000004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9"/>
    <n v="63.57"/>
    <x v="6"/>
    <s v="video games"/>
    <x v="2158"/>
    <d v="2013-02-04T20:29:34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99999999999999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00000000000001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8.99999999999994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.00000000000001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1.99999999999994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99999999999999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.00000000000001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0000000000000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3.99999999999999"/>
    <n v="55.8"/>
    <x v="4"/>
    <s v="electronic music"/>
    <x v="2212"/>
    <d v="2013-11-04T01:00:00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0000000000000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99999999999989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99999999999999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99999999999994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0000000000002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99999999999999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00000000000003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00000000000001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.00000000000001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.0000000000000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999999999999996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99999999999997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.00000000000001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6.99999999999994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4.99999999999999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00000000000001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.0000000000000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5.99999999999999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0000000000000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99999999999999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9999999999999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99999999999999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99999999999999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99999999999997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2.99999999999999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00000000000001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9999999999999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.0000000000000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2.99999999999999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.00000000000001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.00000000000001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0000000000000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9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0000000000001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.00000000000003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99999999999999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99999999999989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0000000000000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99999999999999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.00000000000001"/>
    <n v="92.22"/>
    <x v="2"/>
    <s v="makerspaces"/>
    <x v="2667"/>
    <d v="2016-02-10T22:13:36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.000000000000004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000000000000004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00000000000001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5.99999999999999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.00000000000001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99999999999997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7.99999999999989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8.999999999999996"/>
    <n v="40.61"/>
    <x v="3"/>
    <s v="children's books"/>
    <x v="2742"/>
    <d v="2012-05-15T17:16:27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000000000000002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000000000000002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99999999999999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1.0000000000000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99999999999999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0000000000000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2.99999999999999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.0000000000000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99999999999999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0000000000000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9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00000000000002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.00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99999999999999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9999999999999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99999999999999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00000000000001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00000000000001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.00000000000001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99999999999999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2.99999999999999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5.99999999999999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.00000000000001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99999999999999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.00000000000001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.00000000000001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00000000000001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000000000001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00000000000001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00000000000002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.000000000000002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6.999999999999993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7.999999999999993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.00000000000001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9999999999999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0000000000000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5.99999999999999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00000000000001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.00000000000001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.00000000000001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99999999999999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3.99999999999999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5.99999999999999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.000000000000007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5.99999999999999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.00000000000001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.00000000000001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00000000000001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4.99999999999999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0000000000000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.0000000000000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00000000000001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00000000000001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.0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3.99999999999999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00000000000001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5.99999999999999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9999999999999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.00000000000001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5.99999999999999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s v="plays"/>
    <x v="3315"/>
    <d v="2016-05-06T07:17:21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99999999999999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00000000000001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2.99999999999999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.00000000000001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99999999999999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000000000000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.00000000000001"/>
    <n v="99.79"/>
    <x v="1"/>
    <s v="plays"/>
    <x v="3402"/>
    <d v="2015-11-12T02:31:00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.00000000000001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00000000000001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.00000000000001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.00000000000001"/>
    <n v="52.21"/>
    <x v="1"/>
    <s v="plays"/>
    <x v="3432"/>
    <d v="2016-02-05T22:00:00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.00000000000001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2.99999999999999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2.99999999999999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4.99999999999999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99999999999999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3.99999999999999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99999999999999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.00000000000001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0000000000001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99999999999999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3.99999999999999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2.99999999999999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.00000000000001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3.99999999999999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99999999999999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.00000000000001"/>
    <n v="135.63"/>
    <x v="1"/>
    <s v="plays"/>
    <x v="3583"/>
    <d v="2016-04-18T09:13:25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99999999999999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00000000000001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.0000000000000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00000000000001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99999999999999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.00000000000001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9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99999999999997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5.99999999999999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.0000000000000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00000000000001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4.99999999999999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.00000000000001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99999999999999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000000000000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99999999999999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.00000000000001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.0000000000000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00000000000001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.0000000000000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00000000000001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0000000000000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9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000000000000004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.00000000000001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00000000000001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2.99999999999999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00000000000001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.00000000000001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.0000000000000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.00000000000001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0000000000001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0000000000001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99999999999999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9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000000000000002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9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6.999999999999993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9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00000000000004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9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999999999999996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9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999999999999996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 " fld="5" subtotal="count" baseField="0" baseItem="0"/>
  </dataFields>
  <formats count="4">
    <format dxfId="11">
      <pivotArea field="16" type="button" dataOnly="0" labelOnly="1" outline="0" axis="axisPage" fieldPosition="0"/>
    </format>
    <format dxfId="10">
      <pivotArea type="origin" dataOnly="0" labelOnly="1" outline="0" fieldPosition="0"/>
    </format>
    <format dxfId="9">
      <pivotArea field="18" type="button" dataOnly="0" labelOnly="1" outline="0" axis="axisRow" fieldPosition="0"/>
    </format>
    <format dxfId="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2" name="PivotTable1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1" sourceName="country">
  <pivotTables>
    <pivotTable tabId="3" name="PivotTable2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ub_Category" sourceName="Sub-Category">
  <pivotTables>
    <pivotTable tabId="3" name="PivotTable2"/>
  </pivotTables>
  <data>
    <tabular pivotCacheId="1">
      <items count="41">
        <i x="5" s="1"/>
        <i x="25" s="1"/>
        <i x="16" s="1"/>
        <i x="39" s="1"/>
        <i x="35" s="1"/>
        <i x="4" s="1"/>
        <i x="3" s="1"/>
        <i x="15" s="1"/>
        <i x="28" s="1"/>
        <i x="10" s="1"/>
        <i x="19" s="1"/>
        <i x="29" s="1"/>
        <i x="30" s="1"/>
        <i x="14" s="1"/>
        <i x="13" s="1"/>
        <i x="37" s="1"/>
        <i x="12" s="1"/>
        <i x="18" s="1"/>
        <i x="40" s="1"/>
        <i x="24" s="1"/>
        <i x="9" s="1"/>
        <i x="31" s="1"/>
        <i x="20" s="1"/>
        <i x="26" s="1"/>
        <i x="6" s="1"/>
        <i x="27" s="1"/>
        <i x="23" s="1"/>
        <i x="34" s="1"/>
        <i x="11" s="1"/>
        <i x="2" s="1"/>
        <i x="1" s="1"/>
        <i x="33" s="1"/>
        <i x="36" s="1"/>
        <i x="38" s="1"/>
        <i x="32" s="1"/>
        <i x="0" s="1"/>
        <i x="22" s="1"/>
        <i x="17" s="1"/>
        <i x="8" s="1"/>
        <i x="7" s="1"/>
        <i x="2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4" name="PivotTable3"/>
  </pivotTables>
  <data>
    <tabular pivotCacheId="2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s" sourceName="Years">
  <pivotTables>
    <pivotTable tabId="4" name="PivotTable3"/>
  </pivotTables>
  <data>
    <tabular pivotCacheId="2">
      <items count="9">
        <i x="8" s="1"/>
        <i x="7" s="1"/>
        <i x="6" s="1"/>
        <i x="5" s="1"/>
        <i x="4" s="1"/>
        <i x="3" s="1"/>
        <i x="0" s="1"/>
        <i x="2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" cache="Slicer_country" caption="country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 1" cache="Slicer_country1" caption="country" rowHeight="230716"/>
  <slicer name="Sub-Category" cache="Slicer_Sub_Category" caption="Sub-Category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" cache="Slicer_Category" caption="Category" rowHeight="230716"/>
  <slicer name="Years" cache="Slicer_Years" caption="Years" rowHeight="230716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Relationship Id="rId3" Type="http://schemas.microsoft.com/office/2007/relationships/slicer" Target="../slicers/slicer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2:F15"/>
  <sheetViews>
    <sheetView workbookViewId="0">
      <selection activeCell="A4" sqref="A4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2" spans="1:6" x14ac:dyDescent="0.2">
      <c r="A2" s="11" t="s">
        <v>8223</v>
      </c>
      <c r="B2" t="s">
        <v>8364</v>
      </c>
    </row>
    <row r="4" spans="1:6" x14ac:dyDescent="0.2">
      <c r="A4" s="11" t="s">
        <v>8360</v>
      </c>
      <c r="B4" s="11" t="s">
        <v>8363</v>
      </c>
    </row>
    <row r="5" spans="1:6" x14ac:dyDescent="0.2">
      <c r="A5" s="11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7" t="s">
        <v>8310</v>
      </c>
      <c r="B6" s="5">
        <v>40</v>
      </c>
      <c r="C6" s="5">
        <v>180</v>
      </c>
      <c r="D6" s="5"/>
      <c r="E6" s="5">
        <v>300</v>
      </c>
      <c r="F6" s="5">
        <v>520</v>
      </c>
    </row>
    <row r="7" spans="1:6" x14ac:dyDescent="0.2">
      <c r="A7" s="7" t="s">
        <v>8336</v>
      </c>
      <c r="B7" s="5">
        <v>20</v>
      </c>
      <c r="C7" s="5">
        <v>140</v>
      </c>
      <c r="D7" s="5">
        <v>6</v>
      </c>
      <c r="E7" s="5">
        <v>34</v>
      </c>
      <c r="F7" s="5">
        <v>200</v>
      </c>
    </row>
    <row r="8" spans="1:6" x14ac:dyDescent="0.2">
      <c r="A8" s="7" t="s">
        <v>8333</v>
      </c>
      <c r="B8" s="5"/>
      <c r="C8" s="5">
        <v>140</v>
      </c>
      <c r="D8" s="5"/>
      <c r="E8" s="5">
        <v>80</v>
      </c>
      <c r="F8" s="5">
        <v>220</v>
      </c>
    </row>
    <row r="9" spans="1:6" x14ac:dyDescent="0.2">
      <c r="A9" s="7" t="s">
        <v>8331</v>
      </c>
      <c r="B9" s="5">
        <v>24</v>
      </c>
      <c r="C9" s="5"/>
      <c r="D9" s="5"/>
      <c r="E9" s="5"/>
      <c r="F9" s="5">
        <v>24</v>
      </c>
    </row>
    <row r="10" spans="1:6" x14ac:dyDescent="0.2">
      <c r="A10" s="7" t="s">
        <v>8325</v>
      </c>
      <c r="B10" s="5">
        <v>20</v>
      </c>
      <c r="C10" s="5">
        <v>120</v>
      </c>
      <c r="D10" s="5">
        <v>20</v>
      </c>
      <c r="E10" s="5">
        <v>540</v>
      </c>
      <c r="F10" s="5">
        <v>700</v>
      </c>
    </row>
    <row r="11" spans="1:6" x14ac:dyDescent="0.2">
      <c r="A11" s="7" t="s">
        <v>8338</v>
      </c>
      <c r="B11" s="5"/>
      <c r="C11" s="5">
        <v>117</v>
      </c>
      <c r="D11" s="5"/>
      <c r="E11" s="5">
        <v>103</v>
      </c>
      <c r="F11" s="5">
        <v>220</v>
      </c>
    </row>
    <row r="12" spans="1:6" x14ac:dyDescent="0.2">
      <c r="A12" s="7" t="s">
        <v>8322</v>
      </c>
      <c r="B12" s="5">
        <v>30</v>
      </c>
      <c r="C12" s="5">
        <v>127</v>
      </c>
      <c r="D12" s="5"/>
      <c r="E12" s="5">
        <v>80</v>
      </c>
      <c r="F12" s="5">
        <v>237</v>
      </c>
    </row>
    <row r="13" spans="1:6" x14ac:dyDescent="0.2">
      <c r="A13" s="7" t="s">
        <v>8319</v>
      </c>
      <c r="B13" s="5">
        <v>178</v>
      </c>
      <c r="C13" s="5">
        <v>213</v>
      </c>
      <c r="D13" s="5"/>
      <c r="E13" s="5">
        <v>209</v>
      </c>
      <c r="F13" s="5">
        <v>600</v>
      </c>
    </row>
    <row r="14" spans="1:6" x14ac:dyDescent="0.2">
      <c r="A14" s="7" t="s">
        <v>8317</v>
      </c>
      <c r="B14" s="5">
        <v>37</v>
      </c>
      <c r="C14" s="5">
        <v>493</v>
      </c>
      <c r="D14" s="5">
        <v>24</v>
      </c>
      <c r="E14" s="5">
        <v>839</v>
      </c>
      <c r="F14" s="5">
        <v>1393</v>
      </c>
    </row>
    <row r="15" spans="1:6" x14ac:dyDescent="0.2">
      <c r="A15" s="7" t="s">
        <v>8362</v>
      </c>
      <c r="B15" s="5">
        <v>349</v>
      </c>
      <c r="C15" s="5">
        <v>1530</v>
      </c>
      <c r="D15" s="5">
        <v>50</v>
      </c>
      <c r="E15" s="5">
        <v>2185</v>
      </c>
      <c r="F15" s="5">
        <v>4114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2:F47"/>
  <sheetViews>
    <sheetView topLeftCell="A15" workbookViewId="0">
      <selection activeCell="A4" activeCellId="1" sqref="A2:B2 A4:F47"/>
      <pivotSelection pane="bottomRight" showHeader="1" activeRow="3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4.33203125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2" spans="1:6" x14ac:dyDescent="0.2">
      <c r="A2" s="11" t="s">
        <v>8223</v>
      </c>
      <c r="B2" t="s">
        <v>8364</v>
      </c>
    </row>
    <row r="4" spans="1:6" x14ac:dyDescent="0.2">
      <c r="A4" s="11" t="s">
        <v>8360</v>
      </c>
      <c r="B4" s="11" t="s">
        <v>8363</v>
      </c>
    </row>
    <row r="5" spans="1:6" x14ac:dyDescent="0.2">
      <c r="A5" s="11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7" t="s">
        <v>8316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8344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8332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8358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8354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8315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8314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8330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8324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8327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8323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8318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8346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8342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8326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8313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8312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8351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8311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8321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8320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8340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8362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4119"/>
  <sheetViews>
    <sheetView workbookViewId="0">
      <selection activeCell="A4" activeCellId="1" sqref="A1:B2 A4:F18"/>
      <pivotSelection pane="bottomRight" showHeader="1" activeRow="3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2.33203125" style="16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  <col min="7" max="7" width="9" customWidth="1"/>
    <col min="8" max="8" width="11.6640625" customWidth="1"/>
    <col min="9" max="9" width="9" customWidth="1"/>
    <col min="10" max="10" width="11.6640625" customWidth="1"/>
    <col min="11" max="11" width="9" customWidth="1"/>
    <col min="12" max="12" width="11.6640625" customWidth="1"/>
    <col min="13" max="13" width="9" customWidth="1"/>
    <col min="14" max="14" width="11.6640625" customWidth="1"/>
    <col min="15" max="15" width="9" customWidth="1"/>
    <col min="16" max="16" width="11.6640625" customWidth="1"/>
    <col min="17" max="17" width="9" customWidth="1"/>
    <col min="18" max="18" width="11.6640625" customWidth="1"/>
    <col min="19" max="19" width="9" customWidth="1"/>
    <col min="20" max="20" width="11.6640625" customWidth="1"/>
    <col min="21" max="21" width="9.83203125" customWidth="1"/>
    <col min="22" max="22" width="12.5" customWidth="1"/>
    <col min="23" max="23" width="9" customWidth="1"/>
    <col min="24" max="24" width="11.6640625" customWidth="1"/>
    <col min="25" max="25" width="9" customWidth="1"/>
    <col min="26" max="26" width="11.6640625" customWidth="1"/>
    <col min="27" max="27" width="9.83203125" customWidth="1"/>
    <col min="28" max="28" width="12.5" customWidth="1"/>
    <col min="29" max="29" width="9" customWidth="1"/>
    <col min="30" max="30" width="11.6640625" customWidth="1"/>
    <col min="31" max="31" width="9" customWidth="1"/>
    <col min="32" max="32" width="11.6640625" customWidth="1"/>
    <col min="33" max="33" width="9" customWidth="1"/>
    <col min="34" max="34" width="11.6640625" customWidth="1"/>
    <col min="35" max="35" width="9" customWidth="1"/>
    <col min="36" max="36" width="11.6640625" customWidth="1"/>
    <col min="37" max="37" width="8.6640625" customWidth="1"/>
    <col min="38" max="38" width="10.6640625" customWidth="1"/>
    <col min="39" max="39" width="8.6640625" customWidth="1"/>
    <col min="40" max="40" width="10.6640625" customWidth="1"/>
    <col min="41" max="41" width="9" customWidth="1"/>
    <col min="42" max="42" width="11.6640625" customWidth="1"/>
    <col min="43" max="43" width="9" customWidth="1"/>
    <col min="44" max="44" width="11.6640625" customWidth="1"/>
    <col min="45" max="45" width="9" customWidth="1"/>
    <col min="46" max="46" width="11.6640625" customWidth="1"/>
    <col min="47" max="47" width="9" customWidth="1"/>
    <col min="48" max="48" width="11.6640625" customWidth="1"/>
    <col min="49" max="49" width="9" customWidth="1"/>
    <col min="50" max="50" width="11.6640625" customWidth="1"/>
    <col min="51" max="51" width="9" customWidth="1"/>
    <col min="52" max="52" width="11.6640625" customWidth="1"/>
    <col min="53" max="53" width="9" customWidth="1"/>
    <col min="54" max="54" width="11.6640625" customWidth="1"/>
    <col min="55" max="55" width="9" customWidth="1"/>
    <col min="56" max="56" width="11.6640625" customWidth="1"/>
    <col min="57" max="57" width="8.6640625" customWidth="1"/>
    <col min="58" max="58" width="10.6640625" customWidth="1"/>
    <col min="59" max="59" width="9" customWidth="1"/>
    <col min="60" max="60" width="11.6640625" customWidth="1"/>
    <col min="61" max="61" width="8.6640625" customWidth="1"/>
    <col min="62" max="62" width="10.6640625" customWidth="1"/>
    <col min="63" max="63" width="8" customWidth="1"/>
    <col min="64" max="64" width="10.6640625" customWidth="1"/>
    <col min="65" max="65" width="9" customWidth="1"/>
    <col min="66" max="66" width="11.6640625" customWidth="1"/>
    <col min="67" max="67" width="9" customWidth="1"/>
    <col min="68" max="68" width="11.6640625" customWidth="1"/>
    <col min="69" max="69" width="9" customWidth="1"/>
    <col min="70" max="70" width="11.6640625" customWidth="1"/>
    <col min="71" max="71" width="9" customWidth="1"/>
    <col min="72" max="72" width="11.6640625" customWidth="1"/>
    <col min="73" max="73" width="9" customWidth="1"/>
    <col min="74" max="74" width="11.6640625" customWidth="1"/>
    <col min="75" max="75" width="8.6640625" customWidth="1"/>
    <col min="76" max="76" width="10.6640625" customWidth="1"/>
    <col min="77" max="77" width="8" customWidth="1"/>
    <col min="78" max="78" width="10.6640625" customWidth="1"/>
    <col min="79" max="79" width="8.6640625" customWidth="1"/>
    <col min="80" max="80" width="10.6640625" customWidth="1"/>
    <col min="81" max="81" width="8.6640625" customWidth="1"/>
    <col min="82" max="82" width="10.6640625" customWidth="1"/>
    <col min="83" max="83" width="8" customWidth="1"/>
    <col min="84" max="84" width="10.6640625" customWidth="1"/>
    <col min="85" max="85" width="9" customWidth="1"/>
    <col min="86" max="86" width="11.6640625" customWidth="1"/>
    <col min="87" max="87" width="9" customWidth="1"/>
    <col min="88" max="88" width="11.6640625" customWidth="1"/>
    <col min="89" max="89" width="9" customWidth="1"/>
    <col min="90" max="90" width="11.6640625" customWidth="1"/>
    <col min="91" max="91" width="9" customWidth="1"/>
    <col min="92" max="92" width="11.6640625" customWidth="1"/>
    <col min="93" max="93" width="9" customWidth="1"/>
    <col min="94" max="94" width="11.6640625" customWidth="1"/>
    <col min="95" max="95" width="9" customWidth="1"/>
    <col min="96" max="96" width="11.6640625" customWidth="1"/>
    <col min="97" max="97" width="9" customWidth="1"/>
    <col min="98" max="98" width="11.6640625" customWidth="1"/>
    <col min="99" max="99" width="9" customWidth="1"/>
    <col min="100" max="100" width="11.6640625" customWidth="1"/>
    <col min="101" max="101" width="9" customWidth="1"/>
    <col min="102" max="102" width="11.6640625" customWidth="1"/>
    <col min="103" max="103" width="9" customWidth="1"/>
    <col min="104" max="104" width="11.6640625" customWidth="1"/>
    <col min="105" max="105" width="8.6640625" customWidth="1"/>
    <col min="106" max="106" width="10.6640625" customWidth="1"/>
    <col min="107" max="107" width="8" customWidth="1"/>
    <col min="108" max="108" width="10.6640625" customWidth="1"/>
    <col min="109" max="109" width="9" customWidth="1"/>
    <col min="110" max="110" width="11.6640625" customWidth="1"/>
    <col min="111" max="111" width="8.6640625" customWidth="1"/>
    <col min="112" max="112" width="10.6640625" customWidth="1"/>
    <col min="113" max="113" width="8.6640625" customWidth="1"/>
    <col min="114" max="114" width="10.6640625" customWidth="1"/>
    <col min="115" max="115" width="9" customWidth="1"/>
    <col min="116" max="116" width="11.6640625" customWidth="1"/>
    <col min="117" max="117" width="9" customWidth="1"/>
    <col min="118" max="118" width="11.6640625" customWidth="1"/>
    <col min="119" max="119" width="9" customWidth="1"/>
    <col min="120" max="120" width="11.6640625" customWidth="1"/>
    <col min="121" max="121" width="9" customWidth="1"/>
    <col min="122" max="122" width="11.6640625" customWidth="1"/>
    <col min="123" max="123" width="9" customWidth="1"/>
    <col min="124" max="124" width="11.6640625" customWidth="1"/>
    <col min="125" max="125" width="9.83203125" customWidth="1"/>
    <col min="126" max="126" width="12.5" customWidth="1"/>
    <col min="127" max="127" width="9.83203125" customWidth="1"/>
    <col min="128" max="128" width="12.5" customWidth="1"/>
    <col min="129" max="129" width="9.83203125" customWidth="1"/>
    <col min="130" max="130" width="12.5" customWidth="1"/>
    <col min="131" max="131" width="9.83203125" customWidth="1"/>
    <col min="132" max="132" width="12.5" customWidth="1"/>
    <col min="133" max="133" width="9.83203125" customWidth="1"/>
    <col min="134" max="134" width="12.5" customWidth="1"/>
    <col min="135" max="135" width="9" customWidth="1"/>
    <col min="136" max="136" width="11.6640625" customWidth="1"/>
    <col min="137" max="137" width="9.83203125" customWidth="1"/>
    <col min="138" max="138" width="12.5" customWidth="1"/>
    <col min="139" max="139" width="9.83203125" customWidth="1"/>
    <col min="140" max="140" width="12.5" customWidth="1"/>
    <col min="141" max="141" width="9.83203125" customWidth="1"/>
    <col min="142" max="142" width="12.5" customWidth="1"/>
    <col min="143" max="143" width="9.83203125" customWidth="1"/>
    <col min="144" max="144" width="12.5" customWidth="1"/>
    <col min="145" max="145" width="9" customWidth="1"/>
    <col min="146" max="146" width="11.6640625" customWidth="1"/>
    <col min="147" max="147" width="9" customWidth="1"/>
    <col min="148" max="148" width="11.6640625" customWidth="1"/>
    <col min="149" max="149" width="9" customWidth="1"/>
    <col min="150" max="150" width="11.6640625" customWidth="1"/>
    <col min="151" max="151" width="9.83203125" customWidth="1"/>
    <col min="152" max="152" width="12.5" customWidth="1"/>
    <col min="153" max="153" width="9.83203125" customWidth="1"/>
    <col min="154" max="154" width="12.5" customWidth="1"/>
    <col min="155" max="155" width="9.83203125" customWidth="1"/>
    <col min="156" max="156" width="12.5" customWidth="1"/>
    <col min="157" max="157" width="9.83203125" customWidth="1"/>
    <col min="158" max="158" width="12.5" customWidth="1"/>
    <col min="159" max="159" width="9" customWidth="1"/>
    <col min="160" max="160" width="11.6640625" customWidth="1"/>
    <col min="161" max="161" width="9" customWidth="1"/>
    <col min="162" max="162" width="11.6640625" customWidth="1"/>
    <col min="163" max="163" width="9" customWidth="1"/>
    <col min="164" max="164" width="11.6640625" customWidth="1"/>
    <col min="165" max="165" width="9" customWidth="1"/>
    <col min="166" max="166" width="11.6640625" customWidth="1"/>
    <col min="167" max="167" width="9" customWidth="1"/>
    <col min="168" max="168" width="11.6640625" customWidth="1"/>
    <col min="169" max="169" width="9" customWidth="1"/>
    <col min="170" max="170" width="11.6640625" customWidth="1"/>
    <col min="171" max="171" width="9" customWidth="1"/>
    <col min="172" max="172" width="11.6640625" customWidth="1"/>
    <col min="173" max="173" width="9" customWidth="1"/>
    <col min="174" max="174" width="11.6640625" customWidth="1"/>
    <col min="175" max="175" width="9" customWidth="1"/>
    <col min="176" max="176" width="11.6640625" customWidth="1"/>
    <col min="177" max="177" width="9" customWidth="1"/>
    <col min="178" max="178" width="11.6640625" customWidth="1"/>
    <col min="179" max="179" width="9" customWidth="1"/>
    <col min="180" max="180" width="11.6640625" customWidth="1"/>
    <col min="181" max="181" width="9" customWidth="1"/>
    <col min="182" max="182" width="11.6640625" customWidth="1"/>
    <col min="183" max="183" width="8.6640625" customWidth="1"/>
    <col min="184" max="184" width="10.6640625" customWidth="1"/>
    <col min="185" max="185" width="9" customWidth="1"/>
    <col min="186" max="186" width="11.6640625" customWidth="1"/>
    <col min="187" max="187" width="9" customWidth="1"/>
    <col min="188" max="188" width="11.6640625" customWidth="1"/>
    <col min="189" max="189" width="9" customWidth="1"/>
    <col min="190" max="190" width="11.6640625" customWidth="1"/>
    <col min="191" max="191" width="9" customWidth="1"/>
    <col min="192" max="192" width="11.6640625" customWidth="1"/>
    <col min="193" max="193" width="9" customWidth="1"/>
    <col min="194" max="194" width="11.6640625" customWidth="1"/>
    <col min="195" max="195" width="9" customWidth="1"/>
    <col min="196" max="196" width="11.6640625" customWidth="1"/>
    <col min="197" max="197" width="9" customWidth="1"/>
    <col min="198" max="198" width="11.6640625" customWidth="1"/>
    <col min="199" max="199" width="9" customWidth="1"/>
    <col min="200" max="200" width="11.6640625" customWidth="1"/>
    <col min="201" max="201" width="9" customWidth="1"/>
    <col min="202" max="202" width="11.6640625" customWidth="1"/>
    <col min="203" max="203" width="9" customWidth="1"/>
    <col min="204" max="204" width="11.6640625" customWidth="1"/>
    <col min="205" max="205" width="9" customWidth="1"/>
    <col min="206" max="206" width="11.6640625" customWidth="1"/>
    <col min="207" max="207" width="9" customWidth="1"/>
    <col min="208" max="208" width="11.6640625" customWidth="1"/>
    <col min="209" max="209" width="9" customWidth="1"/>
    <col min="210" max="210" width="11.6640625" customWidth="1"/>
    <col min="211" max="211" width="9" customWidth="1"/>
    <col min="212" max="212" width="11.6640625" customWidth="1"/>
    <col min="213" max="213" width="9" customWidth="1"/>
    <col min="214" max="214" width="11.6640625" customWidth="1"/>
    <col min="215" max="215" width="9" customWidth="1"/>
    <col min="216" max="216" width="11.6640625" customWidth="1"/>
    <col min="217" max="217" width="8.6640625" customWidth="1"/>
    <col min="218" max="218" width="10.6640625" customWidth="1"/>
    <col min="219" max="219" width="8.6640625" customWidth="1"/>
    <col min="220" max="220" width="10.6640625" customWidth="1"/>
    <col min="221" max="221" width="8.6640625" customWidth="1"/>
    <col min="222" max="222" width="10.6640625" customWidth="1"/>
    <col min="223" max="223" width="8.6640625" customWidth="1"/>
    <col min="224" max="224" width="10.6640625" customWidth="1"/>
    <col min="225" max="225" width="8.6640625" customWidth="1"/>
    <col min="226" max="226" width="10.6640625" customWidth="1"/>
    <col min="227" max="227" width="8.6640625" customWidth="1"/>
    <col min="228" max="228" width="10.6640625" customWidth="1"/>
    <col min="229" max="229" width="8.6640625" customWidth="1"/>
    <col min="230" max="230" width="10.6640625" customWidth="1"/>
    <col min="231" max="231" width="9" customWidth="1"/>
    <col min="232" max="232" width="11.6640625" customWidth="1"/>
    <col min="233" max="233" width="9" customWidth="1"/>
    <col min="234" max="234" width="11.6640625" customWidth="1"/>
    <col min="235" max="235" width="9" customWidth="1"/>
    <col min="236" max="236" width="11.6640625" customWidth="1"/>
    <col min="237" max="237" width="9" customWidth="1"/>
    <col min="238" max="238" width="11.6640625" customWidth="1"/>
    <col min="239" max="239" width="9" customWidth="1"/>
    <col min="240" max="240" width="11.6640625" customWidth="1"/>
    <col min="241" max="241" width="9" customWidth="1"/>
    <col min="242" max="242" width="11.6640625" customWidth="1"/>
    <col min="243" max="243" width="8.6640625" customWidth="1"/>
    <col min="244" max="244" width="10.6640625" customWidth="1"/>
    <col min="245" max="245" width="8.6640625" customWidth="1"/>
    <col min="246" max="246" width="10.6640625" customWidth="1"/>
    <col min="247" max="247" width="8.6640625" customWidth="1"/>
    <col min="248" max="248" width="10.6640625" customWidth="1"/>
    <col min="249" max="249" width="8.6640625" customWidth="1"/>
    <col min="250" max="250" width="10.6640625" customWidth="1"/>
    <col min="251" max="251" width="8.6640625" customWidth="1"/>
    <col min="252" max="252" width="10.6640625" customWidth="1"/>
    <col min="253" max="253" width="8" customWidth="1"/>
    <col min="254" max="254" width="10.6640625" customWidth="1"/>
    <col min="255" max="255" width="8" customWidth="1"/>
    <col min="256" max="256" width="10.6640625" customWidth="1"/>
    <col min="257" max="257" width="9" customWidth="1"/>
    <col min="258" max="258" width="11.6640625" customWidth="1"/>
    <col min="259" max="259" width="9" customWidth="1"/>
    <col min="260" max="260" width="11.6640625" customWidth="1"/>
    <col min="261" max="261" width="9" customWidth="1"/>
    <col min="262" max="262" width="11.6640625" customWidth="1"/>
    <col min="263" max="263" width="9" customWidth="1"/>
    <col min="264" max="264" width="11.6640625" customWidth="1"/>
    <col min="265" max="265" width="9" customWidth="1"/>
    <col min="266" max="266" width="11.6640625" customWidth="1"/>
    <col min="267" max="267" width="9" customWidth="1"/>
    <col min="268" max="268" width="11.6640625" customWidth="1"/>
    <col min="269" max="269" width="9" customWidth="1"/>
    <col min="270" max="270" width="11.6640625" customWidth="1"/>
    <col min="271" max="271" width="9" customWidth="1"/>
    <col min="272" max="272" width="11.6640625" customWidth="1"/>
    <col min="273" max="273" width="9" customWidth="1"/>
    <col min="274" max="274" width="11.6640625" customWidth="1"/>
    <col min="275" max="275" width="9" customWidth="1"/>
    <col min="276" max="276" width="11.6640625" customWidth="1"/>
    <col min="277" max="277" width="9" customWidth="1"/>
    <col min="278" max="278" width="11.6640625" customWidth="1"/>
    <col min="279" max="279" width="8.6640625" customWidth="1"/>
    <col min="280" max="280" width="10.6640625" customWidth="1"/>
    <col min="281" max="281" width="8.6640625" customWidth="1"/>
    <col min="282" max="282" width="10.6640625" customWidth="1"/>
    <col min="283" max="283" width="8.6640625" customWidth="1"/>
    <col min="284" max="284" width="10.6640625" customWidth="1"/>
    <col min="285" max="285" width="8" customWidth="1"/>
    <col min="286" max="286" width="10.6640625" customWidth="1"/>
    <col min="287" max="287" width="8.6640625" customWidth="1"/>
    <col min="288" max="288" width="10.6640625" customWidth="1"/>
    <col min="289" max="289" width="8" customWidth="1"/>
    <col min="290" max="290" width="10.6640625" customWidth="1"/>
    <col min="291" max="291" width="9" customWidth="1"/>
    <col min="292" max="292" width="11.6640625" customWidth="1"/>
    <col min="293" max="293" width="9" customWidth="1"/>
    <col min="294" max="294" width="11.6640625" customWidth="1"/>
    <col min="295" max="295" width="9" customWidth="1"/>
    <col min="296" max="296" width="11.6640625" customWidth="1"/>
    <col min="297" max="297" width="9" customWidth="1"/>
    <col min="298" max="298" width="11.6640625" customWidth="1"/>
    <col min="299" max="299" width="9" customWidth="1"/>
    <col min="300" max="300" width="11.6640625" customWidth="1"/>
    <col min="301" max="301" width="9" customWidth="1"/>
    <col min="302" max="302" width="11.6640625" customWidth="1"/>
    <col min="303" max="303" width="9" customWidth="1"/>
    <col min="304" max="304" width="11.6640625" customWidth="1"/>
    <col min="305" max="305" width="9" customWidth="1"/>
    <col min="306" max="306" width="11.6640625" customWidth="1"/>
    <col min="307" max="307" width="9" customWidth="1"/>
    <col min="308" max="308" width="11.6640625" customWidth="1"/>
    <col min="309" max="309" width="9" customWidth="1"/>
    <col min="310" max="310" width="11.6640625" customWidth="1"/>
    <col min="311" max="311" width="8.6640625" customWidth="1"/>
    <col min="312" max="312" width="10.6640625" customWidth="1"/>
    <col min="313" max="313" width="8.6640625" customWidth="1"/>
    <col min="314" max="314" width="10.6640625" customWidth="1"/>
    <col min="315" max="315" width="8.6640625" customWidth="1"/>
    <col min="316" max="316" width="10.6640625" customWidth="1"/>
    <col min="317" max="317" width="8" customWidth="1"/>
    <col min="318" max="318" width="10.6640625" customWidth="1"/>
    <col min="319" max="319" width="8.6640625" customWidth="1"/>
    <col min="320" max="320" width="10.6640625" customWidth="1"/>
    <col min="321" max="321" width="8.6640625" customWidth="1"/>
    <col min="322" max="322" width="10.6640625" customWidth="1"/>
    <col min="323" max="323" width="9" customWidth="1"/>
    <col min="324" max="324" width="11.6640625" customWidth="1"/>
    <col min="325" max="325" width="9" customWidth="1"/>
    <col min="326" max="326" width="11.6640625" customWidth="1"/>
    <col min="327" max="327" width="9" customWidth="1"/>
    <col min="328" max="328" width="11.6640625" customWidth="1"/>
    <col min="329" max="329" width="9" customWidth="1"/>
    <col min="330" max="330" width="11.6640625" customWidth="1"/>
    <col min="331" max="331" width="9" customWidth="1"/>
    <col min="332" max="332" width="11.6640625" customWidth="1"/>
    <col min="333" max="333" width="9" customWidth="1"/>
    <col min="334" max="334" width="11.6640625" customWidth="1"/>
    <col min="335" max="335" width="9" customWidth="1"/>
    <col min="336" max="336" width="11.6640625" customWidth="1"/>
    <col min="337" max="337" width="9" customWidth="1"/>
    <col min="338" max="338" width="11.6640625" customWidth="1"/>
    <col min="339" max="339" width="9" customWidth="1"/>
    <col min="340" max="340" width="11.6640625" customWidth="1"/>
    <col min="341" max="341" width="9" customWidth="1"/>
    <col min="342" max="342" width="11.6640625" customWidth="1"/>
    <col min="343" max="343" width="9" customWidth="1"/>
    <col min="344" max="344" width="11.6640625" customWidth="1"/>
    <col min="345" max="345" width="8.6640625" customWidth="1"/>
    <col min="346" max="346" width="10.6640625" customWidth="1"/>
    <col min="347" max="347" width="8.6640625" customWidth="1"/>
    <col min="348" max="348" width="10.6640625" customWidth="1"/>
    <col min="349" max="349" width="8" customWidth="1"/>
    <col min="350" max="350" width="10.6640625" customWidth="1"/>
    <col min="351" max="351" width="8.6640625" customWidth="1"/>
    <col min="352" max="352" width="10.6640625" customWidth="1"/>
    <col min="353" max="353" width="8.6640625" customWidth="1"/>
    <col min="354" max="354" width="10.6640625" customWidth="1"/>
    <col min="355" max="355" width="8.6640625" customWidth="1"/>
    <col min="356" max="356" width="10.6640625" customWidth="1"/>
    <col min="357" max="357" width="8.6640625" customWidth="1"/>
    <col min="358" max="358" width="10.6640625" customWidth="1"/>
    <col min="359" max="359" width="8.6640625" customWidth="1"/>
    <col min="360" max="360" width="10.6640625" customWidth="1"/>
    <col min="361" max="361" width="9" customWidth="1"/>
    <col min="362" max="362" width="11.6640625" customWidth="1"/>
    <col min="363" max="363" width="9" customWidth="1"/>
    <col min="364" max="364" width="11.6640625" customWidth="1"/>
    <col min="365" max="365" width="9" customWidth="1"/>
    <col min="366" max="366" width="11.6640625" customWidth="1"/>
    <col min="367" max="367" width="9" customWidth="1"/>
    <col min="368" max="368" width="11.6640625" customWidth="1"/>
    <col min="369" max="369" width="9" customWidth="1"/>
    <col min="370" max="370" width="11.6640625" customWidth="1"/>
    <col min="371" max="371" width="9" customWidth="1"/>
    <col min="372" max="372" width="11.6640625" customWidth="1"/>
    <col min="373" max="373" width="9" customWidth="1"/>
    <col min="374" max="374" width="11.6640625" customWidth="1"/>
    <col min="375" max="375" width="9" customWidth="1"/>
    <col min="376" max="376" width="11.6640625" customWidth="1"/>
    <col min="377" max="377" width="9" customWidth="1"/>
    <col min="378" max="378" width="11.6640625" customWidth="1"/>
    <col min="379" max="379" width="9" customWidth="1"/>
    <col min="380" max="380" width="11.6640625" customWidth="1"/>
    <col min="381" max="381" width="9" customWidth="1"/>
    <col min="382" max="382" width="11.6640625" customWidth="1"/>
    <col min="383" max="383" width="8.6640625" customWidth="1"/>
    <col min="384" max="384" width="10.6640625" customWidth="1"/>
    <col min="385" max="385" width="8.6640625" customWidth="1"/>
    <col min="386" max="386" width="10.6640625" customWidth="1"/>
    <col min="387" max="387" width="8.6640625" customWidth="1"/>
    <col min="388" max="388" width="10.6640625" customWidth="1"/>
    <col min="389" max="389" width="8" customWidth="1"/>
    <col min="390" max="390" width="10.6640625" customWidth="1"/>
    <col min="391" max="391" width="8.6640625" customWidth="1"/>
    <col min="392" max="392" width="10.6640625" customWidth="1"/>
    <col min="393" max="393" width="9" customWidth="1"/>
    <col min="394" max="394" width="11.6640625" customWidth="1"/>
    <col min="395" max="395" width="9" customWidth="1"/>
    <col min="396" max="396" width="11.6640625" customWidth="1"/>
    <col min="397" max="397" width="9" customWidth="1"/>
    <col min="398" max="398" width="11.6640625" customWidth="1"/>
    <col min="399" max="399" width="9" customWidth="1"/>
    <col min="400" max="400" width="11.6640625" customWidth="1"/>
    <col min="401" max="401" width="9" customWidth="1"/>
    <col min="402" max="402" width="11.6640625" customWidth="1"/>
    <col min="403" max="403" width="9" customWidth="1"/>
    <col min="404" max="404" width="11.6640625" customWidth="1"/>
    <col min="405" max="405" width="9" customWidth="1"/>
    <col min="406" max="406" width="11.6640625" customWidth="1"/>
    <col min="407" max="407" width="9" customWidth="1"/>
    <col min="408" max="408" width="11.6640625" customWidth="1"/>
    <col min="409" max="409" width="9" customWidth="1"/>
    <col min="410" max="410" width="11.6640625" customWidth="1"/>
    <col min="411" max="411" width="9" customWidth="1"/>
    <col min="412" max="412" width="11.6640625" customWidth="1"/>
    <col min="413" max="413" width="9" customWidth="1"/>
    <col min="414" max="414" width="11.6640625" customWidth="1"/>
    <col min="415" max="415" width="9.83203125" customWidth="1"/>
    <col min="416" max="416" width="12.5" customWidth="1"/>
    <col min="417" max="417" width="9.83203125" customWidth="1"/>
    <col min="418" max="418" width="12.5" customWidth="1"/>
    <col min="419" max="419" width="9.83203125" customWidth="1"/>
    <col min="420" max="420" width="12.5" customWidth="1"/>
    <col min="421" max="421" width="9.83203125" customWidth="1"/>
    <col min="422" max="422" width="12.5" customWidth="1"/>
    <col min="423" max="423" width="9.83203125" customWidth="1"/>
    <col min="424" max="424" width="12.5" customWidth="1"/>
    <col min="425" max="425" width="9.83203125" customWidth="1"/>
    <col min="426" max="426" width="12.5" customWidth="1"/>
    <col min="427" max="427" width="9.83203125" customWidth="1"/>
    <col min="428" max="428" width="12.5" customWidth="1"/>
    <col min="429" max="429" width="9.83203125" customWidth="1"/>
    <col min="430" max="430" width="12.5" customWidth="1"/>
    <col min="431" max="431" width="9.83203125" customWidth="1"/>
    <col min="432" max="432" width="12.5" customWidth="1"/>
    <col min="433" max="433" width="9" customWidth="1"/>
    <col min="434" max="434" width="11.6640625" customWidth="1"/>
    <col min="435" max="435" width="9" customWidth="1"/>
    <col min="436" max="436" width="11.6640625" customWidth="1"/>
    <col min="437" max="437" width="9" customWidth="1"/>
    <col min="438" max="438" width="11.6640625" customWidth="1"/>
    <col min="439" max="439" width="9" customWidth="1"/>
    <col min="440" max="440" width="11.6640625" customWidth="1"/>
    <col min="441" max="441" width="9" customWidth="1"/>
    <col min="442" max="442" width="11.6640625" customWidth="1"/>
    <col min="443" max="443" width="9.83203125" customWidth="1"/>
    <col min="444" max="444" width="12.5" customWidth="1"/>
    <col min="445" max="445" width="9.83203125" customWidth="1"/>
    <col min="446" max="446" width="12.5" customWidth="1"/>
    <col min="447" max="447" width="9.83203125" customWidth="1"/>
    <col min="448" max="448" width="12.5" customWidth="1"/>
    <col min="449" max="449" width="9.83203125" customWidth="1"/>
    <col min="450" max="450" width="12.5" customWidth="1"/>
    <col min="451" max="451" width="9.83203125" customWidth="1"/>
    <col min="452" max="452" width="12.5" customWidth="1"/>
    <col min="453" max="453" width="9.83203125" customWidth="1"/>
    <col min="454" max="454" width="12.5" customWidth="1"/>
    <col min="455" max="455" width="9.83203125" customWidth="1"/>
    <col min="456" max="456" width="12.5" customWidth="1"/>
    <col min="457" max="457" width="9.83203125" customWidth="1"/>
    <col min="458" max="458" width="12.5" customWidth="1"/>
    <col min="459" max="459" width="9.83203125" customWidth="1"/>
    <col min="460" max="460" width="12.5" customWidth="1"/>
    <col min="461" max="461" width="9.83203125" customWidth="1"/>
    <col min="462" max="462" width="12.5" customWidth="1"/>
    <col min="463" max="463" width="9.83203125" customWidth="1"/>
    <col min="464" max="464" width="12.5" customWidth="1"/>
    <col min="465" max="465" width="9.83203125" customWidth="1"/>
    <col min="466" max="466" width="12.5" customWidth="1"/>
    <col min="467" max="467" width="9.83203125" customWidth="1"/>
    <col min="468" max="468" width="12.5" customWidth="1"/>
    <col min="469" max="469" width="9" customWidth="1"/>
    <col min="470" max="470" width="11.6640625" customWidth="1"/>
    <col min="471" max="471" width="9" customWidth="1"/>
    <col min="472" max="472" width="11.6640625" customWidth="1"/>
    <col min="473" max="473" width="9" customWidth="1"/>
    <col min="474" max="474" width="11.6640625" customWidth="1"/>
    <col min="475" max="475" width="9" customWidth="1"/>
    <col min="476" max="476" width="11.6640625" customWidth="1"/>
    <col min="477" max="477" width="9" customWidth="1"/>
    <col min="478" max="478" width="11.6640625" customWidth="1"/>
    <col min="479" max="479" width="9" customWidth="1"/>
    <col min="480" max="480" width="11.6640625" customWidth="1"/>
    <col min="481" max="481" width="9" customWidth="1"/>
    <col min="482" max="482" width="11.6640625" customWidth="1"/>
    <col min="483" max="483" width="9.83203125" customWidth="1"/>
    <col min="484" max="484" width="12.5" customWidth="1"/>
    <col min="485" max="485" width="9.83203125" customWidth="1"/>
    <col min="486" max="486" width="12.5" customWidth="1"/>
    <col min="487" max="487" width="9.83203125" customWidth="1"/>
    <col min="488" max="488" width="12.5" customWidth="1"/>
    <col min="489" max="489" width="9.83203125" customWidth="1"/>
    <col min="490" max="490" width="12.5" customWidth="1"/>
    <col min="491" max="491" width="9.83203125" customWidth="1"/>
    <col min="492" max="492" width="12.5" customWidth="1"/>
    <col min="493" max="493" width="9.83203125" customWidth="1"/>
    <col min="494" max="494" width="12.5" customWidth="1"/>
    <col min="495" max="495" width="9.83203125" customWidth="1"/>
    <col min="496" max="496" width="12.5" customWidth="1"/>
    <col min="497" max="497" width="9.83203125" customWidth="1"/>
    <col min="498" max="498" width="12.5" customWidth="1"/>
    <col min="499" max="499" width="9.83203125" customWidth="1"/>
    <col min="500" max="500" width="12.5" customWidth="1"/>
    <col min="501" max="501" width="8.6640625" customWidth="1"/>
    <col min="502" max="502" width="10.6640625" customWidth="1"/>
    <col min="503" max="503" width="8.6640625" customWidth="1"/>
    <col min="504" max="504" width="10.6640625" customWidth="1"/>
    <col min="505" max="505" width="9" customWidth="1"/>
    <col min="506" max="506" width="11.6640625" customWidth="1"/>
    <col min="507" max="507" width="9" customWidth="1"/>
    <col min="508" max="508" width="11.6640625" customWidth="1"/>
    <col min="509" max="509" width="9" customWidth="1"/>
    <col min="510" max="510" width="11.6640625" customWidth="1"/>
    <col min="511" max="511" width="9" customWidth="1"/>
    <col min="512" max="512" width="11.6640625" customWidth="1"/>
    <col min="513" max="513" width="9" customWidth="1"/>
    <col min="514" max="514" width="11.6640625" customWidth="1"/>
    <col min="515" max="515" width="9" customWidth="1"/>
    <col min="516" max="516" width="11.6640625" customWidth="1"/>
    <col min="517" max="517" width="9" customWidth="1"/>
    <col min="518" max="518" width="11.6640625" customWidth="1"/>
    <col min="519" max="519" width="9" customWidth="1"/>
    <col min="520" max="520" width="11.6640625" customWidth="1"/>
    <col min="521" max="521" width="9" customWidth="1"/>
    <col min="522" max="522" width="11.6640625" customWidth="1"/>
    <col min="523" max="523" width="9" customWidth="1"/>
    <col min="524" max="524" width="11.6640625" customWidth="1"/>
    <col min="525" max="525" width="9" customWidth="1"/>
    <col min="526" max="526" width="11.6640625" customWidth="1"/>
    <col min="527" max="527" width="9" customWidth="1"/>
    <col min="528" max="528" width="11.6640625" customWidth="1"/>
    <col min="529" max="529" width="9" customWidth="1"/>
    <col min="530" max="530" width="11.6640625" customWidth="1"/>
    <col min="531" max="531" width="9" customWidth="1"/>
    <col min="532" max="532" width="11.6640625" customWidth="1"/>
    <col min="533" max="533" width="9" customWidth="1"/>
    <col min="534" max="534" width="11.6640625" customWidth="1"/>
    <col min="535" max="535" width="9" customWidth="1"/>
    <col min="536" max="536" width="11.6640625" customWidth="1"/>
    <col min="537" max="537" width="9" customWidth="1"/>
    <col min="538" max="538" width="11.6640625" customWidth="1"/>
    <col min="539" max="539" width="9" customWidth="1"/>
    <col min="540" max="540" width="11.6640625" customWidth="1"/>
    <col min="541" max="541" width="9" customWidth="1"/>
    <col min="542" max="542" width="11.6640625" customWidth="1"/>
    <col min="543" max="543" width="9" customWidth="1"/>
    <col min="544" max="544" width="11.6640625" customWidth="1"/>
    <col min="545" max="545" width="9" customWidth="1"/>
    <col min="546" max="546" width="11.6640625" customWidth="1"/>
    <col min="547" max="547" width="9" customWidth="1"/>
    <col min="548" max="548" width="11.6640625" customWidth="1"/>
    <col min="549" max="549" width="9" customWidth="1"/>
    <col min="550" max="550" width="11.6640625" customWidth="1"/>
    <col min="551" max="551" width="9" customWidth="1"/>
    <col min="552" max="552" width="11.6640625" customWidth="1"/>
    <col min="553" max="553" width="9" customWidth="1"/>
    <col min="554" max="554" width="11.6640625" customWidth="1"/>
    <col min="555" max="555" width="8.6640625" customWidth="1"/>
    <col min="556" max="556" width="10.6640625" customWidth="1"/>
    <col min="557" max="557" width="8.6640625" customWidth="1"/>
    <col min="558" max="558" width="10.6640625" customWidth="1"/>
    <col min="559" max="559" width="8.6640625" customWidth="1"/>
    <col min="560" max="560" width="10.6640625" customWidth="1"/>
    <col min="561" max="561" width="8.6640625" customWidth="1"/>
    <col min="562" max="562" width="10.6640625" customWidth="1"/>
    <col min="563" max="563" width="8.6640625" customWidth="1"/>
    <col min="564" max="564" width="10.6640625" customWidth="1"/>
    <col min="565" max="565" width="8.6640625" customWidth="1"/>
    <col min="566" max="566" width="10.6640625" customWidth="1"/>
    <col min="567" max="567" width="8.6640625" customWidth="1"/>
    <col min="568" max="568" width="10.6640625" customWidth="1"/>
    <col min="569" max="569" width="8.6640625" customWidth="1"/>
    <col min="570" max="570" width="10.6640625" customWidth="1"/>
    <col min="571" max="571" width="8.6640625" customWidth="1"/>
    <col min="572" max="572" width="10.6640625" customWidth="1"/>
    <col min="573" max="573" width="9" customWidth="1"/>
    <col min="574" max="574" width="11.6640625" customWidth="1"/>
    <col min="575" max="575" width="9" customWidth="1"/>
    <col min="576" max="576" width="11.6640625" customWidth="1"/>
    <col min="577" max="577" width="9" customWidth="1"/>
    <col min="578" max="578" width="11.6640625" customWidth="1"/>
    <col min="579" max="579" width="9" customWidth="1"/>
    <col min="580" max="580" width="11.6640625" customWidth="1"/>
    <col min="581" max="581" width="9" customWidth="1"/>
    <col min="582" max="582" width="11.6640625" customWidth="1"/>
    <col min="583" max="583" width="9" customWidth="1"/>
    <col min="584" max="584" width="11.6640625" customWidth="1"/>
    <col min="585" max="585" width="9" customWidth="1"/>
    <col min="586" max="586" width="11.6640625" customWidth="1"/>
    <col min="587" max="587" width="9" customWidth="1"/>
    <col min="588" max="588" width="11.6640625" customWidth="1"/>
    <col min="589" max="589" width="9" customWidth="1"/>
    <col min="590" max="590" width="11.6640625" customWidth="1"/>
    <col min="591" max="591" width="9" customWidth="1"/>
    <col min="592" max="592" width="11.6640625" customWidth="1"/>
    <col min="593" max="593" width="9" customWidth="1"/>
    <col min="594" max="594" width="11.6640625" customWidth="1"/>
    <col min="595" max="595" width="9" customWidth="1"/>
    <col min="596" max="596" width="11.6640625" customWidth="1"/>
    <col min="597" max="597" width="8.6640625" customWidth="1"/>
    <col min="598" max="598" width="10.6640625" customWidth="1"/>
    <col min="599" max="599" width="8.6640625" customWidth="1"/>
    <col min="600" max="600" width="10.6640625" customWidth="1"/>
    <col min="601" max="601" width="8.6640625" customWidth="1"/>
    <col min="602" max="602" width="10.6640625" customWidth="1"/>
    <col min="603" max="603" width="8" customWidth="1"/>
    <col min="604" max="604" width="10.6640625" customWidth="1"/>
    <col min="605" max="605" width="8.6640625" customWidth="1"/>
    <col min="606" max="606" width="10.6640625" customWidth="1"/>
    <col min="607" max="607" width="8.6640625" customWidth="1"/>
    <col min="608" max="608" width="10.6640625" customWidth="1"/>
    <col min="609" max="609" width="8" customWidth="1"/>
    <col min="610" max="610" width="10.6640625" customWidth="1"/>
    <col min="611" max="611" width="8.6640625" customWidth="1"/>
    <col min="612" max="612" width="10.6640625" customWidth="1"/>
    <col min="613" max="613" width="8.6640625" customWidth="1"/>
    <col min="614" max="614" width="10.6640625" customWidth="1"/>
    <col min="615" max="615" width="8.6640625" customWidth="1"/>
    <col min="616" max="616" width="10.6640625" customWidth="1"/>
    <col min="617" max="617" width="8.6640625" customWidth="1"/>
    <col min="618" max="618" width="10.6640625" customWidth="1"/>
    <col min="619" max="619" width="9" customWidth="1"/>
    <col min="620" max="620" width="11.6640625" customWidth="1"/>
    <col min="621" max="621" width="9" customWidth="1"/>
    <col min="622" max="622" width="11.6640625" customWidth="1"/>
    <col min="623" max="623" width="9" customWidth="1"/>
    <col min="624" max="624" width="11.6640625" customWidth="1"/>
    <col min="625" max="625" width="9" customWidth="1"/>
    <col min="626" max="626" width="11.6640625" customWidth="1"/>
    <col min="627" max="627" width="9" customWidth="1"/>
    <col min="628" max="628" width="11.6640625" customWidth="1"/>
    <col min="629" max="629" width="9" customWidth="1"/>
    <col min="630" max="630" width="11.6640625" customWidth="1"/>
    <col min="631" max="631" width="9" customWidth="1"/>
    <col min="632" max="632" width="11.6640625" customWidth="1"/>
    <col min="633" max="633" width="9" customWidth="1"/>
    <col min="634" max="634" width="11.6640625" customWidth="1"/>
    <col min="635" max="635" width="9" customWidth="1"/>
    <col min="636" max="636" width="11.6640625" customWidth="1"/>
    <col min="637" max="637" width="9" customWidth="1"/>
    <col min="638" max="638" width="11.6640625" customWidth="1"/>
    <col min="639" max="639" width="9" customWidth="1"/>
    <col min="640" max="640" width="11.6640625" customWidth="1"/>
    <col min="641" max="641" width="9" customWidth="1"/>
    <col min="642" max="642" width="11.6640625" customWidth="1"/>
    <col min="643" max="643" width="9" customWidth="1"/>
    <col min="644" max="644" width="11.6640625" customWidth="1"/>
    <col min="645" max="645" width="9" customWidth="1"/>
    <col min="646" max="646" width="11.6640625" customWidth="1"/>
    <col min="647" max="647" width="9" customWidth="1"/>
    <col min="648" max="648" width="11.6640625" customWidth="1"/>
    <col min="649" max="649" width="9" customWidth="1"/>
    <col min="650" max="650" width="11.6640625" customWidth="1"/>
    <col min="651" max="651" width="9" customWidth="1"/>
    <col min="652" max="652" width="11.6640625" customWidth="1"/>
    <col min="653" max="653" width="9" customWidth="1"/>
    <col min="654" max="654" width="11.6640625" customWidth="1"/>
    <col min="655" max="655" width="9" customWidth="1"/>
    <col min="656" max="656" width="11.6640625" customWidth="1"/>
    <col min="657" max="657" width="9" customWidth="1"/>
    <col min="658" max="658" width="11.6640625" customWidth="1"/>
    <col min="659" max="659" width="9" customWidth="1"/>
    <col min="660" max="660" width="11.6640625" customWidth="1"/>
    <col min="661" max="661" width="9" customWidth="1"/>
    <col min="662" max="662" width="11.6640625" customWidth="1"/>
    <col min="663" max="663" width="9" customWidth="1"/>
    <col min="664" max="664" width="11.6640625" customWidth="1"/>
    <col min="665" max="665" width="9" customWidth="1"/>
    <col min="666" max="666" width="11.6640625" customWidth="1"/>
    <col min="667" max="667" width="9" customWidth="1"/>
    <col min="668" max="668" width="11.6640625" customWidth="1"/>
    <col min="669" max="669" width="9" customWidth="1"/>
    <col min="670" max="670" width="11.6640625" customWidth="1"/>
    <col min="671" max="671" width="8.6640625" customWidth="1"/>
    <col min="672" max="672" width="10.6640625" customWidth="1"/>
    <col min="673" max="673" width="8.6640625" customWidth="1"/>
    <col min="674" max="674" width="10.6640625" customWidth="1"/>
    <col min="675" max="675" width="8" customWidth="1"/>
    <col min="676" max="676" width="10.6640625" customWidth="1"/>
    <col min="677" max="677" width="8.6640625" customWidth="1"/>
    <col min="678" max="678" width="10.6640625" customWidth="1"/>
    <col min="679" max="679" width="8.6640625" customWidth="1"/>
    <col min="680" max="680" width="10.6640625" customWidth="1"/>
    <col min="681" max="681" width="8.6640625" customWidth="1"/>
    <col min="682" max="682" width="10.6640625" customWidth="1"/>
    <col min="683" max="683" width="8.6640625" customWidth="1"/>
    <col min="684" max="684" width="10.6640625" customWidth="1"/>
    <col min="685" max="685" width="8" customWidth="1"/>
    <col min="686" max="686" width="10.6640625" customWidth="1"/>
    <col min="687" max="687" width="9" customWidth="1"/>
    <col min="688" max="688" width="11.6640625" customWidth="1"/>
    <col min="689" max="689" width="9" customWidth="1"/>
    <col min="690" max="690" width="11.6640625" customWidth="1"/>
    <col min="691" max="691" width="9" customWidth="1"/>
    <col min="692" max="692" width="11.6640625" customWidth="1"/>
    <col min="693" max="693" width="9" customWidth="1"/>
    <col min="694" max="694" width="11.6640625" customWidth="1"/>
    <col min="695" max="695" width="9" customWidth="1"/>
    <col min="696" max="696" width="11.6640625" customWidth="1"/>
    <col min="697" max="697" width="9" customWidth="1"/>
    <col min="698" max="698" width="11.6640625" customWidth="1"/>
    <col min="699" max="699" width="9" customWidth="1"/>
    <col min="700" max="700" width="11.6640625" customWidth="1"/>
    <col min="701" max="701" width="9" customWidth="1"/>
    <col min="702" max="702" width="11.6640625" customWidth="1"/>
    <col min="703" max="703" width="9" customWidth="1"/>
    <col min="704" max="704" width="11.6640625" customWidth="1"/>
    <col min="705" max="705" width="9" customWidth="1"/>
    <col min="706" max="706" width="11.6640625" customWidth="1"/>
    <col min="707" max="707" width="9" customWidth="1"/>
    <col min="708" max="708" width="11.6640625" customWidth="1"/>
    <col min="709" max="709" width="9" customWidth="1"/>
    <col min="710" max="710" width="11.6640625" customWidth="1"/>
    <col min="711" max="711" width="9" customWidth="1"/>
    <col min="712" max="712" width="11.6640625" customWidth="1"/>
    <col min="713" max="713" width="9" customWidth="1"/>
    <col min="714" max="714" width="11.6640625" customWidth="1"/>
    <col min="715" max="715" width="9" customWidth="1"/>
    <col min="716" max="716" width="11.6640625" customWidth="1"/>
    <col min="717" max="717" width="9" customWidth="1"/>
    <col min="718" max="718" width="11.6640625" customWidth="1"/>
    <col min="719" max="719" width="9" customWidth="1"/>
    <col min="720" max="720" width="11.6640625" customWidth="1"/>
    <col min="721" max="721" width="9" customWidth="1"/>
    <col min="722" max="722" width="11.6640625" customWidth="1"/>
    <col min="723" max="723" width="9" customWidth="1"/>
    <col min="724" max="724" width="11.6640625" customWidth="1"/>
    <col min="725" max="725" width="9" customWidth="1"/>
    <col min="726" max="726" width="11.6640625" customWidth="1"/>
    <col min="727" max="727" width="8" customWidth="1"/>
    <col min="728" max="728" width="10.6640625" customWidth="1"/>
    <col min="729" max="729" width="8" customWidth="1"/>
    <col min="730" max="730" width="10.6640625" customWidth="1"/>
    <col min="731" max="731" width="8.6640625" customWidth="1"/>
    <col min="732" max="732" width="10.6640625" customWidth="1"/>
    <col min="733" max="733" width="8.6640625" customWidth="1"/>
    <col min="734" max="734" width="10.6640625" customWidth="1"/>
    <col min="735" max="735" width="8.6640625" customWidth="1"/>
    <col min="736" max="736" width="10.6640625" customWidth="1"/>
    <col min="737" max="737" width="8.6640625" customWidth="1"/>
    <col min="738" max="738" width="10.6640625" customWidth="1"/>
    <col min="739" max="739" width="8.6640625" customWidth="1"/>
    <col min="740" max="740" width="10.6640625" customWidth="1"/>
    <col min="741" max="741" width="8.6640625" customWidth="1"/>
    <col min="742" max="742" width="10.6640625" customWidth="1"/>
    <col min="743" max="743" width="8" customWidth="1"/>
    <col min="744" max="744" width="10.6640625" customWidth="1"/>
    <col min="745" max="745" width="8.6640625" customWidth="1"/>
    <col min="746" max="746" width="10.6640625" customWidth="1"/>
    <col min="747" max="747" width="9" customWidth="1"/>
    <col min="748" max="748" width="11.6640625" customWidth="1"/>
    <col min="749" max="749" width="9" customWidth="1"/>
    <col min="750" max="750" width="11.6640625" customWidth="1"/>
    <col min="751" max="751" width="9" customWidth="1"/>
    <col min="752" max="752" width="11.6640625" customWidth="1"/>
    <col min="753" max="753" width="9" customWidth="1"/>
    <col min="754" max="754" width="11.6640625" customWidth="1"/>
    <col min="755" max="755" width="9" customWidth="1"/>
    <col min="756" max="756" width="11.6640625" customWidth="1"/>
    <col min="757" max="757" width="9" customWidth="1"/>
    <col min="758" max="758" width="11.6640625" customWidth="1"/>
    <col min="759" max="759" width="9" customWidth="1"/>
    <col min="760" max="760" width="11.6640625" customWidth="1"/>
    <col min="761" max="761" width="9" customWidth="1"/>
    <col min="762" max="762" width="11.6640625" customWidth="1"/>
    <col min="763" max="763" width="9" customWidth="1"/>
    <col min="764" max="764" width="11.6640625" customWidth="1"/>
    <col min="765" max="765" width="9" customWidth="1"/>
    <col min="766" max="766" width="11.6640625" customWidth="1"/>
    <col min="767" max="767" width="9" customWidth="1"/>
    <col min="768" max="768" width="11.6640625" customWidth="1"/>
    <col min="769" max="769" width="9" customWidth="1"/>
    <col min="770" max="770" width="11.6640625" customWidth="1"/>
    <col min="771" max="771" width="9" customWidth="1"/>
    <col min="772" max="772" width="11.6640625" customWidth="1"/>
    <col min="773" max="773" width="9" customWidth="1"/>
    <col min="774" max="774" width="11.6640625" customWidth="1"/>
    <col min="775" max="775" width="8.6640625" customWidth="1"/>
    <col min="776" max="776" width="10.6640625" customWidth="1"/>
    <col min="777" max="777" width="8.6640625" customWidth="1"/>
    <col min="778" max="778" width="10.6640625" customWidth="1"/>
    <col min="779" max="779" width="8.6640625" customWidth="1"/>
    <col min="780" max="780" width="10.6640625" customWidth="1"/>
    <col min="781" max="781" width="8.6640625" customWidth="1"/>
    <col min="782" max="782" width="10.6640625" customWidth="1"/>
    <col min="783" max="783" width="8.6640625" customWidth="1"/>
    <col min="784" max="784" width="10.6640625" customWidth="1"/>
    <col min="785" max="785" width="8.6640625" customWidth="1"/>
    <col min="786" max="786" width="10.6640625" customWidth="1"/>
    <col min="787" max="787" width="9" customWidth="1"/>
    <col min="788" max="788" width="11.6640625" customWidth="1"/>
    <col min="789" max="789" width="9" customWidth="1"/>
    <col min="790" max="790" width="11.6640625" customWidth="1"/>
    <col min="791" max="791" width="9" customWidth="1"/>
    <col min="792" max="792" width="11.6640625" customWidth="1"/>
    <col min="793" max="793" width="9" customWidth="1"/>
    <col min="794" max="794" width="11.6640625" customWidth="1"/>
    <col min="795" max="795" width="9" customWidth="1"/>
    <col min="796" max="796" width="11.6640625" customWidth="1"/>
    <col min="797" max="797" width="9" customWidth="1"/>
    <col min="798" max="798" width="11.6640625" customWidth="1"/>
    <col min="799" max="799" width="9" customWidth="1"/>
    <col min="800" max="800" width="11.6640625" customWidth="1"/>
    <col min="801" max="801" width="9" customWidth="1"/>
    <col min="802" max="802" width="11.6640625" customWidth="1"/>
    <col min="803" max="803" width="9" customWidth="1"/>
    <col min="804" max="804" width="11.6640625" customWidth="1"/>
    <col min="805" max="805" width="9" customWidth="1"/>
    <col min="806" max="806" width="11.6640625" customWidth="1"/>
    <col min="807" max="807" width="9" customWidth="1"/>
    <col min="808" max="808" width="11.6640625" customWidth="1"/>
    <col min="809" max="809" width="9" customWidth="1"/>
    <col min="810" max="810" width="11.6640625" customWidth="1"/>
    <col min="811" max="811" width="9" customWidth="1"/>
    <col min="812" max="812" width="11.6640625" customWidth="1"/>
    <col min="813" max="813" width="9" customWidth="1"/>
    <col min="814" max="814" width="11.6640625" customWidth="1"/>
    <col min="815" max="815" width="9" customWidth="1"/>
    <col min="816" max="816" width="11.6640625" customWidth="1"/>
    <col min="817" max="817" width="9" customWidth="1"/>
    <col min="818" max="818" width="11.6640625" customWidth="1"/>
    <col min="819" max="819" width="9" customWidth="1"/>
    <col min="820" max="820" width="11.6640625" customWidth="1"/>
    <col min="821" max="821" width="9" customWidth="1"/>
    <col min="822" max="822" width="11.6640625" customWidth="1"/>
    <col min="823" max="823" width="8.6640625" customWidth="1"/>
    <col min="824" max="824" width="10.6640625" customWidth="1"/>
    <col min="825" max="825" width="8.6640625" customWidth="1"/>
    <col min="826" max="826" width="10.6640625" customWidth="1"/>
    <col min="827" max="827" width="8.6640625" customWidth="1"/>
    <col min="828" max="828" width="10.6640625" customWidth="1"/>
    <col min="829" max="829" width="8.6640625" customWidth="1"/>
    <col min="830" max="830" width="10.6640625" customWidth="1"/>
    <col min="831" max="831" width="9" customWidth="1"/>
    <col min="832" max="832" width="11.6640625" customWidth="1"/>
    <col min="833" max="833" width="9" customWidth="1"/>
    <col min="834" max="834" width="11.6640625" customWidth="1"/>
    <col min="835" max="835" width="9" customWidth="1"/>
    <col min="836" max="836" width="11.6640625" customWidth="1"/>
    <col min="837" max="837" width="9" customWidth="1"/>
    <col min="838" max="838" width="11.6640625" customWidth="1"/>
    <col min="839" max="839" width="9" customWidth="1"/>
    <col min="840" max="840" width="11.6640625" customWidth="1"/>
    <col min="841" max="841" width="9" customWidth="1"/>
    <col min="842" max="842" width="11.6640625" customWidth="1"/>
    <col min="843" max="843" width="9" customWidth="1"/>
    <col min="844" max="844" width="11.6640625" customWidth="1"/>
    <col min="845" max="845" width="9" customWidth="1"/>
    <col min="846" max="846" width="11.6640625" customWidth="1"/>
    <col min="847" max="847" width="9" customWidth="1"/>
    <col min="848" max="848" width="11.6640625" customWidth="1"/>
    <col min="849" max="849" width="9" customWidth="1"/>
    <col min="850" max="850" width="11.6640625" customWidth="1"/>
    <col min="851" max="851" width="9" customWidth="1"/>
    <col min="852" max="852" width="11.6640625" customWidth="1"/>
    <col min="853" max="853" width="9" customWidth="1"/>
    <col min="854" max="854" width="11.6640625" customWidth="1"/>
    <col min="855" max="855" width="9" customWidth="1"/>
    <col min="856" max="856" width="11.6640625" customWidth="1"/>
    <col min="857" max="857" width="9" customWidth="1"/>
    <col min="858" max="858" width="11.6640625" customWidth="1"/>
    <col min="859" max="859" width="9" customWidth="1"/>
    <col min="860" max="860" width="11.6640625" customWidth="1"/>
    <col min="861" max="861" width="9" customWidth="1"/>
    <col min="862" max="862" width="11.6640625" customWidth="1"/>
    <col min="863" max="863" width="9" customWidth="1"/>
    <col min="864" max="864" width="11.6640625" customWidth="1"/>
    <col min="865" max="865" width="9" customWidth="1"/>
    <col min="866" max="866" width="11.6640625" customWidth="1"/>
    <col min="867" max="867" width="8.6640625" customWidth="1"/>
    <col min="868" max="868" width="10.6640625" customWidth="1"/>
    <col min="869" max="869" width="8.6640625" customWidth="1"/>
    <col min="870" max="870" width="10.6640625" customWidth="1"/>
    <col min="871" max="871" width="8" customWidth="1"/>
    <col min="872" max="872" width="10.6640625" customWidth="1"/>
    <col min="873" max="873" width="8" customWidth="1"/>
    <col min="874" max="874" width="10.6640625" customWidth="1"/>
    <col min="875" max="875" width="8.6640625" customWidth="1"/>
    <col min="876" max="876" width="10.6640625" customWidth="1"/>
    <col min="877" max="877" width="8" customWidth="1"/>
    <col min="878" max="878" width="10.6640625" customWidth="1"/>
    <col min="879" max="879" width="9" customWidth="1"/>
    <col min="880" max="880" width="11.6640625" customWidth="1"/>
    <col min="881" max="881" width="9" customWidth="1"/>
    <col min="882" max="882" width="11.6640625" customWidth="1"/>
    <col min="883" max="883" width="9" customWidth="1"/>
    <col min="884" max="884" width="11.6640625" customWidth="1"/>
    <col min="885" max="885" width="9" customWidth="1"/>
    <col min="886" max="886" width="11.6640625" customWidth="1"/>
    <col min="887" max="887" width="9" customWidth="1"/>
    <col min="888" max="888" width="11.6640625" customWidth="1"/>
    <col min="889" max="889" width="9" customWidth="1"/>
    <col min="890" max="890" width="11.6640625" customWidth="1"/>
    <col min="891" max="891" width="9" customWidth="1"/>
    <col min="892" max="892" width="11.6640625" customWidth="1"/>
    <col min="893" max="893" width="9" customWidth="1"/>
    <col min="894" max="894" width="11.6640625" customWidth="1"/>
    <col min="895" max="895" width="9" customWidth="1"/>
    <col min="896" max="896" width="11.6640625" customWidth="1"/>
    <col min="897" max="897" width="9" customWidth="1"/>
    <col min="898" max="898" width="11.6640625" customWidth="1"/>
    <col min="899" max="899" width="9" customWidth="1"/>
    <col min="900" max="900" width="11.6640625" customWidth="1"/>
    <col min="901" max="901" width="9" customWidth="1"/>
    <col min="902" max="902" width="11.6640625" customWidth="1"/>
    <col min="903" max="903" width="9" customWidth="1"/>
    <col min="904" max="904" width="11.6640625" customWidth="1"/>
    <col min="905" max="905" width="9" customWidth="1"/>
    <col min="906" max="906" width="11.6640625" customWidth="1"/>
    <col min="907" max="907" width="9" customWidth="1"/>
    <col min="908" max="908" width="11.6640625" customWidth="1"/>
    <col min="909" max="909" width="9" customWidth="1"/>
    <col min="910" max="910" width="11.6640625" customWidth="1"/>
    <col min="911" max="911" width="9" customWidth="1"/>
    <col min="912" max="912" width="11.6640625" customWidth="1"/>
    <col min="913" max="913" width="9" customWidth="1"/>
    <col min="914" max="914" width="11.6640625" customWidth="1"/>
    <col min="915" max="915" width="8.6640625" customWidth="1"/>
    <col min="916" max="916" width="10.6640625" customWidth="1"/>
    <col min="917" max="917" width="8" customWidth="1"/>
    <col min="918" max="918" width="10.6640625" customWidth="1"/>
    <col min="919" max="919" width="8" customWidth="1"/>
    <col min="920" max="920" width="10.6640625" customWidth="1"/>
    <col min="921" max="921" width="8.6640625" customWidth="1"/>
    <col min="922" max="922" width="10.6640625" customWidth="1"/>
    <col min="923" max="923" width="8.6640625" customWidth="1"/>
    <col min="924" max="924" width="10.6640625" customWidth="1"/>
    <col min="925" max="925" width="8.6640625" customWidth="1"/>
    <col min="926" max="926" width="10.6640625" customWidth="1"/>
    <col min="927" max="927" width="8.6640625" customWidth="1"/>
    <col min="928" max="928" width="10.6640625" customWidth="1"/>
    <col min="929" max="929" width="9" customWidth="1"/>
    <col min="930" max="930" width="11.6640625" customWidth="1"/>
    <col min="931" max="931" width="9" customWidth="1"/>
    <col min="932" max="932" width="11.6640625" customWidth="1"/>
    <col min="933" max="933" width="9" customWidth="1"/>
    <col min="934" max="934" width="11.6640625" customWidth="1"/>
    <col min="935" max="935" width="9" customWidth="1"/>
    <col min="936" max="936" width="11.6640625" customWidth="1"/>
    <col min="937" max="937" width="9" customWidth="1"/>
    <col min="938" max="938" width="11.6640625" customWidth="1"/>
    <col min="939" max="939" width="9" customWidth="1"/>
    <col min="940" max="940" width="11.6640625" customWidth="1"/>
    <col min="941" max="941" width="9" customWidth="1"/>
    <col min="942" max="942" width="11.6640625" customWidth="1"/>
    <col min="943" max="943" width="9" customWidth="1"/>
    <col min="944" max="944" width="11.6640625" customWidth="1"/>
    <col min="945" max="945" width="9" customWidth="1"/>
    <col min="946" max="946" width="11.6640625" customWidth="1"/>
    <col min="947" max="947" width="9" customWidth="1"/>
    <col min="948" max="948" width="11.6640625" customWidth="1"/>
    <col min="949" max="949" width="9" customWidth="1"/>
    <col min="950" max="950" width="11.6640625" customWidth="1"/>
    <col min="951" max="951" width="9" customWidth="1"/>
    <col min="952" max="952" width="11.6640625" customWidth="1"/>
    <col min="953" max="953" width="9" customWidth="1"/>
    <col min="954" max="954" width="11.6640625" customWidth="1"/>
    <col min="955" max="955" width="9" customWidth="1"/>
    <col min="956" max="956" width="11.6640625" customWidth="1"/>
    <col min="957" max="957" width="9" customWidth="1"/>
    <col min="958" max="958" width="11.6640625" customWidth="1"/>
    <col min="959" max="959" width="9" customWidth="1"/>
    <col min="960" max="960" width="11.6640625" customWidth="1"/>
    <col min="961" max="961" width="9.83203125" customWidth="1"/>
    <col min="962" max="962" width="12.5" customWidth="1"/>
    <col min="963" max="963" width="9.83203125" customWidth="1"/>
    <col min="964" max="964" width="12.5" customWidth="1"/>
    <col min="965" max="965" width="9.83203125" customWidth="1"/>
    <col min="966" max="966" width="12.5" customWidth="1"/>
    <col min="967" max="967" width="9.83203125" customWidth="1"/>
    <col min="968" max="968" width="12.5" customWidth="1"/>
    <col min="969" max="969" width="9.83203125" customWidth="1"/>
    <col min="970" max="970" width="12.5" customWidth="1"/>
    <col min="971" max="971" width="9.83203125" customWidth="1"/>
    <col min="972" max="972" width="12.5" customWidth="1"/>
    <col min="973" max="973" width="9.83203125" customWidth="1"/>
    <col min="974" max="974" width="12.5" customWidth="1"/>
    <col min="975" max="975" width="9.83203125" customWidth="1"/>
    <col min="976" max="976" width="12.5" customWidth="1"/>
    <col min="977" max="977" width="9.83203125" customWidth="1"/>
    <col min="978" max="978" width="12.5" customWidth="1"/>
    <col min="979" max="979" width="9.83203125" customWidth="1"/>
    <col min="980" max="980" width="12.5" customWidth="1"/>
    <col min="981" max="981" width="9.83203125" customWidth="1"/>
    <col min="982" max="982" width="12.5" customWidth="1"/>
    <col min="983" max="983" width="9.83203125" customWidth="1"/>
    <col min="984" max="984" width="12.5" customWidth="1"/>
    <col min="985" max="985" width="9.83203125" customWidth="1"/>
    <col min="986" max="986" width="12.5" customWidth="1"/>
    <col min="987" max="987" width="9.83203125" customWidth="1"/>
    <col min="988" max="988" width="12.5" customWidth="1"/>
    <col min="989" max="989" width="9.83203125" customWidth="1"/>
    <col min="990" max="990" width="12.5" customWidth="1"/>
    <col min="991" max="991" width="9.83203125" customWidth="1"/>
    <col min="992" max="992" width="12.5" customWidth="1"/>
    <col min="993" max="993" width="9.83203125" customWidth="1"/>
    <col min="994" max="994" width="12.5" customWidth="1"/>
    <col min="995" max="995" width="9" customWidth="1"/>
    <col min="996" max="996" width="11.6640625" customWidth="1"/>
    <col min="997" max="997" width="9" customWidth="1"/>
    <col min="998" max="998" width="11.6640625" customWidth="1"/>
    <col min="999" max="999" width="9" customWidth="1"/>
    <col min="1000" max="1000" width="11.6640625" customWidth="1"/>
    <col min="1001" max="1001" width="9" customWidth="1"/>
    <col min="1002" max="1002" width="11.6640625" customWidth="1"/>
    <col min="1003" max="1003" width="9.83203125" customWidth="1"/>
    <col min="1004" max="1004" width="12.5" customWidth="1"/>
    <col min="1005" max="1005" width="9.83203125" customWidth="1"/>
    <col min="1006" max="1006" width="12.5" customWidth="1"/>
    <col min="1007" max="1007" width="9.83203125" customWidth="1"/>
    <col min="1008" max="1008" width="12.5" customWidth="1"/>
    <col min="1009" max="1009" width="9.83203125" customWidth="1"/>
    <col min="1010" max="1010" width="12.5" customWidth="1"/>
    <col min="1011" max="1011" width="9.83203125" customWidth="1"/>
    <col min="1012" max="1012" width="12.5" customWidth="1"/>
    <col min="1013" max="1013" width="9.83203125" customWidth="1"/>
    <col min="1014" max="1014" width="12.5" customWidth="1"/>
    <col min="1015" max="1015" width="9.83203125" customWidth="1"/>
    <col min="1016" max="1016" width="12.5" customWidth="1"/>
    <col min="1017" max="1017" width="9.83203125" customWidth="1"/>
    <col min="1018" max="1018" width="12.5" customWidth="1"/>
    <col min="1019" max="1019" width="9.83203125" customWidth="1"/>
    <col min="1020" max="1020" width="12.5" customWidth="1"/>
    <col min="1021" max="1021" width="9.83203125" customWidth="1"/>
    <col min="1022" max="1022" width="12.5" customWidth="1"/>
    <col min="1023" max="1023" width="9.83203125" customWidth="1"/>
    <col min="1024" max="1024" width="12.5" customWidth="1"/>
    <col min="1025" max="1025" width="9.83203125" customWidth="1"/>
    <col min="1026" max="1026" width="12.5" customWidth="1"/>
    <col min="1027" max="1027" width="9.83203125" customWidth="1"/>
    <col min="1028" max="1028" width="12.5" customWidth="1"/>
    <col min="1029" max="1029" width="9.83203125" customWidth="1"/>
    <col min="1030" max="1030" width="12.5" customWidth="1"/>
    <col min="1031" max="1031" width="9.83203125" customWidth="1"/>
    <col min="1032" max="1032" width="12.5" customWidth="1"/>
    <col min="1033" max="1033" width="9" customWidth="1"/>
    <col min="1034" max="1034" width="11.6640625" customWidth="1"/>
    <col min="1035" max="1035" width="9" customWidth="1"/>
    <col min="1036" max="1036" width="11.6640625" customWidth="1"/>
    <col min="1037" max="1037" width="9" customWidth="1"/>
    <col min="1038" max="1038" width="11.6640625" customWidth="1"/>
    <col min="1039" max="1039" width="9" customWidth="1"/>
    <col min="1040" max="1040" width="11.6640625" customWidth="1"/>
    <col min="1041" max="1041" width="9" customWidth="1"/>
    <col min="1042" max="1042" width="11.6640625" customWidth="1"/>
    <col min="1043" max="1043" width="9" customWidth="1"/>
    <col min="1044" max="1044" width="11.6640625" customWidth="1"/>
    <col min="1045" max="1045" width="9" customWidth="1"/>
    <col min="1046" max="1046" width="11.6640625" customWidth="1"/>
    <col min="1047" max="1047" width="9.83203125" customWidth="1"/>
    <col min="1048" max="1048" width="12.5" customWidth="1"/>
    <col min="1049" max="1049" width="9.83203125" customWidth="1"/>
    <col min="1050" max="1050" width="12.5" customWidth="1"/>
    <col min="1051" max="1051" width="9.83203125" customWidth="1"/>
    <col min="1052" max="1052" width="12.5" customWidth="1"/>
    <col min="1053" max="1053" width="9.83203125" customWidth="1"/>
    <col min="1054" max="1054" width="12.5" customWidth="1"/>
    <col min="1055" max="1055" width="9.83203125" customWidth="1"/>
    <col min="1056" max="1056" width="12.5" customWidth="1"/>
    <col min="1057" max="1057" width="9.83203125" customWidth="1"/>
    <col min="1058" max="1058" width="12.5" customWidth="1"/>
    <col min="1059" max="1059" width="9.83203125" customWidth="1"/>
    <col min="1060" max="1060" width="12.5" customWidth="1"/>
    <col min="1061" max="1061" width="9.83203125" customWidth="1"/>
    <col min="1062" max="1062" width="12.5" customWidth="1"/>
    <col min="1063" max="1063" width="9.83203125" customWidth="1"/>
    <col min="1064" max="1064" width="12.5" customWidth="1"/>
    <col min="1065" max="1065" width="8.6640625" customWidth="1"/>
    <col min="1066" max="1066" width="10.6640625" customWidth="1"/>
    <col min="1067" max="1067" width="8" customWidth="1"/>
    <col min="1068" max="1068" width="10.6640625" customWidth="1"/>
    <col min="1069" max="1069" width="8.6640625" customWidth="1"/>
    <col min="1070" max="1070" width="10.6640625" customWidth="1"/>
    <col min="1071" max="1071" width="8.6640625" customWidth="1"/>
    <col min="1072" max="1072" width="10.6640625" customWidth="1"/>
    <col min="1073" max="1073" width="8.6640625" customWidth="1"/>
    <col min="1074" max="1074" width="10.6640625" customWidth="1"/>
    <col min="1075" max="1075" width="8.6640625" customWidth="1"/>
    <col min="1076" max="1076" width="10.6640625" customWidth="1"/>
    <col min="1077" max="1077" width="9" customWidth="1"/>
    <col min="1078" max="1078" width="11.6640625" customWidth="1"/>
    <col min="1079" max="1079" width="9" customWidth="1"/>
    <col min="1080" max="1080" width="11.6640625" customWidth="1"/>
    <col min="1081" max="1081" width="9" customWidth="1"/>
    <col min="1082" max="1082" width="11.6640625" customWidth="1"/>
    <col min="1083" max="1083" width="9" customWidth="1"/>
    <col min="1084" max="1084" width="11.6640625" customWidth="1"/>
    <col min="1085" max="1085" width="9" customWidth="1"/>
    <col min="1086" max="1086" width="11.6640625" customWidth="1"/>
    <col min="1087" max="1087" width="9" customWidth="1"/>
    <col min="1088" max="1088" width="11.6640625" customWidth="1"/>
    <col min="1089" max="1089" width="9" customWidth="1"/>
    <col min="1090" max="1090" width="11.6640625" customWidth="1"/>
    <col min="1091" max="1091" width="9" customWidth="1"/>
    <col min="1092" max="1092" width="11.6640625" customWidth="1"/>
    <col min="1093" max="1093" width="9" customWidth="1"/>
    <col min="1094" max="1094" width="11.6640625" customWidth="1"/>
    <col min="1095" max="1095" width="9" customWidth="1"/>
    <col min="1096" max="1096" width="11.6640625" customWidth="1"/>
    <col min="1097" max="1097" width="9" customWidth="1"/>
    <col min="1098" max="1098" width="11.6640625" customWidth="1"/>
    <col min="1099" max="1099" width="9" customWidth="1"/>
    <col min="1100" max="1100" width="11.6640625" customWidth="1"/>
    <col min="1101" max="1101" width="9" customWidth="1"/>
    <col min="1102" max="1102" width="11.6640625" customWidth="1"/>
    <col min="1103" max="1103" width="9" customWidth="1"/>
    <col min="1104" max="1104" width="11.6640625" customWidth="1"/>
    <col min="1105" max="1105" width="9" customWidth="1"/>
    <col min="1106" max="1106" width="11.6640625" customWidth="1"/>
    <col min="1107" max="1107" width="9" customWidth="1"/>
    <col min="1108" max="1108" width="11.6640625" customWidth="1"/>
    <col min="1109" max="1109" width="8.6640625" customWidth="1"/>
    <col min="1110" max="1110" width="10.6640625" customWidth="1"/>
    <col min="1111" max="1111" width="8.6640625" customWidth="1"/>
    <col min="1112" max="1112" width="10.6640625" customWidth="1"/>
    <col min="1113" max="1113" width="8" customWidth="1"/>
    <col min="1114" max="1114" width="10.6640625" customWidth="1"/>
    <col min="1115" max="1115" width="8" customWidth="1"/>
    <col min="1116" max="1116" width="10.6640625" customWidth="1"/>
    <col min="1117" max="1117" width="8.6640625" customWidth="1"/>
    <col min="1118" max="1118" width="10.6640625" customWidth="1"/>
    <col min="1119" max="1119" width="8.6640625" customWidth="1"/>
    <col min="1120" max="1120" width="10.6640625" customWidth="1"/>
    <col min="1121" max="1121" width="8.6640625" customWidth="1"/>
    <col min="1122" max="1122" width="10.6640625" customWidth="1"/>
    <col min="1123" max="1123" width="8.6640625" customWidth="1"/>
    <col min="1124" max="1124" width="10.6640625" customWidth="1"/>
    <col min="1125" max="1125" width="8.6640625" customWidth="1"/>
    <col min="1126" max="1126" width="10.6640625" customWidth="1"/>
    <col min="1127" max="1127" width="8.6640625" customWidth="1"/>
    <col min="1128" max="1128" width="10.6640625" customWidth="1"/>
    <col min="1129" max="1129" width="8.6640625" customWidth="1"/>
    <col min="1130" max="1130" width="10.6640625" customWidth="1"/>
    <col min="1131" max="1131" width="9" customWidth="1"/>
    <col min="1132" max="1132" width="11.6640625" customWidth="1"/>
    <col min="1133" max="1133" width="9" customWidth="1"/>
    <col min="1134" max="1134" width="11.6640625" customWidth="1"/>
    <col min="1135" max="1135" width="9" customWidth="1"/>
    <col min="1136" max="1136" width="11.6640625" customWidth="1"/>
    <col min="1137" max="1137" width="9" customWidth="1"/>
    <col min="1138" max="1138" width="11.6640625" customWidth="1"/>
    <col min="1139" max="1139" width="9" customWidth="1"/>
    <col min="1140" max="1140" width="11.6640625" customWidth="1"/>
    <col min="1141" max="1141" width="9" customWidth="1"/>
    <col min="1142" max="1142" width="11.6640625" customWidth="1"/>
    <col min="1143" max="1143" width="9" customWidth="1"/>
    <col min="1144" max="1144" width="11.6640625" customWidth="1"/>
    <col min="1145" max="1145" width="9" customWidth="1"/>
    <col min="1146" max="1146" width="11.6640625" customWidth="1"/>
    <col min="1147" max="1147" width="9" customWidth="1"/>
    <col min="1148" max="1148" width="11.6640625" customWidth="1"/>
    <col min="1149" max="1149" width="9" customWidth="1"/>
    <col min="1150" max="1150" width="11.6640625" customWidth="1"/>
    <col min="1151" max="1151" width="9" customWidth="1"/>
    <col min="1152" max="1152" width="11.6640625" customWidth="1"/>
    <col min="1153" max="1153" width="9" customWidth="1"/>
    <col min="1154" max="1154" width="11.6640625" customWidth="1"/>
    <col min="1155" max="1155" width="9" customWidth="1"/>
    <col min="1156" max="1156" width="11.6640625" customWidth="1"/>
    <col min="1157" max="1157" width="9" customWidth="1"/>
    <col min="1158" max="1158" width="11.6640625" customWidth="1"/>
    <col min="1159" max="1159" width="9" customWidth="1"/>
    <col min="1160" max="1160" width="11.6640625" customWidth="1"/>
    <col min="1161" max="1161" width="9" customWidth="1"/>
    <col min="1162" max="1162" width="11.6640625" customWidth="1"/>
    <col min="1163" max="1163" width="8.6640625" customWidth="1"/>
    <col min="1164" max="1164" width="10.6640625" customWidth="1"/>
    <col min="1165" max="1165" width="8" customWidth="1"/>
    <col min="1166" max="1166" width="10.6640625" customWidth="1"/>
    <col min="1167" max="1167" width="8.6640625" customWidth="1"/>
    <col min="1168" max="1168" width="10.6640625" customWidth="1"/>
    <col min="1169" max="1169" width="8.6640625" customWidth="1"/>
    <col min="1170" max="1170" width="10.6640625" customWidth="1"/>
    <col min="1171" max="1171" width="8" customWidth="1"/>
    <col min="1172" max="1172" width="10.6640625" customWidth="1"/>
    <col min="1173" max="1173" width="9" customWidth="1"/>
    <col min="1174" max="1174" width="11.6640625" customWidth="1"/>
    <col min="1175" max="1175" width="9" customWidth="1"/>
    <col min="1176" max="1176" width="11.6640625" customWidth="1"/>
    <col min="1177" max="1177" width="9" customWidth="1"/>
    <col min="1178" max="1178" width="11.6640625" customWidth="1"/>
    <col min="1179" max="1179" width="9" customWidth="1"/>
    <col min="1180" max="1180" width="11.6640625" customWidth="1"/>
    <col min="1181" max="1181" width="9" customWidth="1"/>
    <col min="1182" max="1182" width="11.6640625" customWidth="1"/>
    <col min="1183" max="1183" width="9" customWidth="1"/>
    <col min="1184" max="1184" width="11.6640625" customWidth="1"/>
    <col min="1185" max="1185" width="9" customWidth="1"/>
    <col min="1186" max="1186" width="11.6640625" customWidth="1"/>
    <col min="1187" max="1187" width="9" customWidth="1"/>
    <col min="1188" max="1188" width="11.6640625" customWidth="1"/>
    <col min="1189" max="1189" width="9" customWidth="1"/>
    <col min="1190" max="1190" width="11.6640625" customWidth="1"/>
    <col min="1191" max="1191" width="9" customWidth="1"/>
    <col min="1192" max="1192" width="11.6640625" customWidth="1"/>
    <col min="1193" max="1193" width="9" customWidth="1"/>
    <col min="1194" max="1194" width="11.6640625" customWidth="1"/>
    <col min="1195" max="1195" width="9" customWidth="1"/>
    <col min="1196" max="1196" width="11.6640625" customWidth="1"/>
    <col min="1197" max="1197" width="8.6640625" customWidth="1"/>
    <col min="1198" max="1198" width="10.6640625" customWidth="1"/>
    <col min="1199" max="1199" width="8" customWidth="1"/>
    <col min="1200" max="1200" width="10.6640625" customWidth="1"/>
    <col min="1201" max="1201" width="8.6640625" customWidth="1"/>
    <col min="1202" max="1202" width="10.6640625" customWidth="1"/>
    <col min="1203" max="1203" width="8.6640625" customWidth="1"/>
    <col min="1204" max="1204" width="10.6640625" customWidth="1"/>
    <col min="1205" max="1205" width="8.6640625" customWidth="1"/>
    <col min="1206" max="1206" width="10.6640625" customWidth="1"/>
    <col min="1207" max="1207" width="8" customWidth="1"/>
    <col min="1208" max="1208" width="10.6640625" customWidth="1"/>
    <col min="1209" max="1209" width="8.6640625" customWidth="1"/>
    <col min="1210" max="1210" width="10.6640625" customWidth="1"/>
    <col min="1211" max="1211" width="8.6640625" customWidth="1"/>
    <col min="1212" max="1212" width="10.6640625" customWidth="1"/>
    <col min="1213" max="1213" width="8.6640625" customWidth="1"/>
    <col min="1214" max="1214" width="10.6640625" customWidth="1"/>
    <col min="1215" max="1215" width="8.6640625" customWidth="1"/>
    <col min="1216" max="1216" width="10.6640625" customWidth="1"/>
    <col min="1217" max="1217" width="8" customWidth="1"/>
    <col min="1218" max="1218" width="10.6640625" customWidth="1"/>
    <col min="1219" max="1219" width="8.6640625" customWidth="1"/>
    <col min="1220" max="1220" width="10.6640625" customWidth="1"/>
    <col min="1221" max="1221" width="9" customWidth="1"/>
    <col min="1222" max="1222" width="11.6640625" customWidth="1"/>
    <col min="1223" max="1223" width="9" customWidth="1"/>
    <col min="1224" max="1224" width="11.6640625" customWidth="1"/>
    <col min="1225" max="1225" width="9" customWidth="1"/>
    <col min="1226" max="1226" width="11.6640625" customWidth="1"/>
    <col min="1227" max="1227" width="9" customWidth="1"/>
    <col min="1228" max="1228" width="11.6640625" customWidth="1"/>
    <col min="1229" max="1229" width="9" customWidth="1"/>
    <col min="1230" max="1230" width="11.6640625" customWidth="1"/>
    <col min="1231" max="1231" width="9" customWidth="1"/>
    <col min="1232" max="1232" width="11.6640625" customWidth="1"/>
    <col min="1233" max="1233" width="9" customWidth="1"/>
    <col min="1234" max="1234" width="11.6640625" customWidth="1"/>
    <col min="1235" max="1235" width="9" customWidth="1"/>
    <col min="1236" max="1236" width="11.6640625" customWidth="1"/>
    <col min="1237" max="1237" width="9" customWidth="1"/>
    <col min="1238" max="1238" width="11.6640625" customWidth="1"/>
    <col min="1239" max="1239" width="9" customWidth="1"/>
    <col min="1240" max="1240" width="11.6640625" customWidth="1"/>
    <col min="1241" max="1241" width="9" customWidth="1"/>
    <col min="1242" max="1242" width="11.6640625" customWidth="1"/>
    <col min="1243" max="1243" width="9" customWidth="1"/>
    <col min="1244" max="1244" width="11.6640625" customWidth="1"/>
    <col min="1245" max="1245" width="9" customWidth="1"/>
    <col min="1246" max="1246" width="11.6640625" customWidth="1"/>
    <col min="1247" max="1247" width="9" customWidth="1"/>
    <col min="1248" max="1248" width="11.6640625" customWidth="1"/>
    <col min="1249" max="1249" width="9" customWidth="1"/>
    <col min="1250" max="1250" width="11.6640625" customWidth="1"/>
    <col min="1251" max="1251" width="9" customWidth="1"/>
    <col min="1252" max="1252" width="11.6640625" customWidth="1"/>
    <col min="1253" max="1253" width="9" customWidth="1"/>
    <col min="1254" max="1254" width="11.6640625" customWidth="1"/>
    <col min="1255" max="1255" width="9" customWidth="1"/>
    <col min="1256" max="1256" width="11.6640625" customWidth="1"/>
    <col min="1257" max="1257" width="9" customWidth="1"/>
    <col min="1258" max="1258" width="11.6640625" customWidth="1"/>
    <col min="1259" max="1259" width="8.6640625" customWidth="1"/>
    <col min="1260" max="1260" width="10.6640625" customWidth="1"/>
    <col min="1261" max="1261" width="8" customWidth="1"/>
    <col min="1262" max="1262" width="10.6640625" customWidth="1"/>
    <col min="1263" max="1263" width="8.6640625" customWidth="1"/>
    <col min="1264" max="1264" width="10.6640625" customWidth="1"/>
    <col min="1265" max="1265" width="8.6640625" customWidth="1"/>
    <col min="1266" max="1266" width="10.6640625" customWidth="1"/>
    <col min="1267" max="1267" width="8.6640625" customWidth="1"/>
    <col min="1268" max="1268" width="10.6640625" customWidth="1"/>
    <col min="1269" max="1269" width="8.6640625" customWidth="1"/>
    <col min="1270" max="1270" width="10.6640625" customWidth="1"/>
    <col min="1271" max="1271" width="8.6640625" customWidth="1"/>
    <col min="1272" max="1272" width="10.6640625" customWidth="1"/>
    <col min="1273" max="1273" width="9" customWidth="1"/>
    <col min="1274" max="1274" width="11.6640625" customWidth="1"/>
    <col min="1275" max="1275" width="9" customWidth="1"/>
    <col min="1276" max="1276" width="11.6640625" customWidth="1"/>
    <col min="1277" max="1277" width="9" customWidth="1"/>
    <col min="1278" max="1278" width="11.6640625" customWidth="1"/>
    <col min="1279" max="1279" width="9" customWidth="1"/>
    <col min="1280" max="1280" width="11.6640625" customWidth="1"/>
    <col min="1281" max="1281" width="9" customWidth="1"/>
    <col min="1282" max="1282" width="11.6640625" customWidth="1"/>
    <col min="1283" max="1283" width="9" customWidth="1"/>
    <col min="1284" max="1284" width="11.6640625" customWidth="1"/>
    <col min="1285" max="1285" width="9" customWidth="1"/>
    <col min="1286" max="1286" width="11.6640625" customWidth="1"/>
    <col min="1287" max="1287" width="9" customWidth="1"/>
    <col min="1288" max="1288" width="11.6640625" customWidth="1"/>
    <col min="1289" max="1289" width="9" customWidth="1"/>
    <col min="1290" max="1290" width="11.6640625" customWidth="1"/>
    <col min="1291" max="1291" width="9" customWidth="1"/>
    <col min="1292" max="1292" width="11.6640625" customWidth="1"/>
    <col min="1293" max="1293" width="9" customWidth="1"/>
    <col min="1294" max="1294" width="11.6640625" customWidth="1"/>
    <col min="1295" max="1295" width="9" customWidth="1"/>
    <col min="1296" max="1296" width="11.6640625" customWidth="1"/>
    <col min="1297" max="1297" width="9" customWidth="1"/>
    <col min="1298" max="1298" width="11.6640625" customWidth="1"/>
    <col min="1299" max="1299" width="9" customWidth="1"/>
    <col min="1300" max="1300" width="11.6640625" customWidth="1"/>
    <col min="1301" max="1301" width="8.6640625" customWidth="1"/>
    <col min="1302" max="1302" width="10.6640625" customWidth="1"/>
    <col min="1303" max="1303" width="8.6640625" customWidth="1"/>
    <col min="1304" max="1304" width="10.6640625" customWidth="1"/>
    <col min="1305" max="1305" width="8.6640625" customWidth="1"/>
    <col min="1306" max="1306" width="10.6640625" customWidth="1"/>
    <col min="1307" max="1307" width="8.6640625" customWidth="1"/>
    <col min="1308" max="1308" width="10.6640625" customWidth="1"/>
    <col min="1309" max="1309" width="9" customWidth="1"/>
    <col min="1310" max="1310" width="11.6640625" customWidth="1"/>
    <col min="1311" max="1311" width="9" customWidth="1"/>
    <col min="1312" max="1312" width="11.6640625" customWidth="1"/>
    <col min="1313" max="1313" width="9" customWidth="1"/>
    <col min="1314" max="1314" width="11.6640625" customWidth="1"/>
    <col min="1315" max="1315" width="9" customWidth="1"/>
    <col min="1316" max="1316" width="11.6640625" customWidth="1"/>
    <col min="1317" max="1317" width="9" customWidth="1"/>
    <col min="1318" max="1318" width="11.6640625" customWidth="1"/>
    <col min="1319" max="1319" width="9" customWidth="1"/>
    <col min="1320" max="1320" width="11.6640625" customWidth="1"/>
    <col min="1321" max="1321" width="9" customWidth="1"/>
    <col min="1322" max="1322" width="11.6640625" customWidth="1"/>
    <col min="1323" max="1323" width="9" customWidth="1"/>
    <col min="1324" max="1324" width="11.6640625" customWidth="1"/>
    <col min="1325" max="1325" width="9" customWidth="1"/>
    <col min="1326" max="1326" width="11.6640625" customWidth="1"/>
    <col min="1327" max="1327" width="9" customWidth="1"/>
    <col min="1328" max="1328" width="11.6640625" customWidth="1"/>
    <col min="1329" max="1329" width="9" customWidth="1"/>
    <col min="1330" max="1330" width="11.6640625" customWidth="1"/>
    <col min="1331" max="1331" width="9" customWidth="1"/>
    <col min="1332" max="1332" width="11.6640625" customWidth="1"/>
    <col min="1333" max="1333" width="9" customWidth="1"/>
    <col min="1334" max="1334" width="11.6640625" customWidth="1"/>
    <col min="1335" max="1335" width="9" customWidth="1"/>
    <col min="1336" max="1336" width="11.6640625" customWidth="1"/>
    <col min="1337" max="1337" width="8" customWidth="1"/>
    <col min="1338" max="1338" width="10.6640625" customWidth="1"/>
    <col min="1339" max="1339" width="8" customWidth="1"/>
    <col min="1340" max="1340" width="10.6640625" customWidth="1"/>
    <col min="1341" max="1341" width="8.6640625" customWidth="1"/>
    <col min="1342" max="1342" width="10.6640625" customWidth="1"/>
    <col min="1343" max="1343" width="8.6640625" customWidth="1"/>
    <col min="1344" max="1344" width="10.6640625" customWidth="1"/>
    <col min="1345" max="1345" width="8.6640625" customWidth="1"/>
    <col min="1346" max="1346" width="10.6640625" customWidth="1"/>
    <col min="1347" max="1347" width="8.6640625" customWidth="1"/>
    <col min="1348" max="1348" width="10.6640625" customWidth="1"/>
    <col min="1349" max="1349" width="8.6640625" customWidth="1"/>
    <col min="1350" max="1350" width="10.6640625" customWidth="1"/>
    <col min="1351" max="1351" width="9" customWidth="1"/>
    <col min="1352" max="1352" width="11.6640625" customWidth="1"/>
    <col min="1353" max="1353" width="9" customWidth="1"/>
    <col min="1354" max="1354" width="11.6640625" customWidth="1"/>
    <col min="1355" max="1355" width="9" customWidth="1"/>
    <col min="1356" max="1356" width="11.6640625" customWidth="1"/>
    <col min="1357" max="1357" width="9" customWidth="1"/>
    <col min="1358" max="1358" width="11.6640625" customWidth="1"/>
    <col min="1359" max="1359" width="9" customWidth="1"/>
    <col min="1360" max="1360" width="11.6640625" customWidth="1"/>
    <col min="1361" max="1361" width="9" customWidth="1"/>
    <col min="1362" max="1362" width="11.6640625" customWidth="1"/>
    <col min="1363" max="1363" width="9" customWidth="1"/>
    <col min="1364" max="1364" width="11.6640625" customWidth="1"/>
    <col min="1365" max="1365" width="9" customWidth="1"/>
    <col min="1366" max="1366" width="11.6640625" customWidth="1"/>
    <col min="1367" max="1367" width="9" customWidth="1"/>
    <col min="1368" max="1368" width="11.6640625" customWidth="1"/>
    <col min="1369" max="1369" width="9" customWidth="1"/>
    <col min="1370" max="1370" width="11.6640625" customWidth="1"/>
    <col min="1371" max="1371" width="8.6640625" customWidth="1"/>
    <col min="1372" max="1372" width="10.6640625" customWidth="1"/>
    <col min="1373" max="1373" width="8" customWidth="1"/>
    <col min="1374" max="1374" width="10.6640625" customWidth="1"/>
    <col min="1375" max="1375" width="8" customWidth="1"/>
    <col min="1376" max="1376" width="10.6640625" customWidth="1"/>
    <col min="1377" max="1377" width="8.6640625" customWidth="1"/>
    <col min="1378" max="1378" width="10.6640625" customWidth="1"/>
    <col min="1379" max="1379" width="8.6640625" customWidth="1"/>
    <col min="1380" max="1380" width="10.6640625" customWidth="1"/>
    <col min="1381" max="1381" width="8.6640625" customWidth="1"/>
    <col min="1382" max="1382" width="10.6640625" customWidth="1"/>
    <col min="1383" max="1383" width="8.6640625" customWidth="1"/>
    <col min="1384" max="1384" width="10.6640625" customWidth="1"/>
    <col min="1385" max="1385" width="9" customWidth="1"/>
    <col min="1386" max="1386" width="11.6640625" customWidth="1"/>
    <col min="1387" max="1387" width="9" customWidth="1"/>
    <col min="1388" max="1388" width="11.6640625" customWidth="1"/>
    <col min="1389" max="1389" width="9" customWidth="1"/>
    <col min="1390" max="1390" width="11.6640625" customWidth="1"/>
    <col min="1391" max="1391" width="9" customWidth="1"/>
    <col min="1392" max="1392" width="11.6640625" customWidth="1"/>
    <col min="1393" max="1393" width="9" customWidth="1"/>
    <col min="1394" max="1394" width="11.6640625" customWidth="1"/>
    <col min="1395" max="1395" width="9" customWidth="1"/>
    <col min="1396" max="1396" width="11.6640625" customWidth="1"/>
    <col min="1397" max="1397" width="9" customWidth="1"/>
    <col min="1398" max="1398" width="11.6640625" customWidth="1"/>
    <col min="1399" max="1399" width="9" customWidth="1"/>
    <col min="1400" max="1400" width="11.6640625" customWidth="1"/>
    <col min="1401" max="1401" width="9" customWidth="1"/>
    <col min="1402" max="1402" width="11.6640625" customWidth="1"/>
    <col min="1403" max="1403" width="9" customWidth="1"/>
    <col min="1404" max="1404" width="11.6640625" customWidth="1"/>
    <col min="1405" max="1405" width="8.6640625" customWidth="1"/>
    <col min="1406" max="1406" width="10.6640625" customWidth="1"/>
    <col min="1407" max="1407" width="8" customWidth="1"/>
    <col min="1408" max="1408" width="10.6640625" customWidth="1"/>
    <col min="1409" max="1409" width="8.6640625" customWidth="1"/>
    <col min="1410" max="1410" width="10.6640625" customWidth="1"/>
    <col min="1411" max="1411" width="8.6640625" customWidth="1"/>
    <col min="1412" max="1412" width="10.6640625" customWidth="1"/>
    <col min="1413" max="1413" width="8.6640625" customWidth="1"/>
    <col min="1414" max="1414" width="10.6640625" customWidth="1"/>
    <col min="1415" max="1415" width="8" customWidth="1"/>
    <col min="1416" max="1416" width="10.6640625" customWidth="1"/>
    <col min="1417" max="1417" width="8.6640625" customWidth="1"/>
    <col min="1418" max="1418" width="10.6640625" customWidth="1"/>
    <col min="1419" max="1419" width="8.6640625" customWidth="1"/>
    <col min="1420" max="1420" width="10.6640625" customWidth="1"/>
    <col min="1421" max="1421" width="8.6640625" customWidth="1"/>
    <col min="1422" max="1422" width="10.6640625" customWidth="1"/>
    <col min="1423" max="1423" width="8.6640625" customWidth="1"/>
    <col min="1424" max="1424" width="10.6640625" customWidth="1"/>
    <col min="1425" max="1425" width="9" customWidth="1"/>
    <col min="1426" max="1426" width="11.6640625" customWidth="1"/>
    <col min="1427" max="1427" width="9" customWidth="1"/>
    <col min="1428" max="1428" width="11.6640625" customWidth="1"/>
    <col min="1429" max="1429" width="9" customWidth="1"/>
    <col min="1430" max="1430" width="11.6640625" customWidth="1"/>
    <col min="1431" max="1431" width="9" customWidth="1"/>
    <col min="1432" max="1432" width="11.6640625" customWidth="1"/>
    <col min="1433" max="1433" width="9" customWidth="1"/>
    <col min="1434" max="1434" width="11.6640625" customWidth="1"/>
    <col min="1435" max="1435" width="9" customWidth="1"/>
    <col min="1436" max="1436" width="11.6640625" customWidth="1"/>
    <col min="1437" max="1437" width="9" customWidth="1"/>
    <col min="1438" max="1438" width="11.6640625" customWidth="1"/>
    <col min="1439" max="1439" width="9" customWidth="1"/>
    <col min="1440" max="1440" width="11.6640625" customWidth="1"/>
    <col min="1441" max="1441" width="9" customWidth="1"/>
    <col min="1442" max="1442" width="11.6640625" customWidth="1"/>
    <col min="1443" max="1443" width="9" customWidth="1"/>
    <col min="1444" max="1444" width="11.6640625" customWidth="1"/>
    <col min="1445" max="1445" width="9" customWidth="1"/>
    <col min="1446" max="1446" width="11.6640625" customWidth="1"/>
    <col min="1447" max="1447" width="9" customWidth="1"/>
    <col min="1448" max="1448" width="11.6640625" customWidth="1"/>
    <col min="1449" max="1449" width="9" customWidth="1"/>
    <col min="1450" max="1450" width="11.6640625" customWidth="1"/>
    <col min="1451" max="1451" width="9" customWidth="1"/>
    <col min="1452" max="1452" width="11.6640625" customWidth="1"/>
    <col min="1453" max="1453" width="9" customWidth="1"/>
    <col min="1454" max="1454" width="11.6640625" customWidth="1"/>
    <col min="1455" max="1455" width="9" customWidth="1"/>
    <col min="1456" max="1456" width="11.6640625" customWidth="1"/>
    <col min="1457" max="1457" width="9" customWidth="1"/>
    <col min="1458" max="1458" width="11.6640625" customWidth="1"/>
    <col min="1459" max="1459" width="9" customWidth="1"/>
    <col min="1460" max="1460" width="11.6640625" customWidth="1"/>
    <col min="1461" max="1461" width="9" customWidth="1"/>
    <col min="1462" max="1462" width="11.6640625" customWidth="1"/>
    <col min="1463" max="1463" width="9" customWidth="1"/>
    <col min="1464" max="1464" width="11.6640625" customWidth="1"/>
    <col min="1465" max="1465" width="9" customWidth="1"/>
    <col min="1466" max="1466" width="11.6640625" customWidth="1"/>
    <col min="1467" max="1467" width="9" customWidth="1"/>
    <col min="1468" max="1468" width="11.6640625" customWidth="1"/>
    <col min="1469" max="1469" width="9" customWidth="1"/>
    <col min="1470" max="1470" width="11.6640625" customWidth="1"/>
    <col min="1471" max="1471" width="9" customWidth="1"/>
    <col min="1472" max="1472" width="11.6640625" customWidth="1"/>
    <col min="1473" max="1473" width="9" customWidth="1"/>
    <col min="1474" max="1474" width="11.6640625" customWidth="1"/>
    <col min="1475" max="1475" width="9.83203125" customWidth="1"/>
    <col min="1476" max="1476" width="12.5" customWidth="1"/>
    <col min="1477" max="1477" width="9.83203125" customWidth="1"/>
    <col min="1478" max="1478" width="12.5" customWidth="1"/>
    <col min="1479" max="1479" width="9.83203125" customWidth="1"/>
    <col min="1480" max="1480" width="12.5" customWidth="1"/>
    <col min="1481" max="1481" width="9.83203125" customWidth="1"/>
    <col min="1482" max="1482" width="12.5" customWidth="1"/>
    <col min="1483" max="1483" width="9.83203125" customWidth="1"/>
    <col min="1484" max="1484" width="12.5" customWidth="1"/>
    <col min="1485" max="1485" width="9.83203125" customWidth="1"/>
    <col min="1486" max="1486" width="12.5" customWidth="1"/>
    <col min="1487" max="1487" width="9.83203125" customWidth="1"/>
    <col min="1488" max="1488" width="12.5" customWidth="1"/>
    <col min="1489" max="1489" width="9.83203125" customWidth="1"/>
    <col min="1490" max="1490" width="12.5" customWidth="1"/>
    <col min="1491" max="1491" width="9.83203125" customWidth="1"/>
    <col min="1492" max="1492" width="12.5" customWidth="1"/>
    <col min="1493" max="1493" width="9.83203125" customWidth="1"/>
    <col min="1494" max="1494" width="12.5" customWidth="1"/>
    <col min="1495" max="1495" width="9.83203125" customWidth="1"/>
    <col min="1496" max="1496" width="12.5" customWidth="1"/>
    <col min="1497" max="1497" width="9.83203125" customWidth="1"/>
    <col min="1498" max="1498" width="12.5" customWidth="1"/>
    <col min="1499" max="1499" width="9.83203125" customWidth="1"/>
    <col min="1500" max="1500" width="12.5" customWidth="1"/>
    <col min="1501" max="1501" width="9.83203125" customWidth="1"/>
    <col min="1502" max="1502" width="12.5" customWidth="1"/>
    <col min="1503" max="1503" width="9.83203125" customWidth="1"/>
    <col min="1504" max="1504" width="12.5" customWidth="1"/>
    <col min="1505" max="1505" width="9.83203125" customWidth="1"/>
    <col min="1506" max="1506" width="12.5" customWidth="1"/>
    <col min="1507" max="1507" width="9.83203125" customWidth="1"/>
    <col min="1508" max="1508" width="12.5" customWidth="1"/>
    <col min="1509" max="1509" width="9.83203125" customWidth="1"/>
    <col min="1510" max="1510" width="12.5" customWidth="1"/>
    <col min="1511" max="1511" width="9.83203125" customWidth="1"/>
    <col min="1512" max="1512" width="12.5" customWidth="1"/>
    <col min="1513" max="1513" width="9.83203125" customWidth="1"/>
    <col min="1514" max="1514" width="12.5" customWidth="1"/>
    <col min="1515" max="1515" width="9.83203125" customWidth="1"/>
    <col min="1516" max="1516" width="12.5" customWidth="1"/>
    <col min="1517" max="1517" width="9.83203125" customWidth="1"/>
    <col min="1518" max="1518" width="12.5" customWidth="1"/>
    <col min="1519" max="1519" width="9.83203125" customWidth="1"/>
    <col min="1520" max="1520" width="12.5" customWidth="1"/>
    <col min="1521" max="1521" width="9.83203125" customWidth="1"/>
    <col min="1522" max="1522" width="12.5" customWidth="1"/>
    <col min="1523" max="1523" width="9.83203125" customWidth="1"/>
    <col min="1524" max="1524" width="12.5" customWidth="1"/>
    <col min="1525" max="1525" width="9" customWidth="1"/>
    <col min="1526" max="1526" width="11.6640625" customWidth="1"/>
    <col min="1527" max="1527" width="9" customWidth="1"/>
    <col min="1528" max="1528" width="11.6640625" customWidth="1"/>
    <col min="1529" max="1529" width="9" customWidth="1"/>
    <col min="1530" max="1530" width="11.6640625" customWidth="1"/>
    <col min="1531" max="1531" width="9" customWidth="1"/>
    <col min="1532" max="1532" width="11.6640625" customWidth="1"/>
    <col min="1533" max="1533" width="9" customWidth="1"/>
    <col min="1534" max="1534" width="11.6640625" customWidth="1"/>
    <col min="1535" max="1535" width="9" customWidth="1"/>
    <col min="1536" max="1536" width="11.6640625" customWidth="1"/>
    <col min="1537" max="1537" width="9.83203125" customWidth="1"/>
    <col min="1538" max="1538" width="12.5" customWidth="1"/>
    <col min="1539" max="1539" width="9.83203125" customWidth="1"/>
    <col min="1540" max="1540" width="12.5" customWidth="1"/>
    <col min="1541" max="1541" width="9.83203125" customWidth="1"/>
    <col min="1542" max="1542" width="12.5" customWidth="1"/>
    <col min="1543" max="1543" width="9.83203125" customWidth="1"/>
    <col min="1544" max="1544" width="12.5" customWidth="1"/>
    <col min="1545" max="1545" width="9.83203125" customWidth="1"/>
    <col min="1546" max="1546" width="12.5" customWidth="1"/>
    <col min="1547" max="1547" width="9.83203125" customWidth="1"/>
    <col min="1548" max="1548" width="12.5" customWidth="1"/>
    <col min="1549" max="1549" width="9.83203125" customWidth="1"/>
    <col min="1550" max="1550" width="12.5" customWidth="1"/>
    <col min="1551" max="1551" width="9.83203125" customWidth="1"/>
    <col min="1552" max="1552" width="12.5" customWidth="1"/>
    <col min="1553" max="1553" width="9.83203125" customWidth="1"/>
    <col min="1554" max="1554" width="12.5" customWidth="1"/>
    <col min="1555" max="1555" width="9.83203125" customWidth="1"/>
    <col min="1556" max="1556" width="12.5" customWidth="1"/>
    <col min="1557" max="1557" width="9.83203125" customWidth="1"/>
    <col min="1558" max="1558" width="12.5" customWidth="1"/>
    <col min="1559" max="1559" width="9.83203125" customWidth="1"/>
    <col min="1560" max="1560" width="12.5" customWidth="1"/>
    <col min="1561" max="1561" width="9.83203125" customWidth="1"/>
    <col min="1562" max="1562" width="12.5" customWidth="1"/>
    <col min="1563" max="1563" width="9.83203125" customWidth="1"/>
    <col min="1564" max="1564" width="12.5" customWidth="1"/>
    <col min="1565" max="1565" width="9.83203125" customWidth="1"/>
    <col min="1566" max="1566" width="12.5" customWidth="1"/>
    <col min="1567" max="1567" width="9.83203125" customWidth="1"/>
    <col min="1568" max="1568" width="12.5" customWidth="1"/>
    <col min="1569" max="1569" width="9.83203125" customWidth="1"/>
    <col min="1570" max="1570" width="12.5" customWidth="1"/>
    <col min="1571" max="1571" width="9.83203125" customWidth="1"/>
    <col min="1572" max="1572" width="12.5" customWidth="1"/>
    <col min="1573" max="1573" width="9" customWidth="1"/>
    <col min="1574" max="1574" width="11.6640625" customWidth="1"/>
    <col min="1575" max="1575" width="9" customWidth="1"/>
    <col min="1576" max="1576" width="11.6640625" customWidth="1"/>
    <col min="1577" max="1577" width="9" customWidth="1"/>
    <col min="1578" max="1578" width="11.6640625" customWidth="1"/>
    <col min="1579" max="1579" width="9" customWidth="1"/>
    <col min="1580" max="1580" width="11.6640625" customWidth="1"/>
    <col min="1581" max="1581" width="9" customWidth="1"/>
    <col min="1582" max="1582" width="11.6640625" customWidth="1"/>
    <col min="1583" max="1583" width="9" customWidth="1"/>
    <col min="1584" max="1584" width="11.6640625" customWidth="1"/>
    <col min="1585" max="1585" width="9" customWidth="1"/>
    <col min="1586" max="1586" width="11.6640625" customWidth="1"/>
    <col min="1587" max="1587" width="9" customWidth="1"/>
    <col min="1588" max="1588" width="11.6640625" customWidth="1"/>
    <col min="1589" max="1589" width="9" customWidth="1"/>
    <col min="1590" max="1590" width="11.6640625" customWidth="1"/>
    <col min="1591" max="1591" width="9.83203125" customWidth="1"/>
    <col min="1592" max="1592" width="12.5" customWidth="1"/>
    <col min="1593" max="1593" width="9.83203125" customWidth="1"/>
    <col min="1594" max="1594" width="12.5" customWidth="1"/>
    <col min="1595" max="1595" width="9.83203125" customWidth="1"/>
    <col min="1596" max="1596" width="12.5" customWidth="1"/>
    <col min="1597" max="1597" width="9.83203125" customWidth="1"/>
    <col min="1598" max="1598" width="12.5" customWidth="1"/>
    <col min="1599" max="1599" width="9.83203125" customWidth="1"/>
    <col min="1600" max="1600" width="12.5" customWidth="1"/>
    <col min="1601" max="1601" width="9.83203125" customWidth="1"/>
    <col min="1602" max="1602" width="12.5" customWidth="1"/>
    <col min="1603" max="1603" width="9.83203125" customWidth="1"/>
    <col min="1604" max="1604" width="12.5" customWidth="1"/>
    <col min="1605" max="1605" width="9.83203125" customWidth="1"/>
    <col min="1606" max="1606" width="12.5" customWidth="1"/>
    <col min="1607" max="1607" width="9.83203125" customWidth="1"/>
    <col min="1608" max="1608" width="12.5" customWidth="1"/>
    <col min="1609" max="1609" width="9.83203125" customWidth="1"/>
    <col min="1610" max="1610" width="12.5" customWidth="1"/>
    <col min="1611" max="1611" width="9.83203125" customWidth="1"/>
    <col min="1612" max="1612" width="12.5" customWidth="1"/>
    <col min="1613" max="1613" width="8" customWidth="1"/>
    <col min="1614" max="1614" width="10.6640625" customWidth="1"/>
    <col min="1615" max="1615" width="8" customWidth="1"/>
    <col min="1616" max="1616" width="10.6640625" customWidth="1"/>
    <col min="1617" max="1617" width="8" customWidth="1"/>
    <col min="1618" max="1618" width="10.6640625" customWidth="1"/>
    <col min="1619" max="1619" width="8" customWidth="1"/>
    <col min="1620" max="1620" width="10.6640625" customWidth="1"/>
    <col min="1621" max="1621" width="8.6640625" customWidth="1"/>
    <col min="1622" max="1622" width="10.6640625" customWidth="1"/>
    <col min="1623" max="1623" width="8.6640625" customWidth="1"/>
    <col min="1624" max="1624" width="10.6640625" customWidth="1"/>
    <col min="1625" max="1625" width="8.6640625" customWidth="1"/>
    <col min="1626" max="1626" width="10.6640625" customWidth="1"/>
    <col min="1627" max="1627" width="8" customWidth="1"/>
    <col min="1628" max="1628" width="10.6640625" customWidth="1"/>
    <col min="1629" max="1629" width="8.6640625" customWidth="1"/>
    <col min="1630" max="1630" width="10.6640625" customWidth="1"/>
    <col min="1631" max="1631" width="9" customWidth="1"/>
    <col min="1632" max="1632" width="11.6640625" customWidth="1"/>
    <col min="1633" max="1633" width="9" customWidth="1"/>
    <col min="1634" max="1634" width="11.6640625" customWidth="1"/>
    <col min="1635" max="1635" width="9" customWidth="1"/>
    <col min="1636" max="1636" width="11.6640625" customWidth="1"/>
    <col min="1637" max="1637" width="9" customWidth="1"/>
    <col min="1638" max="1638" width="11.6640625" customWidth="1"/>
    <col min="1639" max="1639" width="9" customWidth="1"/>
    <col min="1640" max="1640" width="11.6640625" customWidth="1"/>
    <col min="1641" max="1641" width="9" customWidth="1"/>
    <col min="1642" max="1642" width="11.6640625" customWidth="1"/>
    <col min="1643" max="1643" width="9" customWidth="1"/>
    <col min="1644" max="1644" width="11.6640625" customWidth="1"/>
    <col min="1645" max="1645" width="9" customWidth="1"/>
    <col min="1646" max="1646" width="11.6640625" customWidth="1"/>
    <col min="1647" max="1647" width="9" customWidth="1"/>
    <col min="1648" max="1648" width="11.6640625" customWidth="1"/>
    <col min="1649" max="1649" width="9" customWidth="1"/>
    <col min="1650" max="1650" width="11.6640625" customWidth="1"/>
    <col min="1651" max="1651" width="9" customWidth="1"/>
    <col min="1652" max="1652" width="11.6640625" customWidth="1"/>
    <col min="1653" max="1653" width="9" customWidth="1"/>
    <col min="1654" max="1654" width="11.6640625" customWidth="1"/>
    <col min="1655" max="1655" width="9" customWidth="1"/>
    <col min="1656" max="1656" width="11.6640625" customWidth="1"/>
    <col min="1657" max="1657" width="9" customWidth="1"/>
    <col min="1658" max="1658" width="11.6640625" customWidth="1"/>
    <col min="1659" max="1659" width="9" customWidth="1"/>
    <col min="1660" max="1660" width="11.6640625" customWidth="1"/>
    <col min="1661" max="1661" width="9" customWidth="1"/>
    <col min="1662" max="1662" width="11.6640625" customWidth="1"/>
    <col min="1663" max="1663" width="9" customWidth="1"/>
    <col min="1664" max="1664" width="11.6640625" customWidth="1"/>
    <col min="1665" max="1665" width="9" customWidth="1"/>
    <col min="1666" max="1666" width="11.6640625" customWidth="1"/>
    <col min="1667" max="1667" width="9" customWidth="1"/>
    <col min="1668" max="1668" width="11.6640625" customWidth="1"/>
    <col min="1669" max="1669" width="9" customWidth="1"/>
    <col min="1670" max="1670" width="11.6640625" customWidth="1"/>
    <col min="1671" max="1671" width="9" customWidth="1"/>
    <col min="1672" max="1672" width="11.6640625" customWidth="1"/>
    <col min="1673" max="1673" width="8" customWidth="1"/>
    <col min="1674" max="1674" width="10.6640625" customWidth="1"/>
    <col min="1675" max="1675" width="8.6640625" customWidth="1"/>
    <col min="1676" max="1676" width="10.6640625" customWidth="1"/>
    <col min="1677" max="1677" width="8.6640625" customWidth="1"/>
    <col min="1678" max="1678" width="10.6640625" customWidth="1"/>
    <col min="1679" max="1679" width="8.6640625" customWidth="1"/>
    <col min="1680" max="1680" width="10.6640625" customWidth="1"/>
    <col min="1681" max="1681" width="9" customWidth="1"/>
    <col min="1682" max="1682" width="11.6640625" customWidth="1"/>
    <col min="1683" max="1683" width="9" customWidth="1"/>
    <col min="1684" max="1684" width="11.6640625" customWidth="1"/>
    <col min="1685" max="1685" width="9" customWidth="1"/>
    <col min="1686" max="1686" width="11.6640625" customWidth="1"/>
    <col min="1687" max="1687" width="9" customWidth="1"/>
    <col min="1688" max="1688" width="11.6640625" customWidth="1"/>
    <col min="1689" max="1689" width="9" customWidth="1"/>
    <col min="1690" max="1690" width="11.6640625" customWidth="1"/>
    <col min="1691" max="1691" width="9" customWidth="1"/>
    <col min="1692" max="1692" width="11.6640625" customWidth="1"/>
    <col min="1693" max="1693" width="9" customWidth="1"/>
    <col min="1694" max="1694" width="11.6640625" customWidth="1"/>
    <col min="1695" max="1695" width="9" customWidth="1"/>
    <col min="1696" max="1696" width="11.6640625" customWidth="1"/>
    <col min="1697" max="1697" width="9" customWidth="1"/>
    <col min="1698" max="1698" width="11.6640625" customWidth="1"/>
    <col min="1699" max="1699" width="9" customWidth="1"/>
    <col min="1700" max="1700" width="11.6640625" customWidth="1"/>
    <col min="1701" max="1701" width="9" customWidth="1"/>
    <col min="1702" max="1702" width="11.6640625" customWidth="1"/>
    <col min="1703" max="1703" width="9" customWidth="1"/>
    <col min="1704" max="1704" width="11.6640625" customWidth="1"/>
    <col min="1705" max="1705" width="9" customWidth="1"/>
    <col min="1706" max="1706" width="11.6640625" customWidth="1"/>
    <col min="1707" max="1707" width="9" customWidth="1"/>
    <col min="1708" max="1708" width="11.6640625" customWidth="1"/>
    <col min="1709" max="1709" width="9" customWidth="1"/>
    <col min="1710" max="1710" width="11.6640625" customWidth="1"/>
    <col min="1711" max="1711" width="9" customWidth="1"/>
    <col min="1712" max="1712" width="11.6640625" customWidth="1"/>
    <col min="1713" max="1713" width="9" customWidth="1"/>
    <col min="1714" max="1714" width="11.6640625" customWidth="1"/>
    <col min="1715" max="1715" width="8.6640625" customWidth="1"/>
    <col min="1716" max="1716" width="10.6640625" customWidth="1"/>
    <col min="1717" max="1717" width="8" customWidth="1"/>
    <col min="1718" max="1718" width="10.6640625" customWidth="1"/>
    <col min="1719" max="1719" width="8" customWidth="1"/>
    <col min="1720" max="1720" width="10.6640625" customWidth="1"/>
    <col min="1721" max="1721" width="8.6640625" customWidth="1"/>
    <col min="1722" max="1722" width="10.6640625" customWidth="1"/>
    <col min="1723" max="1723" width="9" customWidth="1"/>
    <col min="1724" max="1724" width="11.6640625" customWidth="1"/>
    <col min="1725" max="1725" width="9" customWidth="1"/>
    <col min="1726" max="1726" width="11.6640625" customWidth="1"/>
    <col min="1727" max="1727" width="9" customWidth="1"/>
    <col min="1728" max="1728" width="11.6640625" customWidth="1"/>
    <col min="1729" max="1729" width="9" customWidth="1"/>
    <col min="1730" max="1730" width="11.6640625" customWidth="1"/>
    <col min="1731" max="1731" width="9" customWidth="1"/>
    <col min="1732" max="1732" width="11.6640625" customWidth="1"/>
    <col min="1733" max="1733" width="9" customWidth="1"/>
    <col min="1734" max="1734" width="11.6640625" customWidth="1"/>
    <col min="1735" max="1735" width="9" customWidth="1"/>
    <col min="1736" max="1736" width="11.6640625" customWidth="1"/>
    <col min="1737" max="1737" width="9" customWidth="1"/>
    <col min="1738" max="1738" width="11.6640625" customWidth="1"/>
    <col min="1739" max="1739" width="9" customWidth="1"/>
    <col min="1740" max="1740" width="11.6640625" customWidth="1"/>
    <col min="1741" max="1741" width="9" customWidth="1"/>
    <col min="1742" max="1742" width="11.6640625" customWidth="1"/>
    <col min="1743" max="1743" width="9" customWidth="1"/>
    <col min="1744" max="1744" width="11.6640625" customWidth="1"/>
    <col min="1745" max="1745" width="9" customWidth="1"/>
    <col min="1746" max="1746" width="11.6640625" customWidth="1"/>
    <col min="1747" max="1747" width="9" customWidth="1"/>
    <col min="1748" max="1748" width="11.6640625" customWidth="1"/>
    <col min="1749" max="1749" width="9" customWidth="1"/>
    <col min="1750" max="1750" width="11.6640625" customWidth="1"/>
    <col min="1751" max="1751" width="9" customWidth="1"/>
    <col min="1752" max="1752" width="11.6640625" customWidth="1"/>
    <col min="1753" max="1753" width="9" customWidth="1"/>
    <col min="1754" max="1754" width="11.6640625" customWidth="1"/>
    <col min="1755" max="1755" width="9" customWidth="1"/>
    <col min="1756" max="1756" width="11.6640625" customWidth="1"/>
    <col min="1757" max="1757" width="9" customWidth="1"/>
    <col min="1758" max="1758" width="11.6640625" customWidth="1"/>
    <col min="1759" max="1759" width="9" customWidth="1"/>
    <col min="1760" max="1760" width="11.6640625" customWidth="1"/>
    <col min="1761" max="1761" width="9" customWidth="1"/>
    <col min="1762" max="1762" width="11.6640625" customWidth="1"/>
    <col min="1763" max="1763" width="9" customWidth="1"/>
    <col min="1764" max="1764" width="11.6640625" customWidth="1"/>
    <col min="1765" max="1765" width="9" customWidth="1"/>
    <col min="1766" max="1766" width="11.6640625" customWidth="1"/>
    <col min="1767" max="1767" width="9" customWidth="1"/>
    <col min="1768" max="1768" width="11.6640625" customWidth="1"/>
    <col min="1769" max="1769" width="8.6640625" customWidth="1"/>
    <col min="1770" max="1770" width="10.6640625" customWidth="1"/>
    <col min="1771" max="1771" width="8.6640625" customWidth="1"/>
    <col min="1772" max="1772" width="10.6640625" customWidth="1"/>
    <col min="1773" max="1773" width="8.6640625" customWidth="1"/>
    <col min="1774" max="1774" width="10.6640625" customWidth="1"/>
    <col min="1775" max="1775" width="8.6640625" customWidth="1"/>
    <col min="1776" max="1776" width="10.6640625" customWidth="1"/>
    <col min="1777" max="1777" width="8.6640625" customWidth="1"/>
    <col min="1778" max="1778" width="10.6640625" customWidth="1"/>
    <col min="1779" max="1779" width="8.6640625" customWidth="1"/>
    <col min="1780" max="1780" width="10.6640625" customWidth="1"/>
    <col min="1781" max="1781" width="8.6640625" customWidth="1"/>
    <col min="1782" max="1782" width="10.6640625" customWidth="1"/>
    <col min="1783" max="1783" width="8.6640625" customWidth="1"/>
    <col min="1784" max="1784" width="10.6640625" customWidth="1"/>
    <col min="1785" max="1785" width="8" customWidth="1"/>
    <col min="1786" max="1786" width="10.6640625" customWidth="1"/>
    <col min="1787" max="1787" width="8" customWidth="1"/>
    <col min="1788" max="1788" width="10.6640625" customWidth="1"/>
    <col min="1789" max="1789" width="8.6640625" customWidth="1"/>
    <col min="1790" max="1790" width="10.6640625" customWidth="1"/>
    <col min="1791" max="1791" width="8" customWidth="1"/>
    <col min="1792" max="1792" width="10.6640625" customWidth="1"/>
    <col min="1793" max="1793" width="8.6640625" customWidth="1"/>
    <col min="1794" max="1794" width="10.6640625" customWidth="1"/>
    <col min="1795" max="1795" width="8.6640625" customWidth="1"/>
    <col min="1796" max="1796" width="10.6640625" customWidth="1"/>
    <col min="1797" max="1797" width="8.6640625" customWidth="1"/>
    <col min="1798" max="1798" width="10.6640625" customWidth="1"/>
    <col min="1799" max="1799" width="8.6640625" customWidth="1"/>
    <col min="1800" max="1800" width="10.6640625" customWidth="1"/>
    <col min="1801" max="1801" width="9" customWidth="1"/>
    <col min="1802" max="1802" width="11.6640625" customWidth="1"/>
    <col min="1803" max="1803" width="9" customWidth="1"/>
    <col min="1804" max="1804" width="11.6640625" customWidth="1"/>
    <col min="1805" max="1805" width="9" customWidth="1"/>
    <col min="1806" max="1806" width="11.6640625" customWidth="1"/>
    <col min="1807" max="1807" width="9" customWidth="1"/>
    <col min="1808" max="1808" width="11.6640625" customWidth="1"/>
    <col min="1809" max="1809" width="9" customWidth="1"/>
    <col min="1810" max="1810" width="11.6640625" customWidth="1"/>
    <col min="1811" max="1811" width="9" customWidth="1"/>
    <col min="1812" max="1812" width="11.6640625" customWidth="1"/>
    <col min="1813" max="1813" width="9" customWidth="1"/>
    <col min="1814" max="1814" width="11.6640625" customWidth="1"/>
    <col min="1815" max="1815" width="9" customWidth="1"/>
    <col min="1816" max="1816" width="11.6640625" customWidth="1"/>
    <col min="1817" max="1817" width="9" customWidth="1"/>
    <col min="1818" max="1818" width="11.6640625" customWidth="1"/>
    <col min="1819" max="1819" width="9" customWidth="1"/>
    <col min="1820" max="1820" width="11.6640625" customWidth="1"/>
    <col min="1821" max="1821" width="9" customWidth="1"/>
    <col min="1822" max="1822" width="11.6640625" customWidth="1"/>
    <col min="1823" max="1823" width="9" customWidth="1"/>
    <col min="1824" max="1824" width="11.6640625" customWidth="1"/>
    <col min="1825" max="1825" width="9" customWidth="1"/>
    <col min="1826" max="1826" width="11.6640625" customWidth="1"/>
    <col min="1827" max="1827" width="9" customWidth="1"/>
    <col min="1828" max="1828" width="11.6640625" customWidth="1"/>
    <col min="1829" max="1829" width="9" customWidth="1"/>
    <col min="1830" max="1830" width="11.6640625" customWidth="1"/>
    <col min="1831" max="1831" width="9" customWidth="1"/>
    <col min="1832" max="1832" width="11.6640625" customWidth="1"/>
    <col min="1833" max="1833" width="9" customWidth="1"/>
    <col min="1834" max="1834" width="11.6640625" customWidth="1"/>
    <col min="1835" max="1835" width="9" customWidth="1"/>
    <col min="1836" max="1836" width="11.6640625" customWidth="1"/>
    <col min="1837" max="1837" width="9" customWidth="1"/>
    <col min="1838" max="1838" width="11.6640625" customWidth="1"/>
    <col min="1839" max="1839" width="9" customWidth="1"/>
    <col min="1840" max="1840" width="11.6640625" customWidth="1"/>
    <col min="1841" max="1841" width="9" customWidth="1"/>
    <col min="1842" max="1842" width="11.6640625" customWidth="1"/>
    <col min="1843" max="1843" width="9" customWidth="1"/>
    <col min="1844" max="1844" width="11.6640625" customWidth="1"/>
    <col min="1845" max="1845" width="9" customWidth="1"/>
    <col min="1846" max="1846" width="11.6640625" customWidth="1"/>
    <col min="1847" max="1847" width="9" customWidth="1"/>
    <col min="1848" max="1848" width="11.6640625" customWidth="1"/>
    <col min="1849" max="1849" width="9" customWidth="1"/>
    <col min="1850" max="1850" width="11.6640625" customWidth="1"/>
    <col min="1851" max="1851" width="9" customWidth="1"/>
    <col min="1852" max="1852" width="11.6640625" customWidth="1"/>
    <col min="1853" max="1853" width="9" customWidth="1"/>
    <col min="1854" max="1854" width="11.6640625" customWidth="1"/>
    <col min="1855" max="1855" width="9" customWidth="1"/>
    <col min="1856" max="1856" width="11.6640625" customWidth="1"/>
    <col min="1857" max="1857" width="9" customWidth="1"/>
    <col min="1858" max="1858" width="11.6640625" customWidth="1"/>
    <col min="1859" max="1859" width="9" customWidth="1"/>
    <col min="1860" max="1860" width="11.6640625" customWidth="1"/>
    <col min="1861" max="1861" width="9" customWidth="1"/>
    <col min="1862" max="1862" width="11.6640625" customWidth="1"/>
    <col min="1863" max="1863" width="9" customWidth="1"/>
    <col min="1864" max="1864" width="11.6640625" customWidth="1"/>
    <col min="1865" max="1865" width="8" customWidth="1"/>
    <col min="1866" max="1866" width="10.6640625" customWidth="1"/>
    <col min="1867" max="1867" width="8.6640625" customWidth="1"/>
    <col min="1868" max="1868" width="10.6640625" customWidth="1"/>
    <col min="1869" max="1869" width="8.6640625" customWidth="1"/>
    <col min="1870" max="1870" width="10.6640625" customWidth="1"/>
    <col min="1871" max="1871" width="8" customWidth="1"/>
    <col min="1872" max="1872" width="10.6640625" customWidth="1"/>
    <col min="1873" max="1873" width="8.6640625" customWidth="1"/>
    <col min="1874" max="1874" width="10.6640625" customWidth="1"/>
    <col min="1875" max="1875" width="8.6640625" customWidth="1"/>
    <col min="1876" max="1876" width="10.6640625" customWidth="1"/>
    <col min="1877" max="1877" width="8" customWidth="1"/>
    <col min="1878" max="1878" width="10.6640625" customWidth="1"/>
    <col min="1879" max="1879" width="8" customWidth="1"/>
    <col min="1880" max="1880" width="10.6640625" customWidth="1"/>
    <col min="1881" max="1881" width="8.6640625" customWidth="1"/>
    <col min="1882" max="1882" width="10.6640625" customWidth="1"/>
    <col min="1883" max="1883" width="8.6640625" customWidth="1"/>
    <col min="1884" max="1884" width="10.6640625" customWidth="1"/>
    <col min="1885" max="1885" width="8" customWidth="1"/>
    <col min="1886" max="1886" width="10.6640625" customWidth="1"/>
    <col min="1887" max="1887" width="8" customWidth="1"/>
    <col min="1888" max="1888" width="10.6640625" customWidth="1"/>
    <col min="1889" max="1889" width="8" customWidth="1"/>
    <col min="1890" max="1890" width="10.6640625" customWidth="1"/>
    <col min="1891" max="1891" width="8" customWidth="1"/>
    <col min="1892" max="1892" width="10.6640625" customWidth="1"/>
    <col min="1893" max="1893" width="8" customWidth="1"/>
    <col min="1894" max="1894" width="10.6640625" customWidth="1"/>
    <col min="1895" max="1895" width="8" customWidth="1"/>
    <col min="1896" max="1896" width="10.6640625" customWidth="1"/>
    <col min="1897" max="1897" width="8.6640625" customWidth="1"/>
    <col min="1898" max="1898" width="10.6640625" customWidth="1"/>
    <col min="1899" max="1899" width="8.6640625" customWidth="1"/>
    <col min="1900" max="1900" width="10.6640625" customWidth="1"/>
    <col min="1901" max="1901" width="8" customWidth="1"/>
    <col min="1902" max="1902" width="10.6640625" customWidth="1"/>
    <col min="1903" max="1903" width="8.6640625" customWidth="1"/>
    <col min="1904" max="1904" width="10.6640625" customWidth="1"/>
    <col min="1905" max="1905" width="8.6640625" customWidth="1"/>
    <col min="1906" max="1906" width="10.6640625" customWidth="1"/>
    <col min="1907" max="1907" width="8.6640625" customWidth="1"/>
    <col min="1908" max="1908" width="10.6640625" customWidth="1"/>
    <col min="1909" max="1909" width="9" customWidth="1"/>
    <col min="1910" max="1910" width="11.6640625" customWidth="1"/>
    <col min="1911" max="1911" width="9" customWidth="1"/>
    <col min="1912" max="1912" width="11.6640625" customWidth="1"/>
    <col min="1913" max="1913" width="9" customWidth="1"/>
    <col min="1914" max="1914" width="11.6640625" customWidth="1"/>
    <col min="1915" max="1915" width="9" customWidth="1"/>
    <col min="1916" max="1916" width="11.6640625" customWidth="1"/>
    <col min="1917" max="1917" width="9" customWidth="1"/>
    <col min="1918" max="1918" width="11.6640625" customWidth="1"/>
    <col min="1919" max="1919" width="9" customWidth="1"/>
    <col min="1920" max="1920" width="11.6640625" customWidth="1"/>
    <col min="1921" max="1921" width="9" customWidth="1"/>
    <col min="1922" max="1922" width="11.6640625" customWidth="1"/>
    <col min="1923" max="1923" width="9" customWidth="1"/>
    <col min="1924" max="1924" width="11.6640625" customWidth="1"/>
    <col min="1925" max="1925" width="9" customWidth="1"/>
    <col min="1926" max="1926" width="11.6640625" customWidth="1"/>
    <col min="1927" max="1927" width="9" customWidth="1"/>
    <col min="1928" max="1928" width="11.6640625" customWidth="1"/>
    <col min="1929" max="1929" width="9" customWidth="1"/>
    <col min="1930" max="1930" width="11.6640625" customWidth="1"/>
    <col min="1931" max="1931" width="9" customWidth="1"/>
    <col min="1932" max="1932" width="11.6640625" customWidth="1"/>
    <col min="1933" max="1933" width="9" customWidth="1"/>
    <col min="1934" max="1934" width="11.6640625" customWidth="1"/>
    <col min="1935" max="1935" width="9" customWidth="1"/>
    <col min="1936" max="1936" width="11.6640625" customWidth="1"/>
    <col min="1937" max="1937" width="9" customWidth="1"/>
    <col min="1938" max="1938" width="11.6640625" customWidth="1"/>
    <col min="1939" max="1939" width="9" customWidth="1"/>
    <col min="1940" max="1940" width="11.6640625" customWidth="1"/>
    <col min="1941" max="1941" width="9" customWidth="1"/>
    <col min="1942" max="1942" width="11.6640625" customWidth="1"/>
    <col min="1943" max="1943" width="9" customWidth="1"/>
    <col min="1944" max="1944" width="11.6640625" customWidth="1"/>
    <col min="1945" max="1945" width="9" customWidth="1"/>
    <col min="1946" max="1946" width="11.6640625" customWidth="1"/>
    <col min="1947" max="1947" width="9" customWidth="1"/>
    <col min="1948" max="1948" width="11.6640625" customWidth="1"/>
    <col min="1949" max="1949" width="9" customWidth="1"/>
    <col min="1950" max="1950" width="11.6640625" customWidth="1"/>
    <col min="1951" max="1951" width="9" customWidth="1"/>
    <col min="1952" max="1952" width="11.6640625" customWidth="1"/>
    <col min="1953" max="1953" width="9" customWidth="1"/>
    <col min="1954" max="1954" width="11.6640625" customWidth="1"/>
    <col min="1955" max="1955" width="9" customWidth="1"/>
    <col min="1956" max="1956" width="11.6640625" customWidth="1"/>
    <col min="1957" max="1957" width="9" customWidth="1"/>
    <col min="1958" max="1958" width="11.6640625" customWidth="1"/>
    <col min="1959" max="1959" width="9" customWidth="1"/>
    <col min="1960" max="1960" width="11.6640625" customWidth="1"/>
    <col min="1961" max="1961" width="9" customWidth="1"/>
    <col min="1962" max="1962" width="11.6640625" customWidth="1"/>
    <col min="1963" max="1963" width="9" customWidth="1"/>
    <col min="1964" max="1964" width="11.6640625" customWidth="1"/>
    <col min="1965" max="1965" width="9" customWidth="1"/>
    <col min="1966" max="1966" width="11.6640625" customWidth="1"/>
    <col min="1967" max="1967" width="9" customWidth="1"/>
    <col min="1968" max="1968" width="11.6640625" customWidth="1"/>
    <col min="1969" max="1969" width="9" customWidth="1"/>
    <col min="1970" max="1970" width="11.6640625" customWidth="1"/>
    <col min="1971" max="1971" width="9" customWidth="1"/>
    <col min="1972" max="1972" width="11.6640625" customWidth="1"/>
    <col min="1973" max="1973" width="9" customWidth="1"/>
    <col min="1974" max="1974" width="11.6640625" customWidth="1"/>
    <col min="1975" max="1975" width="9" customWidth="1"/>
    <col min="1976" max="1976" width="11.6640625" customWidth="1"/>
    <col min="1977" max="1977" width="9" customWidth="1"/>
    <col min="1978" max="1978" width="11.6640625" customWidth="1"/>
    <col min="1979" max="1979" width="9" customWidth="1"/>
    <col min="1980" max="1980" width="11.6640625" customWidth="1"/>
    <col min="1981" max="1981" width="9" customWidth="1"/>
    <col min="1982" max="1982" width="11.6640625" customWidth="1"/>
    <col min="1983" max="1983" width="9" customWidth="1"/>
    <col min="1984" max="1984" width="11.6640625" customWidth="1"/>
    <col min="1985" max="1985" width="9" customWidth="1"/>
    <col min="1986" max="1986" width="11.6640625" customWidth="1"/>
    <col min="1987" max="1987" width="9" customWidth="1"/>
    <col min="1988" max="1988" width="11.6640625" customWidth="1"/>
    <col min="1989" max="1989" width="9" customWidth="1"/>
    <col min="1990" max="1990" width="11.6640625" customWidth="1"/>
    <col min="1991" max="1991" width="9" customWidth="1"/>
    <col min="1992" max="1992" width="11.6640625" customWidth="1"/>
    <col min="1993" max="1993" width="9" customWidth="1"/>
    <col min="1994" max="1994" width="11.6640625" customWidth="1"/>
    <col min="1995" max="1995" width="9" customWidth="1"/>
    <col min="1996" max="1996" width="11.6640625" customWidth="1"/>
    <col min="1997" max="1997" width="9" customWidth="1"/>
    <col min="1998" max="1998" width="11.6640625" customWidth="1"/>
    <col min="1999" max="1999" width="9" customWidth="1"/>
    <col min="2000" max="2000" width="11.6640625" customWidth="1"/>
    <col min="2001" max="2001" width="9" customWidth="1"/>
    <col min="2002" max="2002" width="11.6640625" customWidth="1"/>
    <col min="2003" max="2003" width="9" customWidth="1"/>
    <col min="2004" max="2004" width="11.6640625" customWidth="1"/>
    <col min="2005" max="2005" width="9" customWidth="1"/>
    <col min="2006" max="2006" width="11.6640625" customWidth="1"/>
    <col min="2007" max="2007" width="9" customWidth="1"/>
    <col min="2008" max="2008" width="11.6640625" customWidth="1"/>
    <col min="2009" max="2009" width="9" customWidth="1"/>
    <col min="2010" max="2010" width="11.6640625" customWidth="1"/>
    <col min="2011" max="2011" width="9" customWidth="1"/>
    <col min="2012" max="2012" width="11.6640625" customWidth="1"/>
    <col min="2013" max="2013" width="9" customWidth="1"/>
    <col min="2014" max="2014" width="11.6640625" customWidth="1"/>
    <col min="2015" max="2015" width="9" customWidth="1"/>
    <col min="2016" max="2016" width="11.6640625" customWidth="1"/>
    <col min="2017" max="2017" width="9" customWidth="1"/>
    <col min="2018" max="2018" width="11.6640625" customWidth="1"/>
    <col min="2019" max="2019" width="9" customWidth="1"/>
    <col min="2020" max="2020" width="11.6640625" customWidth="1"/>
    <col min="2021" max="2021" width="9" customWidth="1"/>
    <col min="2022" max="2022" width="11.6640625" customWidth="1"/>
    <col min="2023" max="2023" width="9" customWidth="1"/>
    <col min="2024" max="2024" width="11.6640625" customWidth="1"/>
    <col min="2025" max="2025" width="9" customWidth="1"/>
    <col min="2026" max="2026" width="11.6640625" customWidth="1"/>
    <col min="2027" max="2027" width="9" customWidth="1"/>
    <col min="2028" max="2028" width="11.6640625" customWidth="1"/>
    <col min="2029" max="2029" width="9" customWidth="1"/>
    <col min="2030" max="2030" width="11.6640625" customWidth="1"/>
    <col min="2031" max="2031" width="9" customWidth="1"/>
    <col min="2032" max="2032" width="11.6640625" customWidth="1"/>
    <col min="2033" max="2033" width="9" customWidth="1"/>
    <col min="2034" max="2034" width="11.6640625" customWidth="1"/>
    <col min="2035" max="2035" width="9" customWidth="1"/>
    <col min="2036" max="2036" width="11.6640625" customWidth="1"/>
    <col min="2037" max="2037" width="9" customWidth="1"/>
    <col min="2038" max="2038" width="11.6640625" customWidth="1"/>
    <col min="2039" max="2039" width="9" customWidth="1"/>
    <col min="2040" max="2040" width="11.6640625" customWidth="1"/>
    <col min="2041" max="2041" width="9" customWidth="1"/>
    <col min="2042" max="2042" width="11.6640625" customWidth="1"/>
    <col min="2043" max="2043" width="9" customWidth="1"/>
    <col min="2044" max="2044" width="11.6640625" customWidth="1"/>
    <col min="2045" max="2045" width="9" customWidth="1"/>
    <col min="2046" max="2046" width="11.6640625" customWidth="1"/>
    <col min="2047" max="2047" width="9" customWidth="1"/>
    <col min="2048" max="2048" width="11.6640625" customWidth="1"/>
    <col min="2049" max="2049" width="9" customWidth="1"/>
    <col min="2050" max="2050" width="11.6640625" customWidth="1"/>
    <col min="2051" max="2051" width="9" customWidth="1"/>
    <col min="2052" max="2052" width="11.6640625" customWidth="1"/>
    <col min="2053" max="2053" width="9" customWidth="1"/>
    <col min="2054" max="2054" width="11.6640625" customWidth="1"/>
    <col min="2055" max="2055" width="9" customWidth="1"/>
    <col min="2056" max="2056" width="11.6640625" customWidth="1"/>
    <col min="2057" max="2057" width="8" customWidth="1"/>
    <col min="2058" max="2058" width="10.6640625" customWidth="1"/>
    <col min="2059" max="2059" width="8.6640625" customWidth="1"/>
    <col min="2060" max="2060" width="10.6640625" customWidth="1"/>
    <col min="2061" max="2061" width="8.6640625" customWidth="1"/>
    <col min="2062" max="2062" width="10.6640625" customWidth="1"/>
    <col min="2063" max="2063" width="8.6640625" customWidth="1"/>
    <col min="2064" max="2064" width="10.6640625" customWidth="1"/>
    <col min="2065" max="2065" width="8" customWidth="1"/>
    <col min="2066" max="2066" width="10.6640625" customWidth="1"/>
    <col min="2067" max="2067" width="8.6640625" customWidth="1"/>
    <col min="2068" max="2068" width="10.6640625" customWidth="1"/>
    <col min="2069" max="2069" width="8.6640625" customWidth="1"/>
    <col min="2070" max="2070" width="10.6640625" customWidth="1"/>
    <col min="2071" max="2071" width="8.6640625" customWidth="1"/>
    <col min="2072" max="2072" width="10.6640625" customWidth="1"/>
    <col min="2073" max="2073" width="8" customWidth="1"/>
    <col min="2074" max="2074" width="10.6640625" customWidth="1"/>
    <col min="2075" max="2075" width="8" customWidth="1"/>
    <col min="2076" max="2076" width="10.6640625" customWidth="1"/>
    <col min="2077" max="2077" width="8" customWidth="1"/>
    <col min="2078" max="2078" width="10.6640625" customWidth="1"/>
    <col min="2079" max="2079" width="8" customWidth="1"/>
    <col min="2080" max="2080" width="10.6640625" customWidth="1"/>
    <col min="2081" max="2081" width="8" customWidth="1"/>
    <col min="2082" max="2082" width="10.6640625" customWidth="1"/>
    <col min="2083" max="2083" width="8.6640625" customWidth="1"/>
    <col min="2084" max="2084" width="10.6640625" customWidth="1"/>
    <col min="2085" max="2085" width="8" customWidth="1"/>
    <col min="2086" max="2086" width="10.6640625" customWidth="1"/>
    <col min="2087" max="2087" width="8" customWidth="1"/>
    <col min="2088" max="2088" width="10.6640625" customWidth="1"/>
    <col min="2089" max="2089" width="8.6640625" customWidth="1"/>
    <col min="2090" max="2090" width="10.6640625" customWidth="1"/>
    <col min="2091" max="2091" width="8" customWidth="1"/>
    <col min="2092" max="2092" width="10.6640625" customWidth="1"/>
    <col min="2093" max="2093" width="8.6640625" customWidth="1"/>
    <col min="2094" max="2094" width="10.6640625" customWidth="1"/>
    <col min="2095" max="2095" width="8.6640625" customWidth="1"/>
    <col min="2096" max="2096" width="10.6640625" customWidth="1"/>
    <col min="2097" max="2097" width="8.6640625" customWidth="1"/>
    <col min="2098" max="2098" width="10.6640625" customWidth="1"/>
    <col min="2099" max="2099" width="8" customWidth="1"/>
    <col min="2100" max="2100" width="10.6640625" customWidth="1"/>
    <col min="2101" max="2101" width="8" customWidth="1"/>
    <col min="2102" max="2102" width="10.6640625" customWidth="1"/>
    <col min="2103" max="2103" width="8.6640625" customWidth="1"/>
    <col min="2104" max="2104" width="10.6640625" customWidth="1"/>
    <col min="2105" max="2105" width="8" customWidth="1"/>
    <col min="2106" max="2106" width="10.6640625" customWidth="1"/>
    <col min="2107" max="2107" width="8.6640625" customWidth="1"/>
    <col min="2108" max="2108" width="10.6640625" customWidth="1"/>
    <col min="2109" max="2109" width="8.6640625" customWidth="1"/>
    <col min="2110" max="2110" width="10.6640625" customWidth="1"/>
    <col min="2111" max="2111" width="8" customWidth="1"/>
    <col min="2112" max="2112" width="10.6640625" customWidth="1"/>
    <col min="2113" max="2113" width="8" customWidth="1"/>
    <col min="2114" max="2114" width="10.6640625" customWidth="1"/>
    <col min="2115" max="2115" width="8.6640625" customWidth="1"/>
    <col min="2116" max="2116" width="10.6640625" customWidth="1"/>
    <col min="2117" max="2117" width="8" customWidth="1"/>
    <col min="2118" max="2118" width="10.6640625" customWidth="1"/>
    <col min="2119" max="2119" width="8.6640625" customWidth="1"/>
    <col min="2120" max="2120" width="10.6640625" customWidth="1"/>
    <col min="2121" max="2121" width="8" customWidth="1"/>
    <col min="2122" max="2122" width="10.6640625" customWidth="1"/>
    <col min="2123" max="2123" width="9" customWidth="1"/>
    <col min="2124" max="2124" width="11.6640625" customWidth="1"/>
    <col min="2125" max="2125" width="9" customWidth="1"/>
    <col min="2126" max="2126" width="11.6640625" customWidth="1"/>
    <col min="2127" max="2127" width="9" customWidth="1"/>
    <col min="2128" max="2128" width="11.6640625" customWidth="1"/>
    <col min="2129" max="2129" width="9" customWidth="1"/>
    <col min="2130" max="2130" width="11.6640625" customWidth="1"/>
    <col min="2131" max="2131" width="9" customWidth="1"/>
    <col min="2132" max="2132" width="11.6640625" customWidth="1"/>
    <col min="2133" max="2133" width="9" customWidth="1"/>
    <col min="2134" max="2134" width="11.6640625" customWidth="1"/>
    <col min="2135" max="2135" width="9" customWidth="1"/>
    <col min="2136" max="2136" width="11.6640625" customWidth="1"/>
    <col min="2137" max="2137" width="9" customWidth="1"/>
    <col min="2138" max="2138" width="11.6640625" customWidth="1"/>
    <col min="2139" max="2139" width="9" customWidth="1"/>
    <col min="2140" max="2140" width="11.6640625" customWidth="1"/>
    <col min="2141" max="2141" width="9" customWidth="1"/>
    <col min="2142" max="2142" width="11.6640625" customWidth="1"/>
    <col min="2143" max="2143" width="9" customWidth="1"/>
    <col min="2144" max="2144" width="11.6640625" customWidth="1"/>
    <col min="2145" max="2145" width="9" customWidth="1"/>
    <col min="2146" max="2146" width="11.6640625" customWidth="1"/>
    <col min="2147" max="2147" width="9" customWidth="1"/>
    <col min="2148" max="2148" width="11.6640625" customWidth="1"/>
    <col min="2149" max="2149" width="9" customWidth="1"/>
    <col min="2150" max="2150" width="11.6640625" customWidth="1"/>
    <col min="2151" max="2151" width="9" customWidth="1"/>
    <col min="2152" max="2152" width="11.6640625" customWidth="1"/>
    <col min="2153" max="2153" width="9" customWidth="1"/>
    <col min="2154" max="2154" width="11.6640625" customWidth="1"/>
    <col min="2155" max="2155" width="9" customWidth="1"/>
    <col min="2156" max="2156" width="11.6640625" customWidth="1"/>
    <col min="2157" max="2157" width="9" customWidth="1"/>
    <col min="2158" max="2158" width="11.6640625" customWidth="1"/>
    <col min="2159" max="2159" width="9" customWidth="1"/>
    <col min="2160" max="2160" width="11.6640625" customWidth="1"/>
    <col min="2161" max="2161" width="9" customWidth="1"/>
    <col min="2162" max="2162" width="11.6640625" customWidth="1"/>
    <col min="2163" max="2163" width="9" customWidth="1"/>
    <col min="2164" max="2164" width="11.6640625" customWidth="1"/>
    <col min="2165" max="2165" width="9" customWidth="1"/>
    <col min="2166" max="2166" width="11.6640625" customWidth="1"/>
    <col min="2167" max="2167" width="9" customWidth="1"/>
    <col min="2168" max="2168" width="11.6640625" customWidth="1"/>
    <col min="2169" max="2169" width="9" customWidth="1"/>
    <col min="2170" max="2170" width="11.6640625" customWidth="1"/>
    <col min="2171" max="2171" width="9" customWidth="1"/>
    <col min="2172" max="2172" width="11.6640625" customWidth="1"/>
    <col min="2173" max="2173" width="9" customWidth="1"/>
    <col min="2174" max="2174" width="11.6640625" customWidth="1"/>
    <col min="2175" max="2175" width="9" customWidth="1"/>
    <col min="2176" max="2176" width="11.6640625" customWidth="1"/>
    <col min="2177" max="2177" width="9" customWidth="1"/>
    <col min="2178" max="2178" width="11.6640625" customWidth="1"/>
    <col min="2179" max="2179" width="9" customWidth="1"/>
    <col min="2180" max="2180" width="11.6640625" customWidth="1"/>
    <col min="2181" max="2181" width="9" customWidth="1"/>
    <col min="2182" max="2182" width="11.6640625" customWidth="1"/>
    <col min="2183" max="2183" width="9" customWidth="1"/>
    <col min="2184" max="2184" width="11.6640625" customWidth="1"/>
    <col min="2185" max="2185" width="9" customWidth="1"/>
    <col min="2186" max="2186" width="11.6640625" customWidth="1"/>
    <col min="2187" max="2187" width="9" customWidth="1"/>
    <col min="2188" max="2188" width="11.6640625" customWidth="1"/>
    <col min="2189" max="2189" width="9" customWidth="1"/>
    <col min="2190" max="2190" width="11.6640625" customWidth="1"/>
    <col min="2191" max="2191" width="9" customWidth="1"/>
    <col min="2192" max="2192" width="11.6640625" customWidth="1"/>
    <col min="2193" max="2193" width="9" customWidth="1"/>
    <col min="2194" max="2194" width="11.6640625" customWidth="1"/>
    <col min="2195" max="2195" width="9" customWidth="1"/>
    <col min="2196" max="2196" width="11.6640625" customWidth="1"/>
    <col min="2197" max="2197" width="9" customWidth="1"/>
    <col min="2198" max="2198" width="11.6640625" customWidth="1"/>
    <col min="2199" max="2199" width="9" customWidth="1"/>
    <col min="2200" max="2200" width="11.6640625" customWidth="1"/>
    <col min="2201" max="2201" width="9" customWidth="1"/>
    <col min="2202" max="2202" width="11.6640625" customWidth="1"/>
    <col min="2203" max="2203" width="9" customWidth="1"/>
    <col min="2204" max="2204" width="11.6640625" customWidth="1"/>
    <col min="2205" max="2205" width="9" customWidth="1"/>
    <col min="2206" max="2206" width="11.6640625" customWidth="1"/>
    <col min="2207" max="2207" width="9" customWidth="1"/>
    <col min="2208" max="2208" width="11.6640625" customWidth="1"/>
    <col min="2209" max="2209" width="9" customWidth="1"/>
    <col min="2210" max="2210" width="11.6640625" customWidth="1"/>
    <col min="2211" max="2211" width="9" customWidth="1"/>
    <col min="2212" max="2212" width="11.6640625" customWidth="1"/>
    <col min="2213" max="2213" width="9" customWidth="1"/>
    <col min="2214" max="2214" width="11.6640625" customWidth="1"/>
    <col min="2215" max="2215" width="9" customWidth="1"/>
    <col min="2216" max="2216" width="11.6640625" customWidth="1"/>
    <col min="2217" max="2217" width="9" customWidth="1"/>
    <col min="2218" max="2218" width="11.6640625" customWidth="1"/>
    <col min="2219" max="2219" width="9" customWidth="1"/>
    <col min="2220" max="2220" width="11.6640625" customWidth="1"/>
    <col min="2221" max="2221" width="9" customWidth="1"/>
    <col min="2222" max="2222" width="11.6640625" customWidth="1"/>
    <col min="2223" max="2223" width="9" customWidth="1"/>
    <col min="2224" max="2224" width="11.6640625" customWidth="1"/>
    <col min="2225" max="2225" width="9" customWidth="1"/>
    <col min="2226" max="2226" width="11.6640625" customWidth="1"/>
    <col min="2227" max="2227" width="9" customWidth="1"/>
    <col min="2228" max="2228" width="11.6640625" customWidth="1"/>
    <col min="2229" max="2229" width="9" customWidth="1"/>
    <col min="2230" max="2230" width="11.6640625" customWidth="1"/>
    <col min="2231" max="2231" width="9" customWidth="1"/>
    <col min="2232" max="2232" width="11.6640625" customWidth="1"/>
    <col min="2233" max="2233" width="9" customWidth="1"/>
    <col min="2234" max="2234" width="11.6640625" customWidth="1"/>
    <col min="2235" max="2235" width="9" customWidth="1"/>
    <col min="2236" max="2236" width="11.6640625" customWidth="1"/>
    <col min="2237" max="2237" width="9" customWidth="1"/>
    <col min="2238" max="2238" width="11.6640625" customWidth="1"/>
    <col min="2239" max="2239" width="9" customWidth="1"/>
    <col min="2240" max="2240" width="11.6640625" customWidth="1"/>
    <col min="2241" max="2241" width="9" customWidth="1"/>
    <col min="2242" max="2242" width="11.6640625" customWidth="1"/>
    <col min="2243" max="2243" width="9" customWidth="1"/>
    <col min="2244" max="2244" width="11.6640625" customWidth="1"/>
    <col min="2245" max="2245" width="9" customWidth="1"/>
    <col min="2246" max="2246" width="11.6640625" customWidth="1"/>
    <col min="2247" max="2247" width="9" customWidth="1"/>
    <col min="2248" max="2248" width="11.6640625" customWidth="1"/>
    <col min="2249" max="2249" width="9" customWidth="1"/>
    <col min="2250" max="2250" width="11.6640625" customWidth="1"/>
    <col min="2251" max="2251" width="9" customWidth="1"/>
    <col min="2252" max="2252" width="11.6640625" customWidth="1"/>
    <col min="2253" max="2253" width="9" customWidth="1"/>
    <col min="2254" max="2254" width="11.6640625" customWidth="1"/>
    <col min="2255" max="2255" width="9" customWidth="1"/>
    <col min="2256" max="2256" width="11.6640625" customWidth="1"/>
    <col min="2257" max="2257" width="9" customWidth="1"/>
    <col min="2258" max="2258" width="11.6640625" customWidth="1"/>
    <col min="2259" max="2259" width="9" customWidth="1"/>
    <col min="2260" max="2260" width="11.6640625" customWidth="1"/>
    <col min="2261" max="2261" width="9" customWidth="1"/>
    <col min="2262" max="2262" width="11.6640625" customWidth="1"/>
    <col min="2263" max="2263" width="9" customWidth="1"/>
    <col min="2264" max="2264" width="11.6640625" customWidth="1"/>
    <col min="2265" max="2265" width="8" customWidth="1"/>
    <col min="2266" max="2266" width="10.6640625" customWidth="1"/>
    <col min="2267" max="2267" width="8.6640625" customWidth="1"/>
    <col min="2268" max="2268" width="10.6640625" customWidth="1"/>
    <col min="2269" max="2269" width="8" customWidth="1"/>
    <col min="2270" max="2270" width="10.6640625" customWidth="1"/>
    <col min="2271" max="2271" width="8.6640625" customWidth="1"/>
    <col min="2272" max="2272" width="10.6640625" customWidth="1"/>
    <col min="2273" max="2273" width="8" customWidth="1"/>
    <col min="2274" max="2274" width="10.6640625" customWidth="1"/>
    <col min="2275" max="2275" width="8.6640625" customWidth="1"/>
    <col min="2276" max="2276" width="10.6640625" customWidth="1"/>
    <col min="2277" max="2277" width="8.6640625" customWidth="1"/>
    <col min="2278" max="2278" width="10.6640625" customWidth="1"/>
    <col min="2279" max="2279" width="8.6640625" customWidth="1"/>
    <col min="2280" max="2280" width="10.6640625" customWidth="1"/>
    <col min="2281" max="2281" width="8" customWidth="1"/>
    <col min="2282" max="2282" width="10.6640625" customWidth="1"/>
    <col min="2283" max="2283" width="8" customWidth="1"/>
    <col min="2284" max="2284" width="10.6640625" customWidth="1"/>
    <col min="2285" max="2285" width="8" customWidth="1"/>
    <col min="2286" max="2286" width="10.6640625" customWidth="1"/>
    <col min="2287" max="2287" width="8" customWidth="1"/>
    <col min="2288" max="2288" width="10.6640625" customWidth="1"/>
    <col min="2289" max="2289" width="8" customWidth="1"/>
    <col min="2290" max="2290" width="10.6640625" customWidth="1"/>
    <col min="2291" max="2291" width="8.6640625" customWidth="1"/>
    <col min="2292" max="2292" width="10.6640625" customWidth="1"/>
    <col min="2293" max="2293" width="8.6640625" customWidth="1"/>
    <col min="2294" max="2294" width="10.6640625" customWidth="1"/>
    <col min="2295" max="2295" width="8.6640625" customWidth="1"/>
    <col min="2296" max="2296" width="10.6640625" customWidth="1"/>
    <col min="2297" max="2297" width="8.6640625" customWidth="1"/>
    <col min="2298" max="2298" width="10.6640625" customWidth="1"/>
    <col min="2299" max="2299" width="8.6640625" customWidth="1"/>
    <col min="2300" max="2300" width="10.6640625" customWidth="1"/>
    <col min="2301" max="2301" width="8" customWidth="1"/>
    <col min="2302" max="2302" width="10.6640625" customWidth="1"/>
    <col min="2303" max="2303" width="8" customWidth="1"/>
    <col min="2304" max="2304" width="10.6640625" customWidth="1"/>
    <col min="2305" max="2305" width="8.6640625" customWidth="1"/>
    <col min="2306" max="2306" width="10.6640625" customWidth="1"/>
    <col min="2307" max="2307" width="8.6640625" customWidth="1"/>
    <col min="2308" max="2308" width="10.6640625" customWidth="1"/>
    <col min="2309" max="2309" width="8.6640625" customWidth="1"/>
    <col min="2310" max="2310" width="10.6640625" customWidth="1"/>
    <col min="2311" max="2311" width="8.6640625" customWidth="1"/>
    <col min="2312" max="2312" width="10.6640625" customWidth="1"/>
    <col min="2313" max="2313" width="8" customWidth="1"/>
    <col min="2314" max="2314" width="10.6640625" customWidth="1"/>
    <col min="2315" max="2315" width="8" customWidth="1"/>
    <col min="2316" max="2316" width="10.6640625" customWidth="1"/>
    <col min="2317" max="2317" width="8.6640625" customWidth="1"/>
    <col min="2318" max="2318" width="10.6640625" customWidth="1"/>
    <col min="2319" max="2319" width="8" customWidth="1"/>
    <col min="2320" max="2320" width="10.6640625" customWidth="1"/>
    <col min="2321" max="2321" width="8" customWidth="1"/>
    <col min="2322" max="2322" width="10.6640625" customWidth="1"/>
    <col min="2323" max="2323" width="8" customWidth="1"/>
    <col min="2324" max="2324" width="10.6640625" customWidth="1"/>
    <col min="2325" max="2325" width="8" customWidth="1"/>
    <col min="2326" max="2326" width="10.6640625" customWidth="1"/>
    <col min="2327" max="2327" width="8.6640625" customWidth="1"/>
    <col min="2328" max="2328" width="10.6640625" customWidth="1"/>
    <col min="2329" max="2329" width="8" customWidth="1"/>
    <col min="2330" max="2330" width="10.6640625" customWidth="1"/>
    <col min="2331" max="2331" width="8.6640625" customWidth="1"/>
    <col min="2332" max="2332" width="10.6640625" customWidth="1"/>
    <col min="2333" max="2333" width="8.6640625" customWidth="1"/>
    <col min="2334" max="2334" width="10.6640625" customWidth="1"/>
    <col min="2335" max="2335" width="8" customWidth="1"/>
    <col min="2336" max="2336" width="10.6640625" customWidth="1"/>
    <col min="2337" max="2337" width="8.6640625" customWidth="1"/>
    <col min="2338" max="2338" width="10.6640625" customWidth="1"/>
    <col min="2339" max="2339" width="8.6640625" customWidth="1"/>
    <col min="2340" max="2340" width="10.6640625" customWidth="1"/>
    <col min="2341" max="2341" width="8.6640625" customWidth="1"/>
    <col min="2342" max="2342" width="10.6640625" customWidth="1"/>
    <col min="2343" max="2343" width="8" customWidth="1"/>
    <col min="2344" max="2344" width="10.6640625" customWidth="1"/>
    <col min="2345" max="2345" width="8" customWidth="1"/>
    <col min="2346" max="2346" width="10.6640625" customWidth="1"/>
    <col min="2347" max="2347" width="8" customWidth="1"/>
    <col min="2348" max="2348" width="10.6640625" customWidth="1"/>
    <col min="2349" max="2349" width="8" customWidth="1"/>
    <col min="2350" max="2350" width="10.6640625" customWidth="1"/>
    <col min="2351" max="2351" width="8" customWidth="1"/>
    <col min="2352" max="2352" width="10.6640625" customWidth="1"/>
    <col min="2353" max="2353" width="8.6640625" customWidth="1"/>
    <col min="2354" max="2354" width="10.6640625" customWidth="1"/>
    <col min="2355" max="2355" width="9" customWidth="1"/>
    <col min="2356" max="2356" width="11.6640625" customWidth="1"/>
    <col min="2357" max="2357" width="9" customWidth="1"/>
    <col min="2358" max="2358" width="11.6640625" customWidth="1"/>
    <col min="2359" max="2359" width="9" customWidth="1"/>
    <col min="2360" max="2360" width="11.6640625" customWidth="1"/>
    <col min="2361" max="2361" width="9" customWidth="1"/>
    <col min="2362" max="2362" width="11.6640625" customWidth="1"/>
    <col min="2363" max="2363" width="9" customWidth="1"/>
    <col min="2364" max="2364" width="11.6640625" customWidth="1"/>
    <col min="2365" max="2365" width="9" customWidth="1"/>
    <col min="2366" max="2366" width="11.6640625" customWidth="1"/>
    <col min="2367" max="2367" width="9" customWidth="1"/>
    <col min="2368" max="2368" width="11.6640625" customWidth="1"/>
    <col min="2369" max="2369" width="9" customWidth="1"/>
    <col min="2370" max="2370" width="11.6640625" customWidth="1"/>
    <col min="2371" max="2371" width="9" customWidth="1"/>
    <col min="2372" max="2372" width="11.6640625" customWidth="1"/>
    <col min="2373" max="2373" width="9" customWidth="1"/>
    <col min="2374" max="2374" width="11.6640625" customWidth="1"/>
    <col min="2375" max="2375" width="9" customWidth="1"/>
    <col min="2376" max="2376" width="11.6640625" customWidth="1"/>
    <col min="2377" max="2377" width="9" customWidth="1"/>
    <col min="2378" max="2378" width="11.6640625" customWidth="1"/>
    <col min="2379" max="2379" width="9" customWidth="1"/>
    <col min="2380" max="2380" width="11.6640625" customWidth="1"/>
    <col min="2381" max="2381" width="9" customWidth="1"/>
    <col min="2382" max="2382" width="11.6640625" customWidth="1"/>
    <col min="2383" max="2383" width="9" customWidth="1"/>
    <col min="2384" max="2384" width="11.6640625" customWidth="1"/>
    <col min="2385" max="2385" width="9" customWidth="1"/>
    <col min="2386" max="2386" width="11.6640625" customWidth="1"/>
    <col min="2387" max="2387" width="9" customWidth="1"/>
    <col min="2388" max="2388" width="11.6640625" customWidth="1"/>
    <col min="2389" max="2389" width="9" customWidth="1"/>
    <col min="2390" max="2390" width="11.6640625" customWidth="1"/>
    <col min="2391" max="2391" width="9" customWidth="1"/>
    <col min="2392" max="2392" width="11.6640625" customWidth="1"/>
    <col min="2393" max="2393" width="9" customWidth="1"/>
    <col min="2394" max="2394" width="11.6640625" customWidth="1"/>
    <col min="2395" max="2395" width="9" customWidth="1"/>
    <col min="2396" max="2396" width="11.6640625" customWidth="1"/>
    <col min="2397" max="2397" width="9" customWidth="1"/>
    <col min="2398" max="2398" width="11.6640625" customWidth="1"/>
    <col min="2399" max="2399" width="9" customWidth="1"/>
    <col min="2400" max="2400" width="11.6640625" customWidth="1"/>
    <col min="2401" max="2401" width="9" customWidth="1"/>
    <col min="2402" max="2402" width="11.6640625" customWidth="1"/>
    <col min="2403" max="2403" width="9" customWidth="1"/>
    <col min="2404" max="2404" width="11.6640625" customWidth="1"/>
    <col min="2405" max="2405" width="9" customWidth="1"/>
    <col min="2406" max="2406" width="11.6640625" customWidth="1"/>
    <col min="2407" max="2407" width="9" customWidth="1"/>
    <col min="2408" max="2408" width="11.6640625" customWidth="1"/>
    <col min="2409" max="2409" width="9" customWidth="1"/>
    <col min="2410" max="2410" width="11.6640625" customWidth="1"/>
    <col min="2411" max="2411" width="9" customWidth="1"/>
    <col min="2412" max="2412" width="11.6640625" customWidth="1"/>
    <col min="2413" max="2413" width="9" customWidth="1"/>
    <col min="2414" max="2414" width="11.6640625" customWidth="1"/>
    <col min="2415" max="2415" width="9" customWidth="1"/>
    <col min="2416" max="2416" width="11.6640625" customWidth="1"/>
    <col min="2417" max="2417" width="9" customWidth="1"/>
    <col min="2418" max="2418" width="11.6640625" customWidth="1"/>
    <col min="2419" max="2419" width="9" customWidth="1"/>
    <col min="2420" max="2420" width="11.6640625" customWidth="1"/>
    <col min="2421" max="2421" width="9" customWidth="1"/>
    <col min="2422" max="2422" width="11.6640625" customWidth="1"/>
    <col min="2423" max="2423" width="9" customWidth="1"/>
    <col min="2424" max="2424" width="11.6640625" customWidth="1"/>
    <col min="2425" max="2425" width="9" customWidth="1"/>
    <col min="2426" max="2426" width="11.6640625" customWidth="1"/>
    <col min="2427" max="2427" width="9" customWidth="1"/>
    <col min="2428" max="2428" width="11.6640625" customWidth="1"/>
    <col min="2429" max="2429" width="9" customWidth="1"/>
    <col min="2430" max="2430" width="11.6640625" customWidth="1"/>
    <col min="2431" max="2431" width="9" customWidth="1"/>
    <col min="2432" max="2432" width="11.6640625" customWidth="1"/>
    <col min="2433" max="2433" width="9" customWidth="1"/>
    <col min="2434" max="2434" width="11.6640625" customWidth="1"/>
    <col min="2435" max="2435" width="9" customWidth="1"/>
    <col min="2436" max="2436" width="11.6640625" customWidth="1"/>
    <col min="2437" max="2437" width="9" customWidth="1"/>
    <col min="2438" max="2438" width="11.6640625" customWidth="1"/>
    <col min="2439" max="2439" width="9" customWidth="1"/>
    <col min="2440" max="2440" width="11.6640625" customWidth="1"/>
    <col min="2441" max="2441" width="9" customWidth="1"/>
    <col min="2442" max="2442" width="11.6640625" customWidth="1"/>
    <col min="2443" max="2443" width="9" customWidth="1"/>
    <col min="2444" max="2444" width="11.6640625" customWidth="1"/>
    <col min="2445" max="2445" width="9" customWidth="1"/>
    <col min="2446" max="2446" width="11.6640625" customWidth="1"/>
    <col min="2447" max="2447" width="9" customWidth="1"/>
    <col min="2448" max="2448" width="11.6640625" customWidth="1"/>
    <col min="2449" max="2449" width="9" customWidth="1"/>
    <col min="2450" max="2450" width="11.6640625" customWidth="1"/>
    <col min="2451" max="2451" width="9" customWidth="1"/>
    <col min="2452" max="2452" width="11.6640625" customWidth="1"/>
    <col min="2453" max="2453" width="9" customWidth="1"/>
    <col min="2454" max="2454" width="11.6640625" customWidth="1"/>
    <col min="2455" max="2455" width="9" customWidth="1"/>
    <col min="2456" max="2456" width="11.6640625" customWidth="1"/>
    <col min="2457" max="2457" width="9" customWidth="1"/>
    <col min="2458" max="2458" width="11.6640625" customWidth="1"/>
    <col min="2459" max="2459" width="9" customWidth="1"/>
    <col min="2460" max="2460" width="11.6640625" customWidth="1"/>
    <col min="2461" max="2461" width="9" customWidth="1"/>
    <col min="2462" max="2462" width="11.6640625" customWidth="1"/>
    <col min="2463" max="2463" width="9" customWidth="1"/>
    <col min="2464" max="2464" width="11.6640625" customWidth="1"/>
    <col min="2465" max="2465" width="9" customWidth="1"/>
    <col min="2466" max="2466" width="11.6640625" customWidth="1"/>
    <col min="2467" max="2467" width="9" customWidth="1"/>
    <col min="2468" max="2468" width="11.6640625" customWidth="1"/>
    <col min="2469" max="2469" width="9" customWidth="1"/>
    <col min="2470" max="2470" width="11.6640625" customWidth="1"/>
    <col min="2471" max="2471" width="9" customWidth="1"/>
    <col min="2472" max="2472" width="11.6640625" customWidth="1"/>
    <col min="2473" max="2473" width="9" customWidth="1"/>
    <col min="2474" max="2474" width="11.6640625" customWidth="1"/>
    <col min="2475" max="2475" width="9" customWidth="1"/>
    <col min="2476" max="2476" width="11.6640625" customWidth="1"/>
    <col min="2477" max="2477" width="9" customWidth="1"/>
    <col min="2478" max="2478" width="11.6640625" customWidth="1"/>
    <col min="2479" max="2479" width="9" customWidth="1"/>
    <col min="2480" max="2480" width="11.6640625" customWidth="1"/>
    <col min="2481" max="2481" width="9" customWidth="1"/>
    <col min="2482" max="2482" width="11.6640625" customWidth="1"/>
    <col min="2483" max="2483" width="9" customWidth="1"/>
    <col min="2484" max="2484" width="11.6640625" customWidth="1"/>
    <col min="2485" max="2485" width="9" customWidth="1"/>
    <col min="2486" max="2486" width="11.6640625" customWidth="1"/>
    <col min="2487" max="2487" width="9" customWidth="1"/>
    <col min="2488" max="2488" width="11.6640625" customWidth="1"/>
    <col min="2489" max="2489" width="9" customWidth="1"/>
    <col min="2490" max="2490" width="11.6640625" customWidth="1"/>
    <col min="2491" max="2491" width="9" customWidth="1"/>
    <col min="2492" max="2492" width="11.6640625" customWidth="1"/>
    <col min="2493" max="2493" width="9" customWidth="1"/>
    <col min="2494" max="2494" width="11.6640625" customWidth="1"/>
    <col min="2495" max="2495" width="9" customWidth="1"/>
    <col min="2496" max="2496" width="11.6640625" customWidth="1"/>
    <col min="2497" max="2497" width="9" customWidth="1"/>
    <col min="2498" max="2498" width="11.6640625" customWidth="1"/>
    <col min="2499" max="2499" width="9" customWidth="1"/>
    <col min="2500" max="2500" width="11.6640625" customWidth="1"/>
    <col min="2501" max="2501" width="9" customWidth="1"/>
    <col min="2502" max="2502" width="11.6640625" customWidth="1"/>
    <col min="2503" max="2503" width="9" customWidth="1"/>
    <col min="2504" max="2504" width="11.6640625" customWidth="1"/>
    <col min="2505" max="2505" width="9" customWidth="1"/>
    <col min="2506" max="2506" width="11.6640625" customWidth="1"/>
    <col min="2507" max="2507" width="9" customWidth="1"/>
    <col min="2508" max="2508" width="11.6640625" customWidth="1"/>
    <col min="2509" max="2509" width="9" customWidth="1"/>
    <col min="2510" max="2510" width="11.6640625" customWidth="1"/>
    <col min="2511" max="2511" width="9" customWidth="1"/>
    <col min="2512" max="2512" width="11.6640625" customWidth="1"/>
    <col min="2513" max="2513" width="9" customWidth="1"/>
    <col min="2514" max="2514" width="11.6640625" customWidth="1"/>
    <col min="2515" max="2515" width="9" customWidth="1"/>
    <col min="2516" max="2516" width="11.6640625" customWidth="1"/>
    <col min="2517" max="2517" width="9" customWidth="1"/>
    <col min="2518" max="2518" width="11.6640625" customWidth="1"/>
    <col min="2519" max="2519" width="9" customWidth="1"/>
    <col min="2520" max="2520" width="11.6640625" customWidth="1"/>
    <col min="2521" max="2521" width="9" customWidth="1"/>
    <col min="2522" max="2522" width="11.6640625" customWidth="1"/>
    <col min="2523" max="2523" width="9" customWidth="1"/>
    <col min="2524" max="2524" width="11.6640625" customWidth="1"/>
    <col min="2525" max="2525" width="9" customWidth="1"/>
    <col min="2526" max="2526" width="11.6640625" customWidth="1"/>
    <col min="2527" max="2527" width="9" customWidth="1"/>
    <col min="2528" max="2528" width="11.6640625" customWidth="1"/>
    <col min="2529" max="2529" width="9" customWidth="1"/>
    <col min="2530" max="2530" width="11.6640625" customWidth="1"/>
    <col min="2531" max="2531" width="9" customWidth="1"/>
    <col min="2532" max="2532" width="11.6640625" customWidth="1"/>
    <col min="2533" max="2533" width="9" customWidth="1"/>
    <col min="2534" max="2534" width="11.6640625" customWidth="1"/>
    <col min="2535" max="2535" width="9" customWidth="1"/>
    <col min="2536" max="2536" width="11.6640625" customWidth="1"/>
    <col min="2537" max="2537" width="9" customWidth="1"/>
    <col min="2538" max="2538" width="11.6640625" customWidth="1"/>
    <col min="2539" max="2539" width="9" customWidth="1"/>
    <col min="2540" max="2540" width="11.6640625" customWidth="1"/>
    <col min="2541" max="2541" width="9" customWidth="1"/>
    <col min="2542" max="2542" width="11.6640625" customWidth="1"/>
    <col min="2543" max="2543" width="9" customWidth="1"/>
    <col min="2544" max="2544" width="11.6640625" customWidth="1"/>
    <col min="2545" max="2545" width="9" customWidth="1"/>
    <col min="2546" max="2546" width="11.6640625" customWidth="1"/>
    <col min="2547" max="2547" width="9" customWidth="1"/>
    <col min="2548" max="2548" width="11.6640625" customWidth="1"/>
    <col min="2549" max="2549" width="9" customWidth="1"/>
    <col min="2550" max="2550" width="11.6640625" customWidth="1"/>
    <col min="2551" max="2551" width="9" customWidth="1"/>
    <col min="2552" max="2552" width="11.6640625" customWidth="1"/>
    <col min="2553" max="2553" width="9" customWidth="1"/>
    <col min="2554" max="2554" width="11.6640625" customWidth="1"/>
    <col min="2555" max="2555" width="9" customWidth="1"/>
    <col min="2556" max="2556" width="11.6640625" customWidth="1"/>
    <col min="2557" max="2557" width="9" customWidth="1"/>
    <col min="2558" max="2558" width="11.6640625" customWidth="1"/>
    <col min="2559" max="2559" width="9" customWidth="1"/>
    <col min="2560" max="2560" width="11.6640625" customWidth="1"/>
    <col min="2561" max="2561" width="9" customWidth="1"/>
    <col min="2562" max="2562" width="11.6640625" customWidth="1"/>
    <col min="2563" max="2563" width="9" customWidth="1"/>
    <col min="2564" max="2564" width="11.6640625" customWidth="1"/>
    <col min="2565" max="2565" width="9" customWidth="1"/>
    <col min="2566" max="2566" width="11.6640625" customWidth="1"/>
    <col min="2567" max="2567" width="9" customWidth="1"/>
    <col min="2568" max="2568" width="11.6640625" customWidth="1"/>
    <col min="2569" max="2569" width="9" customWidth="1"/>
    <col min="2570" max="2570" width="11.6640625" customWidth="1"/>
    <col min="2571" max="2571" width="9" customWidth="1"/>
    <col min="2572" max="2572" width="11.6640625" customWidth="1"/>
    <col min="2573" max="2573" width="9" customWidth="1"/>
    <col min="2574" max="2574" width="11.6640625" customWidth="1"/>
    <col min="2575" max="2575" width="9" customWidth="1"/>
    <col min="2576" max="2576" width="11.6640625" customWidth="1"/>
    <col min="2577" max="2577" width="9" customWidth="1"/>
    <col min="2578" max="2578" width="11.6640625" customWidth="1"/>
    <col min="2579" max="2579" width="9" customWidth="1"/>
    <col min="2580" max="2580" width="11.6640625" customWidth="1"/>
    <col min="2581" max="2581" width="9" customWidth="1"/>
    <col min="2582" max="2582" width="11.6640625" customWidth="1"/>
    <col min="2583" max="2583" width="8.6640625" customWidth="1"/>
    <col min="2584" max="2584" width="10.6640625" customWidth="1"/>
    <col min="2585" max="2585" width="8" customWidth="1"/>
    <col min="2586" max="2586" width="10.6640625" customWidth="1"/>
    <col min="2587" max="2587" width="8.6640625" customWidth="1"/>
    <col min="2588" max="2588" width="10.6640625" customWidth="1"/>
    <col min="2589" max="2589" width="8.6640625" customWidth="1"/>
    <col min="2590" max="2590" width="10.6640625" customWidth="1"/>
    <col min="2591" max="2591" width="8.6640625" customWidth="1"/>
    <col min="2592" max="2592" width="10.6640625" customWidth="1"/>
    <col min="2593" max="2593" width="8.6640625" customWidth="1"/>
    <col min="2594" max="2594" width="10.6640625" customWidth="1"/>
    <col min="2595" max="2595" width="8" customWidth="1"/>
    <col min="2596" max="2596" width="10.6640625" customWidth="1"/>
    <col min="2597" max="2597" width="8" customWidth="1"/>
    <col min="2598" max="2598" width="10.6640625" customWidth="1"/>
    <col min="2599" max="2599" width="8" customWidth="1"/>
    <col min="2600" max="2600" width="10.6640625" customWidth="1"/>
    <col min="2601" max="2601" width="8" customWidth="1"/>
    <col min="2602" max="2602" width="10.6640625" customWidth="1"/>
    <col min="2603" max="2603" width="8.6640625" customWidth="1"/>
    <col min="2604" max="2604" width="10.6640625" customWidth="1"/>
    <col min="2605" max="2605" width="8" customWidth="1"/>
    <col min="2606" max="2606" width="10.6640625" customWidth="1"/>
    <col min="2607" max="2607" width="8.6640625" customWidth="1"/>
    <col min="2608" max="2608" width="10.6640625" customWidth="1"/>
    <col min="2609" max="2609" width="8" customWidth="1"/>
    <col min="2610" max="2610" width="10.6640625" customWidth="1"/>
    <col min="2611" max="2611" width="8" customWidth="1"/>
    <col min="2612" max="2612" width="10.6640625" customWidth="1"/>
    <col min="2613" max="2613" width="8.6640625" customWidth="1"/>
    <col min="2614" max="2614" width="10.6640625" customWidth="1"/>
    <col min="2615" max="2615" width="8" customWidth="1"/>
    <col min="2616" max="2616" width="10.6640625" customWidth="1"/>
    <col min="2617" max="2617" width="8.6640625" customWidth="1"/>
    <col min="2618" max="2618" width="10.6640625" customWidth="1"/>
    <col min="2619" max="2619" width="8" customWidth="1"/>
    <col min="2620" max="2620" width="10.6640625" customWidth="1"/>
    <col min="2621" max="2621" width="8" customWidth="1"/>
    <col min="2622" max="2622" width="10.6640625" customWidth="1"/>
    <col min="2623" max="2623" width="8" customWidth="1"/>
    <col min="2624" max="2624" width="10.6640625" customWidth="1"/>
    <col min="2625" max="2625" width="8" customWidth="1"/>
    <col min="2626" max="2626" width="10.6640625" customWidth="1"/>
    <col min="2627" max="2627" width="8" customWidth="1"/>
    <col min="2628" max="2628" width="10.6640625" customWidth="1"/>
    <col min="2629" max="2629" width="8.6640625" customWidth="1"/>
    <col min="2630" max="2630" width="10.6640625" customWidth="1"/>
    <col min="2631" max="2631" width="8" customWidth="1"/>
    <col min="2632" max="2632" width="10.6640625" customWidth="1"/>
    <col min="2633" max="2633" width="8" customWidth="1"/>
    <col min="2634" max="2634" width="10.6640625" customWidth="1"/>
    <col min="2635" max="2635" width="8" customWidth="1"/>
    <col min="2636" max="2636" width="10.6640625" customWidth="1"/>
    <col min="2637" max="2637" width="8" customWidth="1"/>
    <col min="2638" max="2638" width="10.6640625" customWidth="1"/>
    <col min="2639" max="2639" width="9" customWidth="1"/>
    <col min="2640" max="2640" width="11.6640625" customWidth="1"/>
    <col min="2641" max="2641" width="9" customWidth="1"/>
    <col min="2642" max="2642" width="11.6640625" customWidth="1"/>
    <col min="2643" max="2643" width="9" customWidth="1"/>
    <col min="2644" max="2644" width="11.6640625" customWidth="1"/>
    <col min="2645" max="2645" width="9" customWidth="1"/>
    <col min="2646" max="2646" width="11.6640625" customWidth="1"/>
    <col min="2647" max="2647" width="9" customWidth="1"/>
    <col min="2648" max="2648" width="11.6640625" customWidth="1"/>
    <col min="2649" max="2649" width="9" customWidth="1"/>
    <col min="2650" max="2650" width="11.6640625" customWidth="1"/>
    <col min="2651" max="2651" width="9" customWidth="1"/>
    <col min="2652" max="2652" width="11.6640625" customWidth="1"/>
    <col min="2653" max="2653" width="9" customWidth="1"/>
    <col min="2654" max="2654" width="11.6640625" customWidth="1"/>
    <col min="2655" max="2655" width="9" customWidth="1"/>
    <col min="2656" max="2656" width="11.6640625" customWidth="1"/>
    <col min="2657" max="2657" width="9" customWidth="1"/>
    <col min="2658" max="2658" width="11.6640625" customWidth="1"/>
    <col min="2659" max="2659" width="9" customWidth="1"/>
    <col min="2660" max="2660" width="11.6640625" customWidth="1"/>
    <col min="2661" max="2661" width="9" customWidth="1"/>
    <col min="2662" max="2662" width="11.6640625" customWidth="1"/>
    <col min="2663" max="2663" width="9" customWidth="1"/>
    <col min="2664" max="2664" width="11.6640625" customWidth="1"/>
    <col min="2665" max="2665" width="9" customWidth="1"/>
    <col min="2666" max="2666" width="11.6640625" customWidth="1"/>
    <col min="2667" max="2667" width="9" customWidth="1"/>
    <col min="2668" max="2668" width="11.6640625" customWidth="1"/>
    <col min="2669" max="2669" width="9" customWidth="1"/>
    <col min="2670" max="2670" width="11.6640625" customWidth="1"/>
    <col min="2671" max="2671" width="9" customWidth="1"/>
    <col min="2672" max="2672" width="11.6640625" customWidth="1"/>
    <col min="2673" max="2673" width="9" customWidth="1"/>
    <col min="2674" max="2674" width="11.6640625" customWidth="1"/>
    <col min="2675" max="2675" width="9" customWidth="1"/>
    <col min="2676" max="2676" width="11.6640625" customWidth="1"/>
    <col min="2677" max="2677" width="9" customWidth="1"/>
    <col min="2678" max="2678" width="11.6640625" customWidth="1"/>
    <col min="2679" max="2679" width="9" customWidth="1"/>
    <col min="2680" max="2680" width="11.6640625" customWidth="1"/>
    <col min="2681" max="2681" width="9" customWidth="1"/>
    <col min="2682" max="2682" width="11.6640625" customWidth="1"/>
    <col min="2683" max="2683" width="9" customWidth="1"/>
    <col min="2684" max="2684" width="11.6640625" customWidth="1"/>
    <col min="2685" max="2685" width="9" customWidth="1"/>
    <col min="2686" max="2686" width="11.6640625" customWidth="1"/>
    <col min="2687" max="2687" width="9" customWidth="1"/>
    <col min="2688" max="2688" width="11.6640625" customWidth="1"/>
    <col min="2689" max="2689" width="9" customWidth="1"/>
    <col min="2690" max="2690" width="11.6640625" customWidth="1"/>
    <col min="2691" max="2691" width="9" customWidth="1"/>
    <col min="2692" max="2692" width="11.6640625" customWidth="1"/>
    <col min="2693" max="2693" width="9" customWidth="1"/>
    <col min="2694" max="2694" width="11.6640625" customWidth="1"/>
    <col min="2695" max="2695" width="9" customWidth="1"/>
    <col min="2696" max="2696" width="11.6640625" customWidth="1"/>
    <col min="2697" max="2697" width="9" customWidth="1"/>
    <col min="2698" max="2698" width="11.6640625" customWidth="1"/>
    <col min="2699" max="2699" width="9" customWidth="1"/>
    <col min="2700" max="2700" width="11.6640625" customWidth="1"/>
    <col min="2701" max="2701" width="9" customWidth="1"/>
    <col min="2702" max="2702" width="11.6640625" customWidth="1"/>
    <col min="2703" max="2703" width="9" customWidth="1"/>
    <col min="2704" max="2704" width="11.6640625" customWidth="1"/>
    <col min="2705" max="2705" width="9" customWidth="1"/>
    <col min="2706" max="2706" width="11.6640625" customWidth="1"/>
    <col min="2707" max="2707" width="9" customWidth="1"/>
    <col min="2708" max="2708" width="11.6640625" customWidth="1"/>
    <col min="2709" max="2709" width="9" customWidth="1"/>
    <col min="2710" max="2710" width="11.6640625" customWidth="1"/>
    <col min="2711" max="2711" width="9" customWidth="1"/>
    <col min="2712" max="2712" width="11.6640625" customWidth="1"/>
    <col min="2713" max="2713" width="9" customWidth="1"/>
    <col min="2714" max="2714" width="11.6640625" customWidth="1"/>
    <col min="2715" max="2715" width="9" customWidth="1"/>
    <col min="2716" max="2716" width="11.6640625" customWidth="1"/>
    <col min="2717" max="2717" width="9" customWidth="1"/>
    <col min="2718" max="2718" width="11.6640625" customWidth="1"/>
    <col min="2719" max="2719" width="9" customWidth="1"/>
    <col min="2720" max="2720" width="11.6640625" customWidth="1"/>
    <col min="2721" max="2721" width="9" customWidth="1"/>
    <col min="2722" max="2722" width="11.6640625" customWidth="1"/>
    <col min="2723" max="2723" width="9" customWidth="1"/>
    <col min="2724" max="2724" width="11.6640625" customWidth="1"/>
    <col min="2725" max="2725" width="9" customWidth="1"/>
    <col min="2726" max="2726" width="11.6640625" customWidth="1"/>
    <col min="2727" max="2727" width="9" customWidth="1"/>
    <col min="2728" max="2728" width="11.6640625" customWidth="1"/>
    <col min="2729" max="2729" width="9" customWidth="1"/>
    <col min="2730" max="2730" width="11.6640625" customWidth="1"/>
    <col min="2731" max="2731" width="9" customWidth="1"/>
    <col min="2732" max="2732" width="11.6640625" customWidth="1"/>
    <col min="2733" max="2733" width="9" customWidth="1"/>
    <col min="2734" max="2734" width="11.6640625" customWidth="1"/>
    <col min="2735" max="2735" width="9" customWidth="1"/>
    <col min="2736" max="2736" width="11.6640625" customWidth="1"/>
    <col min="2737" max="2737" width="9" customWidth="1"/>
    <col min="2738" max="2738" width="11.6640625" customWidth="1"/>
    <col min="2739" max="2739" width="9" customWidth="1"/>
    <col min="2740" max="2740" width="11.6640625" customWidth="1"/>
    <col min="2741" max="2741" width="9" customWidth="1"/>
    <col min="2742" max="2742" width="11.6640625" customWidth="1"/>
    <col min="2743" max="2743" width="9" customWidth="1"/>
    <col min="2744" max="2744" width="11.6640625" customWidth="1"/>
    <col min="2745" max="2745" width="9" customWidth="1"/>
    <col min="2746" max="2746" width="11.6640625" customWidth="1"/>
    <col min="2747" max="2747" width="9" customWidth="1"/>
    <col min="2748" max="2748" width="11.6640625" customWidth="1"/>
    <col min="2749" max="2749" width="9" customWidth="1"/>
    <col min="2750" max="2750" width="11.6640625" customWidth="1"/>
    <col min="2751" max="2751" width="9" customWidth="1"/>
    <col min="2752" max="2752" width="11.6640625" customWidth="1"/>
    <col min="2753" max="2753" width="9" customWidth="1"/>
    <col min="2754" max="2754" width="11.6640625" customWidth="1"/>
    <col min="2755" max="2755" width="9" customWidth="1"/>
    <col min="2756" max="2756" width="11.6640625" customWidth="1"/>
    <col min="2757" max="2757" width="9" customWidth="1"/>
    <col min="2758" max="2758" width="11.6640625" customWidth="1"/>
    <col min="2759" max="2759" width="9" customWidth="1"/>
    <col min="2760" max="2760" width="11.6640625" customWidth="1"/>
    <col min="2761" max="2761" width="9" customWidth="1"/>
    <col min="2762" max="2762" width="11.6640625" customWidth="1"/>
    <col min="2763" max="2763" width="9" customWidth="1"/>
    <col min="2764" max="2764" width="11.6640625" customWidth="1"/>
    <col min="2765" max="2765" width="9" customWidth="1"/>
    <col min="2766" max="2766" width="11.6640625" customWidth="1"/>
    <col min="2767" max="2767" width="9" customWidth="1"/>
    <col min="2768" max="2768" width="11.6640625" customWidth="1"/>
    <col min="2769" max="2769" width="9" customWidth="1"/>
    <col min="2770" max="2770" width="11.6640625" customWidth="1"/>
    <col min="2771" max="2771" width="9" customWidth="1"/>
    <col min="2772" max="2772" width="11.6640625" customWidth="1"/>
    <col min="2773" max="2773" width="9" customWidth="1"/>
    <col min="2774" max="2774" width="11.6640625" customWidth="1"/>
    <col min="2775" max="2775" width="9" customWidth="1"/>
    <col min="2776" max="2776" width="11.6640625" customWidth="1"/>
    <col min="2777" max="2777" width="9" customWidth="1"/>
    <col min="2778" max="2778" width="11.6640625" customWidth="1"/>
    <col min="2779" max="2779" width="9" customWidth="1"/>
    <col min="2780" max="2780" width="11.6640625" customWidth="1"/>
    <col min="2781" max="2781" width="9" customWidth="1"/>
    <col min="2782" max="2782" width="11.6640625" customWidth="1"/>
    <col min="2783" max="2783" width="9" customWidth="1"/>
    <col min="2784" max="2784" width="11.6640625" customWidth="1"/>
    <col min="2785" max="2785" width="9" customWidth="1"/>
    <col min="2786" max="2786" width="11.6640625" customWidth="1"/>
    <col min="2787" max="2787" width="9" customWidth="1"/>
    <col min="2788" max="2788" width="11.6640625" customWidth="1"/>
    <col min="2789" max="2789" width="9" customWidth="1"/>
    <col min="2790" max="2790" width="11.6640625" customWidth="1"/>
    <col min="2791" max="2791" width="9" customWidth="1"/>
    <col min="2792" max="2792" width="11.6640625" customWidth="1"/>
    <col min="2793" max="2793" width="9" customWidth="1"/>
    <col min="2794" max="2794" width="11.6640625" customWidth="1"/>
    <col min="2795" max="2795" width="9" customWidth="1"/>
    <col min="2796" max="2796" width="11.6640625" customWidth="1"/>
    <col min="2797" max="2797" width="9" customWidth="1"/>
    <col min="2798" max="2798" width="11.6640625" customWidth="1"/>
    <col min="2799" max="2799" width="9" customWidth="1"/>
    <col min="2800" max="2800" width="11.6640625" customWidth="1"/>
    <col min="2801" max="2801" width="9" customWidth="1"/>
    <col min="2802" max="2802" width="11.6640625" customWidth="1"/>
    <col min="2803" max="2803" width="9" customWidth="1"/>
    <col min="2804" max="2804" width="11.6640625" customWidth="1"/>
    <col min="2805" max="2805" width="8" customWidth="1"/>
    <col min="2806" max="2806" width="10.6640625" customWidth="1"/>
    <col min="2807" max="2807" width="8.6640625" customWidth="1"/>
    <col min="2808" max="2808" width="10.6640625" customWidth="1"/>
    <col min="2809" max="2809" width="8.6640625" customWidth="1"/>
    <col min="2810" max="2810" width="10.6640625" customWidth="1"/>
    <col min="2811" max="2811" width="8.6640625" customWidth="1"/>
    <col min="2812" max="2812" width="10.6640625" customWidth="1"/>
    <col min="2813" max="2813" width="8" customWidth="1"/>
    <col min="2814" max="2814" width="10.6640625" customWidth="1"/>
    <col min="2815" max="2815" width="8" customWidth="1"/>
    <col min="2816" max="2816" width="10.6640625" customWidth="1"/>
    <col min="2817" max="2817" width="8.6640625" customWidth="1"/>
    <col min="2818" max="2818" width="10.6640625" customWidth="1"/>
    <col min="2819" max="2819" width="8" customWidth="1"/>
    <col min="2820" max="2820" width="10.6640625" customWidth="1"/>
    <col min="2821" max="2821" width="8" customWidth="1"/>
    <col min="2822" max="2822" width="10.6640625" customWidth="1"/>
    <col min="2823" max="2823" width="8.6640625" customWidth="1"/>
    <col min="2824" max="2824" width="10.6640625" customWidth="1"/>
    <col min="2825" max="2825" width="8.6640625" customWidth="1"/>
    <col min="2826" max="2826" width="10.6640625" customWidth="1"/>
    <col min="2827" max="2827" width="8" customWidth="1"/>
    <col min="2828" max="2828" width="10.6640625" customWidth="1"/>
    <col min="2829" max="2829" width="8.6640625" customWidth="1"/>
    <col min="2830" max="2830" width="10.6640625" customWidth="1"/>
    <col min="2831" max="2831" width="8" customWidth="1"/>
    <col min="2832" max="2832" width="10.6640625" customWidth="1"/>
    <col min="2833" max="2833" width="8" customWidth="1"/>
    <col min="2834" max="2834" width="10.6640625" customWidth="1"/>
    <col min="2835" max="2835" width="8" customWidth="1"/>
    <col min="2836" max="2836" width="10.6640625" customWidth="1"/>
    <col min="2837" max="2837" width="8.6640625" customWidth="1"/>
    <col min="2838" max="2838" width="10.6640625" customWidth="1"/>
    <col min="2839" max="2839" width="8.6640625" customWidth="1"/>
    <col min="2840" max="2840" width="10.6640625" customWidth="1"/>
    <col min="2841" max="2841" width="8.6640625" customWidth="1"/>
    <col min="2842" max="2842" width="10.6640625" customWidth="1"/>
    <col min="2843" max="2843" width="8" customWidth="1"/>
    <col min="2844" max="2844" width="10.6640625" customWidth="1"/>
    <col min="2845" max="2845" width="8" customWidth="1"/>
    <col min="2846" max="2846" width="10.6640625" customWidth="1"/>
    <col min="2847" max="2847" width="8.6640625" customWidth="1"/>
    <col min="2848" max="2848" width="10.6640625" customWidth="1"/>
    <col min="2849" max="2849" width="8" customWidth="1"/>
    <col min="2850" max="2850" width="10.6640625" customWidth="1"/>
    <col min="2851" max="2851" width="8.6640625" customWidth="1"/>
    <col min="2852" max="2852" width="10.6640625" customWidth="1"/>
    <col min="2853" max="2853" width="8.6640625" customWidth="1"/>
    <col min="2854" max="2854" width="10.6640625" customWidth="1"/>
    <col min="2855" max="2855" width="8" customWidth="1"/>
    <col min="2856" max="2856" width="10.6640625" customWidth="1"/>
    <col min="2857" max="2857" width="8.6640625" customWidth="1"/>
    <col min="2858" max="2858" width="10.6640625" customWidth="1"/>
    <col min="2859" max="2859" width="8" customWidth="1"/>
    <col min="2860" max="2860" width="10.6640625" customWidth="1"/>
    <col min="2861" max="2861" width="9" customWidth="1"/>
    <col min="2862" max="2862" width="11.6640625" customWidth="1"/>
    <col min="2863" max="2863" width="9" customWidth="1"/>
    <col min="2864" max="2864" width="11.6640625" customWidth="1"/>
    <col min="2865" max="2865" width="9" customWidth="1"/>
    <col min="2866" max="2866" width="11.6640625" customWidth="1"/>
    <col min="2867" max="2867" width="9" customWidth="1"/>
    <col min="2868" max="2868" width="11.6640625" customWidth="1"/>
    <col min="2869" max="2869" width="9" customWidth="1"/>
    <col min="2870" max="2870" width="11.6640625" customWidth="1"/>
    <col min="2871" max="2871" width="9" customWidth="1"/>
    <col min="2872" max="2872" width="11.6640625" customWidth="1"/>
    <col min="2873" max="2873" width="9" customWidth="1"/>
    <col min="2874" max="2874" width="11.6640625" customWidth="1"/>
    <col min="2875" max="2875" width="9" customWidth="1"/>
    <col min="2876" max="2876" width="11.6640625" customWidth="1"/>
    <col min="2877" max="2877" width="9" customWidth="1"/>
    <col min="2878" max="2878" width="11.6640625" customWidth="1"/>
    <col min="2879" max="2879" width="9" customWidth="1"/>
    <col min="2880" max="2880" width="11.6640625" customWidth="1"/>
    <col min="2881" max="2881" width="9" customWidth="1"/>
    <col min="2882" max="2882" width="11.6640625" customWidth="1"/>
    <col min="2883" max="2883" width="9" customWidth="1"/>
    <col min="2884" max="2884" width="11.6640625" customWidth="1"/>
    <col min="2885" max="2885" width="9" customWidth="1"/>
    <col min="2886" max="2886" width="11.6640625" customWidth="1"/>
    <col min="2887" max="2887" width="9" customWidth="1"/>
    <col min="2888" max="2888" width="11.6640625" customWidth="1"/>
    <col min="2889" max="2889" width="9" customWidth="1"/>
    <col min="2890" max="2890" width="11.6640625" customWidth="1"/>
    <col min="2891" max="2891" width="9" customWidth="1"/>
    <col min="2892" max="2892" width="11.6640625" customWidth="1"/>
    <col min="2893" max="2893" width="9" customWidth="1"/>
    <col min="2894" max="2894" width="11.6640625" customWidth="1"/>
    <col min="2895" max="2895" width="9" customWidth="1"/>
    <col min="2896" max="2896" width="11.6640625" customWidth="1"/>
    <col min="2897" max="2897" width="9" customWidth="1"/>
    <col min="2898" max="2898" width="11.6640625" customWidth="1"/>
    <col min="2899" max="2899" width="9" customWidth="1"/>
    <col min="2900" max="2900" width="11.6640625" customWidth="1"/>
    <col min="2901" max="2901" width="9" customWidth="1"/>
    <col min="2902" max="2902" width="11.6640625" customWidth="1"/>
    <col min="2903" max="2903" width="9" customWidth="1"/>
    <col min="2904" max="2904" width="11.6640625" customWidth="1"/>
    <col min="2905" max="2905" width="9" customWidth="1"/>
    <col min="2906" max="2906" width="11.6640625" customWidth="1"/>
    <col min="2907" max="2907" width="9" customWidth="1"/>
    <col min="2908" max="2908" width="11.6640625" customWidth="1"/>
    <col min="2909" max="2909" width="9" customWidth="1"/>
    <col min="2910" max="2910" width="11.6640625" customWidth="1"/>
    <col min="2911" max="2911" width="9" customWidth="1"/>
    <col min="2912" max="2912" width="11.6640625" customWidth="1"/>
    <col min="2913" max="2913" width="9" customWidth="1"/>
    <col min="2914" max="2914" width="11.6640625" customWidth="1"/>
    <col min="2915" max="2915" width="9" customWidth="1"/>
    <col min="2916" max="2916" width="11.6640625" customWidth="1"/>
    <col min="2917" max="2917" width="9" customWidth="1"/>
    <col min="2918" max="2918" width="11.6640625" customWidth="1"/>
    <col min="2919" max="2919" width="9" customWidth="1"/>
    <col min="2920" max="2920" width="11.6640625" customWidth="1"/>
    <col min="2921" max="2921" width="9" customWidth="1"/>
    <col min="2922" max="2922" width="11.6640625" customWidth="1"/>
    <col min="2923" max="2923" width="9" customWidth="1"/>
    <col min="2924" max="2924" width="11.6640625" customWidth="1"/>
    <col min="2925" max="2925" width="9" customWidth="1"/>
    <col min="2926" max="2926" width="11.6640625" customWidth="1"/>
    <col min="2927" max="2927" width="9" customWidth="1"/>
    <col min="2928" max="2928" width="11.6640625" customWidth="1"/>
    <col min="2929" max="2929" width="9" customWidth="1"/>
    <col min="2930" max="2930" width="11.6640625" customWidth="1"/>
    <col min="2931" max="2931" width="9" customWidth="1"/>
    <col min="2932" max="2932" width="11.6640625" customWidth="1"/>
    <col min="2933" max="2933" width="9" customWidth="1"/>
    <col min="2934" max="2934" width="11.6640625" customWidth="1"/>
    <col min="2935" max="2935" width="9" customWidth="1"/>
    <col min="2936" max="2936" width="11.6640625" customWidth="1"/>
    <col min="2937" max="2937" width="9" customWidth="1"/>
    <col min="2938" max="2938" width="11.6640625" customWidth="1"/>
    <col min="2939" max="2939" width="9" customWidth="1"/>
    <col min="2940" max="2940" width="11.6640625" customWidth="1"/>
    <col min="2941" max="2941" width="9" customWidth="1"/>
    <col min="2942" max="2942" width="11.6640625" customWidth="1"/>
    <col min="2943" max="2943" width="9" customWidth="1"/>
    <col min="2944" max="2944" width="11.6640625" customWidth="1"/>
    <col min="2945" max="2945" width="9" customWidth="1"/>
    <col min="2946" max="2946" width="11.6640625" customWidth="1"/>
    <col min="2947" max="2947" width="9" customWidth="1"/>
    <col min="2948" max="2948" width="11.6640625" customWidth="1"/>
    <col min="2949" max="2949" width="9" customWidth="1"/>
    <col min="2950" max="2950" width="11.6640625" customWidth="1"/>
    <col min="2951" max="2951" width="9" customWidth="1"/>
    <col min="2952" max="2952" width="11.6640625" customWidth="1"/>
    <col min="2953" max="2953" width="9" customWidth="1"/>
    <col min="2954" max="2954" width="11.6640625" customWidth="1"/>
    <col min="2955" max="2955" width="9" customWidth="1"/>
    <col min="2956" max="2956" width="11.6640625" customWidth="1"/>
    <col min="2957" max="2957" width="9" customWidth="1"/>
    <col min="2958" max="2958" width="11.6640625" customWidth="1"/>
    <col min="2959" max="2959" width="9" customWidth="1"/>
    <col min="2960" max="2960" width="11.6640625" customWidth="1"/>
    <col min="2961" max="2961" width="9" customWidth="1"/>
    <col min="2962" max="2962" width="11.6640625" customWidth="1"/>
    <col min="2963" max="2963" width="9" customWidth="1"/>
    <col min="2964" max="2964" width="11.6640625" customWidth="1"/>
    <col min="2965" max="2965" width="9" customWidth="1"/>
    <col min="2966" max="2966" width="11.6640625" customWidth="1"/>
    <col min="2967" max="2967" width="9" customWidth="1"/>
    <col min="2968" max="2968" width="11.6640625" customWidth="1"/>
    <col min="2969" max="2969" width="9" customWidth="1"/>
    <col min="2970" max="2970" width="11.6640625" customWidth="1"/>
    <col min="2971" max="2971" width="9" customWidth="1"/>
    <col min="2972" max="2972" width="11.6640625" customWidth="1"/>
    <col min="2973" max="2973" width="9" customWidth="1"/>
    <col min="2974" max="2974" width="11.6640625" customWidth="1"/>
    <col min="2975" max="2975" width="9" customWidth="1"/>
    <col min="2976" max="2976" width="11.6640625" customWidth="1"/>
    <col min="2977" max="2977" width="9" customWidth="1"/>
    <col min="2978" max="2978" width="11.6640625" customWidth="1"/>
    <col min="2979" max="2979" width="9" customWidth="1"/>
    <col min="2980" max="2980" width="11.6640625" customWidth="1"/>
    <col min="2981" max="2981" width="9" customWidth="1"/>
    <col min="2982" max="2982" width="11.6640625" customWidth="1"/>
    <col min="2983" max="2983" width="9" customWidth="1"/>
    <col min="2984" max="2984" width="11.6640625" customWidth="1"/>
    <col min="2985" max="2985" width="9" customWidth="1"/>
    <col min="2986" max="2986" width="11.6640625" customWidth="1"/>
    <col min="2987" max="2987" width="9" customWidth="1"/>
    <col min="2988" max="2988" width="11.6640625" customWidth="1"/>
    <col min="2989" max="2989" width="9" customWidth="1"/>
    <col min="2990" max="2990" width="11.6640625" customWidth="1"/>
    <col min="2991" max="2991" width="9" customWidth="1"/>
    <col min="2992" max="2992" width="11.6640625" customWidth="1"/>
    <col min="2993" max="2993" width="9" customWidth="1"/>
    <col min="2994" max="2994" width="11.6640625" customWidth="1"/>
    <col min="2995" max="2995" width="9" customWidth="1"/>
    <col min="2996" max="2996" width="11.6640625" customWidth="1"/>
    <col min="2997" max="2997" width="9" customWidth="1"/>
    <col min="2998" max="2998" width="11.6640625" customWidth="1"/>
    <col min="2999" max="2999" width="9" customWidth="1"/>
    <col min="3000" max="3000" width="11.6640625" customWidth="1"/>
    <col min="3001" max="3001" width="9" customWidth="1"/>
    <col min="3002" max="3002" width="11.6640625" customWidth="1"/>
    <col min="3003" max="3003" width="9" customWidth="1"/>
    <col min="3004" max="3004" width="11.6640625" customWidth="1"/>
    <col min="3005" max="3005" width="9" customWidth="1"/>
    <col min="3006" max="3006" width="11.6640625" customWidth="1"/>
    <col min="3007" max="3007" width="9" customWidth="1"/>
    <col min="3008" max="3008" width="11.6640625" customWidth="1"/>
    <col min="3009" max="3009" width="9" customWidth="1"/>
    <col min="3010" max="3010" width="11.6640625" customWidth="1"/>
    <col min="3011" max="3011" width="9" customWidth="1"/>
    <col min="3012" max="3012" width="11.6640625" customWidth="1"/>
    <col min="3013" max="3013" width="9" customWidth="1"/>
    <col min="3014" max="3014" width="11.6640625" customWidth="1"/>
    <col min="3015" max="3015" width="9" customWidth="1"/>
    <col min="3016" max="3016" width="11.6640625" customWidth="1"/>
    <col min="3017" max="3017" width="9" customWidth="1"/>
    <col min="3018" max="3018" width="11.6640625" customWidth="1"/>
    <col min="3019" max="3019" width="9" customWidth="1"/>
    <col min="3020" max="3020" width="11.6640625" customWidth="1"/>
    <col min="3021" max="3021" width="9" customWidth="1"/>
    <col min="3022" max="3022" width="11.6640625" customWidth="1"/>
    <col min="3023" max="3023" width="9" customWidth="1"/>
    <col min="3024" max="3024" width="11.6640625" customWidth="1"/>
    <col min="3025" max="3025" width="9" customWidth="1"/>
    <col min="3026" max="3026" width="11.6640625" customWidth="1"/>
    <col min="3027" max="3027" width="9" customWidth="1"/>
    <col min="3028" max="3028" width="11.6640625" customWidth="1"/>
    <col min="3029" max="3029" width="9" customWidth="1"/>
    <col min="3030" max="3030" width="11.6640625" customWidth="1"/>
    <col min="3031" max="3031" width="9" customWidth="1"/>
    <col min="3032" max="3032" width="11.6640625" customWidth="1"/>
    <col min="3033" max="3033" width="9.83203125" customWidth="1"/>
    <col min="3034" max="3034" width="12.5" customWidth="1"/>
    <col min="3035" max="3035" width="9.83203125" customWidth="1"/>
    <col min="3036" max="3036" width="12.5" customWidth="1"/>
    <col min="3037" max="3037" width="9.83203125" customWidth="1"/>
    <col min="3038" max="3038" width="12.5" customWidth="1"/>
    <col min="3039" max="3039" width="9.83203125" customWidth="1"/>
    <col min="3040" max="3040" width="12.5" customWidth="1"/>
    <col min="3041" max="3041" width="9.83203125" customWidth="1"/>
    <col min="3042" max="3042" width="12.5" customWidth="1"/>
    <col min="3043" max="3043" width="9.83203125" customWidth="1"/>
    <col min="3044" max="3044" width="12.5" customWidth="1"/>
    <col min="3045" max="3045" width="9.83203125" customWidth="1"/>
    <col min="3046" max="3046" width="12.5" customWidth="1"/>
    <col min="3047" max="3047" width="9.83203125" customWidth="1"/>
    <col min="3048" max="3048" width="12.5" customWidth="1"/>
    <col min="3049" max="3049" width="9.83203125" customWidth="1"/>
    <col min="3050" max="3050" width="12.5" customWidth="1"/>
    <col min="3051" max="3051" width="9.83203125" customWidth="1"/>
    <col min="3052" max="3052" width="12.5" customWidth="1"/>
    <col min="3053" max="3053" width="9.83203125" customWidth="1"/>
    <col min="3054" max="3054" width="12.5" customWidth="1"/>
    <col min="3055" max="3055" width="9.83203125" customWidth="1"/>
    <col min="3056" max="3056" width="12.5" customWidth="1"/>
    <col min="3057" max="3057" width="9.83203125" customWidth="1"/>
    <col min="3058" max="3058" width="12.5" customWidth="1"/>
    <col min="3059" max="3059" width="9.83203125" customWidth="1"/>
    <col min="3060" max="3060" width="12.5" customWidth="1"/>
    <col min="3061" max="3061" width="9.83203125" customWidth="1"/>
    <col min="3062" max="3062" width="12.5" customWidth="1"/>
    <col min="3063" max="3063" width="9.83203125" customWidth="1"/>
    <col min="3064" max="3064" width="12.5" customWidth="1"/>
    <col min="3065" max="3065" width="9.83203125" customWidth="1"/>
    <col min="3066" max="3066" width="12.5" customWidth="1"/>
    <col min="3067" max="3067" width="9.83203125" customWidth="1"/>
    <col min="3068" max="3068" width="12.5" customWidth="1"/>
    <col min="3069" max="3069" width="9.83203125" customWidth="1"/>
    <col min="3070" max="3070" width="12.5" customWidth="1"/>
    <col min="3071" max="3071" width="9.83203125" customWidth="1"/>
    <col min="3072" max="3072" width="12.5" customWidth="1"/>
    <col min="3073" max="3073" width="9.83203125" customWidth="1"/>
    <col min="3074" max="3074" width="12.5" customWidth="1"/>
    <col min="3075" max="3075" width="9.83203125" customWidth="1"/>
    <col min="3076" max="3076" width="12.5" customWidth="1"/>
    <col min="3077" max="3077" width="9.83203125" customWidth="1"/>
    <col min="3078" max="3078" width="12.5" customWidth="1"/>
    <col min="3079" max="3079" width="9.83203125" customWidth="1"/>
    <col min="3080" max="3080" width="12.5" customWidth="1"/>
    <col min="3081" max="3081" width="9.83203125" customWidth="1"/>
    <col min="3082" max="3082" width="12.5" customWidth="1"/>
    <col min="3083" max="3083" width="9.83203125" customWidth="1"/>
    <col min="3084" max="3084" width="12.5" customWidth="1"/>
    <col min="3085" max="3085" width="9.83203125" customWidth="1"/>
    <col min="3086" max="3086" width="12.5" customWidth="1"/>
    <col min="3087" max="3087" width="9.83203125" customWidth="1"/>
    <col min="3088" max="3088" width="12.5" customWidth="1"/>
    <col min="3089" max="3089" width="9.83203125" customWidth="1"/>
    <col min="3090" max="3090" width="12.5" customWidth="1"/>
    <col min="3091" max="3091" width="9.83203125" customWidth="1"/>
    <col min="3092" max="3092" width="12.5" customWidth="1"/>
    <col min="3093" max="3093" width="9.83203125" customWidth="1"/>
    <col min="3094" max="3094" width="12.5" customWidth="1"/>
    <col min="3095" max="3095" width="9.83203125" customWidth="1"/>
    <col min="3096" max="3096" width="12.5" customWidth="1"/>
    <col min="3097" max="3097" width="9.83203125" customWidth="1"/>
    <col min="3098" max="3098" width="12.5" customWidth="1"/>
    <col min="3099" max="3099" width="9.83203125" customWidth="1"/>
    <col min="3100" max="3100" width="12.5" customWidth="1"/>
    <col min="3101" max="3101" width="9.83203125" customWidth="1"/>
    <col min="3102" max="3102" width="12.5" customWidth="1"/>
    <col min="3103" max="3103" width="9.83203125" customWidth="1"/>
    <col min="3104" max="3104" width="12.5" customWidth="1"/>
    <col min="3105" max="3105" width="9.83203125" customWidth="1"/>
    <col min="3106" max="3106" width="12.5" customWidth="1"/>
    <col min="3107" max="3107" width="9.83203125" customWidth="1"/>
    <col min="3108" max="3108" width="12.5" customWidth="1"/>
    <col min="3109" max="3109" width="9.83203125" customWidth="1"/>
    <col min="3110" max="3110" width="12.5" customWidth="1"/>
    <col min="3111" max="3111" width="9.83203125" customWidth="1"/>
    <col min="3112" max="3112" width="12.5" customWidth="1"/>
    <col min="3113" max="3113" width="9.83203125" customWidth="1"/>
    <col min="3114" max="3114" width="12.5" customWidth="1"/>
    <col min="3115" max="3115" width="9.83203125" customWidth="1"/>
    <col min="3116" max="3116" width="12.5" customWidth="1"/>
    <col min="3117" max="3117" width="9.83203125" customWidth="1"/>
    <col min="3118" max="3118" width="12.5" customWidth="1"/>
    <col min="3119" max="3119" width="9.83203125" customWidth="1"/>
    <col min="3120" max="3120" width="12.5" customWidth="1"/>
    <col min="3121" max="3121" width="9.83203125" customWidth="1"/>
    <col min="3122" max="3122" width="12.5" customWidth="1"/>
    <col min="3123" max="3123" width="9.83203125" customWidth="1"/>
    <col min="3124" max="3124" width="12.5" customWidth="1"/>
    <col min="3125" max="3125" width="9.83203125" customWidth="1"/>
    <col min="3126" max="3126" width="12.5" customWidth="1"/>
    <col min="3127" max="3127" width="9.83203125" customWidth="1"/>
    <col min="3128" max="3128" width="12.5" customWidth="1"/>
    <col min="3129" max="3129" width="9.83203125" customWidth="1"/>
    <col min="3130" max="3130" width="12.5" customWidth="1"/>
    <col min="3131" max="3131" width="9.83203125" customWidth="1"/>
    <col min="3132" max="3132" width="12.5" customWidth="1"/>
    <col min="3133" max="3133" width="9.83203125" customWidth="1"/>
    <col min="3134" max="3134" width="12.5" customWidth="1"/>
    <col min="3135" max="3135" width="9.83203125" customWidth="1"/>
    <col min="3136" max="3136" width="12.5" customWidth="1"/>
    <col min="3137" max="3137" width="9.83203125" customWidth="1"/>
    <col min="3138" max="3138" width="12.5" customWidth="1"/>
    <col min="3139" max="3139" width="9.83203125" customWidth="1"/>
    <col min="3140" max="3140" width="12.5" customWidth="1"/>
    <col min="3141" max="3141" width="9.83203125" customWidth="1"/>
    <col min="3142" max="3142" width="12.5" customWidth="1"/>
    <col min="3143" max="3143" width="9.83203125" customWidth="1"/>
    <col min="3144" max="3144" width="12.5" customWidth="1"/>
    <col min="3145" max="3145" width="9.83203125" customWidth="1"/>
    <col min="3146" max="3146" width="12.5" customWidth="1"/>
    <col min="3147" max="3147" width="9.83203125" customWidth="1"/>
    <col min="3148" max="3148" width="12.5" customWidth="1"/>
    <col min="3149" max="3149" width="9.83203125" customWidth="1"/>
    <col min="3150" max="3150" width="12.5" customWidth="1"/>
    <col min="3151" max="3151" width="9.83203125" customWidth="1"/>
    <col min="3152" max="3152" width="12.5" customWidth="1"/>
    <col min="3153" max="3153" width="9.83203125" customWidth="1"/>
    <col min="3154" max="3154" width="12.5" customWidth="1"/>
    <col min="3155" max="3155" width="9.83203125" customWidth="1"/>
    <col min="3156" max="3156" width="12.5" customWidth="1"/>
    <col min="3157" max="3157" width="9.83203125" customWidth="1"/>
    <col min="3158" max="3158" width="12.5" customWidth="1"/>
    <col min="3159" max="3159" width="9.83203125" customWidth="1"/>
    <col min="3160" max="3160" width="12.5" customWidth="1"/>
    <col min="3161" max="3161" width="9.83203125" customWidth="1"/>
    <col min="3162" max="3162" width="12.5" customWidth="1"/>
    <col min="3163" max="3163" width="9.83203125" customWidth="1"/>
    <col min="3164" max="3164" width="12.5" customWidth="1"/>
    <col min="3165" max="3165" width="9.83203125" customWidth="1"/>
    <col min="3166" max="3166" width="12.5" customWidth="1"/>
    <col min="3167" max="3167" width="9.83203125" customWidth="1"/>
    <col min="3168" max="3168" width="12.5" customWidth="1"/>
    <col min="3169" max="3169" width="9.83203125" customWidth="1"/>
    <col min="3170" max="3170" width="12.5" customWidth="1"/>
    <col min="3171" max="3171" width="9.83203125" customWidth="1"/>
    <col min="3172" max="3172" width="12.5" customWidth="1"/>
    <col min="3173" max="3173" width="9.83203125" customWidth="1"/>
    <col min="3174" max="3174" width="12.5" customWidth="1"/>
    <col min="3175" max="3175" width="9.83203125" customWidth="1"/>
    <col min="3176" max="3176" width="12.5" customWidth="1"/>
    <col min="3177" max="3177" width="9.83203125" customWidth="1"/>
    <col min="3178" max="3178" width="12.5" customWidth="1"/>
    <col min="3179" max="3179" width="9.83203125" customWidth="1"/>
    <col min="3180" max="3180" width="12.5" customWidth="1"/>
    <col min="3181" max="3181" width="9.83203125" customWidth="1"/>
    <col min="3182" max="3182" width="12.5" customWidth="1"/>
    <col min="3183" max="3183" width="9.83203125" customWidth="1"/>
    <col min="3184" max="3184" width="12.5" customWidth="1"/>
    <col min="3185" max="3185" width="9.83203125" customWidth="1"/>
    <col min="3186" max="3186" width="12.5" customWidth="1"/>
    <col min="3187" max="3187" width="9.83203125" customWidth="1"/>
    <col min="3188" max="3188" width="12.5" customWidth="1"/>
    <col min="3189" max="3189" width="9.83203125" customWidth="1"/>
    <col min="3190" max="3190" width="12.5" customWidth="1"/>
    <col min="3191" max="3191" width="9.83203125" customWidth="1"/>
    <col min="3192" max="3192" width="12.5" customWidth="1"/>
    <col min="3193" max="3193" width="9.83203125" customWidth="1"/>
    <col min="3194" max="3194" width="12.5" customWidth="1"/>
    <col min="3195" max="3195" width="9.83203125" customWidth="1"/>
    <col min="3196" max="3196" width="12.5" customWidth="1"/>
    <col min="3197" max="3197" width="9.83203125" customWidth="1"/>
    <col min="3198" max="3198" width="12.5" customWidth="1"/>
    <col min="3199" max="3199" width="9.83203125" customWidth="1"/>
    <col min="3200" max="3200" width="12.5" customWidth="1"/>
    <col min="3201" max="3201" width="9.83203125" customWidth="1"/>
    <col min="3202" max="3202" width="12.5" customWidth="1"/>
    <col min="3203" max="3203" width="9.83203125" customWidth="1"/>
    <col min="3204" max="3204" width="12.5" customWidth="1"/>
    <col min="3205" max="3205" width="9.83203125" customWidth="1"/>
    <col min="3206" max="3206" width="12.5" customWidth="1"/>
    <col min="3207" max="3207" width="9.83203125" customWidth="1"/>
    <col min="3208" max="3208" width="12.5" customWidth="1"/>
    <col min="3209" max="3209" width="9.83203125" customWidth="1"/>
    <col min="3210" max="3210" width="12.5" customWidth="1"/>
    <col min="3211" max="3211" width="9.83203125" customWidth="1"/>
    <col min="3212" max="3212" width="12.5" customWidth="1"/>
    <col min="3213" max="3213" width="9.83203125" customWidth="1"/>
    <col min="3214" max="3214" width="12.5" customWidth="1"/>
    <col min="3215" max="3215" width="9" customWidth="1"/>
    <col min="3216" max="3216" width="11.6640625" customWidth="1"/>
    <col min="3217" max="3217" width="9" customWidth="1"/>
    <col min="3218" max="3218" width="11.6640625" customWidth="1"/>
    <col min="3219" max="3219" width="9" customWidth="1"/>
    <col min="3220" max="3220" width="11.6640625" customWidth="1"/>
    <col min="3221" max="3221" width="9" customWidth="1"/>
    <col min="3222" max="3222" width="11.6640625" customWidth="1"/>
    <col min="3223" max="3223" width="9" customWidth="1"/>
    <col min="3224" max="3224" width="11.6640625" customWidth="1"/>
    <col min="3225" max="3225" width="9" customWidth="1"/>
    <col min="3226" max="3226" width="11.6640625" customWidth="1"/>
    <col min="3227" max="3227" width="9" customWidth="1"/>
    <col min="3228" max="3228" width="11.6640625" customWidth="1"/>
    <col min="3229" max="3229" width="9" customWidth="1"/>
    <col min="3230" max="3230" width="11.6640625" customWidth="1"/>
    <col min="3231" max="3231" width="9" customWidth="1"/>
    <col min="3232" max="3232" width="11.6640625" customWidth="1"/>
    <col min="3233" max="3233" width="9" customWidth="1"/>
    <col min="3234" max="3234" width="11.6640625" customWidth="1"/>
    <col min="3235" max="3235" width="9" customWidth="1"/>
    <col min="3236" max="3236" width="11.6640625" customWidth="1"/>
    <col min="3237" max="3237" width="9" customWidth="1"/>
    <col min="3238" max="3238" width="11.6640625" customWidth="1"/>
    <col min="3239" max="3239" width="9" customWidth="1"/>
    <col min="3240" max="3240" width="11.6640625" customWidth="1"/>
    <col min="3241" max="3241" width="9" customWidth="1"/>
    <col min="3242" max="3242" width="11.6640625" customWidth="1"/>
    <col min="3243" max="3243" width="9" customWidth="1"/>
    <col min="3244" max="3244" width="11.6640625" customWidth="1"/>
    <col min="3245" max="3245" width="9" customWidth="1"/>
    <col min="3246" max="3246" width="11.6640625" customWidth="1"/>
    <col min="3247" max="3247" width="9" customWidth="1"/>
    <col min="3248" max="3248" width="11.6640625" customWidth="1"/>
    <col min="3249" max="3249" width="9" customWidth="1"/>
    <col min="3250" max="3250" width="11.6640625" customWidth="1"/>
    <col min="3251" max="3251" width="9" customWidth="1"/>
    <col min="3252" max="3252" width="11.6640625" customWidth="1"/>
    <col min="3253" max="3253" width="9" customWidth="1"/>
    <col min="3254" max="3254" width="11.6640625" customWidth="1"/>
    <col min="3255" max="3255" width="9" customWidth="1"/>
    <col min="3256" max="3256" width="11.6640625" customWidth="1"/>
    <col min="3257" max="3257" width="9" customWidth="1"/>
    <col min="3258" max="3258" width="11.6640625" customWidth="1"/>
    <col min="3259" max="3259" width="9" customWidth="1"/>
    <col min="3260" max="3260" width="11.6640625" customWidth="1"/>
    <col min="3261" max="3261" width="9" customWidth="1"/>
    <col min="3262" max="3262" width="11.6640625" customWidth="1"/>
    <col min="3263" max="3263" width="9" customWidth="1"/>
    <col min="3264" max="3264" width="11.6640625" customWidth="1"/>
    <col min="3265" max="3265" width="9" customWidth="1"/>
    <col min="3266" max="3266" width="11.6640625" customWidth="1"/>
    <col min="3267" max="3267" width="9" customWidth="1"/>
    <col min="3268" max="3268" width="11.6640625" customWidth="1"/>
    <col min="3269" max="3269" width="9" customWidth="1"/>
    <col min="3270" max="3270" width="11.6640625" customWidth="1"/>
    <col min="3271" max="3271" width="9" customWidth="1"/>
    <col min="3272" max="3272" width="11.6640625" customWidth="1"/>
    <col min="3273" max="3273" width="9" customWidth="1"/>
    <col min="3274" max="3274" width="11.6640625" customWidth="1"/>
    <col min="3275" max="3275" width="9" customWidth="1"/>
    <col min="3276" max="3276" width="11.6640625" customWidth="1"/>
    <col min="3277" max="3277" width="9" customWidth="1"/>
    <col min="3278" max="3278" width="11.6640625" customWidth="1"/>
    <col min="3279" max="3279" width="9.83203125" customWidth="1"/>
    <col min="3280" max="3280" width="12.5" customWidth="1"/>
    <col min="3281" max="3281" width="9.83203125" customWidth="1"/>
    <col min="3282" max="3282" width="12.5" customWidth="1"/>
    <col min="3283" max="3283" width="9.83203125" customWidth="1"/>
    <col min="3284" max="3284" width="12.5" customWidth="1"/>
    <col min="3285" max="3285" width="9.83203125" customWidth="1"/>
    <col min="3286" max="3286" width="12.5" customWidth="1"/>
    <col min="3287" max="3287" width="9.83203125" customWidth="1"/>
    <col min="3288" max="3288" width="12.5" customWidth="1"/>
    <col min="3289" max="3289" width="9.83203125" customWidth="1"/>
    <col min="3290" max="3290" width="12.5" customWidth="1"/>
    <col min="3291" max="3291" width="9.83203125" customWidth="1"/>
    <col min="3292" max="3292" width="12.5" customWidth="1"/>
    <col min="3293" max="3293" width="9.83203125" customWidth="1"/>
    <col min="3294" max="3294" width="12.5" customWidth="1"/>
    <col min="3295" max="3295" width="9.83203125" customWidth="1"/>
    <col min="3296" max="3296" width="12.5" customWidth="1"/>
    <col min="3297" max="3297" width="9.83203125" customWidth="1"/>
    <col min="3298" max="3298" width="12.5" customWidth="1"/>
    <col min="3299" max="3299" width="9.83203125" customWidth="1"/>
    <col min="3300" max="3300" width="12.5" customWidth="1"/>
    <col min="3301" max="3301" width="9.83203125" customWidth="1"/>
    <col min="3302" max="3302" width="12.5" customWidth="1"/>
    <col min="3303" max="3303" width="9.83203125" customWidth="1"/>
    <col min="3304" max="3304" width="12.5" customWidth="1"/>
    <col min="3305" max="3305" width="9.83203125" customWidth="1"/>
    <col min="3306" max="3306" width="12.5" customWidth="1"/>
    <col min="3307" max="3307" width="9.83203125" customWidth="1"/>
    <col min="3308" max="3308" width="12.5" customWidth="1"/>
    <col min="3309" max="3309" width="9.83203125" customWidth="1"/>
    <col min="3310" max="3310" width="12.5" customWidth="1"/>
    <col min="3311" max="3311" width="9.83203125" customWidth="1"/>
    <col min="3312" max="3312" width="12.5" customWidth="1"/>
    <col min="3313" max="3313" width="9.83203125" customWidth="1"/>
    <col min="3314" max="3314" width="12.5" customWidth="1"/>
    <col min="3315" max="3315" width="9.83203125" customWidth="1"/>
    <col min="3316" max="3316" width="12.5" customWidth="1"/>
    <col min="3317" max="3317" width="9.83203125" customWidth="1"/>
    <col min="3318" max="3318" width="12.5" customWidth="1"/>
    <col min="3319" max="3319" width="9.83203125" customWidth="1"/>
    <col min="3320" max="3320" width="12.5" customWidth="1"/>
    <col min="3321" max="3321" width="9.83203125" customWidth="1"/>
    <col min="3322" max="3322" width="12.5" customWidth="1"/>
    <col min="3323" max="3323" width="9.83203125" customWidth="1"/>
    <col min="3324" max="3324" width="12.5" customWidth="1"/>
    <col min="3325" max="3325" width="9.83203125" customWidth="1"/>
    <col min="3326" max="3326" width="12.5" customWidth="1"/>
    <col min="3327" max="3327" width="9.83203125" customWidth="1"/>
    <col min="3328" max="3328" width="12.5" customWidth="1"/>
    <col min="3329" max="3329" width="9.83203125" customWidth="1"/>
    <col min="3330" max="3330" width="12.5" customWidth="1"/>
    <col min="3331" max="3331" width="9.83203125" customWidth="1"/>
    <col min="3332" max="3332" width="12.5" customWidth="1"/>
    <col min="3333" max="3333" width="9.83203125" customWidth="1"/>
    <col min="3334" max="3334" width="12.5" customWidth="1"/>
    <col min="3335" max="3335" width="9.83203125" customWidth="1"/>
    <col min="3336" max="3336" width="12.5" customWidth="1"/>
    <col min="3337" max="3337" width="9.83203125" customWidth="1"/>
    <col min="3338" max="3338" width="12.5" customWidth="1"/>
    <col min="3339" max="3339" width="9.83203125" customWidth="1"/>
    <col min="3340" max="3340" width="12.5" customWidth="1"/>
    <col min="3341" max="3341" width="9.83203125" customWidth="1"/>
    <col min="3342" max="3342" width="12.5" customWidth="1"/>
    <col min="3343" max="3343" width="9.83203125" customWidth="1"/>
    <col min="3344" max="3344" width="12.5" customWidth="1"/>
    <col min="3345" max="3345" width="9.83203125" customWidth="1"/>
    <col min="3346" max="3346" width="12.5" customWidth="1"/>
    <col min="3347" max="3347" width="9.83203125" customWidth="1"/>
    <col min="3348" max="3348" width="12.5" customWidth="1"/>
    <col min="3349" max="3349" width="9.83203125" customWidth="1"/>
    <col min="3350" max="3350" width="12.5" customWidth="1"/>
    <col min="3351" max="3351" width="9.83203125" customWidth="1"/>
    <col min="3352" max="3352" width="12.5" customWidth="1"/>
    <col min="3353" max="3353" width="9.83203125" customWidth="1"/>
    <col min="3354" max="3354" width="12.5" customWidth="1"/>
    <col min="3355" max="3355" width="9.83203125" customWidth="1"/>
    <col min="3356" max="3356" width="12.5" customWidth="1"/>
    <col min="3357" max="3357" width="9.83203125" customWidth="1"/>
    <col min="3358" max="3358" width="12.5" customWidth="1"/>
    <col min="3359" max="3359" width="9.83203125" customWidth="1"/>
    <col min="3360" max="3360" width="12.5" customWidth="1"/>
    <col min="3361" max="3361" width="9.83203125" customWidth="1"/>
    <col min="3362" max="3362" width="12.5" customWidth="1"/>
    <col min="3363" max="3363" width="9.83203125" customWidth="1"/>
    <col min="3364" max="3364" width="12.5" customWidth="1"/>
    <col min="3365" max="3365" width="9.83203125" customWidth="1"/>
    <col min="3366" max="3366" width="12.5" customWidth="1"/>
    <col min="3367" max="3367" width="9.83203125" customWidth="1"/>
    <col min="3368" max="3368" width="12.5" customWidth="1"/>
    <col min="3369" max="3369" width="9.83203125" customWidth="1"/>
    <col min="3370" max="3370" width="12.5" customWidth="1"/>
    <col min="3371" max="3371" width="9.83203125" customWidth="1"/>
    <col min="3372" max="3372" width="12.5" customWidth="1"/>
    <col min="3373" max="3373" width="9.83203125" customWidth="1"/>
    <col min="3374" max="3374" width="12.5" customWidth="1"/>
    <col min="3375" max="3375" width="9.83203125" customWidth="1"/>
    <col min="3376" max="3376" width="12.5" customWidth="1"/>
    <col min="3377" max="3377" width="9.83203125" customWidth="1"/>
    <col min="3378" max="3378" width="12.5" customWidth="1"/>
    <col min="3379" max="3379" width="9.83203125" customWidth="1"/>
    <col min="3380" max="3380" width="12.5" customWidth="1"/>
    <col min="3381" max="3381" width="9.83203125" customWidth="1"/>
    <col min="3382" max="3382" width="12.5" customWidth="1"/>
    <col min="3383" max="3383" width="9.83203125" customWidth="1"/>
    <col min="3384" max="3384" width="12.5" customWidth="1"/>
    <col min="3385" max="3385" width="9.83203125" customWidth="1"/>
    <col min="3386" max="3386" width="12.5" customWidth="1"/>
    <col min="3387" max="3387" width="9.83203125" customWidth="1"/>
    <col min="3388" max="3388" width="12.5" customWidth="1"/>
    <col min="3389" max="3389" width="9.83203125" customWidth="1"/>
    <col min="3390" max="3390" width="12.5" customWidth="1"/>
    <col min="3391" max="3391" width="9.83203125" customWidth="1"/>
    <col min="3392" max="3392" width="12.5" customWidth="1"/>
    <col min="3393" max="3393" width="9.83203125" customWidth="1"/>
    <col min="3394" max="3394" width="12.5" customWidth="1"/>
    <col min="3395" max="3395" width="9.83203125" customWidth="1"/>
    <col min="3396" max="3396" width="12.5" customWidth="1"/>
    <col min="3397" max="3397" width="9.83203125" customWidth="1"/>
    <col min="3398" max="3398" width="12.5" customWidth="1"/>
    <col min="3399" max="3399" width="9.83203125" customWidth="1"/>
    <col min="3400" max="3400" width="12.5" customWidth="1"/>
    <col min="3401" max="3401" width="9.83203125" customWidth="1"/>
    <col min="3402" max="3402" width="12.5" customWidth="1"/>
    <col min="3403" max="3403" width="9.83203125" customWidth="1"/>
    <col min="3404" max="3404" width="12.5" customWidth="1"/>
    <col min="3405" max="3405" width="9" customWidth="1"/>
    <col min="3406" max="3406" width="11.6640625" customWidth="1"/>
    <col min="3407" max="3407" width="9" customWidth="1"/>
    <col min="3408" max="3408" width="11.6640625" customWidth="1"/>
    <col min="3409" max="3409" width="9" customWidth="1"/>
    <col min="3410" max="3410" width="11.6640625" customWidth="1"/>
    <col min="3411" max="3411" width="9" customWidth="1"/>
    <col min="3412" max="3412" width="11.6640625" customWidth="1"/>
    <col min="3413" max="3413" width="9" customWidth="1"/>
    <col min="3414" max="3414" width="11.6640625" customWidth="1"/>
    <col min="3415" max="3415" width="9" customWidth="1"/>
    <col min="3416" max="3416" width="11.6640625" customWidth="1"/>
    <col min="3417" max="3417" width="9" customWidth="1"/>
    <col min="3418" max="3418" width="11.6640625" customWidth="1"/>
    <col min="3419" max="3419" width="9" customWidth="1"/>
    <col min="3420" max="3420" width="11.6640625" customWidth="1"/>
    <col min="3421" max="3421" width="9" customWidth="1"/>
    <col min="3422" max="3422" width="11.6640625" customWidth="1"/>
    <col min="3423" max="3423" width="9" customWidth="1"/>
    <col min="3424" max="3424" width="11.6640625" customWidth="1"/>
    <col min="3425" max="3425" width="9" customWidth="1"/>
    <col min="3426" max="3426" width="11.6640625" customWidth="1"/>
    <col min="3427" max="3427" width="9" customWidth="1"/>
    <col min="3428" max="3428" width="11.6640625" customWidth="1"/>
    <col min="3429" max="3429" width="9" customWidth="1"/>
    <col min="3430" max="3430" width="11.6640625" customWidth="1"/>
    <col min="3431" max="3431" width="9" customWidth="1"/>
    <col min="3432" max="3432" width="11.6640625" customWidth="1"/>
    <col min="3433" max="3433" width="9" customWidth="1"/>
    <col min="3434" max="3434" width="11.6640625" customWidth="1"/>
    <col min="3435" max="3435" width="9" customWidth="1"/>
    <col min="3436" max="3436" width="11.6640625" customWidth="1"/>
    <col min="3437" max="3437" width="9" customWidth="1"/>
    <col min="3438" max="3438" width="11.6640625" customWidth="1"/>
    <col min="3439" max="3439" width="9" customWidth="1"/>
    <col min="3440" max="3440" width="11.6640625" customWidth="1"/>
    <col min="3441" max="3441" width="9" customWidth="1"/>
    <col min="3442" max="3442" width="11.6640625" customWidth="1"/>
    <col min="3443" max="3443" width="9" customWidth="1"/>
    <col min="3444" max="3444" width="11.6640625" customWidth="1"/>
    <col min="3445" max="3445" width="9" customWidth="1"/>
    <col min="3446" max="3446" width="11.6640625" customWidth="1"/>
    <col min="3447" max="3447" width="9" customWidth="1"/>
    <col min="3448" max="3448" width="11.6640625" customWidth="1"/>
    <col min="3449" max="3449" width="9" customWidth="1"/>
    <col min="3450" max="3450" width="11.6640625" customWidth="1"/>
    <col min="3451" max="3451" width="9" customWidth="1"/>
    <col min="3452" max="3452" width="11.6640625" customWidth="1"/>
    <col min="3453" max="3453" width="9" customWidth="1"/>
    <col min="3454" max="3454" width="11.6640625" customWidth="1"/>
    <col min="3455" max="3455" width="9" customWidth="1"/>
    <col min="3456" max="3456" width="11.6640625" customWidth="1"/>
    <col min="3457" max="3457" width="9" customWidth="1"/>
    <col min="3458" max="3458" width="11.6640625" customWidth="1"/>
    <col min="3459" max="3459" width="9" customWidth="1"/>
    <col min="3460" max="3460" width="11.6640625" customWidth="1"/>
    <col min="3461" max="3461" width="9" customWidth="1"/>
    <col min="3462" max="3462" width="11.6640625" customWidth="1"/>
    <col min="3463" max="3463" width="9" customWidth="1"/>
    <col min="3464" max="3464" width="11.6640625" customWidth="1"/>
    <col min="3465" max="3465" width="9" customWidth="1"/>
    <col min="3466" max="3466" width="11.6640625" customWidth="1"/>
    <col min="3467" max="3467" width="9" customWidth="1"/>
    <col min="3468" max="3468" width="11.6640625" customWidth="1"/>
    <col min="3469" max="3469" width="9" customWidth="1"/>
    <col min="3470" max="3470" width="11.6640625" customWidth="1"/>
    <col min="3471" max="3471" width="9" customWidth="1"/>
    <col min="3472" max="3472" width="11.6640625" customWidth="1"/>
    <col min="3473" max="3473" width="9" customWidth="1"/>
    <col min="3474" max="3474" width="11.6640625" customWidth="1"/>
    <col min="3475" max="3475" width="9" customWidth="1"/>
    <col min="3476" max="3476" width="11.6640625" customWidth="1"/>
    <col min="3477" max="3477" width="9" customWidth="1"/>
    <col min="3478" max="3478" width="11.6640625" customWidth="1"/>
    <col min="3479" max="3479" width="9.83203125" customWidth="1"/>
    <col min="3480" max="3480" width="12.5" customWidth="1"/>
    <col min="3481" max="3481" width="9.83203125" customWidth="1"/>
    <col min="3482" max="3482" width="12.5" customWidth="1"/>
    <col min="3483" max="3483" width="9.83203125" customWidth="1"/>
    <col min="3484" max="3484" width="12.5" customWidth="1"/>
    <col min="3485" max="3485" width="9.83203125" customWidth="1"/>
    <col min="3486" max="3486" width="12.5" customWidth="1"/>
    <col min="3487" max="3487" width="9.83203125" customWidth="1"/>
    <col min="3488" max="3488" width="12.5" customWidth="1"/>
    <col min="3489" max="3489" width="9.83203125" customWidth="1"/>
    <col min="3490" max="3490" width="12.5" customWidth="1"/>
    <col min="3491" max="3491" width="9.83203125" customWidth="1"/>
    <col min="3492" max="3492" width="12.5" customWidth="1"/>
    <col min="3493" max="3493" width="9.83203125" customWidth="1"/>
    <col min="3494" max="3494" width="12.5" customWidth="1"/>
    <col min="3495" max="3495" width="9.83203125" customWidth="1"/>
    <col min="3496" max="3496" width="12.5" customWidth="1"/>
    <col min="3497" max="3497" width="9.83203125" customWidth="1"/>
    <col min="3498" max="3498" width="12.5" customWidth="1"/>
    <col min="3499" max="3499" width="9.83203125" customWidth="1"/>
    <col min="3500" max="3500" width="12.5" customWidth="1"/>
    <col min="3501" max="3501" width="9.83203125" customWidth="1"/>
    <col min="3502" max="3502" width="12.5" customWidth="1"/>
    <col min="3503" max="3503" width="9.83203125" customWidth="1"/>
    <col min="3504" max="3504" width="12.5" customWidth="1"/>
    <col min="3505" max="3505" width="9.83203125" customWidth="1"/>
    <col min="3506" max="3506" width="12.5" customWidth="1"/>
    <col min="3507" max="3507" width="9.83203125" customWidth="1"/>
    <col min="3508" max="3508" width="12.5" customWidth="1"/>
    <col min="3509" max="3509" width="9.83203125" customWidth="1"/>
    <col min="3510" max="3510" width="12.5" customWidth="1"/>
    <col min="3511" max="3511" width="9.83203125" customWidth="1"/>
    <col min="3512" max="3512" width="12.5" customWidth="1"/>
    <col min="3513" max="3513" width="9.83203125" customWidth="1"/>
    <col min="3514" max="3514" width="12.5" customWidth="1"/>
    <col min="3515" max="3515" width="9.83203125" customWidth="1"/>
    <col min="3516" max="3516" width="12.5" customWidth="1"/>
    <col min="3517" max="3517" width="9.83203125" customWidth="1"/>
    <col min="3518" max="3518" width="12.5" customWidth="1"/>
    <col min="3519" max="3519" width="9.83203125" customWidth="1"/>
    <col min="3520" max="3520" width="12.5" customWidth="1"/>
    <col min="3521" max="3521" width="9.83203125" customWidth="1"/>
    <col min="3522" max="3522" width="12.5" customWidth="1"/>
    <col min="3523" max="3523" width="9.83203125" customWidth="1"/>
    <col min="3524" max="3524" width="12.5" customWidth="1"/>
    <col min="3525" max="3525" width="9.83203125" customWidth="1"/>
    <col min="3526" max="3526" width="12.5" customWidth="1"/>
    <col min="3527" max="3527" width="9.83203125" customWidth="1"/>
    <col min="3528" max="3528" width="12.5" customWidth="1"/>
    <col min="3529" max="3529" width="9.83203125" customWidth="1"/>
    <col min="3530" max="3530" width="12.5" customWidth="1"/>
    <col min="3531" max="3531" width="9.83203125" customWidth="1"/>
    <col min="3532" max="3532" width="12.5" customWidth="1"/>
    <col min="3533" max="3533" width="9.83203125" customWidth="1"/>
    <col min="3534" max="3534" width="12.5" customWidth="1"/>
    <col min="3535" max="3535" width="9.83203125" customWidth="1"/>
    <col min="3536" max="3536" width="12.5" customWidth="1"/>
    <col min="3537" max="3537" width="9.83203125" customWidth="1"/>
    <col min="3538" max="3538" width="12.5" customWidth="1"/>
    <col min="3539" max="3539" width="9.83203125" customWidth="1"/>
    <col min="3540" max="3540" width="12.5" customWidth="1"/>
    <col min="3541" max="3541" width="9.83203125" customWidth="1"/>
    <col min="3542" max="3542" width="12.5" customWidth="1"/>
    <col min="3543" max="3543" width="9.83203125" customWidth="1"/>
    <col min="3544" max="3544" width="12.5" customWidth="1"/>
    <col min="3545" max="3545" width="9.83203125" customWidth="1"/>
    <col min="3546" max="3546" width="12.5" customWidth="1"/>
    <col min="3547" max="3547" width="9.83203125" customWidth="1"/>
    <col min="3548" max="3548" width="12.5" customWidth="1"/>
    <col min="3549" max="3549" width="9.83203125" customWidth="1"/>
    <col min="3550" max="3550" width="12.5" customWidth="1"/>
    <col min="3551" max="3551" width="9.83203125" customWidth="1"/>
    <col min="3552" max="3552" width="12.5" customWidth="1"/>
    <col min="3553" max="3553" width="9.83203125" customWidth="1"/>
    <col min="3554" max="3554" width="12.5" customWidth="1"/>
    <col min="3555" max="3555" width="9.83203125" customWidth="1"/>
    <col min="3556" max="3556" width="12.5" customWidth="1"/>
    <col min="3557" max="3557" width="9.83203125" customWidth="1"/>
    <col min="3558" max="3558" width="12.5" customWidth="1"/>
    <col min="3559" max="3559" width="9.83203125" customWidth="1"/>
    <col min="3560" max="3560" width="12.5" customWidth="1"/>
    <col min="3561" max="3561" width="9.83203125" customWidth="1"/>
    <col min="3562" max="3562" width="12.5" customWidth="1"/>
    <col min="3563" max="3563" width="9.83203125" customWidth="1"/>
    <col min="3564" max="3564" width="12.5" customWidth="1"/>
    <col min="3565" max="3565" width="8" customWidth="1"/>
    <col min="3566" max="3566" width="10.6640625" customWidth="1"/>
    <col min="3567" max="3567" width="8.6640625" customWidth="1"/>
    <col min="3568" max="3568" width="10.6640625" customWidth="1"/>
    <col min="3569" max="3569" width="8" customWidth="1"/>
    <col min="3570" max="3570" width="10.6640625" customWidth="1"/>
    <col min="3571" max="3571" width="8" customWidth="1"/>
    <col min="3572" max="3572" width="10.6640625" customWidth="1"/>
    <col min="3573" max="3573" width="8" customWidth="1"/>
    <col min="3574" max="3574" width="10.6640625" customWidth="1"/>
    <col min="3575" max="3575" width="8" customWidth="1"/>
    <col min="3576" max="3576" width="10.6640625" customWidth="1"/>
    <col min="3577" max="3577" width="8" customWidth="1"/>
    <col min="3578" max="3578" width="10.6640625" customWidth="1"/>
    <col min="3579" max="3579" width="8" customWidth="1"/>
    <col min="3580" max="3580" width="10.6640625" customWidth="1"/>
    <col min="3581" max="3581" width="8" customWidth="1"/>
    <col min="3582" max="3582" width="10.6640625" customWidth="1"/>
    <col min="3583" max="3583" width="8" customWidth="1"/>
    <col min="3584" max="3584" width="10.6640625" customWidth="1"/>
    <col min="3585" max="3585" width="8.6640625" customWidth="1"/>
    <col min="3586" max="3586" width="10.6640625" customWidth="1"/>
    <col min="3587" max="3587" width="8" customWidth="1"/>
    <col min="3588" max="3588" width="10.6640625" customWidth="1"/>
    <col min="3589" max="3589" width="8.6640625" customWidth="1"/>
    <col min="3590" max="3590" width="10.6640625" customWidth="1"/>
    <col min="3591" max="3591" width="8" customWidth="1"/>
    <col min="3592" max="3592" width="10.6640625" customWidth="1"/>
    <col min="3593" max="3593" width="8.6640625" customWidth="1"/>
    <col min="3594" max="3594" width="10.6640625" customWidth="1"/>
    <col min="3595" max="3595" width="8" customWidth="1"/>
    <col min="3596" max="3596" width="10.6640625" customWidth="1"/>
    <col min="3597" max="3597" width="8" customWidth="1"/>
    <col min="3598" max="3598" width="10.6640625" customWidth="1"/>
    <col min="3599" max="3599" width="8" customWidth="1"/>
    <col min="3600" max="3600" width="10.6640625" customWidth="1"/>
    <col min="3601" max="3601" width="8.6640625" customWidth="1"/>
    <col min="3602" max="3602" width="10.6640625" customWidth="1"/>
    <col min="3603" max="3603" width="8" customWidth="1"/>
    <col min="3604" max="3604" width="10.6640625" customWidth="1"/>
    <col min="3605" max="3605" width="8" customWidth="1"/>
    <col min="3606" max="3606" width="10.6640625" customWidth="1"/>
    <col min="3607" max="3607" width="9" customWidth="1"/>
    <col min="3608" max="3608" width="11.6640625" customWidth="1"/>
    <col min="3609" max="3609" width="9" customWidth="1"/>
    <col min="3610" max="3610" width="11.6640625" customWidth="1"/>
    <col min="3611" max="3611" width="9" customWidth="1"/>
    <col min="3612" max="3612" width="11.6640625" customWidth="1"/>
    <col min="3613" max="3613" width="9" customWidth="1"/>
    <col min="3614" max="3614" width="11.6640625" customWidth="1"/>
    <col min="3615" max="3615" width="9" customWidth="1"/>
    <col min="3616" max="3616" width="11.6640625" customWidth="1"/>
    <col min="3617" max="3617" width="9" customWidth="1"/>
    <col min="3618" max="3618" width="11.6640625" customWidth="1"/>
    <col min="3619" max="3619" width="9" customWidth="1"/>
    <col min="3620" max="3620" width="11.6640625" customWidth="1"/>
    <col min="3621" max="3621" width="9" customWidth="1"/>
    <col min="3622" max="3622" width="11.6640625" customWidth="1"/>
    <col min="3623" max="3623" width="9" customWidth="1"/>
    <col min="3624" max="3624" width="11.6640625" customWidth="1"/>
    <col min="3625" max="3625" width="9" customWidth="1"/>
    <col min="3626" max="3626" width="11.6640625" customWidth="1"/>
    <col min="3627" max="3627" width="9" customWidth="1"/>
    <col min="3628" max="3628" width="11.6640625" customWidth="1"/>
    <col min="3629" max="3629" width="9" customWidth="1"/>
    <col min="3630" max="3630" width="11.6640625" customWidth="1"/>
    <col min="3631" max="3631" width="9" customWidth="1"/>
    <col min="3632" max="3632" width="11.6640625" customWidth="1"/>
    <col min="3633" max="3633" width="9" customWidth="1"/>
    <col min="3634" max="3634" width="11.6640625" customWidth="1"/>
    <col min="3635" max="3635" width="9" customWidth="1"/>
    <col min="3636" max="3636" width="11.6640625" customWidth="1"/>
    <col min="3637" max="3637" width="9" customWidth="1"/>
    <col min="3638" max="3638" width="11.6640625" customWidth="1"/>
    <col min="3639" max="3639" width="9" customWidth="1"/>
    <col min="3640" max="3640" width="11.6640625" customWidth="1"/>
    <col min="3641" max="3641" width="9" customWidth="1"/>
    <col min="3642" max="3642" width="11.6640625" customWidth="1"/>
    <col min="3643" max="3643" width="9" customWidth="1"/>
    <col min="3644" max="3644" width="11.6640625" customWidth="1"/>
    <col min="3645" max="3645" width="9" customWidth="1"/>
    <col min="3646" max="3646" width="11.6640625" customWidth="1"/>
    <col min="3647" max="3647" width="9" customWidth="1"/>
    <col min="3648" max="3648" width="11.6640625" customWidth="1"/>
    <col min="3649" max="3649" width="9" customWidth="1"/>
    <col min="3650" max="3650" width="11.6640625" customWidth="1"/>
    <col min="3651" max="3651" width="9" customWidth="1"/>
    <col min="3652" max="3652" width="11.6640625" customWidth="1"/>
    <col min="3653" max="3653" width="9" customWidth="1"/>
    <col min="3654" max="3654" width="11.6640625" customWidth="1"/>
    <col min="3655" max="3655" width="9" customWidth="1"/>
    <col min="3656" max="3656" width="11.6640625" customWidth="1"/>
    <col min="3657" max="3657" width="9" customWidth="1"/>
    <col min="3658" max="3658" width="11.6640625" customWidth="1"/>
    <col min="3659" max="3659" width="9" customWidth="1"/>
    <col min="3660" max="3660" width="11.6640625" customWidth="1"/>
    <col min="3661" max="3661" width="9" customWidth="1"/>
    <col min="3662" max="3662" width="11.6640625" customWidth="1"/>
    <col min="3663" max="3663" width="9" customWidth="1"/>
    <col min="3664" max="3664" width="11.6640625" customWidth="1"/>
    <col min="3665" max="3665" width="9" customWidth="1"/>
    <col min="3666" max="3666" width="11.6640625" customWidth="1"/>
    <col min="3667" max="3667" width="9" customWidth="1"/>
    <col min="3668" max="3668" width="11.6640625" customWidth="1"/>
    <col min="3669" max="3669" width="9" customWidth="1"/>
    <col min="3670" max="3670" width="11.6640625" customWidth="1"/>
    <col min="3671" max="3671" width="9" customWidth="1"/>
    <col min="3672" max="3672" width="11.6640625" customWidth="1"/>
    <col min="3673" max="3673" width="9" customWidth="1"/>
    <col min="3674" max="3674" width="11.6640625" customWidth="1"/>
    <col min="3675" max="3675" width="9" customWidth="1"/>
    <col min="3676" max="3676" width="11.6640625" customWidth="1"/>
    <col min="3677" max="3677" width="9" customWidth="1"/>
    <col min="3678" max="3678" width="11.6640625" customWidth="1"/>
    <col min="3679" max="3679" width="9" customWidth="1"/>
    <col min="3680" max="3680" width="11.6640625" customWidth="1"/>
    <col min="3681" max="3681" width="9" customWidth="1"/>
    <col min="3682" max="3682" width="11.6640625" customWidth="1"/>
    <col min="3683" max="3683" width="9" customWidth="1"/>
    <col min="3684" max="3684" width="11.6640625" customWidth="1"/>
    <col min="3685" max="3685" width="9" customWidth="1"/>
    <col min="3686" max="3686" width="11.6640625" customWidth="1"/>
    <col min="3687" max="3687" width="9" customWidth="1"/>
    <col min="3688" max="3688" width="11.6640625" customWidth="1"/>
    <col min="3689" max="3689" width="9" customWidth="1"/>
    <col min="3690" max="3690" width="11.6640625" customWidth="1"/>
    <col min="3691" max="3691" width="9" customWidth="1"/>
    <col min="3692" max="3692" width="11.6640625" customWidth="1"/>
    <col min="3693" max="3693" width="9" customWidth="1"/>
    <col min="3694" max="3694" width="11.6640625" customWidth="1"/>
    <col min="3695" max="3695" width="9" customWidth="1"/>
    <col min="3696" max="3696" width="11.6640625" customWidth="1"/>
    <col min="3697" max="3697" width="9" customWidth="1"/>
    <col min="3698" max="3698" width="11.6640625" customWidth="1"/>
    <col min="3699" max="3699" width="9" customWidth="1"/>
    <col min="3700" max="3700" width="11.6640625" customWidth="1"/>
    <col min="3701" max="3701" width="9" customWidth="1"/>
    <col min="3702" max="3702" width="11.6640625" customWidth="1"/>
    <col min="3703" max="3703" width="9" customWidth="1"/>
    <col min="3704" max="3704" width="11.6640625" customWidth="1"/>
    <col min="3705" max="3705" width="9" customWidth="1"/>
    <col min="3706" max="3706" width="11.6640625" customWidth="1"/>
    <col min="3707" max="3707" width="9" customWidth="1"/>
    <col min="3708" max="3708" width="11.6640625" customWidth="1"/>
    <col min="3709" max="3709" width="9" customWidth="1"/>
    <col min="3710" max="3710" width="11.6640625" customWidth="1"/>
    <col min="3711" max="3711" width="9" customWidth="1"/>
    <col min="3712" max="3712" width="11.6640625" customWidth="1"/>
    <col min="3713" max="3713" width="9" customWidth="1"/>
    <col min="3714" max="3714" width="11.6640625" customWidth="1"/>
    <col min="3715" max="3715" width="9" customWidth="1"/>
    <col min="3716" max="3716" width="11.6640625" customWidth="1"/>
    <col min="3717" max="3717" width="9" customWidth="1"/>
    <col min="3718" max="3718" width="11.6640625" customWidth="1"/>
    <col min="3719" max="3719" width="9" customWidth="1"/>
    <col min="3720" max="3720" width="11.6640625" customWidth="1"/>
    <col min="3721" max="3721" width="9" customWidth="1"/>
    <col min="3722" max="3722" width="11.6640625" customWidth="1"/>
    <col min="3723" max="3723" width="9" customWidth="1"/>
    <col min="3724" max="3724" width="11.6640625" customWidth="1"/>
    <col min="3725" max="3725" width="9" customWidth="1"/>
    <col min="3726" max="3726" width="11.6640625" customWidth="1"/>
    <col min="3727" max="3727" width="9" customWidth="1"/>
    <col min="3728" max="3728" width="11.6640625" customWidth="1"/>
    <col min="3729" max="3729" width="9" customWidth="1"/>
    <col min="3730" max="3730" width="11.6640625" customWidth="1"/>
    <col min="3731" max="3731" width="9" customWidth="1"/>
    <col min="3732" max="3732" width="11.6640625" customWidth="1"/>
    <col min="3733" max="3733" width="9" customWidth="1"/>
    <col min="3734" max="3734" width="11.6640625" customWidth="1"/>
    <col min="3735" max="3735" width="9" customWidth="1"/>
    <col min="3736" max="3736" width="11.6640625" customWidth="1"/>
    <col min="3737" max="3737" width="9" customWidth="1"/>
    <col min="3738" max="3738" width="11.6640625" customWidth="1"/>
    <col min="3739" max="3739" width="9" customWidth="1"/>
    <col min="3740" max="3740" width="11.6640625" customWidth="1"/>
    <col min="3741" max="3741" width="9" customWidth="1"/>
    <col min="3742" max="3742" width="11.6640625" customWidth="1"/>
    <col min="3743" max="3743" width="9" customWidth="1"/>
    <col min="3744" max="3744" width="11.6640625" customWidth="1"/>
    <col min="3745" max="3745" width="9" customWidth="1"/>
    <col min="3746" max="3746" width="11.6640625" customWidth="1"/>
    <col min="3747" max="3747" width="9" customWidth="1"/>
    <col min="3748" max="3748" width="11.6640625" customWidth="1"/>
    <col min="3749" max="3749" width="9" customWidth="1"/>
    <col min="3750" max="3750" width="11.6640625" customWidth="1"/>
    <col min="3751" max="3751" width="9" customWidth="1"/>
    <col min="3752" max="3752" width="11.6640625" customWidth="1"/>
    <col min="3753" max="3753" width="9" customWidth="1"/>
    <col min="3754" max="3754" width="11.6640625" customWidth="1"/>
    <col min="3755" max="3755" width="9" customWidth="1"/>
    <col min="3756" max="3756" width="11.6640625" customWidth="1"/>
    <col min="3757" max="3757" width="9" customWidth="1"/>
    <col min="3758" max="3758" width="11.6640625" customWidth="1"/>
    <col min="3759" max="3759" width="9" customWidth="1"/>
    <col min="3760" max="3760" width="11.6640625" customWidth="1"/>
    <col min="3761" max="3761" width="9" customWidth="1"/>
    <col min="3762" max="3762" width="11.6640625" customWidth="1"/>
    <col min="3763" max="3763" width="9" customWidth="1"/>
    <col min="3764" max="3764" width="11.6640625" customWidth="1"/>
    <col min="3765" max="3765" width="9" customWidth="1"/>
    <col min="3766" max="3766" width="11.6640625" customWidth="1"/>
    <col min="3767" max="3767" width="9" customWidth="1"/>
    <col min="3768" max="3768" width="11.6640625" customWidth="1"/>
    <col min="3769" max="3769" width="9" customWidth="1"/>
    <col min="3770" max="3770" width="11.6640625" customWidth="1"/>
    <col min="3771" max="3771" width="9" customWidth="1"/>
    <col min="3772" max="3772" width="11.6640625" customWidth="1"/>
    <col min="3773" max="3773" width="9" customWidth="1"/>
    <col min="3774" max="3774" width="11.6640625" customWidth="1"/>
    <col min="3775" max="3775" width="9" customWidth="1"/>
    <col min="3776" max="3776" width="11.6640625" customWidth="1"/>
    <col min="3777" max="3777" width="9" customWidth="1"/>
    <col min="3778" max="3778" width="11.6640625" customWidth="1"/>
    <col min="3779" max="3779" width="9" customWidth="1"/>
    <col min="3780" max="3780" width="11.6640625" customWidth="1"/>
    <col min="3781" max="3781" width="9" customWidth="1"/>
    <col min="3782" max="3782" width="11.6640625" customWidth="1"/>
    <col min="3783" max="3783" width="9" customWidth="1"/>
    <col min="3784" max="3784" width="11.6640625" customWidth="1"/>
    <col min="3785" max="3785" width="9" customWidth="1"/>
    <col min="3786" max="3786" width="11.6640625" customWidth="1"/>
    <col min="3787" max="3787" width="9" customWidth="1"/>
    <col min="3788" max="3788" width="11.6640625" customWidth="1"/>
    <col min="3789" max="3789" width="9" customWidth="1"/>
    <col min="3790" max="3790" width="11.6640625" customWidth="1"/>
    <col min="3791" max="3791" width="9" customWidth="1"/>
    <col min="3792" max="3792" width="11.6640625" customWidth="1"/>
    <col min="3793" max="3793" width="9" customWidth="1"/>
    <col min="3794" max="3794" width="11.6640625" customWidth="1"/>
    <col min="3795" max="3795" width="9" customWidth="1"/>
    <col min="3796" max="3796" width="11.6640625" customWidth="1"/>
    <col min="3797" max="3797" width="9" customWidth="1"/>
    <col min="3798" max="3798" width="11.6640625" customWidth="1"/>
    <col min="3799" max="3799" width="8.6640625" customWidth="1"/>
    <col min="3800" max="3800" width="10.6640625" customWidth="1"/>
    <col min="3801" max="3801" width="8.6640625" customWidth="1"/>
    <col min="3802" max="3802" width="10.6640625" customWidth="1"/>
    <col min="3803" max="3803" width="8.6640625" customWidth="1"/>
    <col min="3804" max="3804" width="10.6640625" customWidth="1"/>
    <col min="3805" max="3805" width="8" customWidth="1"/>
    <col min="3806" max="3806" width="10.6640625" customWidth="1"/>
    <col min="3807" max="3807" width="8.6640625" customWidth="1"/>
    <col min="3808" max="3808" width="10.6640625" customWidth="1"/>
    <col min="3809" max="3809" width="8" customWidth="1"/>
    <col min="3810" max="3810" width="10.6640625" customWidth="1"/>
    <col min="3811" max="3811" width="8.6640625" customWidth="1"/>
    <col min="3812" max="3812" width="10.6640625" customWidth="1"/>
    <col min="3813" max="3813" width="8.6640625" customWidth="1"/>
    <col min="3814" max="3814" width="10.6640625" customWidth="1"/>
    <col min="3815" max="3815" width="8.6640625" customWidth="1"/>
    <col min="3816" max="3816" width="10.6640625" customWidth="1"/>
    <col min="3817" max="3817" width="8" customWidth="1"/>
    <col min="3818" max="3818" width="10.6640625" customWidth="1"/>
    <col min="3819" max="3819" width="8.6640625" customWidth="1"/>
    <col min="3820" max="3820" width="10.6640625" customWidth="1"/>
    <col min="3821" max="3821" width="8" customWidth="1"/>
    <col min="3822" max="3822" width="10.6640625" customWidth="1"/>
    <col min="3823" max="3823" width="8" customWidth="1"/>
    <col min="3824" max="3824" width="10.6640625" customWidth="1"/>
    <col min="3825" max="3825" width="8.6640625" customWidth="1"/>
    <col min="3826" max="3826" width="10.6640625" customWidth="1"/>
    <col min="3827" max="3827" width="8.6640625" customWidth="1"/>
    <col min="3828" max="3828" width="10.6640625" customWidth="1"/>
    <col min="3829" max="3829" width="8.6640625" customWidth="1"/>
    <col min="3830" max="3830" width="10.6640625" customWidth="1"/>
    <col min="3831" max="3831" width="8.6640625" customWidth="1"/>
    <col min="3832" max="3832" width="10.6640625" customWidth="1"/>
    <col min="3833" max="3833" width="8" customWidth="1"/>
    <col min="3834" max="3834" width="10.6640625" customWidth="1"/>
    <col min="3835" max="3835" width="8.6640625" customWidth="1"/>
    <col min="3836" max="3836" width="10.6640625" customWidth="1"/>
    <col min="3837" max="3837" width="8" customWidth="1"/>
    <col min="3838" max="3838" width="10.6640625" customWidth="1"/>
    <col min="3839" max="3839" width="8" customWidth="1"/>
    <col min="3840" max="3840" width="10.6640625" customWidth="1"/>
    <col min="3841" max="3841" width="8" customWidth="1"/>
    <col min="3842" max="3842" width="10.6640625" customWidth="1"/>
    <col min="3843" max="3843" width="8.6640625" customWidth="1"/>
    <col min="3844" max="3844" width="10.6640625" customWidth="1"/>
    <col min="3845" max="3845" width="8" customWidth="1"/>
    <col min="3846" max="3846" width="10.6640625" customWidth="1"/>
    <col min="3847" max="3847" width="8.6640625" customWidth="1"/>
    <col min="3848" max="3848" width="10.6640625" customWidth="1"/>
    <col min="3849" max="3849" width="8.6640625" customWidth="1"/>
    <col min="3850" max="3850" width="10.6640625" customWidth="1"/>
    <col min="3851" max="3851" width="8" customWidth="1"/>
    <col min="3852" max="3852" width="10.6640625" customWidth="1"/>
    <col min="3853" max="3853" width="8.6640625" customWidth="1"/>
    <col min="3854" max="3854" width="10.6640625" customWidth="1"/>
    <col min="3855" max="3855" width="8.6640625" customWidth="1"/>
    <col min="3856" max="3856" width="10.6640625" customWidth="1"/>
    <col min="3857" max="3857" width="8.6640625" customWidth="1"/>
    <col min="3858" max="3858" width="10.6640625" customWidth="1"/>
    <col min="3859" max="3859" width="8.6640625" customWidth="1"/>
    <col min="3860" max="3860" width="10.6640625" customWidth="1"/>
    <col min="3861" max="3861" width="8.6640625" customWidth="1"/>
    <col min="3862" max="3862" width="10.6640625" customWidth="1"/>
    <col min="3863" max="3863" width="8" customWidth="1"/>
    <col min="3864" max="3864" width="10.6640625" customWidth="1"/>
    <col min="3865" max="3865" width="8.6640625" customWidth="1"/>
    <col min="3866" max="3866" width="10.6640625" customWidth="1"/>
    <col min="3867" max="3867" width="8" customWidth="1"/>
    <col min="3868" max="3868" width="10.6640625" customWidth="1"/>
    <col min="3869" max="3869" width="9" customWidth="1"/>
    <col min="3870" max="3870" width="11.6640625" customWidth="1"/>
    <col min="3871" max="3871" width="9" customWidth="1"/>
    <col min="3872" max="3872" width="11.6640625" customWidth="1"/>
    <col min="3873" max="3873" width="9" customWidth="1"/>
    <col min="3874" max="3874" width="11.6640625" customWidth="1"/>
    <col min="3875" max="3875" width="9" customWidth="1"/>
    <col min="3876" max="3876" width="11.6640625" customWidth="1"/>
    <col min="3877" max="3877" width="9" customWidth="1"/>
    <col min="3878" max="3878" width="11.6640625" customWidth="1"/>
    <col min="3879" max="3879" width="9" customWidth="1"/>
    <col min="3880" max="3880" width="11.6640625" customWidth="1"/>
    <col min="3881" max="3881" width="9" customWidth="1"/>
    <col min="3882" max="3882" width="11.6640625" customWidth="1"/>
    <col min="3883" max="3883" width="9" customWidth="1"/>
    <col min="3884" max="3884" width="11.6640625" customWidth="1"/>
    <col min="3885" max="3885" width="9" customWidth="1"/>
    <col min="3886" max="3886" width="11.6640625" customWidth="1"/>
    <col min="3887" max="3887" width="9" customWidth="1"/>
    <col min="3888" max="3888" width="11.6640625" customWidth="1"/>
    <col min="3889" max="3889" width="9" customWidth="1"/>
    <col min="3890" max="3890" width="11.6640625" customWidth="1"/>
    <col min="3891" max="3891" width="9" customWidth="1"/>
    <col min="3892" max="3892" width="11.6640625" customWidth="1"/>
    <col min="3893" max="3893" width="9" customWidth="1"/>
    <col min="3894" max="3894" width="11.6640625" customWidth="1"/>
    <col min="3895" max="3895" width="9" customWidth="1"/>
    <col min="3896" max="3896" width="11.6640625" customWidth="1"/>
    <col min="3897" max="3897" width="9" customWidth="1"/>
    <col min="3898" max="3898" width="11.6640625" customWidth="1"/>
    <col min="3899" max="3899" width="9" customWidth="1"/>
    <col min="3900" max="3900" width="11.6640625" customWidth="1"/>
    <col min="3901" max="3901" width="9" customWidth="1"/>
    <col min="3902" max="3902" width="11.6640625" customWidth="1"/>
    <col min="3903" max="3903" width="9" customWidth="1"/>
    <col min="3904" max="3904" width="11.6640625" customWidth="1"/>
    <col min="3905" max="3905" width="9" customWidth="1"/>
    <col min="3906" max="3906" width="11.6640625" customWidth="1"/>
    <col min="3907" max="3907" width="9" customWidth="1"/>
    <col min="3908" max="3908" width="11.6640625" customWidth="1"/>
    <col min="3909" max="3909" width="9" customWidth="1"/>
    <col min="3910" max="3910" width="11.6640625" customWidth="1"/>
    <col min="3911" max="3911" width="9" customWidth="1"/>
    <col min="3912" max="3912" width="11.6640625" customWidth="1"/>
    <col min="3913" max="3913" width="9" customWidth="1"/>
    <col min="3914" max="3914" width="11.6640625" customWidth="1"/>
    <col min="3915" max="3915" width="9" customWidth="1"/>
    <col min="3916" max="3916" width="11.6640625" customWidth="1"/>
    <col min="3917" max="3917" width="9" customWidth="1"/>
    <col min="3918" max="3918" width="11.6640625" customWidth="1"/>
    <col min="3919" max="3919" width="9" customWidth="1"/>
    <col min="3920" max="3920" width="11.6640625" customWidth="1"/>
    <col min="3921" max="3921" width="9" customWidth="1"/>
    <col min="3922" max="3922" width="11.6640625" customWidth="1"/>
    <col min="3923" max="3923" width="9" customWidth="1"/>
    <col min="3924" max="3924" width="11.6640625" customWidth="1"/>
    <col min="3925" max="3925" width="9" customWidth="1"/>
    <col min="3926" max="3926" width="11.6640625" customWidth="1"/>
    <col min="3927" max="3927" width="9" customWidth="1"/>
    <col min="3928" max="3928" width="11.6640625" customWidth="1"/>
    <col min="3929" max="3929" width="9" customWidth="1"/>
    <col min="3930" max="3930" width="11.6640625" customWidth="1"/>
    <col min="3931" max="3931" width="9" customWidth="1"/>
    <col min="3932" max="3932" width="11.6640625" customWidth="1"/>
    <col min="3933" max="3933" width="9" customWidth="1"/>
    <col min="3934" max="3934" width="11.6640625" customWidth="1"/>
    <col min="3935" max="3935" width="9" customWidth="1"/>
    <col min="3936" max="3936" width="11.6640625" customWidth="1"/>
    <col min="3937" max="3937" width="9" customWidth="1"/>
    <col min="3938" max="3938" width="11.6640625" customWidth="1"/>
    <col min="3939" max="3939" width="9" customWidth="1"/>
    <col min="3940" max="3940" width="11.6640625" customWidth="1"/>
    <col min="3941" max="3941" width="9" customWidth="1"/>
    <col min="3942" max="3942" width="11.6640625" customWidth="1"/>
    <col min="3943" max="3943" width="9" customWidth="1"/>
    <col min="3944" max="3944" width="11.6640625" customWidth="1"/>
    <col min="3945" max="3945" width="9" customWidth="1"/>
    <col min="3946" max="3946" width="11.6640625" customWidth="1"/>
    <col min="3947" max="3947" width="9" customWidth="1"/>
    <col min="3948" max="3948" width="11.6640625" customWidth="1"/>
    <col min="3949" max="3949" width="9" customWidth="1"/>
    <col min="3950" max="3950" width="11.6640625" customWidth="1"/>
    <col min="3951" max="3951" width="9" customWidth="1"/>
    <col min="3952" max="3952" width="11.6640625" customWidth="1"/>
    <col min="3953" max="3953" width="9" customWidth="1"/>
    <col min="3954" max="3954" width="11.6640625" customWidth="1"/>
    <col min="3955" max="3955" width="9" customWidth="1"/>
    <col min="3956" max="3956" width="11.6640625" customWidth="1"/>
    <col min="3957" max="3957" width="9" customWidth="1"/>
    <col min="3958" max="3958" width="11.6640625" customWidth="1"/>
    <col min="3959" max="3959" width="9" customWidth="1"/>
    <col min="3960" max="3960" width="11.6640625" customWidth="1"/>
    <col min="3961" max="3961" width="9" customWidth="1"/>
    <col min="3962" max="3962" width="11.6640625" customWidth="1"/>
    <col min="3963" max="3963" width="9" customWidth="1"/>
    <col min="3964" max="3964" width="11.6640625" customWidth="1"/>
    <col min="3965" max="3965" width="9" customWidth="1"/>
    <col min="3966" max="3966" width="11.6640625" customWidth="1"/>
    <col min="3967" max="3967" width="9" customWidth="1"/>
    <col min="3968" max="3968" width="11.6640625" customWidth="1"/>
    <col min="3969" max="3969" width="9" customWidth="1"/>
    <col min="3970" max="3970" width="11.6640625" customWidth="1"/>
    <col min="3971" max="3971" width="9" customWidth="1"/>
    <col min="3972" max="3972" width="11.6640625" customWidth="1"/>
    <col min="3973" max="3973" width="9" customWidth="1"/>
    <col min="3974" max="3974" width="11.6640625" customWidth="1"/>
    <col min="3975" max="3975" width="9" customWidth="1"/>
    <col min="3976" max="3976" width="11.6640625" customWidth="1"/>
    <col min="3977" max="3977" width="9" customWidth="1"/>
    <col min="3978" max="3978" width="11.6640625" customWidth="1"/>
    <col min="3979" max="3979" width="9" customWidth="1"/>
    <col min="3980" max="3980" width="11.6640625" customWidth="1"/>
    <col min="3981" max="3981" width="9" customWidth="1"/>
    <col min="3982" max="3982" width="11.6640625" customWidth="1"/>
    <col min="3983" max="3983" width="9" customWidth="1"/>
    <col min="3984" max="3984" width="11.6640625" customWidth="1"/>
    <col min="3985" max="3985" width="9" customWidth="1"/>
    <col min="3986" max="3986" width="11.6640625" customWidth="1"/>
    <col min="3987" max="3987" width="9" customWidth="1"/>
    <col min="3988" max="3988" width="11.6640625" customWidth="1"/>
    <col min="3989" max="3989" width="9" customWidth="1"/>
    <col min="3990" max="3990" width="11.6640625" customWidth="1"/>
    <col min="3991" max="3991" width="9" customWidth="1"/>
    <col min="3992" max="3992" width="11.6640625" customWidth="1"/>
    <col min="3993" max="3993" width="9" customWidth="1"/>
    <col min="3994" max="3994" width="11.6640625" customWidth="1"/>
    <col min="3995" max="3995" width="9" customWidth="1"/>
    <col min="3996" max="3996" width="11.6640625" customWidth="1"/>
    <col min="3997" max="3997" width="9" customWidth="1"/>
    <col min="3998" max="3998" width="11.6640625" customWidth="1"/>
    <col min="3999" max="3999" width="9" customWidth="1"/>
    <col min="4000" max="4000" width="11.6640625" customWidth="1"/>
    <col min="4001" max="4001" width="9" customWidth="1"/>
    <col min="4002" max="4002" width="11.6640625" customWidth="1"/>
    <col min="4003" max="4003" width="9" customWidth="1"/>
    <col min="4004" max="4004" width="11.6640625" customWidth="1"/>
    <col min="4005" max="4005" width="9" customWidth="1"/>
    <col min="4006" max="4006" width="11.6640625" customWidth="1"/>
    <col min="4007" max="4007" width="9" customWidth="1"/>
    <col min="4008" max="4008" width="11.6640625" customWidth="1"/>
    <col min="4009" max="4009" width="9" customWidth="1"/>
    <col min="4010" max="4010" width="11.6640625" customWidth="1"/>
    <col min="4011" max="4011" width="9" customWidth="1"/>
    <col min="4012" max="4012" width="11.6640625" customWidth="1"/>
    <col min="4013" max="4013" width="9" customWidth="1"/>
    <col min="4014" max="4014" width="11.6640625" customWidth="1"/>
    <col min="4015" max="4015" width="9" customWidth="1"/>
    <col min="4016" max="4016" width="11.6640625" customWidth="1"/>
    <col min="4017" max="4017" width="9" customWidth="1"/>
    <col min="4018" max="4018" width="11.6640625" customWidth="1"/>
    <col min="4019" max="4019" width="9" customWidth="1"/>
    <col min="4020" max="4020" width="11.6640625" customWidth="1"/>
    <col min="4021" max="4021" width="9" customWidth="1"/>
    <col min="4022" max="4022" width="11.6640625" customWidth="1"/>
    <col min="4023" max="4023" width="9" customWidth="1"/>
    <col min="4024" max="4024" width="11.6640625" customWidth="1"/>
    <col min="4025" max="4025" width="9" customWidth="1"/>
    <col min="4026" max="4026" width="11.6640625" customWidth="1"/>
    <col min="4027" max="4027" width="9" customWidth="1"/>
    <col min="4028" max="4028" width="11.6640625" customWidth="1"/>
    <col min="4029" max="4029" width="9" customWidth="1"/>
    <col min="4030" max="4030" width="11.6640625" customWidth="1"/>
    <col min="4031" max="4031" width="9" customWidth="1"/>
    <col min="4032" max="4032" width="11.6640625" customWidth="1"/>
    <col min="4033" max="4033" width="9" customWidth="1"/>
    <col min="4034" max="4034" width="11.6640625" customWidth="1"/>
    <col min="4035" max="4035" width="9" customWidth="1"/>
    <col min="4036" max="4036" width="11.6640625" customWidth="1"/>
    <col min="4037" max="4037" width="9" customWidth="1"/>
    <col min="4038" max="4038" width="11.6640625" customWidth="1"/>
    <col min="4039" max="4039" width="9" customWidth="1"/>
    <col min="4040" max="4040" width="11.6640625" customWidth="1"/>
    <col min="4041" max="4041" width="9" customWidth="1"/>
    <col min="4042" max="4042" width="11.6640625" customWidth="1"/>
    <col min="4043" max="4043" width="9" customWidth="1"/>
    <col min="4044" max="4044" width="11.6640625" customWidth="1"/>
    <col min="4045" max="4045" width="9" customWidth="1"/>
    <col min="4046" max="4046" width="11.6640625" customWidth="1"/>
    <col min="4047" max="4047" width="9" customWidth="1"/>
    <col min="4048" max="4048" width="11.6640625" customWidth="1"/>
    <col min="4049" max="4049" width="8" customWidth="1"/>
    <col min="4050" max="4050" width="10.6640625" customWidth="1"/>
    <col min="4051" max="4051" width="8.6640625" customWidth="1"/>
    <col min="4052" max="4052" width="10.6640625" customWidth="1"/>
    <col min="4053" max="4053" width="8.6640625" customWidth="1"/>
    <col min="4054" max="4054" width="10.6640625" customWidth="1"/>
    <col min="4055" max="4055" width="8.6640625" customWidth="1"/>
    <col min="4056" max="4056" width="10.6640625" customWidth="1"/>
    <col min="4057" max="4057" width="8" customWidth="1"/>
    <col min="4058" max="4058" width="10.6640625" customWidth="1"/>
    <col min="4059" max="4059" width="8.6640625" customWidth="1"/>
    <col min="4060" max="4060" width="10.6640625" customWidth="1"/>
    <col min="4061" max="4061" width="8" customWidth="1"/>
    <col min="4062" max="4062" width="10.6640625" customWidth="1"/>
    <col min="4063" max="4063" width="8" customWidth="1"/>
    <col min="4064" max="4064" width="10.6640625" customWidth="1"/>
    <col min="4065" max="4065" width="8.6640625" customWidth="1"/>
    <col min="4066" max="4066" width="10.6640625" customWidth="1"/>
    <col min="4067" max="4067" width="8" customWidth="1"/>
    <col min="4068" max="4068" width="10.6640625" customWidth="1"/>
    <col min="4069" max="4069" width="8" customWidth="1"/>
    <col min="4070" max="4070" width="10.6640625" customWidth="1"/>
    <col min="4071" max="4071" width="8.6640625" customWidth="1"/>
    <col min="4072" max="4072" width="10.6640625" customWidth="1"/>
    <col min="4073" max="4073" width="8" customWidth="1"/>
    <col min="4074" max="4074" width="10.6640625" customWidth="1"/>
    <col min="4075" max="4075" width="8" customWidth="1"/>
    <col min="4076" max="4076" width="10.6640625" customWidth="1"/>
    <col min="4077" max="4077" width="8" customWidth="1"/>
    <col min="4078" max="4078" width="10.6640625" customWidth="1"/>
    <col min="4079" max="4079" width="8" customWidth="1"/>
    <col min="4080" max="4080" width="10.6640625" customWidth="1"/>
    <col min="4081" max="4081" width="8.6640625" customWidth="1"/>
    <col min="4082" max="4082" width="10.6640625" customWidth="1"/>
    <col min="4083" max="4083" width="8" customWidth="1"/>
    <col min="4084" max="4084" width="10.6640625" customWidth="1"/>
    <col min="4085" max="4085" width="8" customWidth="1"/>
    <col min="4086" max="4086" width="10.6640625" customWidth="1"/>
    <col min="4087" max="4087" width="8" customWidth="1"/>
    <col min="4088" max="4088" width="10.6640625" customWidth="1"/>
    <col min="4089" max="4089" width="8.6640625" customWidth="1"/>
    <col min="4090" max="4090" width="10.6640625" customWidth="1"/>
    <col min="4091" max="4091" width="8.6640625" customWidth="1"/>
    <col min="4092" max="4092" width="10.6640625" customWidth="1"/>
    <col min="4093" max="4093" width="8" customWidth="1"/>
    <col min="4094" max="4094" width="10.6640625" customWidth="1"/>
    <col min="4095" max="4095" width="8" customWidth="1"/>
    <col min="4096" max="4096" width="10.6640625" customWidth="1"/>
    <col min="4097" max="4097" width="8.6640625" customWidth="1"/>
    <col min="4098" max="4098" width="10.6640625" customWidth="1"/>
    <col min="4099" max="4099" width="8.6640625" customWidth="1"/>
    <col min="4100" max="4100" width="10.6640625" customWidth="1"/>
    <col min="4101" max="4101" width="8" customWidth="1"/>
    <col min="4102" max="4102" width="10.6640625" customWidth="1"/>
    <col min="4103" max="4103" width="8" customWidth="1"/>
    <col min="4104" max="4104" width="10.6640625" customWidth="1"/>
    <col min="4105" max="4105" width="8.6640625" customWidth="1"/>
    <col min="4106" max="4106" width="10.6640625" customWidth="1"/>
    <col min="4107" max="4107" width="8.6640625" customWidth="1"/>
    <col min="4108" max="4108" width="10.6640625" customWidth="1"/>
    <col min="4109" max="4109" width="8" customWidth="1"/>
    <col min="4110" max="4110" width="10.6640625" customWidth="1"/>
    <col min="4111" max="4111" width="8" customWidth="1"/>
    <col min="4112" max="4112" width="10.6640625" customWidth="1"/>
    <col min="4113" max="4113" width="8" customWidth="1"/>
    <col min="4114" max="4114" width="10.6640625" customWidth="1"/>
    <col min="4115" max="4115" width="8" customWidth="1"/>
    <col min="4116" max="4116" width="10.6640625" customWidth="1"/>
    <col min="4117" max="4117" width="8" customWidth="1"/>
    <col min="4118" max="4118" width="10.6640625" customWidth="1"/>
    <col min="4119" max="4119" width="8.6640625" customWidth="1"/>
    <col min="4120" max="4120" width="10.6640625" customWidth="1"/>
    <col min="4121" max="4121" width="8.6640625" customWidth="1"/>
    <col min="4122" max="4122" width="10.6640625" customWidth="1"/>
    <col min="4123" max="4123" width="8.6640625" customWidth="1"/>
    <col min="4124" max="4124" width="10.6640625" customWidth="1"/>
    <col min="4125" max="4125" width="8.6640625" customWidth="1"/>
    <col min="4126" max="4126" width="10.6640625" customWidth="1"/>
    <col min="4127" max="4127" width="8" customWidth="1"/>
    <col min="4128" max="4128" width="10.6640625" customWidth="1"/>
    <col min="4129" max="4129" width="8" customWidth="1"/>
    <col min="4130" max="4130" width="10.6640625" customWidth="1"/>
    <col min="4131" max="4131" width="9" customWidth="1"/>
    <col min="4132" max="4132" width="11.6640625" bestFit="1" customWidth="1"/>
    <col min="4133" max="4133" width="9" customWidth="1"/>
    <col min="4134" max="4134" width="11.6640625" bestFit="1" customWidth="1"/>
    <col min="4135" max="4135" width="9" customWidth="1"/>
    <col min="4136" max="4136" width="11.6640625" bestFit="1" customWidth="1"/>
    <col min="4137" max="4137" width="9" customWidth="1"/>
    <col min="4138" max="4138" width="11.6640625" bestFit="1" customWidth="1"/>
    <col min="4139" max="4139" width="9" customWidth="1"/>
    <col min="4140" max="4140" width="11.6640625" bestFit="1" customWidth="1"/>
    <col min="4141" max="4141" width="9" customWidth="1"/>
    <col min="4142" max="4142" width="11.6640625" bestFit="1" customWidth="1"/>
    <col min="4143" max="4143" width="9" customWidth="1"/>
    <col min="4144" max="4144" width="11.6640625" bestFit="1" customWidth="1"/>
    <col min="4145" max="4145" width="9" customWidth="1"/>
    <col min="4146" max="4146" width="11.6640625" bestFit="1" customWidth="1"/>
    <col min="4147" max="4147" width="9" customWidth="1"/>
    <col min="4148" max="4148" width="11.6640625" bestFit="1" customWidth="1"/>
    <col min="4149" max="4149" width="9" customWidth="1"/>
    <col min="4150" max="4150" width="11.6640625" bestFit="1" customWidth="1"/>
    <col min="4151" max="4151" width="9" customWidth="1"/>
    <col min="4152" max="4152" width="11.6640625" bestFit="1" customWidth="1"/>
    <col min="4153" max="4153" width="9" customWidth="1"/>
    <col min="4154" max="4154" width="11.6640625" bestFit="1" customWidth="1"/>
    <col min="4155" max="4155" width="9" customWidth="1"/>
    <col min="4156" max="4156" width="11.6640625" bestFit="1" customWidth="1"/>
    <col min="4157" max="4157" width="9" customWidth="1"/>
    <col min="4158" max="4158" width="11.6640625" bestFit="1" customWidth="1"/>
    <col min="4159" max="4159" width="9" customWidth="1"/>
    <col min="4160" max="4160" width="11.6640625" bestFit="1" customWidth="1"/>
    <col min="4161" max="4161" width="9" customWidth="1"/>
    <col min="4162" max="4162" width="11.6640625" bestFit="1" customWidth="1"/>
    <col min="4163" max="4163" width="9" customWidth="1"/>
    <col min="4164" max="4164" width="11.6640625" bestFit="1" customWidth="1"/>
    <col min="4165" max="4165" width="9" customWidth="1"/>
    <col min="4166" max="4166" width="11.6640625" bestFit="1" customWidth="1"/>
    <col min="4167" max="4167" width="9" customWidth="1"/>
    <col min="4168" max="4168" width="11.6640625" bestFit="1" customWidth="1"/>
    <col min="4169" max="4169" width="9" customWidth="1"/>
    <col min="4170" max="4170" width="11.6640625" bestFit="1" customWidth="1"/>
    <col min="4171" max="4171" width="9" customWidth="1"/>
    <col min="4172" max="4172" width="11.6640625" bestFit="1" customWidth="1"/>
    <col min="4173" max="4173" width="9" customWidth="1"/>
    <col min="4174" max="4174" width="11.6640625" bestFit="1" customWidth="1"/>
    <col min="4175" max="4175" width="9" customWidth="1"/>
    <col min="4176" max="4176" width="11.6640625" bestFit="1" customWidth="1"/>
    <col min="4177" max="4177" width="9" customWidth="1"/>
    <col min="4178" max="4178" width="11.6640625" bestFit="1" customWidth="1"/>
    <col min="4179" max="4179" width="9" customWidth="1"/>
    <col min="4180" max="4180" width="11.6640625" bestFit="1" customWidth="1"/>
    <col min="4181" max="4181" width="9" customWidth="1"/>
    <col min="4182" max="4182" width="11.6640625" bestFit="1" customWidth="1"/>
    <col min="4183" max="4183" width="9" customWidth="1"/>
    <col min="4184" max="4184" width="11.6640625" bestFit="1" customWidth="1"/>
    <col min="4185" max="4185" width="9" customWidth="1"/>
    <col min="4186" max="4186" width="11.6640625" bestFit="1" customWidth="1"/>
    <col min="4187" max="4187" width="9" customWidth="1"/>
    <col min="4188" max="4188" width="11.6640625" bestFit="1" customWidth="1"/>
    <col min="4189" max="4189" width="9" customWidth="1"/>
    <col min="4190" max="4190" width="11.6640625" bestFit="1" customWidth="1"/>
    <col min="4191" max="4191" width="9" customWidth="1"/>
    <col min="4192" max="4192" width="11.6640625" bestFit="1" customWidth="1"/>
    <col min="4193" max="4193" width="9" customWidth="1"/>
    <col min="4194" max="4194" width="11.6640625" bestFit="1" customWidth="1"/>
    <col min="4195" max="4195" width="9" customWidth="1"/>
    <col min="4196" max="4196" width="11.6640625" bestFit="1" customWidth="1"/>
    <col min="4197" max="4197" width="9" customWidth="1"/>
    <col min="4198" max="4198" width="11.6640625" bestFit="1" customWidth="1"/>
    <col min="4199" max="4199" width="9" customWidth="1"/>
    <col min="4200" max="4200" width="11.6640625" bestFit="1" customWidth="1"/>
    <col min="4201" max="4201" width="9" customWidth="1"/>
    <col min="4202" max="4202" width="11.6640625" bestFit="1" customWidth="1"/>
    <col min="4203" max="4203" width="9" customWidth="1"/>
    <col min="4204" max="4204" width="11.6640625" bestFit="1" customWidth="1"/>
    <col min="4205" max="4205" width="9" customWidth="1"/>
    <col min="4206" max="4206" width="11.6640625" bestFit="1" customWidth="1"/>
    <col min="4207" max="4207" width="9" customWidth="1"/>
    <col min="4208" max="4208" width="11.6640625" bestFit="1" customWidth="1"/>
    <col min="4209" max="4209" width="9" customWidth="1"/>
    <col min="4210" max="4210" width="11.6640625" bestFit="1" customWidth="1"/>
    <col min="4211" max="4211" width="9" customWidth="1"/>
    <col min="4212" max="4212" width="11.6640625" bestFit="1" customWidth="1"/>
    <col min="4213" max="4213" width="9" customWidth="1"/>
    <col min="4214" max="4214" width="11.6640625" bestFit="1" customWidth="1"/>
    <col min="4215" max="4215" width="9" customWidth="1"/>
    <col min="4216" max="4216" width="11.6640625" bestFit="1" customWidth="1"/>
    <col min="4217" max="4217" width="9" customWidth="1"/>
    <col min="4218" max="4218" width="11.6640625" bestFit="1" customWidth="1"/>
    <col min="4219" max="4219" width="9" customWidth="1"/>
    <col min="4220" max="4220" width="11.6640625" bestFit="1" customWidth="1"/>
    <col min="4221" max="4221" width="9" customWidth="1"/>
    <col min="4222" max="4222" width="11.6640625" bestFit="1" customWidth="1"/>
    <col min="4223" max="4223" width="9" customWidth="1"/>
    <col min="4224" max="4224" width="11.6640625" bestFit="1" customWidth="1"/>
    <col min="4225" max="4225" width="9" customWidth="1"/>
    <col min="4226" max="4226" width="11.6640625" bestFit="1" customWidth="1"/>
    <col min="4227" max="4227" width="9" customWidth="1"/>
    <col min="4228" max="4228" width="11.6640625" bestFit="1" customWidth="1"/>
    <col min="4229" max="4229" width="9" customWidth="1"/>
    <col min="4230" max="4230" width="11.6640625" bestFit="1" customWidth="1"/>
    <col min="4231" max="4231" width="9" customWidth="1"/>
    <col min="4232" max="4232" width="11.6640625" bestFit="1" customWidth="1"/>
    <col min="4233" max="4233" width="9" customWidth="1"/>
    <col min="4234" max="4234" width="11.6640625" bestFit="1" customWidth="1"/>
    <col min="4235" max="4235" width="9" customWidth="1"/>
    <col min="4236" max="4236" width="11.6640625" bestFit="1" customWidth="1"/>
    <col min="4237" max="4237" width="9" customWidth="1"/>
    <col min="4238" max="4238" width="11.6640625" bestFit="1" customWidth="1"/>
    <col min="4239" max="4239" width="9" customWidth="1"/>
    <col min="4240" max="4240" width="11.6640625" bestFit="1" customWidth="1"/>
    <col min="4241" max="4241" width="9" customWidth="1"/>
    <col min="4242" max="4242" width="11.6640625" bestFit="1" customWidth="1"/>
    <col min="4243" max="4243" width="9" customWidth="1"/>
    <col min="4244" max="4244" width="11.6640625" bestFit="1" customWidth="1"/>
    <col min="4245" max="4245" width="9" customWidth="1"/>
    <col min="4246" max="4246" width="11.6640625" bestFit="1" customWidth="1"/>
    <col min="4247" max="4247" width="9" customWidth="1"/>
    <col min="4248" max="4248" width="11.6640625" bestFit="1" customWidth="1"/>
    <col min="4249" max="4249" width="9" customWidth="1"/>
    <col min="4250" max="4250" width="11.6640625" bestFit="1" customWidth="1"/>
    <col min="4251" max="4251" width="9" customWidth="1"/>
    <col min="4252" max="4252" width="11.6640625" bestFit="1" customWidth="1"/>
    <col min="4253" max="4253" width="9" customWidth="1"/>
    <col min="4254" max="4254" width="11.6640625" bestFit="1" customWidth="1"/>
    <col min="4255" max="4255" width="9" customWidth="1"/>
    <col min="4256" max="4256" width="11.6640625" bestFit="1" customWidth="1"/>
    <col min="4257" max="4257" width="9" customWidth="1"/>
    <col min="4258" max="4258" width="11.6640625" bestFit="1" customWidth="1"/>
    <col min="4259" max="4259" width="9" customWidth="1"/>
    <col min="4260" max="4260" width="11.6640625" bestFit="1" customWidth="1"/>
    <col min="4261" max="4261" width="9" customWidth="1"/>
    <col min="4262" max="4262" width="11.6640625" bestFit="1" customWidth="1"/>
    <col min="4263" max="4263" width="9" customWidth="1"/>
    <col min="4264" max="4264" width="11.6640625" bestFit="1" customWidth="1"/>
    <col min="4265" max="4265" width="9" customWidth="1"/>
    <col min="4266" max="4266" width="11.6640625" bestFit="1" customWidth="1"/>
    <col min="4267" max="4267" width="9" customWidth="1"/>
    <col min="4268" max="4268" width="11.6640625" bestFit="1" customWidth="1"/>
    <col min="4269" max="4269" width="9" customWidth="1"/>
    <col min="4270" max="4270" width="11.6640625" bestFit="1" customWidth="1"/>
    <col min="4271" max="4271" width="9" customWidth="1"/>
    <col min="4272" max="4272" width="11.6640625" bestFit="1" customWidth="1"/>
    <col min="4273" max="4273" width="9" customWidth="1"/>
    <col min="4274" max="4274" width="11.6640625" bestFit="1" customWidth="1"/>
    <col min="4275" max="4275" width="9" customWidth="1"/>
    <col min="4276" max="4276" width="11.6640625" bestFit="1" customWidth="1"/>
    <col min="4277" max="4277" width="9" customWidth="1"/>
    <col min="4278" max="4278" width="11.6640625" bestFit="1" customWidth="1"/>
    <col min="4279" max="4279" width="8" customWidth="1"/>
    <col min="4280" max="4280" width="10.6640625" customWidth="1"/>
    <col min="4281" max="4281" width="8.6640625" customWidth="1"/>
    <col min="4282" max="4282" width="10.6640625" customWidth="1"/>
    <col min="4283" max="4283" width="8" customWidth="1"/>
    <col min="4284" max="4284" width="10.6640625" customWidth="1"/>
    <col min="4285" max="4285" width="8" customWidth="1"/>
    <col min="4286" max="4286" width="10.6640625" customWidth="1"/>
    <col min="4287" max="4287" width="8" customWidth="1"/>
    <col min="4288" max="4288" width="10.6640625" customWidth="1"/>
    <col min="4289" max="4289" width="8" customWidth="1"/>
    <col min="4290" max="4290" width="10.6640625" customWidth="1"/>
    <col min="4291" max="4291" width="8.6640625" customWidth="1"/>
    <col min="4292" max="4292" width="10.6640625" customWidth="1"/>
    <col min="4293" max="4293" width="8" customWidth="1"/>
    <col min="4294" max="4294" width="10.6640625" customWidth="1"/>
    <col min="4295" max="4295" width="8" customWidth="1"/>
    <col min="4296" max="4296" width="10.6640625" customWidth="1"/>
    <col min="4297" max="4297" width="8" customWidth="1"/>
    <col min="4298" max="4298" width="10.6640625" customWidth="1"/>
    <col min="4299" max="4299" width="8" customWidth="1"/>
    <col min="4300" max="4300" width="10.6640625" customWidth="1"/>
    <col min="4301" max="4301" width="8" customWidth="1"/>
    <col min="4302" max="4302" width="10.6640625" customWidth="1"/>
    <col min="4303" max="4303" width="8.6640625" customWidth="1"/>
    <col min="4304" max="4304" width="10.6640625" customWidth="1"/>
    <col min="4305" max="4305" width="8.6640625" customWidth="1"/>
    <col min="4306" max="4306" width="10.6640625" customWidth="1"/>
    <col min="4307" max="4307" width="8.6640625" customWidth="1"/>
    <col min="4308" max="4308" width="10.6640625" customWidth="1"/>
    <col min="4309" max="4309" width="8.6640625" customWidth="1"/>
    <col min="4310" max="4310" width="10.6640625" customWidth="1"/>
    <col min="4311" max="4311" width="8.6640625" customWidth="1"/>
    <col min="4312" max="4312" width="10.6640625" customWidth="1"/>
    <col min="4313" max="4313" width="8" customWidth="1"/>
    <col min="4314" max="4314" width="10.6640625" customWidth="1"/>
    <col min="4315" max="4315" width="8.6640625" customWidth="1"/>
    <col min="4316" max="4316" width="10.6640625" customWidth="1"/>
    <col min="4317" max="4317" width="8" customWidth="1"/>
    <col min="4318" max="4318" width="10.6640625" customWidth="1"/>
    <col min="4319" max="4319" width="8" customWidth="1"/>
    <col min="4320" max="4320" width="10.6640625" customWidth="1"/>
    <col min="4321" max="4321" width="8.6640625" customWidth="1"/>
    <col min="4322" max="4322" width="10.6640625" customWidth="1"/>
    <col min="4323" max="4323" width="8.6640625" customWidth="1"/>
    <col min="4324" max="4324" width="10.6640625" customWidth="1"/>
    <col min="4325" max="4325" width="8.6640625" customWidth="1"/>
    <col min="4326" max="4326" width="10.6640625" customWidth="1"/>
    <col min="4327" max="4327" width="8" customWidth="1"/>
    <col min="4328" max="4328" width="10.6640625" customWidth="1"/>
    <col min="4329" max="4329" width="8.6640625" customWidth="1"/>
    <col min="4330" max="4330" width="10.6640625" customWidth="1"/>
    <col min="4331" max="4331" width="8.6640625" customWidth="1"/>
    <col min="4332" max="4332" width="10.6640625" customWidth="1"/>
    <col min="4333" max="4333" width="8.6640625" customWidth="1"/>
    <col min="4334" max="4334" width="10.6640625" customWidth="1"/>
    <col min="4335" max="4335" width="8.6640625" customWidth="1"/>
    <col min="4336" max="4336" width="10.6640625" customWidth="1"/>
    <col min="4337" max="4337" width="8" customWidth="1"/>
    <col min="4338" max="4338" width="10.6640625" customWidth="1"/>
    <col min="4339" max="4339" width="8.6640625" customWidth="1"/>
    <col min="4340" max="4340" width="10.6640625" customWidth="1"/>
    <col min="4341" max="4341" width="8" customWidth="1"/>
    <col min="4342" max="4342" width="10.6640625" customWidth="1"/>
    <col min="4343" max="4343" width="8.6640625" customWidth="1"/>
    <col min="4344" max="4344" width="10.6640625" customWidth="1"/>
    <col min="4345" max="4345" width="8.6640625" customWidth="1"/>
    <col min="4346" max="4346" width="10.6640625" customWidth="1"/>
    <col min="4347" max="4347" width="8" customWidth="1"/>
    <col min="4348" max="4348" width="10.6640625" customWidth="1"/>
    <col min="4349" max="4349" width="8" customWidth="1"/>
    <col min="4350" max="4350" width="10.6640625" customWidth="1"/>
    <col min="4351" max="4351" width="8.6640625" customWidth="1"/>
    <col min="4352" max="4352" width="10.6640625" customWidth="1"/>
    <col min="4353" max="4353" width="8.6640625" customWidth="1"/>
    <col min="4354" max="4354" width="10.6640625" customWidth="1"/>
    <col min="4355" max="4355" width="8.6640625" customWidth="1"/>
    <col min="4356" max="4356" width="10.6640625" customWidth="1"/>
    <col min="4357" max="4357" width="8.6640625" customWidth="1"/>
    <col min="4358" max="4358" width="10.6640625" customWidth="1"/>
    <col min="4359" max="4359" width="8.6640625" customWidth="1"/>
    <col min="4360" max="4360" width="10.6640625" customWidth="1"/>
    <col min="4361" max="4361" width="8" customWidth="1"/>
    <col min="4362" max="4362" width="10.6640625" customWidth="1"/>
    <col min="4363" max="4363" width="8" customWidth="1"/>
    <col min="4364" max="4364" width="10.6640625" customWidth="1"/>
    <col min="4365" max="4365" width="9" customWidth="1"/>
    <col min="4366" max="4366" width="11.6640625" bestFit="1" customWidth="1"/>
    <col min="4367" max="4367" width="9" customWidth="1"/>
    <col min="4368" max="4368" width="11.6640625" bestFit="1" customWidth="1"/>
    <col min="4369" max="4369" width="9" customWidth="1"/>
    <col min="4370" max="4370" width="11.6640625" bestFit="1" customWidth="1"/>
    <col min="4371" max="4371" width="9" customWidth="1"/>
    <col min="4372" max="4372" width="11.6640625" bestFit="1" customWidth="1"/>
    <col min="4373" max="4373" width="9" customWidth="1"/>
    <col min="4374" max="4374" width="11.6640625" bestFit="1" customWidth="1"/>
    <col min="4375" max="4375" width="9" customWidth="1"/>
    <col min="4376" max="4376" width="11.6640625" bestFit="1" customWidth="1"/>
    <col min="4377" max="4377" width="9" customWidth="1"/>
    <col min="4378" max="4378" width="11.6640625" bestFit="1" customWidth="1"/>
    <col min="4379" max="4379" width="9" customWidth="1"/>
    <col min="4380" max="4380" width="11.6640625" bestFit="1" customWidth="1"/>
    <col min="4381" max="4381" width="9" customWidth="1"/>
    <col min="4382" max="4382" width="11.6640625" bestFit="1" customWidth="1"/>
    <col min="4383" max="4383" width="9" customWidth="1"/>
    <col min="4384" max="4384" width="11.6640625" bestFit="1" customWidth="1"/>
    <col min="4385" max="4385" width="9" customWidth="1"/>
    <col min="4386" max="4386" width="11.6640625" bestFit="1" customWidth="1"/>
    <col min="4387" max="4387" width="9" customWidth="1"/>
    <col min="4388" max="4388" width="11.6640625" bestFit="1" customWidth="1"/>
    <col min="4389" max="4389" width="9" customWidth="1"/>
    <col min="4390" max="4390" width="11.6640625" bestFit="1" customWidth="1"/>
    <col min="4391" max="4391" width="9" customWidth="1"/>
    <col min="4392" max="4392" width="11.6640625" bestFit="1" customWidth="1"/>
    <col min="4393" max="4393" width="9" customWidth="1"/>
    <col min="4394" max="4394" width="11.6640625" bestFit="1" customWidth="1"/>
    <col min="4395" max="4395" width="9" customWidth="1"/>
    <col min="4396" max="4396" width="11.6640625" bestFit="1" customWidth="1"/>
    <col min="4397" max="4397" width="9" customWidth="1"/>
    <col min="4398" max="4398" width="11.6640625" bestFit="1" customWidth="1"/>
    <col min="4399" max="4399" width="9" customWidth="1"/>
    <col min="4400" max="4400" width="11.6640625" bestFit="1" customWidth="1"/>
    <col min="4401" max="4401" width="9" customWidth="1"/>
    <col min="4402" max="4402" width="11.6640625" bestFit="1" customWidth="1"/>
    <col min="4403" max="4403" width="9" customWidth="1"/>
    <col min="4404" max="4404" width="11.6640625" bestFit="1" customWidth="1"/>
    <col min="4405" max="4405" width="9" customWidth="1"/>
    <col min="4406" max="4406" width="11.6640625" bestFit="1" customWidth="1"/>
    <col min="4407" max="4407" width="9" customWidth="1"/>
    <col min="4408" max="4408" width="11.6640625" bestFit="1" customWidth="1"/>
    <col min="4409" max="4409" width="9" customWidth="1"/>
    <col min="4410" max="4410" width="11.6640625" bestFit="1" customWidth="1"/>
    <col min="4411" max="4411" width="9" customWidth="1"/>
    <col min="4412" max="4412" width="11.6640625" bestFit="1" customWidth="1"/>
    <col min="4413" max="4413" width="9" customWidth="1"/>
    <col min="4414" max="4414" width="11.6640625" bestFit="1" customWidth="1"/>
    <col min="4415" max="4415" width="9" customWidth="1"/>
    <col min="4416" max="4416" width="11.6640625" bestFit="1" customWidth="1"/>
    <col min="4417" max="4417" width="9" customWidth="1"/>
    <col min="4418" max="4418" width="11.6640625" bestFit="1" customWidth="1"/>
    <col min="4419" max="4419" width="9" customWidth="1"/>
    <col min="4420" max="4420" width="11.6640625" bestFit="1" customWidth="1"/>
    <col min="4421" max="4421" width="9" customWidth="1"/>
    <col min="4422" max="4422" width="11.6640625" bestFit="1" customWidth="1"/>
    <col min="4423" max="4423" width="9" customWidth="1"/>
    <col min="4424" max="4424" width="11.6640625" bestFit="1" customWidth="1"/>
    <col min="4425" max="4425" width="9" customWidth="1"/>
    <col min="4426" max="4426" width="11.6640625" bestFit="1" customWidth="1"/>
    <col min="4427" max="4427" width="9" customWidth="1"/>
    <col min="4428" max="4428" width="11.6640625" bestFit="1" customWidth="1"/>
    <col min="4429" max="4429" width="9" customWidth="1"/>
    <col min="4430" max="4430" width="11.6640625" bestFit="1" customWidth="1"/>
    <col min="4431" max="4431" width="9" customWidth="1"/>
    <col min="4432" max="4432" width="11.6640625" bestFit="1" customWidth="1"/>
    <col min="4433" max="4433" width="9" customWidth="1"/>
    <col min="4434" max="4434" width="11.6640625" bestFit="1" customWidth="1"/>
    <col min="4435" max="4435" width="9" customWidth="1"/>
    <col min="4436" max="4436" width="11.6640625" bestFit="1" customWidth="1"/>
    <col min="4437" max="4437" width="9" customWidth="1"/>
    <col min="4438" max="4438" width="11.6640625" bestFit="1" customWidth="1"/>
    <col min="4439" max="4439" width="9" customWidth="1"/>
    <col min="4440" max="4440" width="11.6640625" bestFit="1" customWidth="1"/>
    <col min="4441" max="4441" width="9" customWidth="1"/>
    <col min="4442" max="4442" width="11.6640625" bestFit="1" customWidth="1"/>
    <col min="4443" max="4443" width="9" customWidth="1"/>
    <col min="4444" max="4444" width="11.6640625" bestFit="1" customWidth="1"/>
    <col min="4445" max="4445" width="9" customWidth="1"/>
    <col min="4446" max="4446" width="11.6640625" bestFit="1" customWidth="1"/>
    <col min="4447" max="4447" width="9" customWidth="1"/>
    <col min="4448" max="4448" width="11.6640625" bestFit="1" customWidth="1"/>
    <col min="4449" max="4449" width="9" customWidth="1"/>
    <col min="4450" max="4450" width="11.6640625" bestFit="1" customWidth="1"/>
    <col min="4451" max="4451" width="9" customWidth="1"/>
    <col min="4452" max="4452" width="11.6640625" bestFit="1" customWidth="1"/>
    <col min="4453" max="4453" width="9" customWidth="1"/>
    <col min="4454" max="4454" width="11.6640625" bestFit="1" customWidth="1"/>
    <col min="4455" max="4455" width="9" customWidth="1"/>
    <col min="4456" max="4456" width="11.6640625" bestFit="1" customWidth="1"/>
    <col min="4457" max="4457" width="9" customWidth="1"/>
    <col min="4458" max="4458" width="11.6640625" bestFit="1" customWidth="1"/>
    <col min="4459" max="4459" width="9" customWidth="1"/>
    <col min="4460" max="4460" width="11.6640625" bestFit="1" customWidth="1"/>
    <col min="4461" max="4461" width="9" customWidth="1"/>
    <col min="4462" max="4462" width="11.6640625" bestFit="1" customWidth="1"/>
    <col min="4463" max="4463" width="9" customWidth="1"/>
    <col min="4464" max="4464" width="11.6640625" bestFit="1" customWidth="1"/>
    <col min="4465" max="4465" width="9" customWidth="1"/>
    <col min="4466" max="4466" width="11.6640625" bestFit="1" customWidth="1"/>
    <col min="4467" max="4467" width="9" customWidth="1"/>
    <col min="4468" max="4468" width="11.6640625" bestFit="1" customWidth="1"/>
    <col min="4469" max="4469" width="9" customWidth="1"/>
    <col min="4470" max="4470" width="11.6640625" bestFit="1" customWidth="1"/>
    <col min="4471" max="4471" width="9" customWidth="1"/>
    <col min="4472" max="4472" width="11.6640625" bestFit="1" customWidth="1"/>
    <col min="4473" max="4473" width="9" customWidth="1"/>
    <col min="4474" max="4474" width="11.6640625" bestFit="1" customWidth="1"/>
    <col min="4475" max="4475" width="9" customWidth="1"/>
    <col min="4476" max="4476" width="11.6640625" bestFit="1" customWidth="1"/>
    <col min="4477" max="4477" width="9" customWidth="1"/>
    <col min="4478" max="4478" width="11.6640625" bestFit="1" customWidth="1"/>
    <col min="4479" max="4479" width="9" customWidth="1"/>
    <col min="4480" max="4480" width="11.6640625" bestFit="1" customWidth="1"/>
    <col min="4481" max="4481" width="9" customWidth="1"/>
    <col min="4482" max="4482" width="11.6640625" bestFit="1" customWidth="1"/>
    <col min="4483" max="4483" width="9" customWidth="1"/>
    <col min="4484" max="4484" width="11.6640625" bestFit="1" customWidth="1"/>
    <col min="4485" max="4485" width="9" customWidth="1"/>
    <col min="4486" max="4486" width="11.6640625" bestFit="1" customWidth="1"/>
    <col min="4487" max="4487" width="9" customWidth="1"/>
    <col min="4488" max="4488" width="11.6640625" bestFit="1" customWidth="1"/>
    <col min="4489" max="4489" width="9" customWidth="1"/>
    <col min="4490" max="4490" width="11.6640625" bestFit="1" customWidth="1"/>
    <col min="4491" max="4491" width="9" customWidth="1"/>
    <col min="4492" max="4492" width="11.6640625" bestFit="1" customWidth="1"/>
    <col min="4493" max="4493" width="9" customWidth="1"/>
    <col min="4494" max="4494" width="11.6640625" bestFit="1" customWidth="1"/>
    <col min="4495" max="4495" width="9" customWidth="1"/>
    <col min="4496" max="4496" width="11.6640625" bestFit="1" customWidth="1"/>
    <col min="4497" max="4497" width="9" customWidth="1"/>
    <col min="4498" max="4498" width="11.6640625" bestFit="1" customWidth="1"/>
    <col min="4499" max="4499" width="9" customWidth="1"/>
    <col min="4500" max="4500" width="11.6640625" bestFit="1" customWidth="1"/>
    <col min="4501" max="4501" width="9" customWidth="1"/>
    <col min="4502" max="4502" width="11.6640625" bestFit="1" customWidth="1"/>
    <col min="4503" max="4503" width="9" customWidth="1"/>
    <col min="4504" max="4504" width="11.6640625" bestFit="1" customWidth="1"/>
    <col min="4505" max="4505" width="9" customWidth="1"/>
    <col min="4506" max="4506" width="11.6640625" bestFit="1" customWidth="1"/>
    <col min="4507" max="4507" width="9" customWidth="1"/>
    <col min="4508" max="4508" width="11.6640625" bestFit="1" customWidth="1"/>
    <col min="4509" max="4509" width="9" customWidth="1"/>
    <col min="4510" max="4510" width="11.6640625" bestFit="1" customWidth="1"/>
    <col min="4511" max="4511" width="9" customWidth="1"/>
    <col min="4512" max="4512" width="11.6640625" bestFit="1" customWidth="1"/>
    <col min="4513" max="4513" width="9" customWidth="1"/>
    <col min="4514" max="4514" width="11.6640625" bestFit="1" customWidth="1"/>
    <col min="4515" max="4515" width="9" customWidth="1"/>
    <col min="4516" max="4516" width="11.6640625" bestFit="1" customWidth="1"/>
    <col min="4517" max="4517" width="9" customWidth="1"/>
    <col min="4518" max="4518" width="11.6640625" bestFit="1" customWidth="1"/>
    <col min="4519" max="4519" width="9" customWidth="1"/>
    <col min="4520" max="4520" width="11.6640625" bestFit="1" customWidth="1"/>
    <col min="4521" max="4521" width="9" customWidth="1"/>
    <col min="4522" max="4522" width="11.6640625" bestFit="1" customWidth="1"/>
    <col min="4523" max="4523" width="8.6640625" customWidth="1"/>
    <col min="4524" max="4524" width="10.6640625" customWidth="1"/>
    <col min="4525" max="4525" width="8.6640625" customWidth="1"/>
    <col min="4526" max="4526" width="10.6640625" customWidth="1"/>
    <col min="4527" max="4527" width="8.6640625" customWidth="1"/>
    <col min="4528" max="4528" width="10.6640625" customWidth="1"/>
    <col min="4529" max="4529" width="8" customWidth="1"/>
    <col min="4530" max="4530" width="10.6640625" customWidth="1"/>
    <col min="4531" max="4531" width="8.6640625" customWidth="1"/>
    <col min="4532" max="4532" width="10.6640625" customWidth="1"/>
    <col min="4533" max="4533" width="8.6640625" customWidth="1"/>
    <col min="4534" max="4534" width="10.6640625" customWidth="1"/>
    <col min="4535" max="4535" width="8" customWidth="1"/>
    <col min="4536" max="4536" width="10.6640625" customWidth="1"/>
    <col min="4537" max="4537" width="8.6640625" customWidth="1"/>
    <col min="4538" max="4538" width="10.6640625" customWidth="1"/>
    <col min="4539" max="4539" width="8.6640625" customWidth="1"/>
    <col min="4540" max="4540" width="10.6640625" customWidth="1"/>
    <col min="4541" max="4541" width="8.6640625" customWidth="1"/>
    <col min="4542" max="4542" width="10.6640625" customWidth="1"/>
    <col min="4543" max="4543" width="8" customWidth="1"/>
    <col min="4544" max="4544" width="10.6640625" customWidth="1"/>
    <col min="4545" max="4545" width="8" customWidth="1"/>
    <col min="4546" max="4546" width="10.6640625" customWidth="1"/>
    <col min="4547" max="4547" width="8.6640625" customWidth="1"/>
    <col min="4548" max="4548" width="10.6640625" customWidth="1"/>
    <col min="4549" max="4549" width="8.6640625" customWidth="1"/>
    <col min="4550" max="4550" width="10.6640625" customWidth="1"/>
    <col min="4551" max="4551" width="8.6640625" customWidth="1"/>
    <col min="4552" max="4552" width="10.6640625" customWidth="1"/>
    <col min="4553" max="4553" width="8" customWidth="1"/>
    <col min="4554" max="4554" width="10.6640625" customWidth="1"/>
    <col min="4555" max="4555" width="8.6640625" customWidth="1"/>
    <col min="4556" max="4556" width="10.6640625" customWidth="1"/>
    <col min="4557" max="4557" width="8.6640625" customWidth="1"/>
    <col min="4558" max="4558" width="10.6640625" customWidth="1"/>
    <col min="4559" max="4559" width="8" customWidth="1"/>
    <col min="4560" max="4560" width="10.6640625" customWidth="1"/>
    <col min="4561" max="4561" width="8.6640625" customWidth="1"/>
    <col min="4562" max="4562" width="10.6640625" customWidth="1"/>
    <col min="4563" max="4563" width="8" customWidth="1"/>
    <col min="4564" max="4564" width="10.6640625" customWidth="1"/>
    <col min="4565" max="4565" width="8" customWidth="1"/>
    <col min="4566" max="4566" width="10.6640625" customWidth="1"/>
    <col min="4567" max="4567" width="8" customWidth="1"/>
    <col min="4568" max="4568" width="10.6640625" customWidth="1"/>
    <col min="4569" max="4569" width="8.6640625" customWidth="1"/>
    <col min="4570" max="4570" width="10.6640625" customWidth="1"/>
    <col min="4571" max="4571" width="8" customWidth="1"/>
    <col min="4572" max="4572" width="10.6640625" customWidth="1"/>
    <col min="4573" max="4573" width="8" customWidth="1"/>
    <col min="4574" max="4574" width="10.6640625" customWidth="1"/>
    <col min="4575" max="4575" width="8.6640625" customWidth="1"/>
    <col min="4576" max="4576" width="10.6640625" customWidth="1"/>
    <col min="4577" max="4577" width="8" customWidth="1"/>
    <col min="4578" max="4578" width="10.6640625" customWidth="1"/>
    <col min="4579" max="4579" width="8.6640625" customWidth="1"/>
    <col min="4580" max="4580" width="10.6640625" customWidth="1"/>
    <col min="4581" max="4581" width="8" customWidth="1"/>
    <col min="4582" max="4582" width="10.6640625" customWidth="1"/>
    <col min="4583" max="4583" width="8" customWidth="1"/>
    <col min="4584" max="4584" width="10.6640625" customWidth="1"/>
    <col min="4585" max="4585" width="8" customWidth="1"/>
    <col min="4586" max="4586" width="10.6640625" customWidth="1"/>
    <col min="4587" max="4587" width="8.6640625" customWidth="1"/>
    <col min="4588" max="4588" width="10.6640625" customWidth="1"/>
    <col min="4589" max="4589" width="9" customWidth="1"/>
    <col min="4590" max="4590" width="11.6640625" bestFit="1" customWidth="1"/>
    <col min="4591" max="4591" width="9" customWidth="1"/>
    <col min="4592" max="4592" width="11.6640625" bestFit="1" customWidth="1"/>
    <col min="4593" max="4593" width="9" customWidth="1"/>
    <col min="4594" max="4594" width="11.6640625" bestFit="1" customWidth="1"/>
    <col min="4595" max="4595" width="9" customWidth="1"/>
    <col min="4596" max="4596" width="11.6640625" bestFit="1" customWidth="1"/>
    <col min="4597" max="4597" width="9" customWidth="1"/>
    <col min="4598" max="4598" width="11.6640625" bestFit="1" customWidth="1"/>
    <col min="4599" max="4599" width="9" customWidth="1"/>
    <col min="4600" max="4600" width="11.6640625" bestFit="1" customWidth="1"/>
    <col min="4601" max="4601" width="9" customWidth="1"/>
    <col min="4602" max="4602" width="11.6640625" bestFit="1" customWidth="1"/>
    <col min="4603" max="4603" width="9" customWidth="1"/>
    <col min="4604" max="4604" width="11.6640625" bestFit="1" customWidth="1"/>
    <col min="4605" max="4605" width="9" customWidth="1"/>
    <col min="4606" max="4606" width="11.6640625" bestFit="1" customWidth="1"/>
    <col min="4607" max="4607" width="9" customWidth="1"/>
    <col min="4608" max="4608" width="11.6640625" bestFit="1" customWidth="1"/>
    <col min="4609" max="4609" width="9" customWidth="1"/>
    <col min="4610" max="4610" width="11.6640625" bestFit="1" customWidth="1"/>
    <col min="4611" max="4611" width="9" customWidth="1"/>
    <col min="4612" max="4612" width="11.6640625" bestFit="1" customWidth="1"/>
    <col min="4613" max="4613" width="9" customWidth="1"/>
    <col min="4614" max="4614" width="11.6640625" bestFit="1" customWidth="1"/>
    <col min="4615" max="4615" width="9" customWidth="1"/>
    <col min="4616" max="4616" width="11.6640625" bestFit="1" customWidth="1"/>
    <col min="4617" max="4617" width="9" customWidth="1"/>
    <col min="4618" max="4618" width="11.6640625" bestFit="1" customWidth="1"/>
    <col min="4619" max="4619" width="9" customWidth="1"/>
    <col min="4620" max="4620" width="11.6640625" bestFit="1" customWidth="1"/>
    <col min="4621" max="4621" width="9" customWidth="1"/>
    <col min="4622" max="4622" width="11.6640625" bestFit="1" customWidth="1"/>
    <col min="4623" max="4623" width="9" customWidth="1"/>
    <col min="4624" max="4624" width="11.6640625" bestFit="1" customWidth="1"/>
    <col min="4625" max="4625" width="9" customWidth="1"/>
    <col min="4626" max="4626" width="11.6640625" bestFit="1" customWidth="1"/>
    <col min="4627" max="4627" width="9" customWidth="1"/>
    <col min="4628" max="4628" width="11.6640625" bestFit="1" customWidth="1"/>
    <col min="4629" max="4629" width="9" customWidth="1"/>
    <col min="4630" max="4630" width="11.6640625" bestFit="1" customWidth="1"/>
    <col min="4631" max="4631" width="9" customWidth="1"/>
    <col min="4632" max="4632" width="11.6640625" bestFit="1" customWidth="1"/>
    <col min="4633" max="4633" width="9" customWidth="1"/>
    <col min="4634" max="4634" width="11.6640625" bestFit="1" customWidth="1"/>
    <col min="4635" max="4635" width="9" customWidth="1"/>
    <col min="4636" max="4636" width="11.6640625" bestFit="1" customWidth="1"/>
    <col min="4637" max="4637" width="9" customWidth="1"/>
    <col min="4638" max="4638" width="11.6640625" bestFit="1" customWidth="1"/>
    <col min="4639" max="4639" width="9" customWidth="1"/>
    <col min="4640" max="4640" width="11.6640625" bestFit="1" customWidth="1"/>
    <col min="4641" max="4641" width="9" customWidth="1"/>
    <col min="4642" max="4642" width="11.6640625" bestFit="1" customWidth="1"/>
    <col min="4643" max="4643" width="9" customWidth="1"/>
    <col min="4644" max="4644" width="11.6640625" bestFit="1" customWidth="1"/>
    <col min="4645" max="4645" width="9" customWidth="1"/>
    <col min="4646" max="4646" width="11.6640625" bestFit="1" customWidth="1"/>
    <col min="4647" max="4647" width="9" customWidth="1"/>
    <col min="4648" max="4648" width="11.6640625" bestFit="1" customWidth="1"/>
    <col min="4649" max="4649" width="9" customWidth="1"/>
    <col min="4650" max="4650" width="11.6640625" bestFit="1" customWidth="1"/>
    <col min="4651" max="4651" width="9" customWidth="1"/>
    <col min="4652" max="4652" width="11.6640625" bestFit="1" customWidth="1"/>
    <col min="4653" max="4653" width="9" customWidth="1"/>
    <col min="4654" max="4654" width="11.6640625" bestFit="1" customWidth="1"/>
    <col min="4655" max="4655" width="9" customWidth="1"/>
    <col min="4656" max="4656" width="11.6640625" bestFit="1" customWidth="1"/>
    <col min="4657" max="4657" width="9" customWidth="1"/>
    <col min="4658" max="4658" width="11.6640625" bestFit="1" customWidth="1"/>
    <col min="4659" max="4659" width="9" customWidth="1"/>
    <col min="4660" max="4660" width="11.6640625" bestFit="1" customWidth="1"/>
    <col min="4661" max="4661" width="9" customWidth="1"/>
    <col min="4662" max="4662" width="11.6640625" bestFit="1" customWidth="1"/>
    <col min="4663" max="4663" width="9" customWidth="1"/>
    <col min="4664" max="4664" width="11.6640625" bestFit="1" customWidth="1"/>
    <col min="4665" max="4665" width="9" customWidth="1"/>
    <col min="4666" max="4666" width="11.6640625" bestFit="1" customWidth="1"/>
    <col min="4667" max="4667" width="9" customWidth="1"/>
    <col min="4668" max="4668" width="11.6640625" bestFit="1" customWidth="1"/>
    <col min="4669" max="4669" width="9" customWidth="1"/>
    <col min="4670" max="4670" width="11.6640625" bestFit="1" customWidth="1"/>
    <col min="4671" max="4671" width="9" customWidth="1"/>
    <col min="4672" max="4672" width="11.6640625" bestFit="1" customWidth="1"/>
    <col min="4673" max="4673" width="9" customWidth="1"/>
    <col min="4674" max="4674" width="11.6640625" bestFit="1" customWidth="1"/>
    <col min="4675" max="4675" width="9" customWidth="1"/>
    <col min="4676" max="4676" width="11.6640625" bestFit="1" customWidth="1"/>
    <col min="4677" max="4677" width="9" customWidth="1"/>
    <col min="4678" max="4678" width="11.6640625" bestFit="1" customWidth="1"/>
    <col min="4679" max="4679" width="9" customWidth="1"/>
    <col min="4680" max="4680" width="11.6640625" bestFit="1" customWidth="1"/>
    <col min="4681" max="4681" width="9" customWidth="1"/>
    <col min="4682" max="4682" width="11.6640625" bestFit="1" customWidth="1"/>
    <col min="4683" max="4683" width="9" customWidth="1"/>
    <col min="4684" max="4684" width="11.6640625" bestFit="1" customWidth="1"/>
    <col min="4685" max="4685" width="9" customWidth="1"/>
    <col min="4686" max="4686" width="11.6640625" bestFit="1" customWidth="1"/>
    <col min="4687" max="4687" width="9" customWidth="1"/>
    <col min="4688" max="4688" width="11.6640625" bestFit="1" customWidth="1"/>
    <col min="4689" max="4689" width="9" customWidth="1"/>
    <col min="4690" max="4690" width="11.6640625" bestFit="1" customWidth="1"/>
    <col min="4691" max="4691" width="9" customWidth="1"/>
    <col min="4692" max="4692" width="11.6640625" bestFit="1" customWidth="1"/>
    <col min="4693" max="4693" width="9" customWidth="1"/>
    <col min="4694" max="4694" width="11.6640625" bestFit="1" customWidth="1"/>
    <col min="4695" max="4695" width="9" customWidth="1"/>
    <col min="4696" max="4696" width="11.6640625" bestFit="1" customWidth="1"/>
    <col min="4697" max="4697" width="9" customWidth="1"/>
    <col min="4698" max="4698" width="11.6640625" bestFit="1" customWidth="1"/>
    <col min="4699" max="4699" width="9" customWidth="1"/>
    <col min="4700" max="4700" width="11.6640625" bestFit="1" customWidth="1"/>
    <col min="4701" max="4701" width="9" customWidth="1"/>
    <col min="4702" max="4702" width="11.6640625" bestFit="1" customWidth="1"/>
    <col min="4703" max="4703" width="9" customWidth="1"/>
    <col min="4704" max="4704" width="11.6640625" bestFit="1" customWidth="1"/>
    <col min="4705" max="4705" width="9" customWidth="1"/>
    <col min="4706" max="4706" width="11.6640625" bestFit="1" customWidth="1"/>
    <col min="4707" max="4707" width="9" customWidth="1"/>
    <col min="4708" max="4708" width="11.6640625" bestFit="1" customWidth="1"/>
    <col min="4709" max="4709" width="9" customWidth="1"/>
    <col min="4710" max="4710" width="11.6640625" bestFit="1" customWidth="1"/>
    <col min="4711" max="4711" width="9" customWidth="1"/>
    <col min="4712" max="4712" width="11.6640625" bestFit="1" customWidth="1"/>
    <col min="4713" max="4713" width="9" customWidth="1"/>
    <col min="4714" max="4714" width="11.6640625" bestFit="1" customWidth="1"/>
    <col min="4715" max="4715" width="9" customWidth="1"/>
    <col min="4716" max="4716" width="11.6640625" bestFit="1" customWidth="1"/>
    <col min="4717" max="4717" width="9" customWidth="1"/>
    <col min="4718" max="4718" width="11.6640625" bestFit="1" customWidth="1"/>
    <col min="4719" max="4719" width="9" customWidth="1"/>
    <col min="4720" max="4720" width="11.6640625" bestFit="1" customWidth="1"/>
    <col min="4721" max="4721" width="9" customWidth="1"/>
    <col min="4722" max="4722" width="11.6640625" bestFit="1" customWidth="1"/>
    <col min="4723" max="4723" width="9" customWidth="1"/>
    <col min="4724" max="4724" width="11.6640625" bestFit="1" customWidth="1"/>
    <col min="4725" max="4725" width="9" customWidth="1"/>
    <col min="4726" max="4726" width="11.6640625" bestFit="1" customWidth="1"/>
    <col min="4727" max="4727" width="9" customWidth="1"/>
    <col min="4728" max="4728" width="11.6640625" bestFit="1" customWidth="1"/>
    <col min="4729" max="4729" width="9" customWidth="1"/>
    <col min="4730" max="4730" width="11.6640625" bestFit="1" customWidth="1"/>
    <col min="4731" max="4731" width="9" customWidth="1"/>
    <col min="4732" max="4732" width="11.6640625" bestFit="1" customWidth="1"/>
    <col min="4733" max="4733" width="9" customWidth="1"/>
    <col min="4734" max="4734" width="11.6640625" bestFit="1" customWidth="1"/>
    <col min="4735" max="4735" width="9" customWidth="1"/>
    <col min="4736" max="4736" width="11.6640625" bestFit="1" customWidth="1"/>
    <col min="4737" max="4737" width="9" customWidth="1"/>
    <col min="4738" max="4738" width="11.6640625" bestFit="1" customWidth="1"/>
    <col min="4739" max="4739" width="9" customWidth="1"/>
    <col min="4740" max="4740" width="11.6640625" bestFit="1" customWidth="1"/>
    <col min="4741" max="4741" width="9" customWidth="1"/>
    <col min="4742" max="4742" width="11.6640625" bestFit="1" customWidth="1"/>
    <col min="4743" max="4743" width="9" customWidth="1"/>
    <col min="4744" max="4744" width="11.6640625" bestFit="1" customWidth="1"/>
    <col min="4745" max="4745" width="9" customWidth="1"/>
    <col min="4746" max="4746" width="11.6640625" bestFit="1" customWidth="1"/>
    <col min="4747" max="4747" width="9" customWidth="1"/>
    <col min="4748" max="4748" width="11.6640625" bestFit="1" customWidth="1"/>
    <col min="4749" max="4749" width="9" customWidth="1"/>
    <col min="4750" max="4750" width="11.6640625" bestFit="1" customWidth="1"/>
    <col min="4751" max="4751" width="9" customWidth="1"/>
    <col min="4752" max="4752" width="11.6640625" bestFit="1" customWidth="1"/>
    <col min="4753" max="4753" width="9" customWidth="1"/>
    <col min="4754" max="4754" width="11.6640625" bestFit="1" customWidth="1"/>
    <col min="4755" max="4755" width="9" customWidth="1"/>
    <col min="4756" max="4756" width="11.6640625" bestFit="1" customWidth="1"/>
    <col min="4757" max="4757" width="9" customWidth="1"/>
    <col min="4758" max="4758" width="11.6640625" bestFit="1" customWidth="1"/>
    <col min="4759" max="4759" width="9" customWidth="1"/>
    <col min="4760" max="4760" width="11.6640625" bestFit="1" customWidth="1"/>
    <col min="4761" max="4761" width="9" customWidth="1"/>
    <col min="4762" max="4762" width="11.6640625" bestFit="1" customWidth="1"/>
    <col min="4763" max="4763" width="8.6640625" customWidth="1"/>
    <col min="4764" max="4764" width="10.6640625" customWidth="1"/>
    <col min="4765" max="4765" width="8.6640625" customWidth="1"/>
    <col min="4766" max="4766" width="10.6640625" customWidth="1"/>
    <col min="4767" max="4767" width="8.6640625" customWidth="1"/>
    <col min="4768" max="4768" width="10.6640625" customWidth="1"/>
    <col min="4769" max="4769" width="8.6640625" customWidth="1"/>
    <col min="4770" max="4770" width="10.6640625" customWidth="1"/>
    <col min="4771" max="4771" width="8" customWidth="1"/>
    <col min="4772" max="4772" width="10.6640625" customWidth="1"/>
    <col min="4773" max="4773" width="8.6640625" customWidth="1"/>
    <col min="4774" max="4774" width="10.6640625" customWidth="1"/>
    <col min="4775" max="4775" width="8" customWidth="1"/>
    <col min="4776" max="4776" width="10.6640625" customWidth="1"/>
    <col min="4777" max="4777" width="8" customWidth="1"/>
    <col min="4778" max="4778" width="10.6640625" customWidth="1"/>
    <col min="4779" max="4779" width="8.6640625" customWidth="1"/>
    <col min="4780" max="4780" width="10.6640625" customWidth="1"/>
    <col min="4781" max="4781" width="8" customWidth="1"/>
    <col min="4782" max="4782" width="10.6640625" customWidth="1"/>
    <col min="4783" max="4783" width="8" customWidth="1"/>
    <col min="4784" max="4784" width="10.6640625" customWidth="1"/>
    <col min="4785" max="4785" width="8" customWidth="1"/>
    <col min="4786" max="4786" width="10.6640625" customWidth="1"/>
    <col min="4787" max="4787" width="8.6640625" customWidth="1"/>
    <col min="4788" max="4788" width="10.6640625" customWidth="1"/>
    <col min="4789" max="4789" width="8.6640625" customWidth="1"/>
    <col min="4790" max="4790" width="10.6640625" customWidth="1"/>
    <col min="4791" max="4791" width="8.6640625" customWidth="1"/>
    <col min="4792" max="4792" width="10.6640625" customWidth="1"/>
    <col min="4793" max="4793" width="8.6640625" customWidth="1"/>
    <col min="4794" max="4794" width="10.6640625" customWidth="1"/>
    <col min="4795" max="4795" width="8" customWidth="1"/>
    <col min="4796" max="4796" width="10.6640625" customWidth="1"/>
    <col min="4797" max="4797" width="8.6640625" customWidth="1"/>
    <col min="4798" max="4798" width="10.6640625" customWidth="1"/>
    <col min="4799" max="4799" width="8.6640625" customWidth="1"/>
    <col min="4800" max="4800" width="10.6640625" customWidth="1"/>
    <col min="4801" max="4801" width="8.6640625" customWidth="1"/>
    <col min="4802" max="4802" width="10.6640625" customWidth="1"/>
    <col min="4803" max="4803" width="8.6640625" customWidth="1"/>
    <col min="4804" max="4804" width="10.6640625" customWidth="1"/>
    <col min="4805" max="4805" width="8.6640625" customWidth="1"/>
    <col min="4806" max="4806" width="10.6640625" customWidth="1"/>
    <col min="4807" max="4807" width="8.6640625" customWidth="1"/>
    <col min="4808" max="4808" width="10.6640625" customWidth="1"/>
    <col min="4809" max="4809" width="8" customWidth="1"/>
    <col min="4810" max="4810" width="10.6640625" customWidth="1"/>
    <col min="4811" max="4811" width="8.6640625" customWidth="1"/>
    <col min="4812" max="4812" width="10.6640625" customWidth="1"/>
    <col min="4813" max="4813" width="8.6640625" customWidth="1"/>
    <col min="4814" max="4814" width="10.6640625" customWidth="1"/>
    <col min="4815" max="4815" width="8" customWidth="1"/>
    <col min="4816" max="4816" width="10.6640625" customWidth="1"/>
    <col min="4817" max="4817" width="8" customWidth="1"/>
    <col min="4818" max="4818" width="10.6640625" customWidth="1"/>
    <col min="4819" max="4819" width="8" customWidth="1"/>
    <col min="4820" max="4820" width="10.6640625" customWidth="1"/>
    <col min="4821" max="4821" width="8" customWidth="1"/>
    <col min="4822" max="4822" width="10.6640625" customWidth="1"/>
    <col min="4823" max="4823" width="8" customWidth="1"/>
    <col min="4824" max="4824" width="10.6640625" customWidth="1"/>
    <col min="4825" max="4825" width="8" customWidth="1"/>
    <col min="4826" max="4826" width="10.6640625" customWidth="1"/>
    <col min="4827" max="4827" width="9" customWidth="1"/>
    <col min="4828" max="4828" width="11.6640625" bestFit="1" customWidth="1"/>
    <col min="4829" max="4829" width="9" customWidth="1"/>
    <col min="4830" max="4830" width="11.6640625" bestFit="1" customWidth="1"/>
    <col min="4831" max="4831" width="9" customWidth="1"/>
    <col min="4832" max="4832" width="11.6640625" bestFit="1" customWidth="1"/>
    <col min="4833" max="4833" width="9" customWidth="1"/>
    <col min="4834" max="4834" width="11.6640625" bestFit="1" customWidth="1"/>
    <col min="4835" max="4835" width="9" customWidth="1"/>
    <col min="4836" max="4836" width="11.6640625" bestFit="1" customWidth="1"/>
    <col min="4837" max="4837" width="9" customWidth="1"/>
    <col min="4838" max="4838" width="11.6640625" bestFit="1" customWidth="1"/>
    <col min="4839" max="4839" width="9" customWidth="1"/>
    <col min="4840" max="4840" width="11.6640625" bestFit="1" customWidth="1"/>
    <col min="4841" max="4841" width="9" customWidth="1"/>
    <col min="4842" max="4842" width="11.6640625" bestFit="1" customWidth="1"/>
    <col min="4843" max="4843" width="9" customWidth="1"/>
    <col min="4844" max="4844" width="11.6640625" bestFit="1" customWidth="1"/>
    <col min="4845" max="4845" width="9" customWidth="1"/>
    <col min="4846" max="4846" width="11.6640625" bestFit="1" customWidth="1"/>
    <col min="4847" max="4847" width="9" customWidth="1"/>
    <col min="4848" max="4848" width="11.6640625" bestFit="1" customWidth="1"/>
    <col min="4849" max="4849" width="9" customWidth="1"/>
    <col min="4850" max="4850" width="11.6640625" bestFit="1" customWidth="1"/>
    <col min="4851" max="4851" width="9" customWidth="1"/>
    <col min="4852" max="4852" width="11.6640625" bestFit="1" customWidth="1"/>
    <col min="4853" max="4853" width="9" customWidth="1"/>
    <col min="4854" max="4854" width="11.6640625" bestFit="1" customWidth="1"/>
    <col min="4855" max="4855" width="9" customWidth="1"/>
    <col min="4856" max="4856" width="11.6640625" bestFit="1" customWidth="1"/>
    <col min="4857" max="4857" width="9" customWidth="1"/>
    <col min="4858" max="4858" width="11.6640625" bestFit="1" customWidth="1"/>
    <col min="4859" max="4859" width="9" customWidth="1"/>
    <col min="4860" max="4860" width="11.6640625" bestFit="1" customWidth="1"/>
    <col min="4861" max="4861" width="9" customWidth="1"/>
    <col min="4862" max="4862" width="11.6640625" bestFit="1" customWidth="1"/>
    <col min="4863" max="4863" width="9" customWidth="1"/>
    <col min="4864" max="4864" width="11.6640625" bestFit="1" customWidth="1"/>
    <col min="4865" max="4865" width="9" customWidth="1"/>
    <col min="4866" max="4866" width="11.6640625" bestFit="1" customWidth="1"/>
    <col min="4867" max="4867" width="9" customWidth="1"/>
    <col min="4868" max="4868" width="11.6640625" bestFit="1" customWidth="1"/>
    <col min="4869" max="4869" width="9" customWidth="1"/>
    <col min="4870" max="4870" width="11.6640625" bestFit="1" customWidth="1"/>
    <col min="4871" max="4871" width="9" customWidth="1"/>
    <col min="4872" max="4872" width="11.6640625" bestFit="1" customWidth="1"/>
    <col min="4873" max="4873" width="9" customWidth="1"/>
    <col min="4874" max="4874" width="11.6640625" bestFit="1" customWidth="1"/>
    <col min="4875" max="4875" width="9" customWidth="1"/>
    <col min="4876" max="4876" width="11.6640625" bestFit="1" customWidth="1"/>
    <col min="4877" max="4877" width="9" customWidth="1"/>
    <col min="4878" max="4878" width="11.6640625" bestFit="1" customWidth="1"/>
    <col min="4879" max="4879" width="9" customWidth="1"/>
    <col min="4880" max="4880" width="11.6640625" bestFit="1" customWidth="1"/>
    <col min="4881" max="4881" width="9" customWidth="1"/>
    <col min="4882" max="4882" width="11.6640625" bestFit="1" customWidth="1"/>
    <col min="4883" max="4883" width="9" customWidth="1"/>
    <col min="4884" max="4884" width="11.6640625" bestFit="1" customWidth="1"/>
    <col min="4885" max="4885" width="9" customWidth="1"/>
    <col min="4886" max="4886" width="11.6640625" bestFit="1" customWidth="1"/>
    <col min="4887" max="4887" width="9" customWidth="1"/>
    <col min="4888" max="4888" width="11.6640625" bestFit="1" customWidth="1"/>
    <col min="4889" max="4889" width="9" customWidth="1"/>
    <col min="4890" max="4890" width="11.6640625" bestFit="1" customWidth="1"/>
    <col min="4891" max="4891" width="9" customWidth="1"/>
    <col min="4892" max="4892" width="11.6640625" bestFit="1" customWidth="1"/>
    <col min="4893" max="4893" width="9" customWidth="1"/>
    <col min="4894" max="4894" width="11.6640625" bestFit="1" customWidth="1"/>
    <col min="4895" max="4895" width="9" customWidth="1"/>
    <col min="4896" max="4896" width="11.6640625" bestFit="1" customWidth="1"/>
    <col min="4897" max="4897" width="9" customWidth="1"/>
    <col min="4898" max="4898" width="11.6640625" bestFit="1" customWidth="1"/>
    <col min="4899" max="4899" width="9" customWidth="1"/>
    <col min="4900" max="4900" width="11.6640625" bestFit="1" customWidth="1"/>
    <col min="4901" max="4901" width="9" customWidth="1"/>
    <col min="4902" max="4902" width="11.6640625" bestFit="1" customWidth="1"/>
    <col min="4903" max="4903" width="9" customWidth="1"/>
    <col min="4904" max="4904" width="11.6640625" bestFit="1" customWidth="1"/>
    <col min="4905" max="4905" width="9" customWidth="1"/>
    <col min="4906" max="4906" width="11.6640625" bestFit="1" customWidth="1"/>
    <col min="4907" max="4907" width="9" customWidth="1"/>
    <col min="4908" max="4908" width="11.6640625" bestFit="1" customWidth="1"/>
    <col min="4909" max="4909" width="9" customWidth="1"/>
    <col min="4910" max="4910" width="11.6640625" bestFit="1" customWidth="1"/>
    <col min="4911" max="4911" width="9" customWidth="1"/>
    <col min="4912" max="4912" width="11.6640625" bestFit="1" customWidth="1"/>
    <col min="4913" max="4913" width="9" customWidth="1"/>
    <col min="4914" max="4914" width="11.6640625" bestFit="1" customWidth="1"/>
    <col min="4915" max="4915" width="9" customWidth="1"/>
    <col min="4916" max="4916" width="11.6640625" bestFit="1" customWidth="1"/>
    <col min="4917" max="4917" width="9" customWidth="1"/>
    <col min="4918" max="4918" width="11.6640625" bestFit="1" customWidth="1"/>
    <col min="4919" max="4919" width="9" customWidth="1"/>
    <col min="4920" max="4920" width="11.6640625" bestFit="1" customWidth="1"/>
    <col min="4921" max="4921" width="9" customWidth="1"/>
    <col min="4922" max="4922" width="11.6640625" bestFit="1" customWidth="1"/>
    <col min="4923" max="4923" width="9" customWidth="1"/>
    <col min="4924" max="4924" width="11.6640625" bestFit="1" customWidth="1"/>
    <col min="4925" max="4925" width="9" customWidth="1"/>
    <col min="4926" max="4926" width="11.6640625" bestFit="1" customWidth="1"/>
    <col min="4927" max="4927" width="9" customWidth="1"/>
    <col min="4928" max="4928" width="11.6640625" bestFit="1" customWidth="1"/>
    <col min="4929" max="4929" width="9" customWidth="1"/>
    <col min="4930" max="4930" width="11.6640625" bestFit="1" customWidth="1"/>
    <col min="4931" max="4931" width="9" customWidth="1"/>
    <col min="4932" max="4932" width="11.6640625" bestFit="1" customWidth="1"/>
    <col min="4933" max="4933" width="9" customWidth="1"/>
    <col min="4934" max="4934" width="11.6640625" bestFit="1" customWidth="1"/>
    <col min="4935" max="4935" width="9" customWidth="1"/>
    <col min="4936" max="4936" width="11.6640625" bestFit="1" customWidth="1"/>
    <col min="4937" max="4937" width="9" customWidth="1"/>
    <col min="4938" max="4938" width="11.6640625" bestFit="1" customWidth="1"/>
    <col min="4939" max="4939" width="9" customWidth="1"/>
    <col min="4940" max="4940" width="11.6640625" bestFit="1" customWidth="1"/>
    <col min="4941" max="4941" width="9" customWidth="1"/>
    <col min="4942" max="4942" width="11.6640625" bestFit="1" customWidth="1"/>
    <col min="4943" max="4943" width="9" customWidth="1"/>
    <col min="4944" max="4944" width="11.6640625" bestFit="1" customWidth="1"/>
    <col min="4945" max="4945" width="9" customWidth="1"/>
    <col min="4946" max="4946" width="11.6640625" bestFit="1" customWidth="1"/>
    <col min="4947" max="4947" width="9" customWidth="1"/>
    <col min="4948" max="4948" width="11.6640625" bestFit="1" customWidth="1"/>
    <col min="4949" max="4949" width="9" customWidth="1"/>
    <col min="4950" max="4950" width="11.6640625" bestFit="1" customWidth="1"/>
    <col min="4951" max="4951" width="9" customWidth="1"/>
    <col min="4952" max="4952" width="11.6640625" bestFit="1" customWidth="1"/>
    <col min="4953" max="4953" width="9" customWidth="1"/>
    <col min="4954" max="4954" width="11.6640625" bestFit="1" customWidth="1"/>
    <col min="4955" max="4955" width="9" customWidth="1"/>
    <col min="4956" max="4956" width="11.6640625" bestFit="1" customWidth="1"/>
    <col min="4957" max="4957" width="9" customWidth="1"/>
    <col min="4958" max="4958" width="11.6640625" bestFit="1" customWidth="1"/>
    <col min="4959" max="4959" width="9" customWidth="1"/>
    <col min="4960" max="4960" width="11.6640625" bestFit="1" customWidth="1"/>
    <col min="4961" max="4961" width="9" customWidth="1"/>
    <col min="4962" max="4962" width="11.6640625" bestFit="1" customWidth="1"/>
    <col min="4963" max="4963" width="9" customWidth="1"/>
    <col min="4964" max="4964" width="11.6640625" bestFit="1" customWidth="1"/>
    <col min="4965" max="4965" width="9" customWidth="1"/>
    <col min="4966" max="4966" width="11.6640625" bestFit="1" customWidth="1"/>
    <col min="4967" max="4967" width="9" customWidth="1"/>
    <col min="4968" max="4968" width="11.6640625" bestFit="1" customWidth="1"/>
    <col min="4969" max="4969" width="9" customWidth="1"/>
    <col min="4970" max="4970" width="11.6640625" bestFit="1" customWidth="1"/>
    <col min="4971" max="4971" width="9" customWidth="1"/>
    <col min="4972" max="4972" width="11.6640625" bestFit="1" customWidth="1"/>
    <col min="4973" max="4973" width="9" customWidth="1"/>
    <col min="4974" max="4974" width="11.6640625" bestFit="1" customWidth="1"/>
    <col min="4975" max="4975" width="9" customWidth="1"/>
    <col min="4976" max="4976" width="11.6640625" bestFit="1" customWidth="1"/>
    <col min="4977" max="4977" width="9" customWidth="1"/>
    <col min="4978" max="4978" width="11.6640625" bestFit="1" customWidth="1"/>
    <col min="4979" max="4979" width="9" customWidth="1"/>
    <col min="4980" max="4980" width="11.6640625" bestFit="1" customWidth="1"/>
    <col min="4981" max="4981" width="9" customWidth="1"/>
    <col min="4982" max="4982" width="11.6640625" bestFit="1" customWidth="1"/>
    <col min="4983" max="4983" width="9" customWidth="1"/>
    <col min="4984" max="4984" width="11.6640625" bestFit="1" customWidth="1"/>
    <col min="4985" max="4985" width="9" customWidth="1"/>
    <col min="4986" max="4986" width="11.6640625" bestFit="1" customWidth="1"/>
    <col min="4987" max="4987" width="9" customWidth="1"/>
    <col min="4988" max="4988" width="11.6640625" bestFit="1" customWidth="1"/>
    <col min="4989" max="4989" width="9" customWidth="1"/>
    <col min="4990" max="4990" width="11.6640625" bestFit="1" customWidth="1"/>
    <col min="4991" max="4991" width="9" customWidth="1"/>
    <col min="4992" max="4992" width="11.6640625" bestFit="1" customWidth="1"/>
    <col min="4993" max="4993" width="9" customWidth="1"/>
    <col min="4994" max="4994" width="11.6640625" bestFit="1" customWidth="1"/>
    <col min="4995" max="4995" width="9" customWidth="1"/>
    <col min="4996" max="4996" width="11.6640625" bestFit="1" customWidth="1"/>
    <col min="4997" max="4997" width="9" customWidth="1"/>
    <col min="4998" max="4998" width="11.6640625" bestFit="1" customWidth="1"/>
    <col min="4999" max="4999" width="9" customWidth="1"/>
    <col min="5000" max="5000" width="11.6640625" bestFit="1" customWidth="1"/>
    <col min="5001" max="5001" width="9" customWidth="1"/>
    <col min="5002" max="5002" width="11.6640625" bestFit="1" customWidth="1"/>
    <col min="5003" max="5003" width="9" customWidth="1"/>
    <col min="5004" max="5004" width="11.6640625" bestFit="1" customWidth="1"/>
    <col min="5005" max="5005" width="9" customWidth="1"/>
    <col min="5006" max="5006" width="11.6640625" bestFit="1" customWidth="1"/>
    <col min="5007" max="5007" width="8" customWidth="1"/>
    <col min="5008" max="5008" width="10.6640625" customWidth="1"/>
    <col min="5009" max="5009" width="8" customWidth="1"/>
    <col min="5010" max="5010" width="10.6640625" customWidth="1"/>
    <col min="5011" max="5011" width="8.6640625" customWidth="1"/>
    <col min="5012" max="5012" width="10.6640625" customWidth="1"/>
    <col min="5013" max="5013" width="8.6640625" customWidth="1"/>
    <col min="5014" max="5014" width="10.6640625" customWidth="1"/>
    <col min="5015" max="5015" width="8" customWidth="1"/>
    <col min="5016" max="5016" width="10.6640625" customWidth="1"/>
    <col min="5017" max="5017" width="8" customWidth="1"/>
    <col min="5018" max="5018" width="10.6640625" customWidth="1"/>
    <col min="5019" max="5019" width="8" customWidth="1"/>
    <col min="5020" max="5020" width="10.6640625" customWidth="1"/>
    <col min="5021" max="5021" width="8" customWidth="1"/>
    <col min="5022" max="5022" width="10.6640625" customWidth="1"/>
    <col min="5023" max="5023" width="8" customWidth="1"/>
    <col min="5024" max="5024" width="10.6640625" customWidth="1"/>
    <col min="5025" max="5025" width="8.6640625" customWidth="1"/>
    <col min="5026" max="5026" width="10.6640625" customWidth="1"/>
    <col min="5027" max="5027" width="8" customWidth="1"/>
    <col min="5028" max="5028" width="10.6640625" customWidth="1"/>
    <col min="5029" max="5029" width="8" customWidth="1"/>
    <col min="5030" max="5030" width="10.6640625" customWidth="1"/>
    <col min="5031" max="5031" width="8" customWidth="1"/>
    <col min="5032" max="5032" width="10.6640625" customWidth="1"/>
    <col min="5033" max="5033" width="8" customWidth="1"/>
    <col min="5034" max="5034" width="10.6640625" customWidth="1"/>
    <col min="5035" max="5035" width="8" customWidth="1"/>
    <col min="5036" max="5036" width="10.6640625" customWidth="1"/>
    <col min="5037" max="5037" width="8.6640625" customWidth="1"/>
    <col min="5038" max="5038" width="10.6640625" customWidth="1"/>
    <col min="5039" max="5039" width="8" customWidth="1"/>
    <col min="5040" max="5040" width="10.6640625" customWidth="1"/>
    <col min="5041" max="5041" width="8" customWidth="1"/>
    <col min="5042" max="5042" width="10.6640625" customWidth="1"/>
    <col min="5043" max="5043" width="8" customWidth="1"/>
    <col min="5044" max="5044" width="10.6640625" customWidth="1"/>
    <col min="5045" max="5045" width="8.6640625" customWidth="1"/>
    <col min="5046" max="5046" width="10.6640625" customWidth="1"/>
    <col min="5047" max="5047" width="8.6640625" customWidth="1"/>
    <col min="5048" max="5048" width="10.6640625" customWidth="1"/>
    <col min="5049" max="5049" width="8" customWidth="1"/>
    <col min="5050" max="5050" width="10.6640625" customWidth="1"/>
    <col min="5051" max="5051" width="8" customWidth="1"/>
    <col min="5052" max="5052" width="10.6640625" customWidth="1"/>
    <col min="5053" max="5053" width="8" customWidth="1"/>
    <col min="5054" max="5054" width="10.6640625" customWidth="1"/>
    <col min="5055" max="5055" width="8.6640625" customWidth="1"/>
    <col min="5056" max="5056" width="10.6640625" customWidth="1"/>
    <col min="5057" max="5057" width="8" customWidth="1"/>
    <col min="5058" max="5058" width="10.6640625" customWidth="1"/>
    <col min="5059" max="5059" width="8.6640625" customWidth="1"/>
    <col min="5060" max="5060" width="10.6640625" customWidth="1"/>
    <col min="5061" max="5061" width="8.6640625" customWidth="1"/>
    <col min="5062" max="5062" width="10.6640625" customWidth="1"/>
    <col min="5063" max="5063" width="8.6640625" customWidth="1"/>
    <col min="5064" max="5064" width="10.6640625" customWidth="1"/>
    <col min="5065" max="5065" width="8.6640625" customWidth="1"/>
    <col min="5066" max="5066" width="10.6640625" customWidth="1"/>
    <col min="5067" max="5067" width="8" customWidth="1"/>
    <col min="5068" max="5068" width="10.6640625" customWidth="1"/>
    <col min="5069" max="5069" width="8.6640625" customWidth="1"/>
    <col min="5070" max="5070" width="10.6640625" customWidth="1"/>
    <col min="5071" max="5071" width="8" customWidth="1"/>
    <col min="5072" max="5072" width="10.6640625" customWidth="1"/>
    <col min="5073" max="5073" width="8" customWidth="1"/>
    <col min="5074" max="5074" width="10.6640625" customWidth="1"/>
    <col min="5075" max="5075" width="8.6640625" customWidth="1"/>
    <col min="5076" max="5076" width="10.6640625" customWidth="1"/>
    <col min="5077" max="5077" width="8" customWidth="1"/>
    <col min="5078" max="5078" width="10.6640625" customWidth="1"/>
    <col min="5079" max="5079" width="9" customWidth="1"/>
    <col min="5080" max="5080" width="11.6640625" bestFit="1" customWidth="1"/>
    <col min="5081" max="5081" width="9" customWidth="1"/>
    <col min="5082" max="5082" width="11.6640625" bestFit="1" customWidth="1"/>
    <col min="5083" max="5083" width="9" customWidth="1"/>
    <col min="5084" max="5084" width="11.6640625" bestFit="1" customWidth="1"/>
    <col min="5085" max="5085" width="9" customWidth="1"/>
    <col min="5086" max="5086" width="11.6640625" bestFit="1" customWidth="1"/>
    <col min="5087" max="5087" width="9" customWidth="1"/>
    <col min="5088" max="5088" width="11.6640625" bestFit="1" customWidth="1"/>
    <col min="5089" max="5089" width="9" customWidth="1"/>
    <col min="5090" max="5090" width="11.6640625" bestFit="1" customWidth="1"/>
    <col min="5091" max="5091" width="9" customWidth="1"/>
    <col min="5092" max="5092" width="11.6640625" bestFit="1" customWidth="1"/>
    <col min="5093" max="5093" width="9" customWidth="1"/>
    <col min="5094" max="5094" width="11.6640625" bestFit="1" customWidth="1"/>
    <col min="5095" max="5095" width="9" customWidth="1"/>
    <col min="5096" max="5096" width="11.6640625" bestFit="1" customWidth="1"/>
    <col min="5097" max="5097" width="9" customWidth="1"/>
    <col min="5098" max="5098" width="11.6640625" bestFit="1" customWidth="1"/>
    <col min="5099" max="5099" width="9" customWidth="1"/>
    <col min="5100" max="5100" width="11.6640625" bestFit="1" customWidth="1"/>
    <col min="5101" max="5101" width="9" customWidth="1"/>
    <col min="5102" max="5102" width="11.6640625" bestFit="1" customWidth="1"/>
    <col min="5103" max="5103" width="9" customWidth="1"/>
    <col min="5104" max="5104" width="11.6640625" bestFit="1" customWidth="1"/>
    <col min="5105" max="5105" width="9" customWidth="1"/>
    <col min="5106" max="5106" width="11.6640625" bestFit="1" customWidth="1"/>
    <col min="5107" max="5107" width="9" customWidth="1"/>
    <col min="5108" max="5108" width="11.6640625" bestFit="1" customWidth="1"/>
    <col min="5109" max="5109" width="9" customWidth="1"/>
    <col min="5110" max="5110" width="11.6640625" bestFit="1" customWidth="1"/>
    <col min="5111" max="5111" width="9" customWidth="1"/>
    <col min="5112" max="5112" width="11.6640625" bestFit="1" customWidth="1"/>
    <col min="5113" max="5113" width="9" customWidth="1"/>
    <col min="5114" max="5114" width="11.6640625" bestFit="1" customWidth="1"/>
    <col min="5115" max="5115" width="9" customWidth="1"/>
    <col min="5116" max="5116" width="11.6640625" bestFit="1" customWidth="1"/>
    <col min="5117" max="5117" width="9" customWidth="1"/>
    <col min="5118" max="5118" width="11.6640625" bestFit="1" customWidth="1"/>
    <col min="5119" max="5119" width="9" customWidth="1"/>
    <col min="5120" max="5120" width="11.6640625" bestFit="1" customWidth="1"/>
    <col min="5121" max="5121" width="9" customWidth="1"/>
    <col min="5122" max="5122" width="11.6640625" bestFit="1" customWidth="1"/>
    <col min="5123" max="5123" width="9" customWidth="1"/>
    <col min="5124" max="5124" width="11.6640625" bestFit="1" customWidth="1"/>
    <col min="5125" max="5125" width="9" customWidth="1"/>
    <col min="5126" max="5126" width="11.6640625" bestFit="1" customWidth="1"/>
    <col min="5127" max="5127" width="9" customWidth="1"/>
    <col min="5128" max="5128" width="11.6640625" bestFit="1" customWidth="1"/>
    <col min="5129" max="5129" width="9" customWidth="1"/>
    <col min="5130" max="5130" width="11.6640625" bestFit="1" customWidth="1"/>
    <col min="5131" max="5131" width="9" customWidth="1"/>
    <col min="5132" max="5132" width="11.6640625" bestFit="1" customWidth="1"/>
    <col min="5133" max="5133" width="9" customWidth="1"/>
    <col min="5134" max="5134" width="11.6640625" bestFit="1" customWidth="1"/>
    <col min="5135" max="5135" width="9" customWidth="1"/>
    <col min="5136" max="5136" width="11.6640625" bestFit="1" customWidth="1"/>
    <col min="5137" max="5137" width="9" customWidth="1"/>
    <col min="5138" max="5138" width="11.6640625" bestFit="1" customWidth="1"/>
    <col min="5139" max="5139" width="9" customWidth="1"/>
    <col min="5140" max="5140" width="11.6640625" bestFit="1" customWidth="1"/>
    <col min="5141" max="5141" width="9" customWidth="1"/>
    <col min="5142" max="5142" width="11.6640625" bestFit="1" customWidth="1"/>
    <col min="5143" max="5143" width="9" customWidth="1"/>
    <col min="5144" max="5144" width="11.6640625" bestFit="1" customWidth="1"/>
    <col min="5145" max="5145" width="9" customWidth="1"/>
    <col min="5146" max="5146" width="11.6640625" bestFit="1" customWidth="1"/>
    <col min="5147" max="5147" width="9" customWidth="1"/>
    <col min="5148" max="5148" width="11.6640625" bestFit="1" customWidth="1"/>
    <col min="5149" max="5149" width="9" customWidth="1"/>
    <col min="5150" max="5150" width="11.6640625" bestFit="1" customWidth="1"/>
    <col min="5151" max="5151" width="9" customWidth="1"/>
    <col min="5152" max="5152" width="11.6640625" bestFit="1" customWidth="1"/>
    <col min="5153" max="5153" width="9" customWidth="1"/>
    <col min="5154" max="5154" width="11.6640625" bestFit="1" customWidth="1"/>
    <col min="5155" max="5155" width="9" customWidth="1"/>
    <col min="5156" max="5156" width="11.6640625" bestFit="1" customWidth="1"/>
    <col min="5157" max="5157" width="9" customWidth="1"/>
    <col min="5158" max="5158" width="11.6640625" bestFit="1" customWidth="1"/>
    <col min="5159" max="5159" width="9" customWidth="1"/>
    <col min="5160" max="5160" width="11.6640625" bestFit="1" customWidth="1"/>
    <col min="5161" max="5161" width="9" customWidth="1"/>
    <col min="5162" max="5162" width="11.6640625" bestFit="1" customWidth="1"/>
    <col min="5163" max="5163" width="9" customWidth="1"/>
    <col min="5164" max="5164" width="11.6640625" bestFit="1" customWidth="1"/>
    <col min="5165" max="5165" width="9" customWidth="1"/>
    <col min="5166" max="5166" width="11.6640625" bestFit="1" customWidth="1"/>
    <col min="5167" max="5167" width="9" customWidth="1"/>
    <col min="5168" max="5168" width="11.6640625" bestFit="1" customWidth="1"/>
    <col min="5169" max="5169" width="9" customWidth="1"/>
    <col min="5170" max="5170" width="11.6640625" bestFit="1" customWidth="1"/>
    <col min="5171" max="5171" width="9" customWidth="1"/>
    <col min="5172" max="5172" width="11.6640625" bestFit="1" customWidth="1"/>
    <col min="5173" max="5173" width="9" customWidth="1"/>
    <col min="5174" max="5174" width="11.6640625" bestFit="1" customWidth="1"/>
    <col min="5175" max="5175" width="9" customWidth="1"/>
    <col min="5176" max="5176" width="11.6640625" bestFit="1" customWidth="1"/>
    <col min="5177" max="5177" width="9" customWidth="1"/>
    <col min="5178" max="5178" width="11.6640625" bestFit="1" customWidth="1"/>
    <col min="5179" max="5179" width="9" customWidth="1"/>
    <col min="5180" max="5180" width="11.6640625" bestFit="1" customWidth="1"/>
    <col min="5181" max="5181" width="9" customWidth="1"/>
    <col min="5182" max="5182" width="11.6640625" bestFit="1" customWidth="1"/>
    <col min="5183" max="5183" width="9" customWidth="1"/>
    <col min="5184" max="5184" width="11.6640625" bestFit="1" customWidth="1"/>
    <col min="5185" max="5185" width="9" customWidth="1"/>
    <col min="5186" max="5186" width="11.6640625" bestFit="1" customWidth="1"/>
    <col min="5187" max="5187" width="9" customWidth="1"/>
    <col min="5188" max="5188" width="11.6640625" bestFit="1" customWidth="1"/>
    <col min="5189" max="5189" width="9" customWidth="1"/>
    <col min="5190" max="5190" width="11.6640625" bestFit="1" customWidth="1"/>
    <col min="5191" max="5191" width="9" customWidth="1"/>
    <col min="5192" max="5192" width="11.6640625" bestFit="1" customWidth="1"/>
    <col min="5193" max="5193" width="9" customWidth="1"/>
    <col min="5194" max="5194" width="11.6640625" bestFit="1" customWidth="1"/>
    <col min="5195" max="5195" width="9" customWidth="1"/>
    <col min="5196" max="5196" width="11.6640625" bestFit="1" customWidth="1"/>
    <col min="5197" max="5197" width="9" customWidth="1"/>
    <col min="5198" max="5198" width="11.6640625" bestFit="1" customWidth="1"/>
    <col min="5199" max="5199" width="9" customWidth="1"/>
    <col min="5200" max="5200" width="11.6640625" bestFit="1" customWidth="1"/>
    <col min="5201" max="5201" width="9" customWidth="1"/>
    <col min="5202" max="5202" width="11.6640625" bestFit="1" customWidth="1"/>
    <col min="5203" max="5203" width="9" customWidth="1"/>
    <col min="5204" max="5204" width="11.6640625" bestFit="1" customWidth="1"/>
    <col min="5205" max="5205" width="8" customWidth="1"/>
    <col min="5206" max="5206" width="10.6640625" customWidth="1"/>
    <col min="5207" max="5207" width="8.6640625" customWidth="1"/>
    <col min="5208" max="5208" width="10.6640625" customWidth="1"/>
    <col min="5209" max="5209" width="8.6640625" customWidth="1"/>
    <col min="5210" max="5210" width="10.6640625" customWidth="1"/>
    <col min="5211" max="5211" width="8" customWidth="1"/>
    <col min="5212" max="5212" width="10.6640625" customWidth="1"/>
    <col min="5213" max="5213" width="8.6640625" customWidth="1"/>
    <col min="5214" max="5214" width="10.6640625" customWidth="1"/>
    <col min="5215" max="5215" width="8.6640625" customWidth="1"/>
    <col min="5216" max="5216" width="10.6640625" customWidth="1"/>
    <col min="5217" max="5217" width="8" customWidth="1"/>
    <col min="5218" max="5218" width="10.6640625" customWidth="1"/>
    <col min="5219" max="5219" width="8.6640625" customWidth="1"/>
    <col min="5220" max="5220" width="10.6640625" customWidth="1"/>
    <col min="5221" max="5221" width="8.6640625" customWidth="1"/>
    <col min="5222" max="5222" width="10.6640625" customWidth="1"/>
    <col min="5223" max="5223" width="8.6640625" customWidth="1"/>
    <col min="5224" max="5224" width="10.6640625" customWidth="1"/>
    <col min="5225" max="5225" width="8.6640625" customWidth="1"/>
    <col min="5226" max="5226" width="10.6640625" customWidth="1"/>
    <col min="5227" max="5227" width="8" customWidth="1"/>
    <col min="5228" max="5228" width="10.6640625" customWidth="1"/>
    <col min="5229" max="5229" width="8.6640625" customWidth="1"/>
    <col min="5230" max="5230" width="10.6640625" customWidth="1"/>
    <col min="5231" max="5231" width="8.6640625" customWidth="1"/>
    <col min="5232" max="5232" width="10.6640625" customWidth="1"/>
    <col min="5233" max="5233" width="8" customWidth="1"/>
    <col min="5234" max="5234" width="10.6640625" customWidth="1"/>
    <col min="5235" max="5235" width="8.6640625" customWidth="1"/>
    <col min="5236" max="5236" width="10.6640625" customWidth="1"/>
    <col min="5237" max="5237" width="8.6640625" customWidth="1"/>
    <col min="5238" max="5238" width="10.6640625" customWidth="1"/>
    <col min="5239" max="5239" width="8" customWidth="1"/>
    <col min="5240" max="5240" width="10.6640625" customWidth="1"/>
    <col min="5241" max="5241" width="8.6640625" customWidth="1"/>
    <col min="5242" max="5242" width="10.6640625" customWidth="1"/>
    <col min="5243" max="5243" width="8" customWidth="1"/>
    <col min="5244" max="5244" width="10.6640625" customWidth="1"/>
    <col min="5245" max="5245" width="8" customWidth="1"/>
    <col min="5246" max="5246" width="10.6640625" customWidth="1"/>
    <col min="5247" max="5247" width="8" customWidth="1"/>
    <col min="5248" max="5248" width="10.6640625" customWidth="1"/>
    <col min="5249" max="5249" width="8" customWidth="1"/>
    <col min="5250" max="5250" width="10.6640625" customWidth="1"/>
    <col min="5251" max="5251" width="8" customWidth="1"/>
    <col min="5252" max="5252" width="10.6640625" customWidth="1"/>
    <col min="5253" max="5253" width="8.6640625" customWidth="1"/>
    <col min="5254" max="5254" width="10.6640625" customWidth="1"/>
    <col min="5255" max="5255" width="8.6640625" customWidth="1"/>
    <col min="5256" max="5256" width="10.6640625" customWidth="1"/>
    <col min="5257" max="5257" width="9" customWidth="1"/>
    <col min="5258" max="5258" width="11.6640625" bestFit="1" customWidth="1"/>
    <col min="5259" max="5259" width="9" customWidth="1"/>
    <col min="5260" max="5260" width="11.6640625" bestFit="1" customWidth="1"/>
    <col min="5261" max="5261" width="9" customWidth="1"/>
    <col min="5262" max="5262" width="11.6640625" bestFit="1" customWidth="1"/>
    <col min="5263" max="5263" width="9" customWidth="1"/>
    <col min="5264" max="5264" width="11.6640625" bestFit="1" customWidth="1"/>
    <col min="5265" max="5265" width="9" customWidth="1"/>
    <col min="5266" max="5266" width="11.6640625" bestFit="1" customWidth="1"/>
    <col min="5267" max="5267" width="9" customWidth="1"/>
    <col min="5268" max="5268" width="11.6640625" bestFit="1" customWidth="1"/>
    <col min="5269" max="5269" width="9" customWidth="1"/>
    <col min="5270" max="5270" width="11.6640625" bestFit="1" customWidth="1"/>
    <col min="5271" max="5271" width="9" customWidth="1"/>
    <col min="5272" max="5272" width="11.6640625" bestFit="1" customWidth="1"/>
    <col min="5273" max="5273" width="9" customWidth="1"/>
    <col min="5274" max="5274" width="11.6640625" bestFit="1" customWidth="1"/>
    <col min="5275" max="5275" width="9" customWidth="1"/>
    <col min="5276" max="5276" width="11.6640625" bestFit="1" customWidth="1"/>
    <col min="5277" max="5277" width="9" customWidth="1"/>
    <col min="5278" max="5278" width="11.6640625" bestFit="1" customWidth="1"/>
    <col min="5279" max="5279" width="9" customWidth="1"/>
    <col min="5280" max="5280" width="11.6640625" bestFit="1" customWidth="1"/>
    <col min="5281" max="5281" width="9" customWidth="1"/>
    <col min="5282" max="5282" width="11.6640625" bestFit="1" customWidth="1"/>
    <col min="5283" max="5283" width="9" customWidth="1"/>
    <col min="5284" max="5284" width="11.6640625" bestFit="1" customWidth="1"/>
    <col min="5285" max="5285" width="9" customWidth="1"/>
    <col min="5286" max="5286" width="11.6640625" bestFit="1" customWidth="1"/>
    <col min="5287" max="5287" width="9" customWidth="1"/>
    <col min="5288" max="5288" width="11.6640625" bestFit="1" customWidth="1"/>
    <col min="5289" max="5289" width="9" customWidth="1"/>
    <col min="5290" max="5290" width="11.6640625" bestFit="1" customWidth="1"/>
    <col min="5291" max="5291" width="9" customWidth="1"/>
    <col min="5292" max="5292" width="11.6640625" bestFit="1" customWidth="1"/>
    <col min="5293" max="5293" width="9" customWidth="1"/>
    <col min="5294" max="5294" width="11.6640625" bestFit="1" customWidth="1"/>
    <col min="5295" max="5295" width="9" customWidth="1"/>
    <col min="5296" max="5296" width="11.6640625" bestFit="1" customWidth="1"/>
    <col min="5297" max="5297" width="9" customWidth="1"/>
    <col min="5298" max="5298" width="11.6640625" bestFit="1" customWidth="1"/>
    <col min="5299" max="5299" width="9" customWidth="1"/>
    <col min="5300" max="5300" width="11.6640625" bestFit="1" customWidth="1"/>
    <col min="5301" max="5301" width="9" customWidth="1"/>
    <col min="5302" max="5302" width="11.6640625" bestFit="1" customWidth="1"/>
    <col min="5303" max="5303" width="9" customWidth="1"/>
    <col min="5304" max="5304" width="11.6640625" bestFit="1" customWidth="1"/>
    <col min="5305" max="5305" width="9" customWidth="1"/>
    <col min="5306" max="5306" width="11.6640625" bestFit="1" customWidth="1"/>
    <col min="5307" max="5307" width="9" customWidth="1"/>
    <col min="5308" max="5308" width="11.6640625" bestFit="1" customWidth="1"/>
    <col min="5309" max="5309" width="9" customWidth="1"/>
    <col min="5310" max="5310" width="11.6640625" bestFit="1" customWidth="1"/>
    <col min="5311" max="5311" width="9" customWidth="1"/>
    <col min="5312" max="5312" width="11.6640625" bestFit="1" customWidth="1"/>
    <col min="5313" max="5313" width="9" customWidth="1"/>
    <col min="5314" max="5314" width="11.6640625" bestFit="1" customWidth="1"/>
    <col min="5315" max="5315" width="9" customWidth="1"/>
    <col min="5316" max="5316" width="11.6640625" bestFit="1" customWidth="1"/>
    <col min="5317" max="5317" width="9" customWidth="1"/>
    <col min="5318" max="5318" width="11.6640625" bestFit="1" customWidth="1"/>
    <col min="5319" max="5319" width="9" customWidth="1"/>
    <col min="5320" max="5320" width="11.6640625" bestFit="1" customWidth="1"/>
    <col min="5321" max="5321" width="9" customWidth="1"/>
    <col min="5322" max="5322" width="11.6640625" bestFit="1" customWidth="1"/>
    <col min="5323" max="5323" width="9" customWidth="1"/>
    <col min="5324" max="5324" width="11.6640625" bestFit="1" customWidth="1"/>
    <col min="5325" max="5325" width="9" customWidth="1"/>
    <col min="5326" max="5326" width="11.6640625" bestFit="1" customWidth="1"/>
    <col min="5327" max="5327" width="9" customWidth="1"/>
    <col min="5328" max="5328" width="11.6640625" bestFit="1" customWidth="1"/>
    <col min="5329" max="5329" width="9" customWidth="1"/>
    <col min="5330" max="5330" width="11.6640625" bestFit="1" customWidth="1"/>
    <col min="5331" max="5331" width="9" customWidth="1"/>
    <col min="5332" max="5332" width="11.6640625" bestFit="1" customWidth="1"/>
    <col min="5333" max="5333" width="9" customWidth="1"/>
    <col min="5334" max="5334" width="11.6640625" bestFit="1" customWidth="1"/>
    <col min="5335" max="5335" width="9" customWidth="1"/>
    <col min="5336" max="5336" width="11.6640625" bestFit="1" customWidth="1"/>
    <col min="5337" max="5337" width="9" customWidth="1"/>
    <col min="5338" max="5338" width="11.6640625" bestFit="1" customWidth="1"/>
    <col min="5339" max="5339" width="9" customWidth="1"/>
    <col min="5340" max="5340" width="11.6640625" bestFit="1" customWidth="1"/>
    <col min="5341" max="5341" width="9" customWidth="1"/>
    <col min="5342" max="5342" width="11.6640625" bestFit="1" customWidth="1"/>
    <col min="5343" max="5343" width="9" customWidth="1"/>
    <col min="5344" max="5344" width="11.6640625" bestFit="1" customWidth="1"/>
    <col min="5345" max="5345" width="9" customWidth="1"/>
    <col min="5346" max="5346" width="11.6640625" bestFit="1" customWidth="1"/>
    <col min="5347" max="5347" width="9" customWidth="1"/>
    <col min="5348" max="5348" width="11.6640625" bestFit="1" customWidth="1"/>
    <col min="5349" max="5349" width="9" customWidth="1"/>
    <col min="5350" max="5350" width="11.6640625" bestFit="1" customWidth="1"/>
    <col min="5351" max="5351" width="9" customWidth="1"/>
    <col min="5352" max="5352" width="11.6640625" bestFit="1" customWidth="1"/>
    <col min="5353" max="5353" width="9" customWidth="1"/>
    <col min="5354" max="5354" width="11.6640625" bestFit="1" customWidth="1"/>
    <col min="5355" max="5355" width="9" customWidth="1"/>
    <col min="5356" max="5356" width="11.6640625" bestFit="1" customWidth="1"/>
    <col min="5357" max="5357" width="9" customWidth="1"/>
    <col min="5358" max="5358" width="11.6640625" bestFit="1" customWidth="1"/>
    <col min="5359" max="5359" width="9" customWidth="1"/>
    <col min="5360" max="5360" width="11.6640625" bestFit="1" customWidth="1"/>
    <col min="5361" max="5361" width="9" customWidth="1"/>
    <col min="5362" max="5362" width="11.6640625" bestFit="1" customWidth="1"/>
    <col min="5363" max="5363" width="9" customWidth="1"/>
    <col min="5364" max="5364" width="11.6640625" bestFit="1" customWidth="1"/>
    <col min="5365" max="5365" width="9" customWidth="1"/>
    <col min="5366" max="5366" width="11.6640625" bestFit="1" customWidth="1"/>
    <col min="5367" max="5367" width="9" customWidth="1"/>
    <col min="5368" max="5368" width="11.6640625" bestFit="1" customWidth="1"/>
    <col min="5369" max="5369" width="9" customWidth="1"/>
    <col min="5370" max="5370" width="11.6640625" bestFit="1" customWidth="1"/>
    <col min="5371" max="5371" width="9" customWidth="1"/>
    <col min="5372" max="5372" width="11.6640625" bestFit="1" customWidth="1"/>
    <col min="5373" max="5373" width="9" customWidth="1"/>
    <col min="5374" max="5374" width="11.6640625" bestFit="1" customWidth="1"/>
    <col min="5375" max="5375" width="9" customWidth="1"/>
    <col min="5376" max="5376" width="11.6640625" bestFit="1" customWidth="1"/>
    <col min="5377" max="5377" width="9" customWidth="1"/>
    <col min="5378" max="5378" width="11.6640625" bestFit="1" customWidth="1"/>
    <col min="5379" max="5379" width="9" customWidth="1"/>
    <col min="5380" max="5380" width="11.6640625" bestFit="1" customWidth="1"/>
    <col min="5381" max="5381" width="9" customWidth="1"/>
    <col min="5382" max="5382" width="11.6640625" bestFit="1" customWidth="1"/>
    <col min="5383" max="5383" width="9" customWidth="1"/>
    <col min="5384" max="5384" width="11.6640625" bestFit="1" customWidth="1"/>
    <col min="5385" max="5385" width="8" customWidth="1"/>
    <col min="5386" max="5386" width="10.6640625" customWidth="1"/>
    <col min="5387" max="5387" width="8" customWidth="1"/>
    <col min="5388" max="5388" width="10.6640625" customWidth="1"/>
    <col min="5389" max="5389" width="8" customWidth="1"/>
    <col min="5390" max="5390" width="10.6640625" customWidth="1"/>
    <col min="5391" max="5391" width="8.6640625" customWidth="1"/>
    <col min="5392" max="5392" width="10.6640625" customWidth="1"/>
    <col min="5393" max="5393" width="8.6640625" customWidth="1"/>
    <col min="5394" max="5394" width="10.6640625" customWidth="1"/>
    <col min="5395" max="5395" width="8" customWidth="1"/>
    <col min="5396" max="5396" width="10.6640625" customWidth="1"/>
    <col min="5397" max="5397" width="8" customWidth="1"/>
    <col min="5398" max="5398" width="10.6640625" customWidth="1"/>
    <col min="5399" max="5399" width="8.6640625" customWidth="1"/>
    <col min="5400" max="5400" width="10.6640625" customWidth="1"/>
    <col min="5401" max="5401" width="8" customWidth="1"/>
    <col min="5402" max="5402" width="10.6640625" customWidth="1"/>
    <col min="5403" max="5403" width="8" customWidth="1"/>
    <col min="5404" max="5404" width="10.6640625" customWidth="1"/>
    <col min="5405" max="5405" width="8" customWidth="1"/>
    <col min="5406" max="5406" width="10.6640625" customWidth="1"/>
    <col min="5407" max="5407" width="8.6640625" customWidth="1"/>
    <col min="5408" max="5408" width="10.6640625" customWidth="1"/>
    <col min="5409" max="5409" width="8" customWidth="1"/>
    <col min="5410" max="5410" width="10.6640625" customWidth="1"/>
    <col min="5411" max="5411" width="8.6640625" customWidth="1"/>
    <col min="5412" max="5412" width="10.6640625" customWidth="1"/>
    <col min="5413" max="5413" width="8" customWidth="1"/>
    <col min="5414" max="5414" width="10.6640625" customWidth="1"/>
    <col min="5415" max="5415" width="8.6640625" customWidth="1"/>
    <col min="5416" max="5416" width="10.6640625" customWidth="1"/>
    <col min="5417" max="5417" width="8.6640625" customWidth="1"/>
    <col min="5418" max="5418" width="10.6640625" customWidth="1"/>
    <col min="5419" max="5419" width="8" customWidth="1"/>
    <col min="5420" max="5420" width="10.6640625" customWidth="1"/>
    <col min="5421" max="5421" width="8.6640625" customWidth="1"/>
    <col min="5422" max="5422" width="10.6640625" customWidth="1"/>
    <col min="5423" max="5423" width="8.6640625" customWidth="1"/>
    <col min="5424" max="5424" width="10.6640625" customWidth="1"/>
    <col min="5425" max="5425" width="8.6640625" customWidth="1"/>
    <col min="5426" max="5426" width="10.6640625" customWidth="1"/>
    <col min="5427" max="5427" width="8.6640625" customWidth="1"/>
    <col min="5428" max="5428" width="10.6640625" customWidth="1"/>
    <col min="5429" max="5429" width="8" customWidth="1"/>
    <col min="5430" max="5430" width="10.6640625" customWidth="1"/>
    <col min="5431" max="5431" width="8" customWidth="1"/>
    <col min="5432" max="5432" width="10.6640625" customWidth="1"/>
    <col min="5433" max="5433" width="8" customWidth="1"/>
    <col min="5434" max="5434" width="10.6640625" customWidth="1"/>
    <col min="5435" max="5435" width="8" customWidth="1"/>
    <col min="5436" max="5436" width="10.6640625" customWidth="1"/>
    <col min="5437" max="5437" width="8.6640625" customWidth="1"/>
    <col min="5438" max="5438" width="10.6640625" customWidth="1"/>
    <col min="5439" max="5439" width="8.6640625" customWidth="1"/>
    <col min="5440" max="5440" width="10.6640625" customWidth="1"/>
    <col min="5441" max="5441" width="8" customWidth="1"/>
    <col min="5442" max="5442" width="10.6640625" customWidth="1"/>
    <col min="5443" max="5443" width="9" customWidth="1"/>
    <col min="5444" max="5444" width="11.6640625" bestFit="1" customWidth="1"/>
    <col min="5445" max="5445" width="9" customWidth="1"/>
    <col min="5446" max="5446" width="11.6640625" bestFit="1" customWidth="1"/>
    <col min="5447" max="5447" width="9" customWidth="1"/>
    <col min="5448" max="5448" width="11.6640625" bestFit="1" customWidth="1"/>
    <col min="5449" max="5449" width="9" customWidth="1"/>
    <col min="5450" max="5450" width="11.6640625" bestFit="1" customWidth="1"/>
    <col min="5451" max="5451" width="9" customWidth="1"/>
    <col min="5452" max="5452" width="11.6640625" bestFit="1" customWidth="1"/>
    <col min="5453" max="5453" width="9" customWidth="1"/>
    <col min="5454" max="5454" width="11.6640625" bestFit="1" customWidth="1"/>
    <col min="5455" max="5455" width="9" customWidth="1"/>
    <col min="5456" max="5456" width="11.6640625" bestFit="1" customWidth="1"/>
    <col min="5457" max="5457" width="9" customWidth="1"/>
    <col min="5458" max="5458" width="11.6640625" bestFit="1" customWidth="1"/>
    <col min="5459" max="5459" width="9" customWidth="1"/>
    <col min="5460" max="5460" width="11.6640625" bestFit="1" customWidth="1"/>
    <col min="5461" max="5461" width="9" customWidth="1"/>
    <col min="5462" max="5462" width="11.6640625" bestFit="1" customWidth="1"/>
    <col min="5463" max="5463" width="9" customWidth="1"/>
    <col min="5464" max="5464" width="11.6640625" bestFit="1" customWidth="1"/>
    <col min="5465" max="5465" width="9" customWidth="1"/>
    <col min="5466" max="5466" width="11.6640625" bestFit="1" customWidth="1"/>
    <col min="5467" max="5467" width="9" customWidth="1"/>
    <col min="5468" max="5468" width="11.6640625" bestFit="1" customWidth="1"/>
    <col min="5469" max="5469" width="9" customWidth="1"/>
    <col min="5470" max="5470" width="11.6640625" bestFit="1" customWidth="1"/>
    <col min="5471" max="5471" width="9" customWidth="1"/>
    <col min="5472" max="5472" width="11.6640625" bestFit="1" customWidth="1"/>
    <col min="5473" max="5473" width="9" customWidth="1"/>
    <col min="5474" max="5474" width="11.6640625" bestFit="1" customWidth="1"/>
    <col min="5475" max="5475" width="9" customWidth="1"/>
    <col min="5476" max="5476" width="11.6640625" bestFit="1" customWidth="1"/>
    <col min="5477" max="5477" width="9" customWidth="1"/>
    <col min="5478" max="5478" width="11.6640625" bestFit="1" customWidth="1"/>
    <col min="5479" max="5479" width="9" customWidth="1"/>
    <col min="5480" max="5480" width="11.6640625" bestFit="1" customWidth="1"/>
    <col min="5481" max="5481" width="9" customWidth="1"/>
    <col min="5482" max="5482" width="11.6640625" bestFit="1" customWidth="1"/>
    <col min="5483" max="5483" width="9" customWidth="1"/>
    <col min="5484" max="5484" width="11.6640625" bestFit="1" customWidth="1"/>
    <col min="5485" max="5485" width="9" customWidth="1"/>
    <col min="5486" max="5486" width="11.6640625" bestFit="1" customWidth="1"/>
    <col min="5487" max="5487" width="9" customWidth="1"/>
    <col min="5488" max="5488" width="11.6640625" bestFit="1" customWidth="1"/>
    <col min="5489" max="5489" width="9" customWidth="1"/>
    <col min="5490" max="5490" width="11.6640625" bestFit="1" customWidth="1"/>
    <col min="5491" max="5491" width="9" customWidth="1"/>
    <col min="5492" max="5492" width="11.6640625" bestFit="1" customWidth="1"/>
    <col min="5493" max="5493" width="9" customWidth="1"/>
    <col min="5494" max="5494" width="11.6640625" bestFit="1" customWidth="1"/>
    <col min="5495" max="5495" width="9" customWidth="1"/>
    <col min="5496" max="5496" width="11.6640625" bestFit="1" customWidth="1"/>
    <col min="5497" max="5497" width="9" customWidth="1"/>
    <col min="5498" max="5498" width="11.6640625" bestFit="1" customWidth="1"/>
    <col min="5499" max="5499" width="9" customWidth="1"/>
    <col min="5500" max="5500" width="11.6640625" bestFit="1" customWidth="1"/>
    <col min="5501" max="5501" width="9" customWidth="1"/>
    <col min="5502" max="5502" width="11.6640625" bestFit="1" customWidth="1"/>
    <col min="5503" max="5503" width="9" customWidth="1"/>
    <col min="5504" max="5504" width="11.6640625" bestFit="1" customWidth="1"/>
    <col min="5505" max="5505" width="9" customWidth="1"/>
    <col min="5506" max="5506" width="11.6640625" bestFit="1" customWidth="1"/>
    <col min="5507" max="5507" width="9" customWidth="1"/>
    <col min="5508" max="5508" width="11.6640625" bestFit="1" customWidth="1"/>
    <col min="5509" max="5509" width="9" customWidth="1"/>
    <col min="5510" max="5510" width="11.6640625" bestFit="1" customWidth="1"/>
    <col min="5511" max="5511" width="9" customWidth="1"/>
    <col min="5512" max="5512" width="11.6640625" bestFit="1" customWidth="1"/>
    <col min="5513" max="5513" width="9" customWidth="1"/>
    <col min="5514" max="5514" width="11.6640625" bestFit="1" customWidth="1"/>
    <col min="5515" max="5515" width="9" customWidth="1"/>
    <col min="5516" max="5516" width="11.6640625" bestFit="1" customWidth="1"/>
    <col min="5517" max="5517" width="9" customWidth="1"/>
    <col min="5518" max="5518" width="11.6640625" bestFit="1" customWidth="1"/>
    <col min="5519" max="5519" width="9" customWidth="1"/>
    <col min="5520" max="5520" width="11.6640625" bestFit="1" customWidth="1"/>
    <col min="5521" max="5521" width="9" customWidth="1"/>
    <col min="5522" max="5522" width="11.6640625" bestFit="1" customWidth="1"/>
    <col min="5523" max="5523" width="9" customWidth="1"/>
    <col min="5524" max="5524" width="11.6640625" bestFit="1" customWidth="1"/>
    <col min="5525" max="5525" width="9" customWidth="1"/>
    <col min="5526" max="5526" width="11.6640625" bestFit="1" customWidth="1"/>
    <col min="5527" max="5527" width="9" customWidth="1"/>
    <col min="5528" max="5528" width="11.6640625" bestFit="1" customWidth="1"/>
    <col min="5529" max="5529" width="9" customWidth="1"/>
    <col min="5530" max="5530" width="11.6640625" bestFit="1" customWidth="1"/>
    <col min="5531" max="5531" width="9" customWidth="1"/>
    <col min="5532" max="5532" width="11.6640625" bestFit="1" customWidth="1"/>
    <col min="5533" max="5533" width="9" customWidth="1"/>
    <col min="5534" max="5534" width="11.6640625" bestFit="1" customWidth="1"/>
    <col min="5535" max="5535" width="9" customWidth="1"/>
    <col min="5536" max="5536" width="11.6640625" bestFit="1" customWidth="1"/>
    <col min="5537" max="5537" width="9" customWidth="1"/>
    <col min="5538" max="5538" width="11.6640625" bestFit="1" customWidth="1"/>
    <col min="5539" max="5539" width="9" customWidth="1"/>
    <col min="5540" max="5540" width="11.6640625" bestFit="1" customWidth="1"/>
    <col min="5541" max="5541" width="9" customWidth="1"/>
    <col min="5542" max="5542" width="11.6640625" bestFit="1" customWidth="1"/>
    <col min="5543" max="5543" width="9" customWidth="1"/>
    <col min="5544" max="5544" width="11.6640625" bestFit="1" customWidth="1"/>
    <col min="5545" max="5545" width="9" customWidth="1"/>
    <col min="5546" max="5546" width="11.6640625" bestFit="1" customWidth="1"/>
    <col min="5547" max="5547" width="9" customWidth="1"/>
    <col min="5548" max="5548" width="11.6640625" bestFit="1" customWidth="1"/>
    <col min="5549" max="5549" width="9" customWidth="1"/>
    <col min="5550" max="5550" width="11.6640625" bestFit="1" customWidth="1"/>
    <col min="5551" max="5551" width="9" customWidth="1"/>
    <col min="5552" max="5552" width="11.6640625" bestFit="1" customWidth="1"/>
    <col min="5553" max="5553" width="9" customWidth="1"/>
    <col min="5554" max="5554" width="11.6640625" bestFit="1" customWidth="1"/>
    <col min="5555" max="5555" width="9" customWidth="1"/>
    <col min="5556" max="5556" width="11.6640625" bestFit="1" customWidth="1"/>
    <col min="5557" max="5557" width="9" customWidth="1"/>
    <col min="5558" max="5558" width="11.6640625" bestFit="1" customWidth="1"/>
    <col min="5559" max="5559" width="9" customWidth="1"/>
    <col min="5560" max="5560" width="11.6640625" bestFit="1" customWidth="1"/>
    <col min="5561" max="5561" width="9" customWidth="1"/>
    <col min="5562" max="5562" width="11.6640625" bestFit="1" customWidth="1"/>
    <col min="5563" max="5563" width="9" customWidth="1"/>
    <col min="5564" max="5564" width="11.6640625" bestFit="1" customWidth="1"/>
    <col min="5565" max="5565" width="9" customWidth="1"/>
    <col min="5566" max="5566" width="11.6640625" bestFit="1" customWidth="1"/>
    <col min="5567" max="5567" width="9" customWidth="1"/>
    <col min="5568" max="5568" width="11.6640625" bestFit="1" customWidth="1"/>
    <col min="5569" max="5569" width="9" customWidth="1"/>
    <col min="5570" max="5570" width="11.6640625" bestFit="1" customWidth="1"/>
    <col min="5571" max="5571" width="9" customWidth="1"/>
    <col min="5572" max="5572" width="11.6640625" bestFit="1" customWidth="1"/>
    <col min="5573" max="5573" width="9" customWidth="1"/>
    <col min="5574" max="5574" width="11.6640625" bestFit="1" customWidth="1"/>
    <col min="5575" max="5575" width="9" customWidth="1"/>
    <col min="5576" max="5576" width="11.6640625" bestFit="1" customWidth="1"/>
    <col min="5577" max="5577" width="9" customWidth="1"/>
    <col min="5578" max="5578" width="11.6640625" bestFit="1" customWidth="1"/>
    <col min="5579" max="5579" width="9" customWidth="1"/>
    <col min="5580" max="5580" width="11.6640625" bestFit="1" customWidth="1"/>
    <col min="5581" max="5581" width="9" customWidth="1"/>
    <col min="5582" max="5582" width="11.6640625" bestFit="1" customWidth="1"/>
    <col min="5583" max="5583" width="9" customWidth="1"/>
    <col min="5584" max="5584" width="11.6640625" bestFit="1" customWidth="1"/>
    <col min="5585" max="5585" width="9" customWidth="1"/>
    <col min="5586" max="5586" width="11.6640625" bestFit="1" customWidth="1"/>
    <col min="5587" max="5587" width="9" customWidth="1"/>
    <col min="5588" max="5588" width="11.6640625" bestFit="1" customWidth="1"/>
    <col min="5589" max="5589" width="9" customWidth="1"/>
    <col min="5590" max="5590" width="11.6640625" bestFit="1" customWidth="1"/>
    <col min="5591" max="5591" width="9" customWidth="1"/>
    <col min="5592" max="5592" width="11.6640625" bestFit="1" customWidth="1"/>
    <col min="5593" max="5593" width="9" customWidth="1"/>
    <col min="5594" max="5594" width="11.6640625" bestFit="1" customWidth="1"/>
    <col min="5595" max="5595" width="9" customWidth="1"/>
    <col min="5596" max="5596" width="11.6640625" bestFit="1" customWidth="1"/>
    <col min="5597" max="5597" width="9" customWidth="1"/>
    <col min="5598" max="5598" width="11.6640625" bestFit="1" customWidth="1"/>
    <col min="5599" max="5599" width="9" customWidth="1"/>
    <col min="5600" max="5600" width="11.6640625" bestFit="1" customWidth="1"/>
    <col min="5601" max="5601" width="9" customWidth="1"/>
    <col min="5602" max="5602" width="11.6640625" bestFit="1" customWidth="1"/>
    <col min="5603" max="5603" width="9" customWidth="1"/>
    <col min="5604" max="5604" width="11.6640625" bestFit="1" customWidth="1"/>
    <col min="5605" max="5605" width="9" customWidth="1"/>
    <col min="5606" max="5606" width="11.6640625" bestFit="1" customWidth="1"/>
    <col min="5607" max="5607" width="9" customWidth="1"/>
    <col min="5608" max="5608" width="11.6640625" bestFit="1" customWidth="1"/>
    <col min="5609" max="5609" width="9" customWidth="1"/>
    <col min="5610" max="5610" width="11.6640625" bestFit="1" customWidth="1"/>
    <col min="5611" max="5611" width="9" customWidth="1"/>
    <col min="5612" max="5612" width="11.6640625" bestFit="1" customWidth="1"/>
    <col min="5613" max="5613" width="9" customWidth="1"/>
    <col min="5614" max="5614" width="11.6640625" bestFit="1" customWidth="1"/>
    <col min="5615" max="5615" width="9.83203125" customWidth="1"/>
    <col min="5616" max="5616" width="12.5" bestFit="1" customWidth="1"/>
    <col min="5617" max="5617" width="9.83203125" customWidth="1"/>
    <col min="5618" max="5618" width="12.5" bestFit="1" customWidth="1"/>
    <col min="5619" max="5619" width="9.83203125" customWidth="1"/>
    <col min="5620" max="5620" width="12.5" bestFit="1" customWidth="1"/>
    <col min="5621" max="5621" width="9.83203125" customWidth="1"/>
    <col min="5622" max="5622" width="12.5" bestFit="1" customWidth="1"/>
    <col min="5623" max="5623" width="9.83203125" customWidth="1"/>
    <col min="5624" max="5624" width="12.5" bestFit="1" customWidth="1"/>
    <col min="5625" max="5625" width="9.83203125" customWidth="1"/>
    <col min="5626" max="5626" width="12.5" bestFit="1" customWidth="1"/>
    <col min="5627" max="5627" width="9.83203125" customWidth="1"/>
    <col min="5628" max="5628" width="12.5" bestFit="1" customWidth="1"/>
    <col min="5629" max="5629" width="9.83203125" customWidth="1"/>
    <col min="5630" max="5630" width="12.5" bestFit="1" customWidth="1"/>
    <col min="5631" max="5631" width="9.83203125" customWidth="1"/>
    <col min="5632" max="5632" width="12.5" bestFit="1" customWidth="1"/>
    <col min="5633" max="5633" width="9.83203125" customWidth="1"/>
    <col min="5634" max="5634" width="12.5" bestFit="1" customWidth="1"/>
    <col min="5635" max="5635" width="9.83203125" customWidth="1"/>
    <col min="5636" max="5636" width="12.5" bestFit="1" customWidth="1"/>
    <col min="5637" max="5637" width="9.83203125" customWidth="1"/>
    <col min="5638" max="5638" width="12.5" bestFit="1" customWidth="1"/>
    <col min="5639" max="5639" width="9.83203125" customWidth="1"/>
    <col min="5640" max="5640" width="12.5" bestFit="1" customWidth="1"/>
    <col min="5641" max="5641" width="9.83203125" customWidth="1"/>
    <col min="5642" max="5642" width="12.5" bestFit="1" customWidth="1"/>
    <col min="5643" max="5643" width="9.83203125" customWidth="1"/>
    <col min="5644" max="5644" width="12.5" bestFit="1" customWidth="1"/>
    <col min="5645" max="5645" width="9.83203125" customWidth="1"/>
    <col min="5646" max="5646" width="12.5" bestFit="1" customWidth="1"/>
    <col min="5647" max="5647" width="9.83203125" customWidth="1"/>
    <col min="5648" max="5648" width="12.5" bestFit="1" customWidth="1"/>
    <col min="5649" max="5649" width="9.83203125" customWidth="1"/>
    <col min="5650" max="5650" width="12.5" bestFit="1" customWidth="1"/>
    <col min="5651" max="5651" width="9.83203125" customWidth="1"/>
    <col min="5652" max="5652" width="12.5" bestFit="1" customWidth="1"/>
    <col min="5653" max="5653" width="9.83203125" customWidth="1"/>
    <col min="5654" max="5654" width="12.5" bestFit="1" customWidth="1"/>
    <col min="5655" max="5655" width="9.83203125" customWidth="1"/>
    <col min="5656" max="5656" width="12.5" bestFit="1" customWidth="1"/>
    <col min="5657" max="5657" width="9.83203125" customWidth="1"/>
    <col min="5658" max="5658" width="12.5" bestFit="1" customWidth="1"/>
    <col min="5659" max="5659" width="9.83203125" customWidth="1"/>
    <col min="5660" max="5660" width="12.5" bestFit="1" customWidth="1"/>
    <col min="5661" max="5661" width="9.83203125" customWidth="1"/>
    <col min="5662" max="5662" width="12.5" bestFit="1" customWidth="1"/>
    <col min="5663" max="5663" width="9.83203125" customWidth="1"/>
    <col min="5664" max="5664" width="12.5" bestFit="1" customWidth="1"/>
    <col min="5665" max="5665" width="9.83203125" customWidth="1"/>
    <col min="5666" max="5666" width="12.5" bestFit="1" customWidth="1"/>
    <col min="5667" max="5667" width="9.83203125" customWidth="1"/>
    <col min="5668" max="5668" width="12.5" bestFit="1" customWidth="1"/>
    <col min="5669" max="5669" width="9.83203125" customWidth="1"/>
    <col min="5670" max="5670" width="12.5" bestFit="1" customWidth="1"/>
    <col min="5671" max="5671" width="9.83203125" customWidth="1"/>
    <col min="5672" max="5672" width="12.5" bestFit="1" customWidth="1"/>
    <col min="5673" max="5673" width="9.83203125" customWidth="1"/>
    <col min="5674" max="5674" width="12.5" bestFit="1" customWidth="1"/>
    <col min="5675" max="5675" width="9.83203125" customWidth="1"/>
    <col min="5676" max="5676" width="12.5" bestFit="1" customWidth="1"/>
    <col min="5677" max="5677" width="9.83203125" customWidth="1"/>
    <col min="5678" max="5678" width="12.5" bestFit="1" customWidth="1"/>
    <col min="5679" max="5679" width="9.83203125" customWidth="1"/>
    <col min="5680" max="5680" width="12.5" bestFit="1" customWidth="1"/>
    <col min="5681" max="5681" width="9.83203125" customWidth="1"/>
    <col min="5682" max="5682" width="12.5" bestFit="1" customWidth="1"/>
    <col min="5683" max="5683" width="9.83203125" customWidth="1"/>
    <col min="5684" max="5684" width="12.5" bestFit="1" customWidth="1"/>
    <col min="5685" max="5685" width="9.83203125" customWidth="1"/>
    <col min="5686" max="5686" width="12.5" bestFit="1" customWidth="1"/>
    <col min="5687" max="5687" width="9.83203125" customWidth="1"/>
    <col min="5688" max="5688" width="12.5" bestFit="1" customWidth="1"/>
    <col min="5689" max="5689" width="9.83203125" customWidth="1"/>
    <col min="5690" max="5690" width="12.5" bestFit="1" customWidth="1"/>
    <col min="5691" max="5691" width="9.83203125" customWidth="1"/>
    <col min="5692" max="5692" width="12.5" bestFit="1" customWidth="1"/>
    <col min="5693" max="5693" width="9.83203125" customWidth="1"/>
    <col min="5694" max="5694" width="12.5" bestFit="1" customWidth="1"/>
    <col min="5695" max="5695" width="9.83203125" customWidth="1"/>
    <col min="5696" max="5696" width="12.5" bestFit="1" customWidth="1"/>
    <col min="5697" max="5697" width="9.83203125" customWidth="1"/>
    <col min="5698" max="5698" width="12.5" bestFit="1" customWidth="1"/>
    <col min="5699" max="5699" width="9.83203125" customWidth="1"/>
    <col min="5700" max="5700" width="12.5" bestFit="1" customWidth="1"/>
    <col min="5701" max="5701" width="9.83203125" customWidth="1"/>
    <col min="5702" max="5702" width="12.5" bestFit="1" customWidth="1"/>
    <col min="5703" max="5703" width="9.83203125" customWidth="1"/>
    <col min="5704" max="5704" width="12.5" bestFit="1" customWidth="1"/>
    <col min="5705" max="5705" width="9.83203125" customWidth="1"/>
    <col min="5706" max="5706" width="12.5" bestFit="1" customWidth="1"/>
    <col min="5707" max="5707" width="9.83203125" customWidth="1"/>
    <col min="5708" max="5708" width="12.5" bestFit="1" customWidth="1"/>
    <col min="5709" max="5709" width="9.83203125" customWidth="1"/>
    <col min="5710" max="5710" width="12.5" bestFit="1" customWidth="1"/>
    <col min="5711" max="5711" width="9.83203125" customWidth="1"/>
    <col min="5712" max="5712" width="12.5" bestFit="1" customWidth="1"/>
    <col min="5713" max="5713" width="9.83203125" customWidth="1"/>
    <col min="5714" max="5714" width="12.5" bestFit="1" customWidth="1"/>
    <col min="5715" max="5715" width="9.83203125" customWidth="1"/>
    <col min="5716" max="5716" width="12.5" bestFit="1" customWidth="1"/>
    <col min="5717" max="5717" width="9.83203125" customWidth="1"/>
    <col min="5718" max="5718" width="12.5" bestFit="1" customWidth="1"/>
    <col min="5719" max="5719" width="9.83203125" customWidth="1"/>
    <col min="5720" max="5720" width="12.5" bestFit="1" customWidth="1"/>
    <col min="5721" max="5721" width="9.83203125" customWidth="1"/>
    <col min="5722" max="5722" width="12.5" bestFit="1" customWidth="1"/>
    <col min="5723" max="5723" width="9.83203125" customWidth="1"/>
    <col min="5724" max="5724" width="12.5" bestFit="1" customWidth="1"/>
    <col min="5725" max="5725" width="9.83203125" customWidth="1"/>
    <col min="5726" max="5726" width="12.5" bestFit="1" customWidth="1"/>
    <col min="5727" max="5727" width="9.83203125" customWidth="1"/>
    <col min="5728" max="5728" width="12.5" bestFit="1" customWidth="1"/>
    <col min="5729" max="5729" width="9.83203125" customWidth="1"/>
    <col min="5730" max="5730" width="12.5" bestFit="1" customWidth="1"/>
    <col min="5731" max="5731" width="9.83203125" customWidth="1"/>
    <col min="5732" max="5732" width="12.5" bestFit="1" customWidth="1"/>
    <col min="5733" max="5733" width="9.83203125" customWidth="1"/>
    <col min="5734" max="5734" width="12.5" bestFit="1" customWidth="1"/>
    <col min="5735" max="5735" width="9.83203125" customWidth="1"/>
    <col min="5736" max="5736" width="12.5" bestFit="1" customWidth="1"/>
    <col min="5737" max="5737" width="9.83203125" customWidth="1"/>
    <col min="5738" max="5738" width="12.5" bestFit="1" customWidth="1"/>
    <col min="5739" max="5739" width="9.83203125" customWidth="1"/>
    <col min="5740" max="5740" width="12.5" bestFit="1" customWidth="1"/>
    <col min="5741" max="5741" width="9.83203125" customWidth="1"/>
    <col min="5742" max="5742" width="12.5" bestFit="1" customWidth="1"/>
    <col min="5743" max="5743" width="9.83203125" customWidth="1"/>
    <col min="5744" max="5744" width="12.5" bestFit="1" customWidth="1"/>
    <col min="5745" max="5745" width="9" customWidth="1"/>
    <col min="5746" max="5746" width="11.6640625" bestFit="1" customWidth="1"/>
    <col min="5747" max="5747" width="9" customWidth="1"/>
    <col min="5748" max="5748" width="11.6640625" bestFit="1" customWidth="1"/>
    <col min="5749" max="5749" width="9" customWidth="1"/>
    <col min="5750" max="5750" width="11.6640625" bestFit="1" customWidth="1"/>
    <col min="5751" max="5751" width="9" customWidth="1"/>
    <col min="5752" max="5752" width="11.6640625" bestFit="1" customWidth="1"/>
    <col min="5753" max="5753" width="9" customWidth="1"/>
    <col min="5754" max="5754" width="11.6640625" bestFit="1" customWidth="1"/>
    <col min="5755" max="5755" width="9" customWidth="1"/>
    <col min="5756" max="5756" width="11.6640625" bestFit="1" customWidth="1"/>
    <col min="5757" max="5757" width="9" customWidth="1"/>
    <col min="5758" max="5758" width="11.6640625" bestFit="1" customWidth="1"/>
    <col min="5759" max="5759" width="9" customWidth="1"/>
    <col min="5760" max="5760" width="11.6640625" bestFit="1" customWidth="1"/>
    <col min="5761" max="5761" width="9" customWidth="1"/>
    <col min="5762" max="5762" width="11.6640625" bestFit="1" customWidth="1"/>
    <col min="5763" max="5763" width="9" customWidth="1"/>
    <col min="5764" max="5764" width="11.6640625" bestFit="1" customWidth="1"/>
    <col min="5765" max="5765" width="9" customWidth="1"/>
    <col min="5766" max="5766" width="11.6640625" bestFit="1" customWidth="1"/>
    <col min="5767" max="5767" width="9" customWidth="1"/>
    <col min="5768" max="5768" width="11.6640625" bestFit="1" customWidth="1"/>
    <col min="5769" max="5769" width="9" customWidth="1"/>
    <col min="5770" max="5770" width="11.6640625" bestFit="1" customWidth="1"/>
    <col min="5771" max="5771" width="9" customWidth="1"/>
    <col min="5772" max="5772" width="11.6640625" bestFit="1" customWidth="1"/>
    <col min="5773" max="5773" width="9" customWidth="1"/>
    <col min="5774" max="5774" width="11.6640625" bestFit="1" customWidth="1"/>
    <col min="5775" max="5775" width="9" customWidth="1"/>
    <col min="5776" max="5776" width="11.6640625" bestFit="1" customWidth="1"/>
    <col min="5777" max="5777" width="9" customWidth="1"/>
    <col min="5778" max="5778" width="11.6640625" bestFit="1" customWidth="1"/>
    <col min="5779" max="5779" width="9" customWidth="1"/>
    <col min="5780" max="5780" width="11.6640625" bestFit="1" customWidth="1"/>
    <col min="5781" max="5781" width="9" customWidth="1"/>
    <col min="5782" max="5782" width="11.6640625" bestFit="1" customWidth="1"/>
    <col min="5783" max="5783" width="9.83203125" customWidth="1"/>
    <col min="5784" max="5784" width="12.5" bestFit="1" customWidth="1"/>
    <col min="5785" max="5785" width="9.83203125" customWidth="1"/>
    <col min="5786" max="5786" width="12.5" bestFit="1" customWidth="1"/>
    <col min="5787" max="5787" width="9.83203125" customWidth="1"/>
    <col min="5788" max="5788" width="12.5" bestFit="1" customWidth="1"/>
    <col min="5789" max="5789" width="9.83203125" customWidth="1"/>
    <col min="5790" max="5790" width="12.5" bestFit="1" customWidth="1"/>
    <col min="5791" max="5791" width="9.83203125" customWidth="1"/>
    <col min="5792" max="5792" width="12.5" bestFit="1" customWidth="1"/>
    <col min="5793" max="5793" width="9.83203125" customWidth="1"/>
    <col min="5794" max="5794" width="12.5" bestFit="1" customWidth="1"/>
    <col min="5795" max="5795" width="9.83203125" customWidth="1"/>
    <col min="5796" max="5796" width="12.5" bestFit="1" customWidth="1"/>
    <col min="5797" max="5797" width="9.83203125" customWidth="1"/>
    <col min="5798" max="5798" width="12.5" bestFit="1" customWidth="1"/>
    <col min="5799" max="5799" width="9.83203125" customWidth="1"/>
    <col min="5800" max="5800" width="12.5" bestFit="1" customWidth="1"/>
    <col min="5801" max="5801" width="9.83203125" customWidth="1"/>
    <col min="5802" max="5802" width="12.5" bestFit="1" customWidth="1"/>
    <col min="5803" max="5803" width="9.83203125" customWidth="1"/>
    <col min="5804" max="5804" width="12.5" bestFit="1" customWidth="1"/>
    <col min="5805" max="5805" width="9.83203125" customWidth="1"/>
    <col min="5806" max="5806" width="12.5" bestFit="1" customWidth="1"/>
    <col min="5807" max="5807" width="9.83203125" customWidth="1"/>
    <col min="5808" max="5808" width="12.5" bestFit="1" customWidth="1"/>
    <col min="5809" max="5809" width="9.83203125" customWidth="1"/>
    <col min="5810" max="5810" width="12.5" bestFit="1" customWidth="1"/>
    <col min="5811" max="5811" width="9.83203125" customWidth="1"/>
    <col min="5812" max="5812" width="12.5" bestFit="1" customWidth="1"/>
    <col min="5813" max="5813" width="9.83203125" customWidth="1"/>
    <col min="5814" max="5814" width="12.5" bestFit="1" customWidth="1"/>
    <col min="5815" max="5815" width="9.83203125" customWidth="1"/>
    <col min="5816" max="5816" width="12.5" bestFit="1" customWidth="1"/>
    <col min="5817" max="5817" width="9.83203125" customWidth="1"/>
    <col min="5818" max="5818" width="12.5" bestFit="1" customWidth="1"/>
    <col min="5819" max="5819" width="9.83203125" customWidth="1"/>
    <col min="5820" max="5820" width="12.5" bestFit="1" customWidth="1"/>
    <col min="5821" max="5821" width="9.83203125" customWidth="1"/>
    <col min="5822" max="5822" width="12.5" bestFit="1" customWidth="1"/>
    <col min="5823" max="5823" width="9.83203125" customWidth="1"/>
    <col min="5824" max="5824" width="12.5" bestFit="1" customWidth="1"/>
    <col min="5825" max="5825" width="9.83203125" customWidth="1"/>
    <col min="5826" max="5826" width="12.5" bestFit="1" customWidth="1"/>
    <col min="5827" max="5827" width="9.83203125" customWidth="1"/>
    <col min="5828" max="5828" width="12.5" bestFit="1" customWidth="1"/>
    <col min="5829" max="5829" width="9.83203125" customWidth="1"/>
    <col min="5830" max="5830" width="12.5" bestFit="1" customWidth="1"/>
    <col min="5831" max="5831" width="9.83203125" customWidth="1"/>
    <col min="5832" max="5832" width="12.5" bestFit="1" customWidth="1"/>
    <col min="5833" max="5833" width="9.83203125" customWidth="1"/>
    <col min="5834" max="5834" width="12.5" bestFit="1" customWidth="1"/>
    <col min="5835" max="5835" width="9.83203125" customWidth="1"/>
    <col min="5836" max="5836" width="12.5" bestFit="1" customWidth="1"/>
    <col min="5837" max="5837" width="9.83203125" customWidth="1"/>
    <col min="5838" max="5838" width="12.5" bestFit="1" customWidth="1"/>
    <col min="5839" max="5839" width="9.83203125" customWidth="1"/>
    <col min="5840" max="5840" width="12.5" bestFit="1" customWidth="1"/>
    <col min="5841" max="5841" width="9.83203125" customWidth="1"/>
    <col min="5842" max="5842" width="12.5" bestFit="1" customWidth="1"/>
    <col min="5843" max="5843" width="9.83203125" customWidth="1"/>
    <col min="5844" max="5844" width="12.5" bestFit="1" customWidth="1"/>
    <col min="5845" max="5845" width="9.83203125" customWidth="1"/>
    <col min="5846" max="5846" width="12.5" bestFit="1" customWidth="1"/>
    <col min="5847" max="5847" width="9.83203125" customWidth="1"/>
    <col min="5848" max="5848" width="12.5" bestFit="1" customWidth="1"/>
    <col min="5849" max="5849" width="9.83203125" customWidth="1"/>
    <col min="5850" max="5850" width="12.5" bestFit="1" customWidth="1"/>
    <col min="5851" max="5851" width="9.83203125" customWidth="1"/>
    <col min="5852" max="5852" width="12.5" bestFit="1" customWidth="1"/>
    <col min="5853" max="5853" width="9.83203125" customWidth="1"/>
    <col min="5854" max="5854" width="12.5" bestFit="1" customWidth="1"/>
    <col min="5855" max="5855" width="9.83203125" customWidth="1"/>
    <col min="5856" max="5856" width="12.5" bestFit="1" customWidth="1"/>
    <col min="5857" max="5857" width="9.83203125" customWidth="1"/>
    <col min="5858" max="5858" width="12.5" bestFit="1" customWidth="1"/>
    <col min="5859" max="5859" width="9.83203125" customWidth="1"/>
    <col min="5860" max="5860" width="12.5" bestFit="1" customWidth="1"/>
    <col min="5861" max="5861" width="9.83203125" customWidth="1"/>
    <col min="5862" max="5862" width="12.5" bestFit="1" customWidth="1"/>
    <col min="5863" max="5863" width="9.83203125" customWidth="1"/>
    <col min="5864" max="5864" width="12.5" bestFit="1" customWidth="1"/>
    <col min="5865" max="5865" width="9.83203125" customWidth="1"/>
    <col min="5866" max="5866" width="12.5" bestFit="1" customWidth="1"/>
    <col min="5867" max="5867" width="9.83203125" customWidth="1"/>
    <col min="5868" max="5868" width="12.5" bestFit="1" customWidth="1"/>
    <col min="5869" max="5869" width="9.83203125" customWidth="1"/>
    <col min="5870" max="5870" width="12.5" bestFit="1" customWidth="1"/>
    <col min="5871" max="5871" width="9.83203125" customWidth="1"/>
    <col min="5872" max="5872" width="12.5" bestFit="1" customWidth="1"/>
    <col min="5873" max="5873" width="9.83203125" customWidth="1"/>
    <col min="5874" max="5874" width="12.5" bestFit="1" customWidth="1"/>
    <col min="5875" max="5875" width="9.83203125" customWidth="1"/>
    <col min="5876" max="5876" width="12.5" bestFit="1" customWidth="1"/>
    <col min="5877" max="5877" width="9.83203125" customWidth="1"/>
    <col min="5878" max="5878" width="12.5" bestFit="1" customWidth="1"/>
    <col min="5879" max="5879" width="9.83203125" customWidth="1"/>
    <col min="5880" max="5880" width="12.5" bestFit="1" customWidth="1"/>
    <col min="5881" max="5881" width="9.83203125" customWidth="1"/>
    <col min="5882" max="5882" width="12.5" bestFit="1" customWidth="1"/>
    <col min="5883" max="5883" width="9.83203125" customWidth="1"/>
    <col min="5884" max="5884" width="12.5" bestFit="1" customWidth="1"/>
    <col min="5885" max="5885" width="9.83203125" customWidth="1"/>
    <col min="5886" max="5886" width="12.5" bestFit="1" customWidth="1"/>
    <col min="5887" max="5887" width="9.83203125" customWidth="1"/>
    <col min="5888" max="5888" width="12.5" bestFit="1" customWidth="1"/>
    <col min="5889" max="5889" width="9.83203125" customWidth="1"/>
    <col min="5890" max="5890" width="12.5" bestFit="1" customWidth="1"/>
    <col min="5891" max="5891" width="9.83203125" customWidth="1"/>
    <col min="5892" max="5892" width="12.5" bestFit="1" customWidth="1"/>
    <col min="5893" max="5893" width="9.83203125" customWidth="1"/>
    <col min="5894" max="5894" width="12.5" bestFit="1" customWidth="1"/>
    <col min="5895" max="5895" width="9.83203125" customWidth="1"/>
    <col min="5896" max="5896" width="12.5" bestFit="1" customWidth="1"/>
    <col min="5897" max="5897" width="9.83203125" customWidth="1"/>
    <col min="5898" max="5898" width="12.5" bestFit="1" customWidth="1"/>
    <col min="5899" max="5899" width="9.83203125" customWidth="1"/>
    <col min="5900" max="5900" width="12.5" bestFit="1" customWidth="1"/>
    <col min="5901" max="5901" width="9.83203125" customWidth="1"/>
    <col min="5902" max="5902" width="12.5" bestFit="1" customWidth="1"/>
    <col min="5903" max="5903" width="9.83203125" customWidth="1"/>
    <col min="5904" max="5904" width="12.5" bestFit="1" customWidth="1"/>
    <col min="5905" max="5905" width="9.83203125" customWidth="1"/>
    <col min="5906" max="5906" width="12.5" bestFit="1" customWidth="1"/>
    <col min="5907" max="5907" width="9.83203125" customWidth="1"/>
    <col min="5908" max="5908" width="12.5" bestFit="1" customWidth="1"/>
    <col min="5909" max="5909" width="9.83203125" customWidth="1"/>
    <col min="5910" max="5910" width="12.5" bestFit="1" customWidth="1"/>
    <col min="5911" max="5911" width="9.83203125" customWidth="1"/>
    <col min="5912" max="5912" width="12.5" bestFit="1" customWidth="1"/>
    <col min="5913" max="5913" width="9" customWidth="1"/>
    <col min="5914" max="5914" width="11.6640625" bestFit="1" customWidth="1"/>
    <col min="5915" max="5915" width="9" customWidth="1"/>
    <col min="5916" max="5916" width="11.6640625" bestFit="1" customWidth="1"/>
    <col min="5917" max="5917" width="9" customWidth="1"/>
    <col min="5918" max="5918" width="11.6640625" bestFit="1" customWidth="1"/>
    <col min="5919" max="5919" width="9" customWidth="1"/>
    <col min="5920" max="5920" width="11.6640625" bestFit="1" customWidth="1"/>
    <col min="5921" max="5921" width="9" customWidth="1"/>
    <col min="5922" max="5922" width="11.6640625" bestFit="1" customWidth="1"/>
    <col min="5923" max="5923" width="9" customWidth="1"/>
    <col min="5924" max="5924" width="11.6640625" bestFit="1" customWidth="1"/>
    <col min="5925" max="5925" width="9" customWidth="1"/>
    <col min="5926" max="5926" width="11.6640625" bestFit="1" customWidth="1"/>
    <col min="5927" max="5927" width="9" customWidth="1"/>
    <col min="5928" max="5928" width="11.6640625" bestFit="1" customWidth="1"/>
    <col min="5929" max="5929" width="9" customWidth="1"/>
    <col min="5930" max="5930" width="11.6640625" bestFit="1" customWidth="1"/>
    <col min="5931" max="5931" width="9" customWidth="1"/>
    <col min="5932" max="5932" width="11.6640625" bestFit="1" customWidth="1"/>
    <col min="5933" max="5933" width="9" customWidth="1"/>
    <col min="5934" max="5934" width="11.6640625" bestFit="1" customWidth="1"/>
    <col min="5935" max="5935" width="9" customWidth="1"/>
    <col min="5936" max="5936" width="11.6640625" bestFit="1" customWidth="1"/>
    <col min="5937" max="5937" width="9" customWidth="1"/>
    <col min="5938" max="5938" width="11.6640625" bestFit="1" customWidth="1"/>
    <col min="5939" max="5939" width="9" customWidth="1"/>
    <col min="5940" max="5940" width="11.6640625" bestFit="1" customWidth="1"/>
    <col min="5941" max="5941" width="9" customWidth="1"/>
    <col min="5942" max="5942" width="11.6640625" bestFit="1" customWidth="1"/>
    <col min="5943" max="5943" width="9" customWidth="1"/>
    <col min="5944" max="5944" width="11.6640625" bestFit="1" customWidth="1"/>
    <col min="5945" max="5945" width="9" customWidth="1"/>
    <col min="5946" max="5946" width="11.6640625" bestFit="1" customWidth="1"/>
    <col min="5947" max="5947" width="9" customWidth="1"/>
    <col min="5948" max="5948" width="11.6640625" bestFit="1" customWidth="1"/>
    <col min="5949" max="5949" width="9" customWidth="1"/>
    <col min="5950" max="5950" width="11.6640625" bestFit="1" customWidth="1"/>
    <col min="5951" max="5951" width="9" customWidth="1"/>
    <col min="5952" max="5952" width="11.6640625" bestFit="1" customWidth="1"/>
    <col min="5953" max="5953" width="9" customWidth="1"/>
    <col min="5954" max="5954" width="11.6640625" bestFit="1" customWidth="1"/>
    <col min="5955" max="5955" width="9" customWidth="1"/>
    <col min="5956" max="5956" width="11.6640625" bestFit="1" customWidth="1"/>
    <col min="5957" max="5957" width="9" customWidth="1"/>
    <col min="5958" max="5958" width="11.6640625" bestFit="1" customWidth="1"/>
    <col min="5959" max="5959" width="9" customWidth="1"/>
    <col min="5960" max="5960" width="11.6640625" bestFit="1" customWidth="1"/>
    <col min="5961" max="5961" width="9" customWidth="1"/>
    <col min="5962" max="5962" width="11.6640625" bestFit="1" customWidth="1"/>
    <col min="5963" max="5963" width="9" customWidth="1"/>
    <col min="5964" max="5964" width="11.6640625" bestFit="1" customWidth="1"/>
    <col min="5965" max="5965" width="9" customWidth="1"/>
    <col min="5966" max="5966" width="11.6640625" bestFit="1" customWidth="1"/>
    <col min="5967" max="5967" width="9.83203125" customWidth="1"/>
    <col min="5968" max="5968" width="12.5" bestFit="1" customWidth="1"/>
    <col min="5969" max="5969" width="9.83203125" customWidth="1"/>
    <col min="5970" max="5970" width="12.5" bestFit="1" customWidth="1"/>
    <col min="5971" max="5971" width="9.83203125" customWidth="1"/>
    <col min="5972" max="5972" width="12.5" bestFit="1" customWidth="1"/>
    <col min="5973" max="5973" width="9.83203125" customWidth="1"/>
    <col min="5974" max="5974" width="12.5" bestFit="1" customWidth="1"/>
    <col min="5975" max="5975" width="9.83203125" customWidth="1"/>
    <col min="5976" max="5976" width="12.5" bestFit="1" customWidth="1"/>
    <col min="5977" max="5977" width="9.83203125" customWidth="1"/>
    <col min="5978" max="5978" width="12.5" bestFit="1" customWidth="1"/>
    <col min="5979" max="5979" width="9.83203125" customWidth="1"/>
    <col min="5980" max="5980" width="12.5" bestFit="1" customWidth="1"/>
    <col min="5981" max="5981" width="9.83203125" customWidth="1"/>
    <col min="5982" max="5982" width="12.5" bestFit="1" customWidth="1"/>
    <col min="5983" max="5983" width="9.83203125" customWidth="1"/>
    <col min="5984" max="5984" width="12.5" bestFit="1" customWidth="1"/>
    <col min="5985" max="5985" width="9.83203125" customWidth="1"/>
    <col min="5986" max="5986" width="12.5" bestFit="1" customWidth="1"/>
    <col min="5987" max="5987" width="9.83203125" customWidth="1"/>
    <col min="5988" max="5988" width="12.5" bestFit="1" customWidth="1"/>
    <col min="5989" max="5989" width="9.83203125" customWidth="1"/>
    <col min="5990" max="5990" width="12.5" bestFit="1" customWidth="1"/>
    <col min="5991" max="5991" width="9.83203125" customWidth="1"/>
    <col min="5992" max="5992" width="12.5" bestFit="1" customWidth="1"/>
    <col min="5993" max="5993" width="9.83203125" customWidth="1"/>
    <col min="5994" max="5994" width="12.5" bestFit="1" customWidth="1"/>
    <col min="5995" max="5995" width="9.83203125" customWidth="1"/>
    <col min="5996" max="5996" width="12.5" bestFit="1" customWidth="1"/>
    <col min="5997" max="5997" width="9.83203125" customWidth="1"/>
    <col min="5998" max="5998" width="12.5" bestFit="1" customWidth="1"/>
    <col min="5999" max="5999" width="9.83203125" customWidth="1"/>
    <col min="6000" max="6000" width="12.5" bestFit="1" customWidth="1"/>
    <col min="6001" max="6001" width="9.83203125" customWidth="1"/>
    <col min="6002" max="6002" width="12.5" bestFit="1" customWidth="1"/>
    <col min="6003" max="6003" width="9.83203125" customWidth="1"/>
    <col min="6004" max="6004" width="12.5" bestFit="1" customWidth="1"/>
    <col min="6005" max="6005" width="9.83203125" customWidth="1"/>
    <col min="6006" max="6006" width="12.5" bestFit="1" customWidth="1"/>
    <col min="6007" max="6007" width="9.83203125" customWidth="1"/>
    <col min="6008" max="6008" width="12.5" bestFit="1" customWidth="1"/>
    <col min="6009" max="6009" width="9.83203125" customWidth="1"/>
    <col min="6010" max="6010" width="12.5" bestFit="1" customWidth="1"/>
    <col min="6011" max="6011" width="9.83203125" customWidth="1"/>
    <col min="6012" max="6012" width="12.5" bestFit="1" customWidth="1"/>
    <col min="6013" max="6013" width="9.83203125" customWidth="1"/>
    <col min="6014" max="6014" width="12.5" bestFit="1" customWidth="1"/>
    <col min="6015" max="6015" width="8" customWidth="1"/>
    <col min="6016" max="6016" width="10.6640625" customWidth="1"/>
    <col min="6017" max="6017" width="8.6640625" customWidth="1"/>
    <col min="6018" max="6018" width="10.6640625" customWidth="1"/>
    <col min="6019" max="6019" width="8.6640625" customWidth="1"/>
    <col min="6020" max="6020" width="10.6640625" customWidth="1"/>
    <col min="6021" max="6021" width="8" customWidth="1"/>
    <col min="6022" max="6022" width="10.6640625" customWidth="1"/>
    <col min="6023" max="6023" width="8" customWidth="1"/>
    <col min="6024" max="6024" width="10.6640625" customWidth="1"/>
    <col min="6025" max="6025" width="8" customWidth="1"/>
    <col min="6026" max="6026" width="10.6640625" customWidth="1"/>
    <col min="6027" max="6027" width="8.6640625" customWidth="1"/>
    <col min="6028" max="6028" width="10.6640625" customWidth="1"/>
    <col min="6029" max="6029" width="8" customWidth="1"/>
    <col min="6030" max="6030" width="10.6640625" customWidth="1"/>
    <col min="6031" max="6031" width="8" customWidth="1"/>
    <col min="6032" max="6032" width="10.6640625" customWidth="1"/>
    <col min="6033" max="6033" width="8.6640625" customWidth="1"/>
    <col min="6034" max="6034" width="10.6640625" customWidth="1"/>
    <col min="6035" max="6035" width="8.6640625" customWidth="1"/>
    <col min="6036" max="6036" width="10.6640625" customWidth="1"/>
    <col min="6037" max="6037" width="8" customWidth="1"/>
    <col min="6038" max="6038" width="10.6640625" customWidth="1"/>
    <col min="6039" max="6039" width="8" customWidth="1"/>
    <col min="6040" max="6040" width="10.6640625" customWidth="1"/>
    <col min="6041" max="6041" width="8.6640625" customWidth="1"/>
    <col min="6042" max="6042" width="10.6640625" customWidth="1"/>
    <col min="6043" max="6043" width="8" customWidth="1"/>
    <col min="6044" max="6044" width="10.6640625" customWidth="1"/>
    <col min="6045" max="6045" width="8" customWidth="1"/>
    <col min="6046" max="6046" width="10.6640625" customWidth="1"/>
    <col min="6047" max="6047" width="8.6640625" customWidth="1"/>
    <col min="6048" max="6048" width="10.6640625" customWidth="1"/>
    <col min="6049" max="6049" width="8.6640625" customWidth="1"/>
    <col min="6050" max="6050" width="10.6640625" customWidth="1"/>
    <col min="6051" max="6051" width="8.6640625" customWidth="1"/>
    <col min="6052" max="6052" width="10.6640625" customWidth="1"/>
    <col min="6053" max="6053" width="8" customWidth="1"/>
    <col min="6054" max="6054" width="10.6640625" customWidth="1"/>
    <col min="6055" max="6055" width="8" customWidth="1"/>
    <col min="6056" max="6056" width="10.6640625" customWidth="1"/>
    <col min="6057" max="6057" width="8.6640625" customWidth="1"/>
    <col min="6058" max="6058" width="10.6640625" customWidth="1"/>
    <col min="6059" max="6059" width="8" customWidth="1"/>
    <col min="6060" max="6060" width="10.6640625" customWidth="1"/>
    <col min="6061" max="6061" width="8" customWidth="1"/>
    <col min="6062" max="6062" width="10.6640625" customWidth="1"/>
    <col min="6063" max="6063" width="8" customWidth="1"/>
    <col min="6064" max="6064" width="10.6640625" customWidth="1"/>
    <col min="6065" max="6065" width="8.6640625" customWidth="1"/>
    <col min="6066" max="6066" width="10.6640625" customWidth="1"/>
    <col min="6067" max="6067" width="9" customWidth="1"/>
    <col min="6068" max="6068" width="11.6640625" bestFit="1" customWidth="1"/>
    <col min="6069" max="6069" width="9" customWidth="1"/>
    <col min="6070" max="6070" width="11.6640625" bestFit="1" customWidth="1"/>
    <col min="6071" max="6071" width="9" customWidth="1"/>
    <col min="6072" max="6072" width="11.6640625" bestFit="1" customWidth="1"/>
    <col min="6073" max="6073" width="9" customWidth="1"/>
    <col min="6074" max="6074" width="11.6640625" bestFit="1" customWidth="1"/>
    <col min="6075" max="6075" width="9" customWidth="1"/>
    <col min="6076" max="6076" width="11.6640625" bestFit="1" customWidth="1"/>
    <col min="6077" max="6077" width="9" customWidth="1"/>
    <col min="6078" max="6078" width="11.6640625" bestFit="1" customWidth="1"/>
    <col min="6079" max="6079" width="9" customWidth="1"/>
    <col min="6080" max="6080" width="11.6640625" bestFit="1" customWidth="1"/>
    <col min="6081" max="6081" width="9" customWidth="1"/>
    <col min="6082" max="6082" width="11.6640625" bestFit="1" customWidth="1"/>
    <col min="6083" max="6083" width="9" customWidth="1"/>
    <col min="6084" max="6084" width="11.6640625" bestFit="1" customWidth="1"/>
    <col min="6085" max="6085" width="9" customWidth="1"/>
    <col min="6086" max="6086" width="11.6640625" bestFit="1" customWidth="1"/>
    <col min="6087" max="6087" width="9" customWidth="1"/>
    <col min="6088" max="6088" width="11.6640625" bestFit="1" customWidth="1"/>
    <col min="6089" max="6089" width="9" customWidth="1"/>
    <col min="6090" max="6090" width="11.6640625" bestFit="1" customWidth="1"/>
    <col min="6091" max="6091" width="9" customWidth="1"/>
    <col min="6092" max="6092" width="11.6640625" bestFit="1" customWidth="1"/>
    <col min="6093" max="6093" width="9" customWidth="1"/>
    <col min="6094" max="6094" width="11.6640625" bestFit="1" customWidth="1"/>
    <col min="6095" max="6095" width="9" customWidth="1"/>
    <col min="6096" max="6096" width="11.6640625" bestFit="1" customWidth="1"/>
    <col min="6097" max="6097" width="9" customWidth="1"/>
    <col min="6098" max="6098" width="11.6640625" bestFit="1" customWidth="1"/>
    <col min="6099" max="6099" width="9" customWidth="1"/>
    <col min="6100" max="6100" width="11.6640625" bestFit="1" customWidth="1"/>
    <col min="6101" max="6101" width="9" customWidth="1"/>
    <col min="6102" max="6102" width="11.6640625" bestFit="1" customWidth="1"/>
    <col min="6103" max="6103" width="9" customWidth="1"/>
    <col min="6104" max="6104" width="11.6640625" bestFit="1" customWidth="1"/>
    <col min="6105" max="6105" width="9" customWidth="1"/>
    <col min="6106" max="6106" width="11.6640625" bestFit="1" customWidth="1"/>
    <col min="6107" max="6107" width="9" customWidth="1"/>
    <col min="6108" max="6108" width="11.6640625" bestFit="1" customWidth="1"/>
    <col min="6109" max="6109" width="9" customWidth="1"/>
    <col min="6110" max="6110" width="11.6640625" bestFit="1" customWidth="1"/>
    <col min="6111" max="6111" width="9" customWidth="1"/>
    <col min="6112" max="6112" width="11.6640625" bestFit="1" customWidth="1"/>
    <col min="6113" max="6113" width="9" customWidth="1"/>
    <col min="6114" max="6114" width="11.6640625" bestFit="1" customWidth="1"/>
    <col min="6115" max="6115" width="9" customWidth="1"/>
    <col min="6116" max="6116" width="11.6640625" bestFit="1" customWidth="1"/>
    <col min="6117" max="6117" width="9" customWidth="1"/>
    <col min="6118" max="6118" width="11.6640625" bestFit="1" customWidth="1"/>
    <col min="6119" max="6119" width="9" customWidth="1"/>
    <col min="6120" max="6120" width="11.6640625" bestFit="1" customWidth="1"/>
    <col min="6121" max="6121" width="9" customWidth="1"/>
    <col min="6122" max="6122" width="11.6640625" bestFit="1" customWidth="1"/>
    <col min="6123" max="6123" width="9" customWidth="1"/>
    <col min="6124" max="6124" width="11.6640625" bestFit="1" customWidth="1"/>
    <col min="6125" max="6125" width="9" customWidth="1"/>
    <col min="6126" max="6126" width="11.6640625" bestFit="1" customWidth="1"/>
    <col min="6127" max="6127" width="9" customWidth="1"/>
    <col min="6128" max="6128" width="11.6640625" bestFit="1" customWidth="1"/>
    <col min="6129" max="6129" width="9" customWidth="1"/>
    <col min="6130" max="6130" width="11.6640625" bestFit="1" customWidth="1"/>
    <col min="6131" max="6131" width="9" customWidth="1"/>
    <col min="6132" max="6132" width="11.6640625" bestFit="1" customWidth="1"/>
    <col min="6133" max="6133" width="9" customWidth="1"/>
    <col min="6134" max="6134" width="11.6640625" bestFit="1" customWidth="1"/>
    <col min="6135" max="6135" width="9" customWidth="1"/>
    <col min="6136" max="6136" width="11.6640625" bestFit="1" customWidth="1"/>
    <col min="6137" max="6137" width="9" customWidth="1"/>
    <col min="6138" max="6138" width="11.6640625" bestFit="1" customWidth="1"/>
    <col min="6139" max="6139" width="9" customWidth="1"/>
    <col min="6140" max="6140" width="11.6640625" bestFit="1" customWidth="1"/>
    <col min="6141" max="6141" width="9" customWidth="1"/>
    <col min="6142" max="6142" width="11.6640625" bestFit="1" customWidth="1"/>
    <col min="6143" max="6143" width="9" customWidth="1"/>
    <col min="6144" max="6144" width="11.6640625" bestFit="1" customWidth="1"/>
    <col min="6145" max="6145" width="9" customWidth="1"/>
    <col min="6146" max="6146" width="11.6640625" bestFit="1" customWidth="1"/>
    <col min="6147" max="6147" width="9" customWidth="1"/>
    <col min="6148" max="6148" width="11.6640625" bestFit="1" customWidth="1"/>
    <col min="6149" max="6149" width="9" customWidth="1"/>
    <col min="6150" max="6150" width="11.6640625" bestFit="1" customWidth="1"/>
    <col min="6151" max="6151" width="9" customWidth="1"/>
    <col min="6152" max="6152" width="11.6640625" bestFit="1" customWidth="1"/>
    <col min="6153" max="6153" width="9" customWidth="1"/>
    <col min="6154" max="6154" width="11.6640625" bestFit="1" customWidth="1"/>
    <col min="6155" max="6155" width="9" customWidth="1"/>
    <col min="6156" max="6156" width="11.6640625" bestFit="1" customWidth="1"/>
    <col min="6157" max="6157" width="9" customWidth="1"/>
    <col min="6158" max="6158" width="11.6640625" bestFit="1" customWidth="1"/>
    <col min="6159" max="6159" width="9" customWidth="1"/>
    <col min="6160" max="6160" width="11.6640625" bestFit="1" customWidth="1"/>
    <col min="6161" max="6161" width="9" customWidth="1"/>
    <col min="6162" max="6162" width="11.6640625" bestFit="1" customWidth="1"/>
    <col min="6163" max="6163" width="9" customWidth="1"/>
    <col min="6164" max="6164" width="11.6640625" bestFit="1" customWidth="1"/>
    <col min="6165" max="6165" width="9" customWidth="1"/>
    <col min="6166" max="6166" width="11.6640625" bestFit="1" customWidth="1"/>
    <col min="6167" max="6167" width="9" customWidth="1"/>
    <col min="6168" max="6168" width="11.6640625" bestFit="1" customWidth="1"/>
    <col min="6169" max="6169" width="9" customWidth="1"/>
    <col min="6170" max="6170" width="11.6640625" bestFit="1" customWidth="1"/>
    <col min="6171" max="6171" width="9" customWidth="1"/>
    <col min="6172" max="6172" width="11.6640625" bestFit="1" customWidth="1"/>
    <col min="6173" max="6173" width="9" customWidth="1"/>
    <col min="6174" max="6174" width="11.6640625" bestFit="1" customWidth="1"/>
    <col min="6175" max="6175" width="9" customWidth="1"/>
    <col min="6176" max="6176" width="11.6640625" bestFit="1" customWidth="1"/>
    <col min="6177" max="6177" width="9" customWidth="1"/>
    <col min="6178" max="6178" width="11.6640625" bestFit="1" customWidth="1"/>
    <col min="6179" max="6179" width="9" customWidth="1"/>
    <col min="6180" max="6180" width="11.6640625" bestFit="1" customWidth="1"/>
    <col min="6181" max="6181" width="9" customWidth="1"/>
    <col min="6182" max="6182" width="11.6640625" bestFit="1" customWidth="1"/>
    <col min="6183" max="6183" width="9" customWidth="1"/>
    <col min="6184" max="6184" width="11.6640625" bestFit="1" customWidth="1"/>
    <col min="6185" max="6185" width="9" customWidth="1"/>
    <col min="6186" max="6186" width="11.6640625" bestFit="1" customWidth="1"/>
    <col min="6187" max="6187" width="9" customWidth="1"/>
    <col min="6188" max="6188" width="11.6640625" bestFit="1" customWidth="1"/>
    <col min="6189" max="6189" width="8.6640625" customWidth="1"/>
    <col min="6190" max="6190" width="10.6640625" customWidth="1"/>
    <col min="6191" max="6191" width="8.6640625" customWidth="1"/>
    <col min="6192" max="6192" width="10.6640625" customWidth="1"/>
    <col min="6193" max="6193" width="8" customWidth="1"/>
    <col min="6194" max="6194" width="10.6640625" customWidth="1"/>
    <col min="6195" max="6195" width="8.6640625" customWidth="1"/>
    <col min="6196" max="6196" width="10.6640625" customWidth="1"/>
    <col min="6197" max="6197" width="8.6640625" customWidth="1"/>
    <col min="6198" max="6198" width="10.6640625" customWidth="1"/>
    <col min="6199" max="6199" width="8" customWidth="1"/>
    <col min="6200" max="6200" width="10.6640625" customWidth="1"/>
    <col min="6201" max="6201" width="8.6640625" customWidth="1"/>
    <col min="6202" max="6202" width="10.6640625" customWidth="1"/>
    <col min="6203" max="6203" width="8" customWidth="1"/>
    <col min="6204" max="6204" width="10.6640625" customWidth="1"/>
    <col min="6205" max="6205" width="8.6640625" customWidth="1"/>
    <col min="6206" max="6206" width="10.6640625" customWidth="1"/>
    <col min="6207" max="6207" width="8" customWidth="1"/>
    <col min="6208" max="6208" width="10.6640625" customWidth="1"/>
    <col min="6209" max="6209" width="8" customWidth="1"/>
    <col min="6210" max="6210" width="10.6640625" customWidth="1"/>
    <col min="6211" max="6211" width="8.6640625" customWidth="1"/>
    <col min="6212" max="6212" width="10.6640625" customWidth="1"/>
    <col min="6213" max="6213" width="8" customWidth="1"/>
    <col min="6214" max="6214" width="10.6640625" customWidth="1"/>
    <col min="6215" max="6215" width="8.6640625" customWidth="1"/>
    <col min="6216" max="6216" width="10.6640625" customWidth="1"/>
    <col min="6217" max="6217" width="8.6640625" customWidth="1"/>
    <col min="6218" max="6218" width="10.6640625" customWidth="1"/>
    <col min="6219" max="6219" width="8.6640625" customWidth="1"/>
    <col min="6220" max="6220" width="10.6640625" customWidth="1"/>
    <col min="6221" max="6221" width="8" customWidth="1"/>
    <col min="6222" max="6222" width="10.6640625" customWidth="1"/>
    <col min="6223" max="6223" width="8.6640625" customWidth="1"/>
    <col min="6224" max="6224" width="10.6640625" customWidth="1"/>
    <col min="6225" max="6225" width="8" customWidth="1"/>
    <col min="6226" max="6226" width="10.6640625" customWidth="1"/>
    <col min="6227" max="6227" width="8" customWidth="1"/>
    <col min="6228" max="6228" width="10.6640625" customWidth="1"/>
    <col min="6229" max="6229" width="8" customWidth="1"/>
    <col min="6230" max="6230" width="10.6640625" customWidth="1"/>
    <col min="6231" max="6231" width="8" customWidth="1"/>
    <col min="6232" max="6232" width="10.6640625" customWidth="1"/>
    <col min="6233" max="6233" width="8" customWidth="1"/>
    <col min="6234" max="6234" width="10.6640625" customWidth="1"/>
    <col min="6235" max="6235" width="8" customWidth="1"/>
    <col min="6236" max="6236" width="10.6640625" customWidth="1"/>
    <col min="6237" max="6237" width="8.6640625" customWidth="1"/>
    <col min="6238" max="6238" width="10.6640625" customWidth="1"/>
    <col min="6239" max="6239" width="9" customWidth="1"/>
    <col min="6240" max="6240" width="11.6640625" bestFit="1" customWidth="1"/>
    <col min="6241" max="6241" width="9" customWidth="1"/>
    <col min="6242" max="6242" width="11.6640625" bestFit="1" customWidth="1"/>
    <col min="6243" max="6243" width="9" customWidth="1"/>
    <col min="6244" max="6244" width="11.6640625" bestFit="1" customWidth="1"/>
    <col min="6245" max="6245" width="9" customWidth="1"/>
    <col min="6246" max="6246" width="11.6640625" bestFit="1" customWidth="1"/>
    <col min="6247" max="6247" width="9" customWidth="1"/>
    <col min="6248" max="6248" width="11.6640625" bestFit="1" customWidth="1"/>
    <col min="6249" max="6249" width="9" customWidth="1"/>
    <col min="6250" max="6250" width="11.6640625" bestFit="1" customWidth="1"/>
    <col min="6251" max="6251" width="9" customWidth="1"/>
    <col min="6252" max="6252" width="11.6640625" bestFit="1" customWidth="1"/>
    <col min="6253" max="6253" width="9" customWidth="1"/>
    <col min="6254" max="6254" width="11.6640625" bestFit="1" customWidth="1"/>
    <col min="6255" max="6255" width="9" customWidth="1"/>
    <col min="6256" max="6256" width="11.6640625" bestFit="1" customWidth="1"/>
    <col min="6257" max="6257" width="9" customWidth="1"/>
    <col min="6258" max="6258" width="11.6640625" bestFit="1" customWidth="1"/>
    <col min="6259" max="6259" width="9" customWidth="1"/>
    <col min="6260" max="6260" width="11.6640625" bestFit="1" customWidth="1"/>
    <col min="6261" max="6261" width="9" customWidth="1"/>
    <col min="6262" max="6262" width="11.6640625" bestFit="1" customWidth="1"/>
    <col min="6263" max="6263" width="9" customWidth="1"/>
    <col min="6264" max="6264" width="11.6640625" bestFit="1" customWidth="1"/>
    <col min="6265" max="6265" width="9" customWidth="1"/>
    <col min="6266" max="6266" width="11.6640625" bestFit="1" customWidth="1"/>
    <col min="6267" max="6267" width="9" customWidth="1"/>
    <col min="6268" max="6268" width="11.6640625" bestFit="1" customWidth="1"/>
    <col min="6269" max="6269" width="9" customWidth="1"/>
    <col min="6270" max="6270" width="11.6640625" bestFit="1" customWidth="1"/>
    <col min="6271" max="6271" width="9" customWidth="1"/>
    <col min="6272" max="6272" width="11.6640625" bestFit="1" customWidth="1"/>
    <col min="6273" max="6273" width="9" customWidth="1"/>
    <col min="6274" max="6274" width="11.6640625" bestFit="1" customWidth="1"/>
    <col min="6275" max="6275" width="9" customWidth="1"/>
    <col min="6276" max="6276" width="11.6640625" bestFit="1" customWidth="1"/>
    <col min="6277" max="6277" width="9" customWidth="1"/>
    <col min="6278" max="6278" width="11.6640625" bestFit="1" customWidth="1"/>
    <col min="6279" max="6279" width="9" customWidth="1"/>
    <col min="6280" max="6280" width="11.6640625" bestFit="1" customWidth="1"/>
    <col min="6281" max="6281" width="9" customWidth="1"/>
    <col min="6282" max="6282" width="11.6640625" bestFit="1" customWidth="1"/>
    <col min="6283" max="6283" width="9" customWidth="1"/>
    <col min="6284" max="6284" width="11.6640625" bestFit="1" customWidth="1"/>
    <col min="6285" max="6285" width="9" customWidth="1"/>
    <col min="6286" max="6286" width="11.6640625" bestFit="1" customWidth="1"/>
    <col min="6287" max="6287" width="9" customWidth="1"/>
    <col min="6288" max="6288" width="11.6640625" bestFit="1" customWidth="1"/>
    <col min="6289" max="6289" width="9" customWidth="1"/>
    <col min="6290" max="6290" width="11.6640625" bestFit="1" customWidth="1"/>
    <col min="6291" max="6291" width="9" customWidth="1"/>
    <col min="6292" max="6292" width="11.6640625" bestFit="1" customWidth="1"/>
    <col min="6293" max="6293" width="9" customWidth="1"/>
    <col min="6294" max="6294" width="11.6640625" bestFit="1" customWidth="1"/>
    <col min="6295" max="6295" width="9" customWidth="1"/>
    <col min="6296" max="6296" width="11.6640625" bestFit="1" customWidth="1"/>
    <col min="6297" max="6297" width="9" customWidth="1"/>
    <col min="6298" max="6298" width="11.6640625" bestFit="1" customWidth="1"/>
    <col min="6299" max="6299" width="9" customWidth="1"/>
    <col min="6300" max="6300" width="11.6640625" bestFit="1" customWidth="1"/>
    <col min="6301" max="6301" width="9" customWidth="1"/>
    <col min="6302" max="6302" width="11.6640625" bestFit="1" customWidth="1"/>
    <col min="6303" max="6303" width="9" customWidth="1"/>
    <col min="6304" max="6304" width="11.6640625" bestFit="1" customWidth="1"/>
    <col min="6305" max="6305" width="9" customWidth="1"/>
    <col min="6306" max="6306" width="11.6640625" bestFit="1" customWidth="1"/>
    <col min="6307" max="6307" width="9" customWidth="1"/>
    <col min="6308" max="6308" width="11.6640625" bestFit="1" customWidth="1"/>
    <col min="6309" max="6309" width="9" customWidth="1"/>
    <col min="6310" max="6310" width="11.6640625" bestFit="1" customWidth="1"/>
    <col min="6311" max="6311" width="9" customWidth="1"/>
    <col min="6312" max="6312" width="11.6640625" bestFit="1" customWidth="1"/>
    <col min="6313" max="6313" width="9" customWidth="1"/>
    <col min="6314" max="6314" width="11.6640625" bestFit="1" customWidth="1"/>
    <col min="6315" max="6315" width="9" customWidth="1"/>
    <col min="6316" max="6316" width="11.6640625" bestFit="1" customWidth="1"/>
    <col min="6317" max="6317" width="9" customWidth="1"/>
    <col min="6318" max="6318" width="11.6640625" bestFit="1" customWidth="1"/>
    <col min="6319" max="6319" width="9" customWidth="1"/>
    <col min="6320" max="6320" width="11.6640625" bestFit="1" customWidth="1"/>
    <col min="6321" max="6321" width="9" customWidth="1"/>
    <col min="6322" max="6322" width="11.6640625" bestFit="1" customWidth="1"/>
    <col min="6323" max="6323" width="9" customWidth="1"/>
    <col min="6324" max="6324" width="11.6640625" bestFit="1" customWidth="1"/>
    <col min="6325" max="6325" width="9" customWidth="1"/>
    <col min="6326" max="6326" width="11.6640625" bestFit="1" customWidth="1"/>
    <col min="6327" max="6327" width="9" customWidth="1"/>
    <col min="6328" max="6328" width="11.6640625" bestFit="1" customWidth="1"/>
    <col min="6329" max="6329" width="9" customWidth="1"/>
    <col min="6330" max="6330" width="11.6640625" bestFit="1" customWidth="1"/>
    <col min="6331" max="6331" width="9" customWidth="1"/>
    <col min="6332" max="6332" width="11.6640625" bestFit="1" customWidth="1"/>
    <col min="6333" max="6333" width="9" customWidth="1"/>
    <col min="6334" max="6334" width="11.6640625" bestFit="1" customWidth="1"/>
    <col min="6335" max="6335" width="9" customWidth="1"/>
    <col min="6336" max="6336" width="11.6640625" bestFit="1" customWidth="1"/>
    <col min="6337" max="6337" width="9" customWidth="1"/>
    <col min="6338" max="6338" width="11.6640625" bestFit="1" customWidth="1"/>
    <col min="6339" max="6339" width="9" customWidth="1"/>
    <col min="6340" max="6340" width="11.6640625" bestFit="1" customWidth="1"/>
    <col min="6341" max="6341" width="9" customWidth="1"/>
    <col min="6342" max="6342" width="11.6640625" bestFit="1" customWidth="1"/>
    <col min="6343" max="6343" width="9" customWidth="1"/>
    <col min="6344" max="6344" width="11.6640625" bestFit="1" customWidth="1"/>
    <col min="6345" max="6345" width="9" customWidth="1"/>
    <col min="6346" max="6346" width="11.6640625" bestFit="1" customWidth="1"/>
    <col min="6347" max="6347" width="9" customWidth="1"/>
    <col min="6348" max="6348" width="11.6640625" bestFit="1" customWidth="1"/>
    <col min="6349" max="6349" width="9" customWidth="1"/>
    <col min="6350" max="6350" width="11.6640625" bestFit="1" customWidth="1"/>
    <col min="6351" max="6351" width="9" customWidth="1"/>
    <col min="6352" max="6352" width="11.6640625" bestFit="1" customWidth="1"/>
    <col min="6353" max="6353" width="9" customWidth="1"/>
    <col min="6354" max="6354" width="11.6640625" bestFit="1" customWidth="1"/>
    <col min="6355" max="6355" width="9" customWidth="1"/>
    <col min="6356" max="6356" width="11.6640625" bestFit="1" customWidth="1"/>
    <col min="6357" max="6357" width="9" customWidth="1"/>
    <col min="6358" max="6358" width="11.6640625" bestFit="1" customWidth="1"/>
    <col min="6359" max="6359" width="9" customWidth="1"/>
    <col min="6360" max="6360" width="11.6640625" bestFit="1" customWidth="1"/>
    <col min="6361" max="6361" width="9" customWidth="1"/>
    <col min="6362" max="6362" width="11.6640625" bestFit="1" customWidth="1"/>
    <col min="6363" max="6363" width="9" customWidth="1"/>
    <col min="6364" max="6364" width="11.6640625" bestFit="1" customWidth="1"/>
    <col min="6365" max="6365" width="9" customWidth="1"/>
    <col min="6366" max="6366" width="11.6640625" bestFit="1" customWidth="1"/>
    <col min="6367" max="6367" width="9" customWidth="1"/>
    <col min="6368" max="6368" width="11.6640625" bestFit="1" customWidth="1"/>
    <col min="6369" max="6369" width="9" customWidth="1"/>
    <col min="6370" max="6370" width="11.6640625" bestFit="1" customWidth="1"/>
    <col min="6371" max="6371" width="8.6640625" customWidth="1"/>
    <col min="6372" max="6372" width="10.6640625" customWidth="1"/>
    <col min="6373" max="6373" width="8.6640625" customWidth="1"/>
    <col min="6374" max="6374" width="10.6640625" customWidth="1"/>
    <col min="6375" max="6375" width="8" customWidth="1"/>
    <col min="6376" max="6376" width="10.6640625" customWidth="1"/>
    <col min="6377" max="6377" width="8.6640625" customWidth="1"/>
    <col min="6378" max="6378" width="10.6640625" customWidth="1"/>
    <col min="6379" max="6379" width="8.6640625" customWidth="1"/>
    <col min="6380" max="6380" width="10.6640625" customWidth="1"/>
    <col min="6381" max="6381" width="8" customWidth="1"/>
    <col min="6382" max="6382" width="10.6640625" customWidth="1"/>
    <col min="6383" max="6383" width="8.6640625" customWidth="1"/>
    <col min="6384" max="6384" width="10.6640625" customWidth="1"/>
    <col min="6385" max="6385" width="8.6640625" customWidth="1"/>
    <col min="6386" max="6386" width="10.6640625" customWidth="1"/>
    <col min="6387" max="6387" width="8.6640625" customWidth="1"/>
    <col min="6388" max="6388" width="10.6640625" customWidth="1"/>
    <col min="6389" max="6389" width="8.6640625" customWidth="1"/>
    <col min="6390" max="6390" width="10.6640625" customWidth="1"/>
    <col min="6391" max="6391" width="8.6640625" customWidth="1"/>
    <col min="6392" max="6392" width="10.6640625" customWidth="1"/>
    <col min="6393" max="6393" width="8" customWidth="1"/>
    <col min="6394" max="6394" width="10.6640625" customWidth="1"/>
    <col min="6395" max="6395" width="8" customWidth="1"/>
    <col min="6396" max="6396" width="10.6640625" customWidth="1"/>
    <col min="6397" max="6397" width="8.6640625" customWidth="1"/>
    <col min="6398" max="6398" width="10.6640625" customWidth="1"/>
    <col min="6399" max="6399" width="8" customWidth="1"/>
    <col min="6400" max="6400" width="10.6640625" customWidth="1"/>
    <col min="6401" max="6401" width="8" customWidth="1"/>
    <col min="6402" max="6402" width="10.6640625" customWidth="1"/>
    <col min="6403" max="6403" width="8.6640625" customWidth="1"/>
    <col min="6404" max="6404" width="10.6640625" customWidth="1"/>
    <col min="6405" max="6405" width="8" customWidth="1"/>
    <col min="6406" max="6406" width="10.6640625" customWidth="1"/>
    <col min="6407" max="6407" width="8" customWidth="1"/>
    <col min="6408" max="6408" width="10.6640625" customWidth="1"/>
    <col min="6409" max="6409" width="8.6640625" customWidth="1"/>
    <col min="6410" max="6410" width="10.6640625" customWidth="1"/>
    <col min="6411" max="6411" width="8" customWidth="1"/>
    <col min="6412" max="6412" width="10.6640625" customWidth="1"/>
    <col min="6413" max="6413" width="8" customWidth="1"/>
    <col min="6414" max="6414" width="10.6640625" customWidth="1"/>
    <col min="6415" max="6415" width="8" customWidth="1"/>
    <col min="6416" max="6416" width="10.6640625" customWidth="1"/>
    <col min="6417" max="6417" width="8" customWidth="1"/>
    <col min="6418" max="6418" width="10.6640625" customWidth="1"/>
    <col min="6419" max="6419" width="8" customWidth="1"/>
    <col min="6420" max="6420" width="10.6640625" customWidth="1"/>
    <col min="6421" max="6421" width="8" customWidth="1"/>
    <col min="6422" max="6422" width="10.6640625" customWidth="1"/>
    <col min="6423" max="6423" width="8.6640625" customWidth="1"/>
    <col min="6424" max="6424" width="10.6640625" customWidth="1"/>
    <col min="6425" max="6425" width="8.6640625" customWidth="1"/>
    <col min="6426" max="6426" width="10.6640625" customWidth="1"/>
    <col min="6427" max="6427" width="8" customWidth="1"/>
    <col min="6428" max="6428" width="10.6640625" customWidth="1"/>
    <col min="6429" max="6429" width="8" customWidth="1"/>
    <col min="6430" max="6430" width="10.6640625" customWidth="1"/>
    <col min="6431" max="6431" width="8" customWidth="1"/>
    <col min="6432" max="6432" width="10.6640625" customWidth="1"/>
    <col min="6433" max="6433" width="8.6640625" customWidth="1"/>
    <col min="6434" max="6434" width="10.6640625" customWidth="1"/>
    <col min="6435" max="6435" width="8" customWidth="1"/>
    <col min="6436" max="6436" width="10.6640625" customWidth="1"/>
    <col min="6437" max="6437" width="8" customWidth="1"/>
    <col min="6438" max="6438" width="10.6640625" customWidth="1"/>
    <col min="6439" max="6439" width="8.6640625" customWidth="1"/>
    <col min="6440" max="6440" width="10.6640625" customWidth="1"/>
    <col min="6441" max="6441" width="8" customWidth="1"/>
    <col min="6442" max="6442" width="10.6640625" customWidth="1"/>
    <col min="6443" max="6443" width="9" customWidth="1"/>
    <col min="6444" max="6444" width="11.6640625" bestFit="1" customWidth="1"/>
    <col min="6445" max="6445" width="9" customWidth="1"/>
    <col min="6446" max="6446" width="11.6640625" bestFit="1" customWidth="1"/>
    <col min="6447" max="6447" width="9" customWidth="1"/>
    <col min="6448" max="6448" width="11.6640625" bestFit="1" customWidth="1"/>
    <col min="6449" max="6449" width="9" customWidth="1"/>
    <col min="6450" max="6450" width="11.6640625" bestFit="1" customWidth="1"/>
    <col min="6451" max="6451" width="9" customWidth="1"/>
    <col min="6452" max="6452" width="11.6640625" bestFit="1" customWidth="1"/>
    <col min="6453" max="6453" width="9" customWidth="1"/>
    <col min="6454" max="6454" width="11.6640625" bestFit="1" customWidth="1"/>
    <col min="6455" max="6455" width="9" customWidth="1"/>
    <col min="6456" max="6456" width="11.6640625" bestFit="1" customWidth="1"/>
    <col min="6457" max="6457" width="9" customWidth="1"/>
    <col min="6458" max="6458" width="11.6640625" bestFit="1" customWidth="1"/>
    <col min="6459" max="6459" width="9" customWidth="1"/>
    <col min="6460" max="6460" width="11.6640625" bestFit="1" customWidth="1"/>
    <col min="6461" max="6461" width="9" customWidth="1"/>
    <col min="6462" max="6462" width="11.6640625" bestFit="1" customWidth="1"/>
    <col min="6463" max="6463" width="9" customWidth="1"/>
    <col min="6464" max="6464" width="11.6640625" bestFit="1" customWidth="1"/>
    <col min="6465" max="6465" width="9" customWidth="1"/>
    <col min="6466" max="6466" width="11.6640625" bestFit="1" customWidth="1"/>
    <col min="6467" max="6467" width="9" customWidth="1"/>
    <col min="6468" max="6468" width="11.6640625" bestFit="1" customWidth="1"/>
    <col min="6469" max="6469" width="9" customWidth="1"/>
    <col min="6470" max="6470" width="11.6640625" bestFit="1" customWidth="1"/>
    <col min="6471" max="6471" width="9" customWidth="1"/>
    <col min="6472" max="6472" width="11.6640625" bestFit="1" customWidth="1"/>
    <col min="6473" max="6473" width="9" customWidth="1"/>
    <col min="6474" max="6474" width="11.6640625" bestFit="1" customWidth="1"/>
    <col min="6475" max="6475" width="9" customWidth="1"/>
    <col min="6476" max="6476" width="11.6640625" bestFit="1" customWidth="1"/>
    <col min="6477" max="6477" width="9" customWidth="1"/>
    <col min="6478" max="6478" width="11.6640625" bestFit="1" customWidth="1"/>
    <col min="6479" max="6479" width="9" customWidth="1"/>
    <col min="6480" max="6480" width="11.6640625" bestFit="1" customWidth="1"/>
    <col min="6481" max="6481" width="9" customWidth="1"/>
    <col min="6482" max="6482" width="11.6640625" bestFit="1" customWidth="1"/>
    <col min="6483" max="6483" width="9" customWidth="1"/>
    <col min="6484" max="6484" width="11.6640625" bestFit="1" customWidth="1"/>
    <col min="6485" max="6485" width="9" customWidth="1"/>
    <col min="6486" max="6486" width="11.6640625" bestFit="1" customWidth="1"/>
    <col min="6487" max="6487" width="9" customWidth="1"/>
    <col min="6488" max="6488" width="11.6640625" bestFit="1" customWidth="1"/>
    <col min="6489" max="6489" width="9" customWidth="1"/>
    <col min="6490" max="6490" width="11.6640625" bestFit="1" customWidth="1"/>
    <col min="6491" max="6491" width="9" customWidth="1"/>
    <col min="6492" max="6492" width="11.6640625" bestFit="1" customWidth="1"/>
    <col min="6493" max="6493" width="9" customWidth="1"/>
    <col min="6494" max="6494" width="11.6640625" bestFit="1" customWidth="1"/>
    <col min="6495" max="6495" width="9" customWidth="1"/>
    <col min="6496" max="6496" width="11.6640625" bestFit="1" customWidth="1"/>
    <col min="6497" max="6497" width="9" customWidth="1"/>
    <col min="6498" max="6498" width="11.6640625" bestFit="1" customWidth="1"/>
    <col min="6499" max="6499" width="9" customWidth="1"/>
    <col min="6500" max="6500" width="11.6640625" bestFit="1" customWidth="1"/>
    <col min="6501" max="6501" width="9" customWidth="1"/>
    <col min="6502" max="6502" width="11.6640625" bestFit="1" customWidth="1"/>
    <col min="6503" max="6503" width="9" customWidth="1"/>
    <col min="6504" max="6504" width="11.6640625" bestFit="1" customWidth="1"/>
    <col min="6505" max="6505" width="9" customWidth="1"/>
    <col min="6506" max="6506" width="11.6640625" bestFit="1" customWidth="1"/>
    <col min="6507" max="6507" width="9" customWidth="1"/>
    <col min="6508" max="6508" width="11.6640625" bestFit="1" customWidth="1"/>
    <col min="6509" max="6509" width="9" customWidth="1"/>
    <col min="6510" max="6510" width="11.6640625" bestFit="1" customWidth="1"/>
    <col min="6511" max="6511" width="9" customWidth="1"/>
    <col min="6512" max="6512" width="11.6640625" bestFit="1" customWidth="1"/>
    <col min="6513" max="6513" width="9" customWidth="1"/>
    <col min="6514" max="6514" width="11.6640625" bestFit="1" customWidth="1"/>
    <col min="6515" max="6515" width="9" customWidth="1"/>
    <col min="6516" max="6516" width="11.6640625" bestFit="1" customWidth="1"/>
    <col min="6517" max="6517" width="9" customWidth="1"/>
    <col min="6518" max="6518" width="11.6640625" bestFit="1" customWidth="1"/>
    <col min="6519" max="6519" width="9" customWidth="1"/>
    <col min="6520" max="6520" width="11.6640625" bestFit="1" customWidth="1"/>
    <col min="6521" max="6521" width="9" customWidth="1"/>
    <col min="6522" max="6522" width="11.6640625" bestFit="1" customWidth="1"/>
    <col min="6523" max="6523" width="9" customWidth="1"/>
    <col min="6524" max="6524" width="11.6640625" bestFit="1" customWidth="1"/>
    <col min="6525" max="6525" width="9" customWidth="1"/>
    <col min="6526" max="6526" width="11.6640625" bestFit="1" customWidth="1"/>
    <col min="6527" max="6527" width="9" customWidth="1"/>
    <col min="6528" max="6528" width="11.6640625" bestFit="1" customWidth="1"/>
    <col min="6529" max="6529" width="9" customWidth="1"/>
    <col min="6530" max="6530" width="11.6640625" bestFit="1" customWidth="1"/>
    <col min="6531" max="6531" width="9" customWidth="1"/>
    <col min="6532" max="6532" width="11.6640625" bestFit="1" customWidth="1"/>
    <col min="6533" max="6533" width="9" customWidth="1"/>
    <col min="6534" max="6534" width="11.6640625" bestFit="1" customWidth="1"/>
    <col min="6535" max="6535" width="9" customWidth="1"/>
    <col min="6536" max="6536" width="11.6640625" bestFit="1" customWidth="1"/>
    <col min="6537" max="6537" width="9" customWidth="1"/>
    <col min="6538" max="6538" width="11.6640625" bestFit="1" customWidth="1"/>
    <col min="6539" max="6539" width="9" customWidth="1"/>
    <col min="6540" max="6540" width="11.6640625" bestFit="1" customWidth="1"/>
    <col min="6541" max="6541" width="9" customWidth="1"/>
    <col min="6542" max="6542" width="11.6640625" bestFit="1" customWidth="1"/>
    <col min="6543" max="6543" width="9" customWidth="1"/>
    <col min="6544" max="6544" width="11.6640625" bestFit="1" customWidth="1"/>
    <col min="6545" max="6545" width="9" customWidth="1"/>
    <col min="6546" max="6546" width="11.6640625" bestFit="1" customWidth="1"/>
    <col min="6547" max="6547" width="9" customWidth="1"/>
    <col min="6548" max="6548" width="11.6640625" bestFit="1" customWidth="1"/>
    <col min="6549" max="6549" width="9" customWidth="1"/>
    <col min="6550" max="6550" width="11.6640625" bestFit="1" customWidth="1"/>
    <col min="6551" max="6551" width="9" customWidth="1"/>
    <col min="6552" max="6552" width="11.6640625" bestFit="1" customWidth="1"/>
    <col min="6553" max="6553" width="9" customWidth="1"/>
    <col min="6554" max="6554" width="11.6640625" bestFit="1" customWidth="1"/>
    <col min="6555" max="6555" width="9" customWidth="1"/>
    <col min="6556" max="6556" width="11.6640625" bestFit="1" customWidth="1"/>
    <col min="6557" max="6557" width="9" customWidth="1"/>
    <col min="6558" max="6558" width="11.6640625" bestFit="1" customWidth="1"/>
    <col min="6559" max="6559" width="9" customWidth="1"/>
    <col min="6560" max="6560" width="11.6640625" bestFit="1" customWidth="1"/>
    <col min="6561" max="6561" width="9" customWidth="1"/>
    <col min="6562" max="6562" width="11.6640625" bestFit="1" customWidth="1"/>
    <col min="6563" max="6563" width="9" customWidth="1"/>
    <col min="6564" max="6564" width="11.6640625" bestFit="1" customWidth="1"/>
    <col min="6565" max="6565" width="9" customWidth="1"/>
    <col min="6566" max="6566" width="11.6640625" bestFit="1" customWidth="1"/>
    <col min="6567" max="6567" width="9" customWidth="1"/>
    <col min="6568" max="6568" width="11.6640625" bestFit="1" customWidth="1"/>
    <col min="6569" max="6569" width="9" customWidth="1"/>
    <col min="6570" max="6570" width="11.6640625" bestFit="1" customWidth="1"/>
    <col min="6571" max="6571" width="9" customWidth="1"/>
    <col min="6572" max="6572" width="11.6640625" bestFit="1" customWidth="1"/>
    <col min="6573" max="6573" width="9" customWidth="1"/>
    <col min="6574" max="6574" width="11.6640625" bestFit="1" customWidth="1"/>
    <col min="6575" max="6575" width="8" customWidth="1"/>
    <col min="6576" max="6576" width="10.6640625" customWidth="1"/>
    <col min="6577" max="6577" width="8" customWidth="1"/>
    <col min="6578" max="6578" width="10.6640625" customWidth="1"/>
    <col min="6579" max="6579" width="8.6640625" customWidth="1"/>
    <col min="6580" max="6580" width="10.6640625" customWidth="1"/>
    <col min="6581" max="6581" width="8.6640625" customWidth="1"/>
    <col min="6582" max="6582" width="10.6640625" customWidth="1"/>
    <col min="6583" max="6583" width="8.6640625" customWidth="1"/>
    <col min="6584" max="6584" width="10.6640625" customWidth="1"/>
    <col min="6585" max="6585" width="8.6640625" customWidth="1"/>
    <col min="6586" max="6586" width="10.6640625" customWidth="1"/>
    <col min="6587" max="6587" width="8.6640625" customWidth="1"/>
    <col min="6588" max="6588" width="10.6640625" customWidth="1"/>
    <col min="6589" max="6589" width="8.6640625" customWidth="1"/>
    <col min="6590" max="6590" width="10.6640625" customWidth="1"/>
    <col min="6591" max="6591" width="8.6640625" customWidth="1"/>
    <col min="6592" max="6592" width="10.6640625" customWidth="1"/>
    <col min="6593" max="6593" width="8" customWidth="1"/>
    <col min="6594" max="6594" width="10.6640625" customWidth="1"/>
    <col min="6595" max="6595" width="8" customWidth="1"/>
    <col min="6596" max="6596" width="10.6640625" customWidth="1"/>
    <col min="6597" max="6597" width="8" customWidth="1"/>
    <col min="6598" max="6598" width="10.6640625" customWidth="1"/>
    <col min="6599" max="6599" width="8.6640625" customWidth="1"/>
    <col min="6600" max="6600" width="10.6640625" customWidth="1"/>
    <col min="6601" max="6601" width="8.6640625" customWidth="1"/>
    <col min="6602" max="6602" width="10.6640625" customWidth="1"/>
    <col min="6603" max="6603" width="8.6640625" customWidth="1"/>
    <col min="6604" max="6604" width="10.6640625" customWidth="1"/>
    <col min="6605" max="6605" width="8.6640625" customWidth="1"/>
    <col min="6606" max="6606" width="10.6640625" customWidth="1"/>
    <col min="6607" max="6607" width="8.6640625" customWidth="1"/>
    <col min="6608" max="6608" width="10.6640625" customWidth="1"/>
    <col min="6609" max="6609" width="8.6640625" customWidth="1"/>
    <col min="6610" max="6610" width="10.6640625" customWidth="1"/>
    <col min="6611" max="6611" width="8.6640625" customWidth="1"/>
    <col min="6612" max="6612" width="10.6640625" customWidth="1"/>
    <col min="6613" max="6613" width="8.6640625" customWidth="1"/>
    <col min="6614" max="6614" width="10.6640625" customWidth="1"/>
    <col min="6615" max="6615" width="8" customWidth="1"/>
    <col min="6616" max="6616" width="10.6640625" customWidth="1"/>
    <col min="6617" max="6617" width="8.6640625" customWidth="1"/>
    <col min="6618" max="6618" width="10.6640625" customWidth="1"/>
    <col min="6619" max="6619" width="8" customWidth="1"/>
    <col min="6620" max="6620" width="10.6640625" customWidth="1"/>
    <col min="6621" max="6621" width="8.6640625" customWidth="1"/>
    <col min="6622" max="6622" width="10.6640625" customWidth="1"/>
    <col min="6623" max="6623" width="8.6640625" customWidth="1"/>
    <col min="6624" max="6624" width="10.6640625" customWidth="1"/>
    <col min="6625" max="6625" width="8.6640625" customWidth="1"/>
    <col min="6626" max="6626" width="10.6640625" customWidth="1"/>
    <col min="6627" max="6627" width="8.6640625" customWidth="1"/>
    <col min="6628" max="6628" width="10.6640625" customWidth="1"/>
    <col min="6629" max="6629" width="8" customWidth="1"/>
    <col min="6630" max="6630" width="10.6640625" customWidth="1"/>
    <col min="6631" max="6631" width="8.6640625" customWidth="1"/>
    <col min="6632" max="6632" width="10.6640625" customWidth="1"/>
    <col min="6633" max="6633" width="8" customWidth="1"/>
    <col min="6634" max="6634" width="10.6640625" customWidth="1"/>
    <col min="6635" max="6635" width="8.6640625" customWidth="1"/>
    <col min="6636" max="6636" width="10.6640625" customWidth="1"/>
    <col min="6637" max="6637" width="8" customWidth="1"/>
    <col min="6638" max="6638" width="10.6640625" customWidth="1"/>
    <col min="6639" max="6639" width="9" customWidth="1"/>
    <col min="6640" max="6640" width="11.6640625" bestFit="1" customWidth="1"/>
    <col min="6641" max="6641" width="9" customWidth="1"/>
    <col min="6642" max="6642" width="11.6640625" bestFit="1" customWidth="1"/>
    <col min="6643" max="6643" width="9" customWidth="1"/>
    <col min="6644" max="6644" width="11.6640625" bestFit="1" customWidth="1"/>
    <col min="6645" max="6645" width="9" customWidth="1"/>
    <col min="6646" max="6646" width="11.6640625" bestFit="1" customWidth="1"/>
    <col min="6647" max="6647" width="9" customWidth="1"/>
    <col min="6648" max="6648" width="11.6640625" bestFit="1" customWidth="1"/>
    <col min="6649" max="6649" width="9" customWidth="1"/>
    <col min="6650" max="6650" width="11.6640625" bestFit="1" customWidth="1"/>
    <col min="6651" max="6651" width="9" customWidth="1"/>
    <col min="6652" max="6652" width="11.6640625" bestFit="1" customWidth="1"/>
    <col min="6653" max="6653" width="9" customWidth="1"/>
    <col min="6654" max="6654" width="11.6640625" bestFit="1" customWidth="1"/>
    <col min="6655" max="6655" width="9" customWidth="1"/>
    <col min="6656" max="6656" width="11.6640625" bestFit="1" customWidth="1"/>
    <col min="6657" max="6657" width="9" customWidth="1"/>
    <col min="6658" max="6658" width="11.6640625" bestFit="1" customWidth="1"/>
    <col min="6659" max="6659" width="9" customWidth="1"/>
    <col min="6660" max="6660" width="11.6640625" bestFit="1" customWidth="1"/>
    <col min="6661" max="6661" width="9" customWidth="1"/>
    <col min="6662" max="6662" width="11.6640625" bestFit="1" customWidth="1"/>
    <col min="6663" max="6663" width="9" customWidth="1"/>
    <col min="6664" max="6664" width="11.6640625" bestFit="1" customWidth="1"/>
    <col min="6665" max="6665" width="9" customWidth="1"/>
    <col min="6666" max="6666" width="11.6640625" bestFit="1" customWidth="1"/>
    <col min="6667" max="6667" width="9" customWidth="1"/>
    <col min="6668" max="6668" width="11.6640625" bestFit="1" customWidth="1"/>
    <col min="6669" max="6669" width="9" customWidth="1"/>
    <col min="6670" max="6670" width="11.6640625" bestFit="1" customWidth="1"/>
    <col min="6671" max="6671" width="9" customWidth="1"/>
    <col min="6672" max="6672" width="11.6640625" bestFit="1" customWidth="1"/>
    <col min="6673" max="6673" width="9" customWidth="1"/>
    <col min="6674" max="6674" width="11.6640625" bestFit="1" customWidth="1"/>
    <col min="6675" max="6675" width="9" customWidth="1"/>
    <col min="6676" max="6676" width="11.6640625" bestFit="1" customWidth="1"/>
    <col min="6677" max="6677" width="9" customWidth="1"/>
    <col min="6678" max="6678" width="11.6640625" bestFit="1" customWidth="1"/>
    <col min="6679" max="6679" width="9" customWidth="1"/>
    <col min="6680" max="6680" width="11.6640625" bestFit="1" customWidth="1"/>
    <col min="6681" max="6681" width="9" customWidth="1"/>
    <col min="6682" max="6682" width="11.6640625" bestFit="1" customWidth="1"/>
    <col min="6683" max="6683" width="9" customWidth="1"/>
    <col min="6684" max="6684" width="11.6640625" bestFit="1" customWidth="1"/>
    <col min="6685" max="6685" width="9" customWidth="1"/>
    <col min="6686" max="6686" width="11.6640625" bestFit="1" customWidth="1"/>
    <col min="6687" max="6687" width="9" customWidth="1"/>
    <col min="6688" max="6688" width="11.6640625" bestFit="1" customWidth="1"/>
    <col min="6689" max="6689" width="9" customWidth="1"/>
    <col min="6690" max="6690" width="11.6640625" bestFit="1" customWidth="1"/>
    <col min="6691" max="6691" width="9" customWidth="1"/>
    <col min="6692" max="6692" width="11.6640625" bestFit="1" customWidth="1"/>
    <col min="6693" max="6693" width="9" customWidth="1"/>
    <col min="6694" max="6694" width="11.6640625" bestFit="1" customWidth="1"/>
    <col min="6695" max="6695" width="9" customWidth="1"/>
    <col min="6696" max="6696" width="11.6640625" bestFit="1" customWidth="1"/>
    <col min="6697" max="6697" width="9" customWidth="1"/>
    <col min="6698" max="6698" width="11.6640625" bestFit="1" customWidth="1"/>
    <col min="6699" max="6699" width="9" customWidth="1"/>
    <col min="6700" max="6700" width="11.6640625" bestFit="1" customWidth="1"/>
    <col min="6701" max="6701" width="9" customWidth="1"/>
    <col min="6702" max="6702" width="11.6640625" bestFit="1" customWidth="1"/>
    <col min="6703" max="6703" width="9" customWidth="1"/>
    <col min="6704" max="6704" width="11.6640625" bestFit="1" customWidth="1"/>
    <col min="6705" max="6705" width="9" customWidth="1"/>
    <col min="6706" max="6706" width="11.6640625" bestFit="1" customWidth="1"/>
    <col min="6707" max="6707" width="9" customWidth="1"/>
    <col min="6708" max="6708" width="11.6640625" bestFit="1" customWidth="1"/>
    <col min="6709" max="6709" width="9" customWidth="1"/>
    <col min="6710" max="6710" width="11.6640625" bestFit="1" customWidth="1"/>
    <col min="6711" max="6711" width="9" customWidth="1"/>
    <col min="6712" max="6712" width="11.6640625" bestFit="1" customWidth="1"/>
    <col min="6713" max="6713" width="9" customWidth="1"/>
    <col min="6714" max="6714" width="11.6640625" bestFit="1" customWidth="1"/>
    <col min="6715" max="6715" width="9" customWidth="1"/>
    <col min="6716" max="6716" width="11.6640625" bestFit="1" customWidth="1"/>
    <col min="6717" max="6717" width="9" customWidth="1"/>
    <col min="6718" max="6718" width="11.6640625" bestFit="1" customWidth="1"/>
    <col min="6719" max="6719" width="9" customWidth="1"/>
    <col min="6720" max="6720" width="11.6640625" bestFit="1" customWidth="1"/>
    <col min="6721" max="6721" width="9" customWidth="1"/>
    <col min="6722" max="6722" width="11.6640625" bestFit="1" customWidth="1"/>
    <col min="6723" max="6723" width="9" customWidth="1"/>
    <col min="6724" max="6724" width="11.6640625" bestFit="1" customWidth="1"/>
    <col min="6725" max="6725" width="9" customWidth="1"/>
    <col min="6726" max="6726" width="11.6640625" bestFit="1" customWidth="1"/>
    <col min="6727" max="6727" width="9" customWidth="1"/>
    <col min="6728" max="6728" width="11.6640625" bestFit="1" customWidth="1"/>
    <col min="6729" max="6729" width="8" customWidth="1"/>
    <col min="6730" max="6730" width="10.6640625" customWidth="1"/>
    <col min="6731" max="6731" width="8" customWidth="1"/>
    <col min="6732" max="6732" width="10.6640625" customWidth="1"/>
    <col min="6733" max="6733" width="8.6640625" customWidth="1"/>
    <col min="6734" max="6734" width="10.6640625" customWidth="1"/>
    <col min="6735" max="6735" width="8.6640625" customWidth="1"/>
    <col min="6736" max="6736" width="10.6640625" customWidth="1"/>
    <col min="6737" max="6737" width="8" customWidth="1"/>
    <col min="6738" max="6738" width="10.6640625" customWidth="1"/>
    <col min="6739" max="6739" width="8" customWidth="1"/>
    <col min="6740" max="6740" width="10.6640625" customWidth="1"/>
    <col min="6741" max="6741" width="8.6640625" customWidth="1"/>
    <col min="6742" max="6742" width="10.6640625" customWidth="1"/>
    <col min="6743" max="6743" width="8.6640625" customWidth="1"/>
    <col min="6744" max="6744" width="10.6640625" customWidth="1"/>
    <col min="6745" max="6745" width="8" customWidth="1"/>
    <col min="6746" max="6746" width="10.6640625" customWidth="1"/>
    <col min="6747" max="6747" width="8.6640625" customWidth="1"/>
    <col min="6748" max="6748" width="10.6640625" customWidth="1"/>
    <col min="6749" max="6749" width="8" customWidth="1"/>
    <col min="6750" max="6750" width="10.6640625" customWidth="1"/>
    <col min="6751" max="6751" width="8.6640625" customWidth="1"/>
    <col min="6752" max="6752" width="10.6640625" customWidth="1"/>
    <col min="6753" max="6753" width="8.6640625" customWidth="1"/>
    <col min="6754" max="6754" width="10.6640625" customWidth="1"/>
    <col min="6755" max="6755" width="8" customWidth="1"/>
    <col min="6756" max="6756" width="10.6640625" customWidth="1"/>
    <col min="6757" max="6757" width="8.6640625" customWidth="1"/>
    <col min="6758" max="6758" width="10.6640625" customWidth="1"/>
    <col min="6759" max="6759" width="8.6640625" customWidth="1"/>
    <col min="6760" max="6760" width="10.6640625" customWidth="1"/>
    <col min="6761" max="6761" width="8.6640625" customWidth="1"/>
    <col min="6762" max="6762" width="10.6640625" customWidth="1"/>
    <col min="6763" max="6763" width="8" customWidth="1"/>
    <col min="6764" max="6764" width="10.6640625" customWidth="1"/>
    <col min="6765" max="6765" width="8.6640625" customWidth="1"/>
    <col min="6766" max="6766" width="10.6640625" customWidth="1"/>
    <col min="6767" max="6767" width="8.6640625" customWidth="1"/>
    <col min="6768" max="6768" width="10.6640625" customWidth="1"/>
    <col min="6769" max="6769" width="8.6640625" customWidth="1"/>
    <col min="6770" max="6770" width="10.6640625" customWidth="1"/>
    <col min="6771" max="6771" width="8" customWidth="1"/>
    <col min="6772" max="6772" width="10.6640625" customWidth="1"/>
    <col min="6773" max="6773" width="8" customWidth="1"/>
    <col min="6774" max="6774" width="10.6640625" customWidth="1"/>
    <col min="6775" max="6775" width="8" customWidth="1"/>
    <col min="6776" max="6776" width="10.6640625" customWidth="1"/>
    <col min="6777" max="6777" width="8.6640625" customWidth="1"/>
    <col min="6778" max="6778" width="10.6640625" customWidth="1"/>
    <col min="6779" max="6779" width="8.6640625" customWidth="1"/>
    <col min="6780" max="6780" width="10.6640625" customWidth="1"/>
    <col min="6781" max="6781" width="8" customWidth="1"/>
    <col min="6782" max="6782" width="10.6640625" customWidth="1"/>
    <col min="6783" max="6783" width="8" customWidth="1"/>
    <col min="6784" max="6784" width="10.6640625" customWidth="1"/>
    <col min="6785" max="6785" width="8.6640625" customWidth="1"/>
    <col min="6786" max="6786" width="10.6640625" customWidth="1"/>
    <col min="6787" max="6787" width="8" customWidth="1"/>
    <col min="6788" max="6788" width="10.6640625" customWidth="1"/>
    <col min="6789" max="6789" width="8.6640625" customWidth="1"/>
    <col min="6790" max="6790" width="10.6640625" customWidth="1"/>
    <col min="6791" max="6791" width="8" customWidth="1"/>
    <col min="6792" max="6792" width="10.6640625" customWidth="1"/>
    <col min="6793" max="6793" width="8.6640625" customWidth="1"/>
    <col min="6794" max="6794" width="10.6640625" customWidth="1"/>
    <col min="6795" max="6795" width="8.6640625" customWidth="1"/>
    <col min="6796" max="6796" width="10.6640625" customWidth="1"/>
    <col min="6797" max="6797" width="8" customWidth="1"/>
    <col min="6798" max="6798" width="10.6640625" customWidth="1"/>
    <col min="6799" max="6799" width="8.6640625" customWidth="1"/>
    <col min="6800" max="6800" width="10.6640625" customWidth="1"/>
    <col min="6801" max="6801" width="8.6640625" customWidth="1"/>
    <col min="6802" max="6802" width="10.6640625" customWidth="1"/>
    <col min="6803" max="6803" width="9" customWidth="1"/>
    <col min="6804" max="6804" width="11.6640625" bestFit="1" customWidth="1"/>
    <col min="6805" max="6805" width="9" customWidth="1"/>
    <col min="6806" max="6806" width="11.6640625" bestFit="1" customWidth="1"/>
    <col min="6807" max="6807" width="9" customWidth="1"/>
    <col min="6808" max="6808" width="11.6640625" bestFit="1" customWidth="1"/>
    <col min="6809" max="6809" width="9" customWidth="1"/>
    <col min="6810" max="6810" width="11.6640625" bestFit="1" customWidth="1"/>
    <col min="6811" max="6811" width="9" customWidth="1"/>
    <col min="6812" max="6812" width="11.6640625" bestFit="1" customWidth="1"/>
    <col min="6813" max="6813" width="9" customWidth="1"/>
    <col min="6814" max="6814" width="11.6640625" bestFit="1" customWidth="1"/>
    <col min="6815" max="6815" width="9" customWidth="1"/>
    <col min="6816" max="6816" width="11.6640625" bestFit="1" customWidth="1"/>
    <col min="6817" max="6817" width="9" customWidth="1"/>
    <col min="6818" max="6818" width="11.6640625" bestFit="1" customWidth="1"/>
    <col min="6819" max="6819" width="9" customWidth="1"/>
    <col min="6820" max="6820" width="11.6640625" bestFit="1" customWidth="1"/>
    <col min="6821" max="6821" width="9" customWidth="1"/>
    <col min="6822" max="6822" width="11.6640625" bestFit="1" customWidth="1"/>
    <col min="6823" max="6823" width="9" customWidth="1"/>
    <col min="6824" max="6824" width="11.6640625" bestFit="1" customWidth="1"/>
    <col min="6825" max="6825" width="9" customWidth="1"/>
    <col min="6826" max="6826" width="11.6640625" bestFit="1" customWidth="1"/>
    <col min="6827" max="6827" width="9" customWidth="1"/>
    <col min="6828" max="6828" width="11.6640625" bestFit="1" customWidth="1"/>
    <col min="6829" max="6829" width="9" customWidth="1"/>
    <col min="6830" max="6830" width="11.6640625" bestFit="1" customWidth="1"/>
    <col min="6831" max="6831" width="9" customWidth="1"/>
    <col min="6832" max="6832" width="11.6640625" bestFit="1" customWidth="1"/>
    <col min="6833" max="6833" width="9" customWidth="1"/>
    <col min="6834" max="6834" width="11.6640625" bestFit="1" customWidth="1"/>
    <col min="6835" max="6835" width="9" customWidth="1"/>
    <col min="6836" max="6836" width="11.6640625" bestFit="1" customWidth="1"/>
    <col min="6837" max="6837" width="9" customWidth="1"/>
    <col min="6838" max="6838" width="11.6640625" bestFit="1" customWidth="1"/>
    <col min="6839" max="6839" width="9" customWidth="1"/>
    <col min="6840" max="6840" width="11.6640625" bestFit="1" customWidth="1"/>
    <col min="6841" max="6841" width="9" customWidth="1"/>
    <col min="6842" max="6842" width="11.6640625" bestFit="1" customWidth="1"/>
    <col min="6843" max="6843" width="9" customWidth="1"/>
    <col min="6844" max="6844" width="11.6640625" bestFit="1" customWidth="1"/>
    <col min="6845" max="6845" width="9" customWidth="1"/>
    <col min="6846" max="6846" width="11.6640625" bestFit="1" customWidth="1"/>
    <col min="6847" max="6847" width="9" customWidth="1"/>
    <col min="6848" max="6848" width="11.6640625" bestFit="1" customWidth="1"/>
    <col min="6849" max="6849" width="9" customWidth="1"/>
    <col min="6850" max="6850" width="11.6640625" bestFit="1" customWidth="1"/>
    <col min="6851" max="6851" width="9" customWidth="1"/>
    <col min="6852" max="6852" width="11.6640625" bestFit="1" customWidth="1"/>
    <col min="6853" max="6853" width="9" customWidth="1"/>
    <col min="6854" max="6854" width="11.6640625" bestFit="1" customWidth="1"/>
    <col min="6855" max="6855" width="9" customWidth="1"/>
    <col min="6856" max="6856" width="11.6640625" bestFit="1" customWidth="1"/>
    <col min="6857" max="6857" width="9" customWidth="1"/>
    <col min="6858" max="6858" width="11.6640625" bestFit="1" customWidth="1"/>
    <col min="6859" max="6859" width="9" customWidth="1"/>
    <col min="6860" max="6860" width="11.6640625" bestFit="1" customWidth="1"/>
    <col min="6861" max="6861" width="9" customWidth="1"/>
    <col min="6862" max="6862" width="11.6640625" bestFit="1" customWidth="1"/>
    <col min="6863" max="6863" width="9" customWidth="1"/>
    <col min="6864" max="6864" width="11.6640625" bestFit="1" customWidth="1"/>
    <col min="6865" max="6865" width="9" customWidth="1"/>
    <col min="6866" max="6866" width="11.6640625" bestFit="1" customWidth="1"/>
    <col min="6867" max="6867" width="9" customWidth="1"/>
    <col min="6868" max="6868" width="11.6640625" bestFit="1" customWidth="1"/>
    <col min="6869" max="6869" width="9" customWidth="1"/>
    <col min="6870" max="6870" width="11.6640625" bestFit="1" customWidth="1"/>
    <col min="6871" max="6871" width="9" customWidth="1"/>
    <col min="6872" max="6872" width="11.6640625" bestFit="1" customWidth="1"/>
    <col min="6873" max="6873" width="9" customWidth="1"/>
    <col min="6874" max="6874" width="11.6640625" bestFit="1" customWidth="1"/>
    <col min="6875" max="6875" width="9" customWidth="1"/>
    <col min="6876" max="6876" width="11.6640625" bestFit="1" customWidth="1"/>
    <col min="6877" max="6877" width="9" customWidth="1"/>
    <col min="6878" max="6878" width="11.6640625" bestFit="1" customWidth="1"/>
    <col min="6879" max="6879" width="9" customWidth="1"/>
    <col min="6880" max="6880" width="11.6640625" bestFit="1" customWidth="1"/>
    <col min="6881" max="6881" width="9" customWidth="1"/>
    <col min="6882" max="6882" width="11.6640625" bestFit="1" customWidth="1"/>
    <col min="6883" max="6883" width="9" customWidth="1"/>
    <col min="6884" max="6884" width="11.6640625" bestFit="1" customWidth="1"/>
    <col min="6885" max="6885" width="9" customWidth="1"/>
    <col min="6886" max="6886" width="11.6640625" bestFit="1" customWidth="1"/>
    <col min="6887" max="6887" width="9" customWidth="1"/>
    <col min="6888" max="6888" width="11.6640625" bestFit="1" customWidth="1"/>
    <col min="6889" max="6889" width="9" customWidth="1"/>
    <col min="6890" max="6890" width="11.6640625" bestFit="1" customWidth="1"/>
    <col min="6891" max="6891" width="9" customWidth="1"/>
    <col min="6892" max="6892" width="11.6640625" bestFit="1" customWidth="1"/>
    <col min="6893" max="6893" width="9" customWidth="1"/>
    <col min="6894" max="6894" width="11.6640625" bestFit="1" customWidth="1"/>
    <col min="6895" max="6895" width="9" customWidth="1"/>
    <col min="6896" max="6896" width="11.6640625" bestFit="1" customWidth="1"/>
    <col min="6897" max="6897" width="9" customWidth="1"/>
    <col min="6898" max="6898" width="11.6640625" bestFit="1" customWidth="1"/>
    <col min="6899" max="6899" width="9" customWidth="1"/>
    <col min="6900" max="6900" width="11.6640625" bestFit="1" customWidth="1"/>
    <col min="6901" max="6901" width="9" customWidth="1"/>
    <col min="6902" max="6902" width="11.6640625" bestFit="1" customWidth="1"/>
    <col min="6903" max="6903" width="9" customWidth="1"/>
    <col min="6904" max="6904" width="11.6640625" bestFit="1" customWidth="1"/>
    <col min="6905" max="6905" width="9" customWidth="1"/>
    <col min="6906" max="6906" width="11.6640625" bestFit="1" customWidth="1"/>
    <col min="6907" max="6907" width="9" customWidth="1"/>
    <col min="6908" max="6908" width="11.6640625" bestFit="1" customWidth="1"/>
    <col min="6909" max="6909" width="9" customWidth="1"/>
    <col min="6910" max="6910" width="11.6640625" bestFit="1" customWidth="1"/>
    <col min="6911" max="6911" width="9" customWidth="1"/>
    <col min="6912" max="6912" width="11.6640625" bestFit="1" customWidth="1"/>
    <col min="6913" max="6913" width="9" customWidth="1"/>
    <col min="6914" max="6914" width="11.6640625" bestFit="1" customWidth="1"/>
    <col min="6915" max="6915" width="9" customWidth="1"/>
    <col min="6916" max="6916" width="11.6640625" bestFit="1" customWidth="1"/>
    <col min="6917" max="6917" width="9" customWidth="1"/>
    <col min="6918" max="6918" width="11.6640625" bestFit="1" customWidth="1"/>
    <col min="6919" max="6919" width="9" customWidth="1"/>
    <col min="6920" max="6920" width="11.6640625" bestFit="1" customWidth="1"/>
    <col min="6921" max="6921" width="9" customWidth="1"/>
    <col min="6922" max="6922" width="11.6640625" bestFit="1" customWidth="1"/>
    <col min="6923" max="6923" width="9" customWidth="1"/>
    <col min="6924" max="6924" width="11.6640625" bestFit="1" customWidth="1"/>
    <col min="6925" max="6925" width="9" customWidth="1"/>
    <col min="6926" max="6926" width="11.6640625" bestFit="1" customWidth="1"/>
    <col min="6927" max="6927" width="8" customWidth="1"/>
    <col min="6928" max="6928" width="10.6640625" customWidth="1"/>
    <col min="6929" max="6929" width="8.6640625" customWidth="1"/>
    <col min="6930" max="6930" width="10.6640625" customWidth="1"/>
    <col min="6931" max="6931" width="8.6640625" customWidth="1"/>
    <col min="6932" max="6932" width="10.6640625" customWidth="1"/>
    <col min="6933" max="6933" width="8.6640625" customWidth="1"/>
    <col min="6934" max="6934" width="10.6640625" customWidth="1"/>
    <col min="6935" max="6935" width="8" customWidth="1"/>
    <col min="6936" max="6936" width="10.6640625" customWidth="1"/>
    <col min="6937" max="6937" width="8.6640625" customWidth="1"/>
    <col min="6938" max="6938" width="10.6640625" customWidth="1"/>
    <col min="6939" max="6939" width="8.6640625" customWidth="1"/>
    <col min="6940" max="6940" width="10.6640625" customWidth="1"/>
    <col min="6941" max="6941" width="8" customWidth="1"/>
    <col min="6942" max="6942" width="10.6640625" customWidth="1"/>
    <col min="6943" max="6943" width="8.6640625" customWidth="1"/>
    <col min="6944" max="6944" width="10.6640625" customWidth="1"/>
    <col min="6945" max="6945" width="8" customWidth="1"/>
    <col min="6946" max="6946" width="10.6640625" customWidth="1"/>
    <col min="6947" max="6947" width="8" customWidth="1"/>
    <col min="6948" max="6948" width="10.6640625" customWidth="1"/>
    <col min="6949" max="6949" width="8.6640625" customWidth="1"/>
    <col min="6950" max="6950" width="10.6640625" customWidth="1"/>
    <col min="6951" max="6951" width="8" customWidth="1"/>
    <col min="6952" max="6952" width="10.6640625" customWidth="1"/>
    <col min="6953" max="6953" width="8.6640625" customWidth="1"/>
    <col min="6954" max="6954" width="10.6640625" customWidth="1"/>
    <col min="6955" max="6955" width="8" customWidth="1"/>
    <col min="6956" max="6956" width="10.6640625" customWidth="1"/>
    <col min="6957" max="6957" width="8" customWidth="1"/>
    <col min="6958" max="6958" width="10.6640625" customWidth="1"/>
    <col min="6959" max="6959" width="8" customWidth="1"/>
    <col min="6960" max="6960" width="10.6640625" customWidth="1"/>
    <col min="6961" max="6961" width="8.6640625" customWidth="1"/>
    <col min="6962" max="6962" width="10.6640625" customWidth="1"/>
    <col min="6963" max="6963" width="8" customWidth="1"/>
    <col min="6964" max="6964" width="10.6640625" customWidth="1"/>
    <col min="6965" max="6965" width="8" customWidth="1"/>
    <col min="6966" max="6966" width="10.6640625" customWidth="1"/>
    <col min="6967" max="6967" width="8" customWidth="1"/>
    <col min="6968" max="6968" width="10.6640625" customWidth="1"/>
    <col min="6969" max="6969" width="8" customWidth="1"/>
    <col min="6970" max="6970" width="10.6640625" customWidth="1"/>
    <col min="6971" max="6971" width="8" customWidth="1"/>
    <col min="6972" max="6972" width="10.6640625" customWidth="1"/>
    <col min="6973" max="6973" width="8" customWidth="1"/>
    <col min="6974" max="6974" width="10.6640625" customWidth="1"/>
    <col min="6975" max="6975" width="8" customWidth="1"/>
    <col min="6976" max="6976" width="10.6640625" customWidth="1"/>
    <col min="6977" max="6977" width="8" customWidth="1"/>
    <col min="6978" max="6978" width="10.6640625" customWidth="1"/>
    <col min="6979" max="6979" width="8.6640625" customWidth="1"/>
    <col min="6980" max="6980" width="10.6640625" customWidth="1"/>
    <col min="6981" max="6981" width="8" customWidth="1"/>
    <col min="6982" max="6982" width="10.6640625" customWidth="1"/>
    <col min="6983" max="6983" width="8" customWidth="1"/>
    <col min="6984" max="6984" width="10.6640625" customWidth="1"/>
    <col min="6985" max="6985" width="8" customWidth="1"/>
    <col min="6986" max="6986" width="10.6640625" customWidth="1"/>
    <col min="6987" max="6987" width="8.6640625" customWidth="1"/>
    <col min="6988" max="6988" width="10.6640625" customWidth="1"/>
    <col min="6989" max="6989" width="8" customWidth="1"/>
    <col min="6990" max="6990" width="10.6640625" customWidth="1"/>
    <col min="6991" max="6991" width="9" customWidth="1"/>
    <col min="6992" max="6992" width="11.6640625" bestFit="1" customWidth="1"/>
    <col min="6993" max="6993" width="9" customWidth="1"/>
    <col min="6994" max="6994" width="11.6640625" bestFit="1" customWidth="1"/>
    <col min="6995" max="6995" width="9" customWidth="1"/>
    <col min="6996" max="6996" width="11.6640625" bestFit="1" customWidth="1"/>
    <col min="6997" max="6997" width="9" customWidth="1"/>
    <col min="6998" max="6998" width="11.6640625" bestFit="1" customWidth="1"/>
    <col min="6999" max="6999" width="9" customWidth="1"/>
    <col min="7000" max="7000" width="11.6640625" bestFit="1" customWidth="1"/>
    <col min="7001" max="7001" width="9" customWidth="1"/>
    <col min="7002" max="7002" width="11.6640625" bestFit="1" customWidth="1"/>
    <col min="7003" max="7003" width="9" customWidth="1"/>
    <col min="7004" max="7004" width="11.6640625" bestFit="1" customWidth="1"/>
    <col min="7005" max="7005" width="9" customWidth="1"/>
    <col min="7006" max="7006" width="11.6640625" bestFit="1" customWidth="1"/>
    <col min="7007" max="7007" width="9" customWidth="1"/>
    <col min="7008" max="7008" width="11.6640625" bestFit="1" customWidth="1"/>
    <col min="7009" max="7009" width="9" customWidth="1"/>
    <col min="7010" max="7010" width="11.6640625" bestFit="1" customWidth="1"/>
    <col min="7011" max="7011" width="9" customWidth="1"/>
    <col min="7012" max="7012" width="11.6640625" bestFit="1" customWidth="1"/>
    <col min="7013" max="7013" width="9" customWidth="1"/>
    <col min="7014" max="7014" width="11.6640625" bestFit="1" customWidth="1"/>
    <col min="7015" max="7015" width="9" customWidth="1"/>
    <col min="7016" max="7016" width="11.6640625" bestFit="1" customWidth="1"/>
    <col min="7017" max="7017" width="9" customWidth="1"/>
    <col min="7018" max="7018" width="11.6640625" bestFit="1" customWidth="1"/>
    <col min="7019" max="7019" width="9" customWidth="1"/>
    <col min="7020" max="7020" width="11.6640625" bestFit="1" customWidth="1"/>
    <col min="7021" max="7021" width="9" customWidth="1"/>
    <col min="7022" max="7022" width="11.6640625" bestFit="1" customWidth="1"/>
    <col min="7023" max="7023" width="9" customWidth="1"/>
    <col min="7024" max="7024" width="11.6640625" bestFit="1" customWidth="1"/>
    <col min="7025" max="7025" width="9" customWidth="1"/>
    <col min="7026" max="7026" width="11.6640625" bestFit="1" customWidth="1"/>
    <col min="7027" max="7027" width="9" customWidth="1"/>
    <col min="7028" max="7028" width="11.6640625" bestFit="1" customWidth="1"/>
    <col min="7029" max="7029" width="9" customWidth="1"/>
    <col min="7030" max="7030" width="11.6640625" bestFit="1" customWidth="1"/>
    <col min="7031" max="7031" width="9" customWidth="1"/>
    <col min="7032" max="7032" width="11.6640625" bestFit="1" customWidth="1"/>
    <col min="7033" max="7033" width="9" customWidth="1"/>
    <col min="7034" max="7034" width="11.6640625" bestFit="1" customWidth="1"/>
    <col min="7035" max="7035" width="9" customWidth="1"/>
    <col min="7036" max="7036" width="11.6640625" bestFit="1" customWidth="1"/>
    <col min="7037" max="7037" width="9" customWidth="1"/>
    <col min="7038" max="7038" width="11.6640625" bestFit="1" customWidth="1"/>
    <col min="7039" max="7039" width="9" customWidth="1"/>
    <col min="7040" max="7040" width="11.6640625" bestFit="1" customWidth="1"/>
    <col min="7041" max="7041" width="9" customWidth="1"/>
    <col min="7042" max="7042" width="11.6640625" bestFit="1" customWidth="1"/>
    <col min="7043" max="7043" width="9" customWidth="1"/>
    <col min="7044" max="7044" width="11.6640625" bestFit="1" customWidth="1"/>
    <col min="7045" max="7045" width="9" customWidth="1"/>
    <col min="7046" max="7046" width="11.6640625" bestFit="1" customWidth="1"/>
    <col min="7047" max="7047" width="9" customWidth="1"/>
    <col min="7048" max="7048" width="11.6640625" bestFit="1" customWidth="1"/>
    <col min="7049" max="7049" width="9" customWidth="1"/>
    <col min="7050" max="7050" width="11.6640625" bestFit="1" customWidth="1"/>
    <col min="7051" max="7051" width="9" customWidth="1"/>
    <col min="7052" max="7052" width="11.6640625" bestFit="1" customWidth="1"/>
    <col min="7053" max="7053" width="9" customWidth="1"/>
    <col min="7054" max="7054" width="11.6640625" bestFit="1" customWidth="1"/>
    <col min="7055" max="7055" width="9" customWidth="1"/>
    <col min="7056" max="7056" width="11.6640625" bestFit="1" customWidth="1"/>
    <col min="7057" max="7057" width="9" customWidth="1"/>
    <col min="7058" max="7058" width="11.6640625" bestFit="1" customWidth="1"/>
    <col min="7059" max="7059" width="9" customWidth="1"/>
    <col min="7060" max="7060" width="11.6640625" bestFit="1" customWidth="1"/>
    <col min="7061" max="7061" width="9" customWidth="1"/>
    <col min="7062" max="7062" width="11.6640625" bestFit="1" customWidth="1"/>
    <col min="7063" max="7063" width="9" customWidth="1"/>
    <col min="7064" max="7064" width="11.6640625" bestFit="1" customWidth="1"/>
    <col min="7065" max="7065" width="9" customWidth="1"/>
    <col min="7066" max="7066" width="11.6640625" bestFit="1" customWidth="1"/>
    <col min="7067" max="7067" width="9" customWidth="1"/>
    <col min="7068" max="7068" width="11.6640625" bestFit="1" customWidth="1"/>
    <col min="7069" max="7069" width="9" customWidth="1"/>
    <col min="7070" max="7070" width="11.6640625" bestFit="1" customWidth="1"/>
    <col min="7071" max="7071" width="9" customWidth="1"/>
    <col min="7072" max="7072" width="11.6640625" bestFit="1" customWidth="1"/>
    <col min="7073" max="7073" width="9" customWidth="1"/>
    <col min="7074" max="7074" width="11.6640625" bestFit="1" customWidth="1"/>
    <col min="7075" max="7075" width="9" customWidth="1"/>
    <col min="7076" max="7076" width="11.6640625" bestFit="1" customWidth="1"/>
    <col min="7077" max="7077" width="9" customWidth="1"/>
    <col min="7078" max="7078" width="11.6640625" bestFit="1" customWidth="1"/>
    <col min="7079" max="7079" width="9" customWidth="1"/>
    <col min="7080" max="7080" width="11.6640625" bestFit="1" customWidth="1"/>
    <col min="7081" max="7081" width="9" customWidth="1"/>
    <col min="7082" max="7082" width="11.6640625" bestFit="1" customWidth="1"/>
    <col min="7083" max="7083" width="9" customWidth="1"/>
    <col min="7084" max="7084" width="11.6640625" bestFit="1" customWidth="1"/>
    <col min="7085" max="7085" width="9" customWidth="1"/>
    <col min="7086" max="7086" width="11.6640625" bestFit="1" customWidth="1"/>
    <col min="7087" max="7087" width="9" customWidth="1"/>
    <col min="7088" max="7088" width="11.6640625" bestFit="1" customWidth="1"/>
    <col min="7089" max="7089" width="9" customWidth="1"/>
    <col min="7090" max="7090" width="11.6640625" bestFit="1" customWidth="1"/>
    <col min="7091" max="7091" width="9" customWidth="1"/>
    <col min="7092" max="7092" width="11.6640625" bestFit="1" customWidth="1"/>
    <col min="7093" max="7093" width="9" customWidth="1"/>
    <col min="7094" max="7094" width="11.6640625" bestFit="1" customWidth="1"/>
    <col min="7095" max="7095" width="9" customWidth="1"/>
    <col min="7096" max="7096" width="11.6640625" bestFit="1" customWidth="1"/>
    <col min="7097" max="7097" width="9" customWidth="1"/>
    <col min="7098" max="7098" width="11.6640625" bestFit="1" customWidth="1"/>
    <col min="7099" max="7099" width="9" customWidth="1"/>
    <col min="7100" max="7100" width="11.6640625" bestFit="1" customWidth="1"/>
    <col min="7101" max="7101" width="9" customWidth="1"/>
    <col min="7102" max="7102" width="11.6640625" bestFit="1" customWidth="1"/>
    <col min="7103" max="7103" width="9" customWidth="1"/>
    <col min="7104" max="7104" width="11.6640625" bestFit="1" customWidth="1"/>
    <col min="7105" max="7105" width="8.6640625" customWidth="1"/>
    <col min="7106" max="7106" width="10.6640625" customWidth="1"/>
    <col min="7107" max="7107" width="8.6640625" customWidth="1"/>
    <col min="7108" max="7108" width="10.6640625" customWidth="1"/>
    <col min="7109" max="7109" width="8" customWidth="1"/>
    <col min="7110" max="7110" width="10.6640625" customWidth="1"/>
    <col min="7111" max="7111" width="8.6640625" customWidth="1"/>
    <col min="7112" max="7112" width="10.6640625" customWidth="1"/>
    <col min="7113" max="7113" width="8.6640625" customWidth="1"/>
    <col min="7114" max="7114" width="10.6640625" customWidth="1"/>
    <col min="7115" max="7115" width="8.6640625" customWidth="1"/>
    <col min="7116" max="7116" width="10.6640625" customWidth="1"/>
    <col min="7117" max="7117" width="8.6640625" customWidth="1"/>
    <col min="7118" max="7118" width="10.6640625" customWidth="1"/>
    <col min="7119" max="7119" width="8" customWidth="1"/>
    <col min="7120" max="7120" width="10.6640625" customWidth="1"/>
    <col min="7121" max="7121" width="8.6640625" customWidth="1"/>
    <col min="7122" max="7122" width="10.6640625" customWidth="1"/>
    <col min="7123" max="7123" width="8" customWidth="1"/>
    <col min="7124" max="7124" width="10.6640625" customWidth="1"/>
    <col min="7125" max="7125" width="8.6640625" customWidth="1"/>
    <col min="7126" max="7126" width="10.6640625" customWidth="1"/>
    <col min="7127" max="7127" width="8" customWidth="1"/>
    <col min="7128" max="7128" width="10.6640625" customWidth="1"/>
    <col min="7129" max="7129" width="8.6640625" customWidth="1"/>
    <col min="7130" max="7130" width="10.6640625" customWidth="1"/>
    <col min="7131" max="7131" width="8" customWidth="1"/>
    <col min="7132" max="7132" width="10.6640625" customWidth="1"/>
    <col min="7133" max="7133" width="8" customWidth="1"/>
    <col min="7134" max="7134" width="10.6640625" customWidth="1"/>
    <col min="7135" max="7135" width="8" customWidth="1"/>
    <col min="7136" max="7136" width="10.6640625" customWidth="1"/>
    <col min="7137" max="7137" width="8" customWidth="1"/>
    <col min="7138" max="7138" width="10.6640625" customWidth="1"/>
    <col min="7139" max="7139" width="8" customWidth="1"/>
    <col min="7140" max="7140" width="10.6640625" customWidth="1"/>
    <col min="7141" max="7141" width="8.6640625" customWidth="1"/>
    <col min="7142" max="7142" width="10.6640625" customWidth="1"/>
    <col min="7143" max="7143" width="8.6640625" customWidth="1"/>
    <col min="7144" max="7144" width="10.6640625" customWidth="1"/>
    <col min="7145" max="7145" width="8.6640625" customWidth="1"/>
    <col min="7146" max="7146" width="10.6640625" customWidth="1"/>
    <col min="7147" max="7147" width="8" customWidth="1"/>
    <col min="7148" max="7148" width="10.6640625" customWidth="1"/>
    <col min="7149" max="7149" width="8" customWidth="1"/>
    <col min="7150" max="7150" width="10.6640625" customWidth="1"/>
    <col min="7151" max="7151" width="8.6640625" customWidth="1"/>
    <col min="7152" max="7152" width="10.6640625" customWidth="1"/>
    <col min="7153" max="7153" width="8" customWidth="1"/>
    <col min="7154" max="7154" width="10.6640625" customWidth="1"/>
    <col min="7155" max="7155" width="8.6640625" customWidth="1"/>
    <col min="7156" max="7156" width="10.6640625" customWidth="1"/>
    <col min="7157" max="7157" width="8.6640625" customWidth="1"/>
    <col min="7158" max="7158" width="10.6640625" customWidth="1"/>
    <col min="7159" max="7159" width="8" customWidth="1"/>
    <col min="7160" max="7160" width="10.6640625" customWidth="1"/>
    <col min="7161" max="7161" width="9" customWidth="1"/>
    <col min="7162" max="7162" width="11.6640625" bestFit="1" customWidth="1"/>
    <col min="7163" max="7163" width="9" customWidth="1"/>
    <col min="7164" max="7164" width="11.6640625" bestFit="1" customWidth="1"/>
    <col min="7165" max="7165" width="9" customWidth="1"/>
    <col min="7166" max="7166" width="11.6640625" bestFit="1" customWidth="1"/>
    <col min="7167" max="7167" width="9" customWidth="1"/>
    <col min="7168" max="7168" width="11.6640625" bestFit="1" customWidth="1"/>
    <col min="7169" max="7169" width="9" customWidth="1"/>
    <col min="7170" max="7170" width="11.6640625" bestFit="1" customWidth="1"/>
    <col min="7171" max="7171" width="9" customWidth="1"/>
    <col min="7172" max="7172" width="11.6640625" bestFit="1" customWidth="1"/>
    <col min="7173" max="7173" width="9" customWidth="1"/>
    <col min="7174" max="7174" width="11.6640625" bestFit="1" customWidth="1"/>
    <col min="7175" max="7175" width="9" customWidth="1"/>
    <col min="7176" max="7176" width="11.6640625" bestFit="1" customWidth="1"/>
    <col min="7177" max="7177" width="9" customWidth="1"/>
    <col min="7178" max="7178" width="11.6640625" bestFit="1" customWidth="1"/>
    <col min="7179" max="7179" width="9" customWidth="1"/>
    <col min="7180" max="7180" width="11.6640625" bestFit="1" customWidth="1"/>
    <col min="7181" max="7181" width="9" customWidth="1"/>
    <col min="7182" max="7182" width="11.6640625" bestFit="1" customWidth="1"/>
    <col min="7183" max="7183" width="9" customWidth="1"/>
    <col min="7184" max="7184" width="11.6640625" bestFit="1" customWidth="1"/>
    <col min="7185" max="7185" width="9" customWidth="1"/>
    <col min="7186" max="7186" width="11.6640625" bestFit="1" customWidth="1"/>
    <col min="7187" max="7187" width="9" customWidth="1"/>
    <col min="7188" max="7188" width="11.6640625" bestFit="1" customWidth="1"/>
    <col min="7189" max="7189" width="9" customWidth="1"/>
    <col min="7190" max="7190" width="11.6640625" bestFit="1" customWidth="1"/>
    <col min="7191" max="7191" width="9" customWidth="1"/>
    <col min="7192" max="7192" width="11.6640625" bestFit="1" customWidth="1"/>
    <col min="7193" max="7193" width="9" customWidth="1"/>
    <col min="7194" max="7194" width="11.6640625" bestFit="1" customWidth="1"/>
    <col min="7195" max="7195" width="9" customWidth="1"/>
    <col min="7196" max="7196" width="11.6640625" bestFit="1" customWidth="1"/>
    <col min="7197" max="7197" width="9" customWidth="1"/>
    <col min="7198" max="7198" width="11.6640625" bestFit="1" customWidth="1"/>
    <col min="7199" max="7199" width="9" customWidth="1"/>
    <col min="7200" max="7200" width="11.6640625" bestFit="1" customWidth="1"/>
    <col min="7201" max="7201" width="9" customWidth="1"/>
    <col min="7202" max="7202" width="11.6640625" bestFit="1" customWidth="1"/>
    <col min="7203" max="7203" width="9" customWidth="1"/>
    <col min="7204" max="7204" width="11.6640625" bestFit="1" customWidth="1"/>
    <col min="7205" max="7205" width="9" customWidth="1"/>
    <col min="7206" max="7206" width="11.6640625" bestFit="1" customWidth="1"/>
    <col min="7207" max="7207" width="9" customWidth="1"/>
    <col min="7208" max="7208" width="11.6640625" bestFit="1" customWidth="1"/>
    <col min="7209" max="7209" width="9" customWidth="1"/>
    <col min="7210" max="7210" width="11.6640625" bestFit="1" customWidth="1"/>
    <col min="7211" max="7211" width="9" customWidth="1"/>
    <col min="7212" max="7212" width="11.6640625" bestFit="1" customWidth="1"/>
    <col min="7213" max="7213" width="9" customWidth="1"/>
    <col min="7214" max="7214" width="11.6640625" bestFit="1" customWidth="1"/>
    <col min="7215" max="7215" width="9" customWidth="1"/>
    <col min="7216" max="7216" width="11.6640625" bestFit="1" customWidth="1"/>
    <col min="7217" max="7217" width="9" customWidth="1"/>
    <col min="7218" max="7218" width="11.6640625" bestFit="1" customWidth="1"/>
    <col min="7219" max="7219" width="9" customWidth="1"/>
    <col min="7220" max="7220" width="11.6640625" bestFit="1" customWidth="1"/>
    <col min="7221" max="7221" width="9" customWidth="1"/>
    <col min="7222" max="7222" width="11.6640625" bestFit="1" customWidth="1"/>
    <col min="7223" max="7223" width="9" customWidth="1"/>
    <col min="7224" max="7224" width="11.6640625" bestFit="1" customWidth="1"/>
    <col min="7225" max="7225" width="9" customWidth="1"/>
    <col min="7226" max="7226" width="11.6640625" bestFit="1" customWidth="1"/>
    <col min="7227" max="7227" width="9" customWidth="1"/>
    <col min="7228" max="7228" width="11.6640625" bestFit="1" customWidth="1"/>
    <col min="7229" max="7229" width="9" customWidth="1"/>
    <col min="7230" max="7230" width="11.6640625" bestFit="1" customWidth="1"/>
    <col min="7231" max="7231" width="9" customWidth="1"/>
    <col min="7232" max="7232" width="11.6640625" bestFit="1" customWidth="1"/>
    <col min="7233" max="7233" width="9" customWidth="1"/>
    <col min="7234" max="7234" width="11.6640625" bestFit="1" customWidth="1"/>
    <col min="7235" max="7235" width="9" customWidth="1"/>
    <col min="7236" max="7236" width="11.6640625" bestFit="1" customWidth="1"/>
    <col min="7237" max="7237" width="9" customWidth="1"/>
    <col min="7238" max="7238" width="11.6640625" bestFit="1" customWidth="1"/>
    <col min="7239" max="7239" width="9" customWidth="1"/>
    <col min="7240" max="7240" width="11.6640625" bestFit="1" customWidth="1"/>
    <col min="7241" max="7241" width="9" customWidth="1"/>
    <col min="7242" max="7242" width="11.6640625" bestFit="1" customWidth="1"/>
    <col min="7243" max="7243" width="8" customWidth="1"/>
    <col min="7244" max="7244" width="10.6640625" customWidth="1"/>
    <col min="7245" max="7245" width="8.6640625" customWidth="1"/>
    <col min="7246" max="7246" width="10.6640625" customWidth="1"/>
    <col min="7247" max="7247" width="8" customWidth="1"/>
    <col min="7248" max="7248" width="10.6640625" customWidth="1"/>
    <col min="7249" max="7249" width="8" customWidth="1"/>
    <col min="7250" max="7250" width="10.6640625" customWidth="1"/>
    <col min="7251" max="7251" width="8.6640625" customWidth="1"/>
    <col min="7252" max="7252" width="10.6640625" customWidth="1"/>
    <col min="7253" max="7253" width="8" customWidth="1"/>
    <col min="7254" max="7254" width="10.6640625" customWidth="1"/>
    <col min="7255" max="7255" width="8.6640625" customWidth="1"/>
    <col min="7256" max="7256" width="10.6640625" customWidth="1"/>
    <col min="7257" max="7257" width="8" customWidth="1"/>
    <col min="7258" max="7258" width="10.6640625" customWidth="1"/>
    <col min="7259" max="7259" width="8" customWidth="1"/>
    <col min="7260" max="7260" width="10.6640625" customWidth="1"/>
    <col min="7261" max="7261" width="8.6640625" customWidth="1"/>
    <col min="7262" max="7262" width="10.6640625" customWidth="1"/>
    <col min="7263" max="7263" width="8" customWidth="1"/>
    <col min="7264" max="7264" width="10.6640625" customWidth="1"/>
    <col min="7265" max="7265" width="8.6640625" customWidth="1"/>
    <col min="7266" max="7266" width="10.6640625" customWidth="1"/>
    <col min="7267" max="7267" width="8.6640625" customWidth="1"/>
    <col min="7268" max="7268" width="10.6640625" customWidth="1"/>
    <col min="7269" max="7269" width="8" customWidth="1"/>
    <col min="7270" max="7270" width="10.6640625" customWidth="1"/>
    <col min="7271" max="7271" width="8.6640625" customWidth="1"/>
    <col min="7272" max="7272" width="10.6640625" customWidth="1"/>
    <col min="7273" max="7273" width="8" customWidth="1"/>
    <col min="7274" max="7274" width="10.6640625" customWidth="1"/>
    <col min="7275" max="7275" width="8.6640625" customWidth="1"/>
    <col min="7276" max="7276" width="10.6640625" customWidth="1"/>
    <col min="7277" max="7277" width="9" customWidth="1"/>
    <col min="7278" max="7278" width="11.6640625" bestFit="1" customWidth="1"/>
    <col min="7279" max="7279" width="9" customWidth="1"/>
    <col min="7280" max="7280" width="11.6640625" bestFit="1" customWidth="1"/>
    <col min="7281" max="7281" width="9" customWidth="1"/>
    <col min="7282" max="7282" width="11.6640625" bestFit="1" customWidth="1"/>
    <col min="7283" max="7283" width="9" customWidth="1"/>
    <col min="7284" max="7284" width="11.6640625" bestFit="1" customWidth="1"/>
    <col min="7285" max="7285" width="9" customWidth="1"/>
    <col min="7286" max="7286" width="11.6640625" bestFit="1" customWidth="1"/>
    <col min="7287" max="7287" width="9" customWidth="1"/>
    <col min="7288" max="7288" width="11.6640625" bestFit="1" customWidth="1"/>
    <col min="7289" max="7289" width="9" customWidth="1"/>
    <col min="7290" max="7290" width="11.6640625" bestFit="1" customWidth="1"/>
    <col min="7291" max="7291" width="9" customWidth="1"/>
    <col min="7292" max="7292" width="11.6640625" bestFit="1" customWidth="1"/>
    <col min="7293" max="7293" width="9" customWidth="1"/>
    <col min="7294" max="7294" width="11.6640625" bestFit="1" customWidth="1"/>
    <col min="7295" max="7295" width="9" customWidth="1"/>
    <col min="7296" max="7296" width="11.6640625" bestFit="1" customWidth="1"/>
    <col min="7297" max="7297" width="9" customWidth="1"/>
    <col min="7298" max="7298" width="11.6640625" bestFit="1" customWidth="1"/>
    <col min="7299" max="7299" width="9" customWidth="1"/>
    <col min="7300" max="7300" width="11.6640625" bestFit="1" customWidth="1"/>
    <col min="7301" max="7301" width="9" customWidth="1"/>
    <col min="7302" max="7302" width="11.6640625" bestFit="1" customWidth="1"/>
    <col min="7303" max="7303" width="9" customWidth="1"/>
    <col min="7304" max="7304" width="11.6640625" bestFit="1" customWidth="1"/>
    <col min="7305" max="7305" width="9" customWidth="1"/>
    <col min="7306" max="7306" width="11.6640625" bestFit="1" customWidth="1"/>
    <col min="7307" max="7307" width="9" customWidth="1"/>
    <col min="7308" max="7308" width="11.6640625" bestFit="1" customWidth="1"/>
    <col min="7309" max="7309" width="9" customWidth="1"/>
    <col min="7310" max="7310" width="11.6640625" bestFit="1" customWidth="1"/>
    <col min="7311" max="7311" width="9" customWidth="1"/>
    <col min="7312" max="7312" width="11.6640625" bestFit="1" customWidth="1"/>
    <col min="7313" max="7313" width="9" customWidth="1"/>
    <col min="7314" max="7314" width="11.6640625" bestFit="1" customWidth="1"/>
    <col min="7315" max="7315" width="9" customWidth="1"/>
    <col min="7316" max="7316" width="11.6640625" bestFit="1" customWidth="1"/>
    <col min="7317" max="7317" width="9" customWidth="1"/>
    <col min="7318" max="7318" width="11.6640625" bestFit="1" customWidth="1"/>
    <col min="7319" max="7319" width="9" customWidth="1"/>
    <col min="7320" max="7320" width="11.6640625" bestFit="1" customWidth="1"/>
    <col min="7321" max="7321" width="9" customWidth="1"/>
    <col min="7322" max="7322" width="11.6640625" bestFit="1" customWidth="1"/>
    <col min="7323" max="7323" width="9" customWidth="1"/>
    <col min="7324" max="7324" width="11.6640625" bestFit="1" customWidth="1"/>
    <col min="7325" max="7325" width="9" customWidth="1"/>
    <col min="7326" max="7326" width="11.6640625" bestFit="1" customWidth="1"/>
    <col min="7327" max="7327" width="9" customWidth="1"/>
    <col min="7328" max="7328" width="11.6640625" bestFit="1" customWidth="1"/>
    <col min="7329" max="7329" width="9" customWidth="1"/>
    <col min="7330" max="7330" width="11.6640625" bestFit="1" customWidth="1"/>
    <col min="7331" max="7331" width="9" customWidth="1"/>
    <col min="7332" max="7332" width="11.6640625" bestFit="1" customWidth="1"/>
    <col min="7333" max="7333" width="9" customWidth="1"/>
    <col min="7334" max="7334" width="11.6640625" bestFit="1" customWidth="1"/>
    <col min="7335" max="7335" width="9" customWidth="1"/>
    <col min="7336" max="7336" width="11.6640625" bestFit="1" customWidth="1"/>
    <col min="7337" max="7337" width="9" customWidth="1"/>
    <col min="7338" max="7338" width="11.6640625" bestFit="1" customWidth="1"/>
    <col min="7339" max="7339" width="9" customWidth="1"/>
    <col min="7340" max="7340" width="11.6640625" bestFit="1" customWidth="1"/>
    <col min="7341" max="7341" width="9" customWidth="1"/>
    <col min="7342" max="7342" width="11.6640625" bestFit="1" customWidth="1"/>
    <col min="7343" max="7343" width="9" customWidth="1"/>
    <col min="7344" max="7344" width="11.6640625" bestFit="1" customWidth="1"/>
    <col min="7345" max="7345" width="9" customWidth="1"/>
    <col min="7346" max="7346" width="11.6640625" bestFit="1" customWidth="1"/>
    <col min="7347" max="7347" width="9" customWidth="1"/>
    <col min="7348" max="7348" width="11.6640625" bestFit="1" customWidth="1"/>
    <col min="7349" max="7349" width="9" customWidth="1"/>
    <col min="7350" max="7350" width="11.6640625" bestFit="1" customWidth="1"/>
    <col min="7351" max="7351" width="9" customWidth="1"/>
    <col min="7352" max="7352" width="11.6640625" bestFit="1" customWidth="1"/>
    <col min="7353" max="7353" width="9" customWidth="1"/>
    <col min="7354" max="7354" width="11.6640625" bestFit="1" customWidth="1"/>
    <col min="7355" max="7355" width="9" customWidth="1"/>
    <col min="7356" max="7356" width="11.6640625" bestFit="1" customWidth="1"/>
    <col min="7357" max="7357" width="9" customWidth="1"/>
    <col min="7358" max="7358" width="11.6640625" bestFit="1" customWidth="1"/>
    <col min="7359" max="7359" width="9" customWidth="1"/>
    <col min="7360" max="7360" width="11.6640625" bestFit="1" customWidth="1"/>
    <col min="7361" max="7361" width="9" customWidth="1"/>
    <col min="7362" max="7362" width="11.6640625" bestFit="1" customWidth="1"/>
    <col min="7363" max="7363" width="9" customWidth="1"/>
    <col min="7364" max="7364" width="11.6640625" bestFit="1" customWidth="1"/>
    <col min="7365" max="7365" width="9" customWidth="1"/>
    <col min="7366" max="7366" width="11.6640625" bestFit="1" customWidth="1"/>
    <col min="7367" max="7367" width="9" customWidth="1"/>
    <col min="7368" max="7368" width="11.6640625" bestFit="1" customWidth="1"/>
    <col min="7369" max="7369" width="9" customWidth="1"/>
    <col min="7370" max="7370" width="11.6640625" bestFit="1" customWidth="1"/>
    <col min="7371" max="7371" width="9" customWidth="1"/>
    <col min="7372" max="7372" width="11.6640625" bestFit="1" customWidth="1"/>
    <col min="7373" max="7373" width="9" customWidth="1"/>
    <col min="7374" max="7374" width="11.6640625" bestFit="1" customWidth="1"/>
    <col min="7375" max="7375" width="9" customWidth="1"/>
    <col min="7376" max="7376" width="11.6640625" bestFit="1" customWidth="1"/>
    <col min="7377" max="7377" width="8" customWidth="1"/>
    <col min="7378" max="7378" width="10.6640625" customWidth="1"/>
    <col min="7379" max="7379" width="8" customWidth="1"/>
    <col min="7380" max="7380" width="10.6640625" customWidth="1"/>
    <col min="7381" max="7381" width="8" customWidth="1"/>
    <col min="7382" max="7382" width="10.6640625" customWidth="1"/>
    <col min="7383" max="7383" width="8.6640625" customWidth="1"/>
    <col min="7384" max="7384" width="10.6640625" customWidth="1"/>
    <col min="7385" max="7385" width="8.6640625" customWidth="1"/>
    <col min="7386" max="7386" width="10.6640625" customWidth="1"/>
    <col min="7387" max="7387" width="8" customWidth="1"/>
    <col min="7388" max="7388" width="10.6640625" customWidth="1"/>
    <col min="7389" max="7389" width="8" customWidth="1"/>
    <col min="7390" max="7390" width="10.6640625" customWidth="1"/>
    <col min="7391" max="7391" width="8" customWidth="1"/>
    <col min="7392" max="7392" width="10.6640625" customWidth="1"/>
    <col min="7393" max="7393" width="8" customWidth="1"/>
    <col min="7394" max="7394" width="10.6640625" customWidth="1"/>
    <col min="7395" max="7395" width="8" customWidth="1"/>
    <col min="7396" max="7396" width="10.6640625" customWidth="1"/>
    <col min="7397" max="7397" width="8" customWidth="1"/>
    <col min="7398" max="7398" width="10.6640625" customWidth="1"/>
    <col min="7399" max="7399" width="8.6640625" customWidth="1"/>
    <col min="7400" max="7400" width="10.6640625" customWidth="1"/>
    <col min="7401" max="7401" width="8" customWidth="1"/>
    <col min="7402" max="7402" width="10.6640625" customWidth="1"/>
    <col min="7403" max="7403" width="8.6640625" customWidth="1"/>
    <col min="7404" max="7404" width="10.6640625" customWidth="1"/>
    <col min="7405" max="7405" width="8" customWidth="1"/>
    <col min="7406" max="7406" width="10.6640625" customWidth="1"/>
    <col min="7407" max="7407" width="8.6640625" customWidth="1"/>
    <col min="7408" max="7408" width="10.6640625" customWidth="1"/>
    <col min="7409" max="7409" width="8.6640625" customWidth="1"/>
    <col min="7410" max="7410" width="10.6640625" customWidth="1"/>
    <col min="7411" max="7411" width="8.6640625" customWidth="1"/>
    <col min="7412" max="7412" width="10.6640625" customWidth="1"/>
    <col min="7413" max="7413" width="8" customWidth="1"/>
    <col min="7414" max="7414" width="10.6640625" customWidth="1"/>
    <col min="7415" max="7415" width="8" customWidth="1"/>
    <col min="7416" max="7416" width="10.6640625" customWidth="1"/>
    <col min="7417" max="7417" width="8" customWidth="1"/>
    <col min="7418" max="7418" width="10.6640625" customWidth="1"/>
    <col min="7419" max="7419" width="8" customWidth="1"/>
    <col min="7420" max="7420" width="10.6640625" customWidth="1"/>
    <col min="7421" max="7421" width="8.6640625" customWidth="1"/>
    <col min="7422" max="7422" width="10.6640625" customWidth="1"/>
    <col min="7423" max="7423" width="9" customWidth="1"/>
    <col min="7424" max="7424" width="11.6640625" bestFit="1" customWidth="1"/>
    <col min="7425" max="7425" width="9" customWidth="1"/>
    <col min="7426" max="7426" width="11.6640625" bestFit="1" customWidth="1"/>
    <col min="7427" max="7427" width="9" customWidth="1"/>
    <col min="7428" max="7428" width="11.6640625" bestFit="1" customWidth="1"/>
    <col min="7429" max="7429" width="9" customWidth="1"/>
    <col min="7430" max="7430" width="11.6640625" bestFit="1" customWidth="1"/>
    <col min="7431" max="7431" width="9" customWidth="1"/>
    <col min="7432" max="7432" width="11.6640625" bestFit="1" customWidth="1"/>
    <col min="7433" max="7433" width="9" customWidth="1"/>
    <col min="7434" max="7434" width="11.6640625" bestFit="1" customWidth="1"/>
    <col min="7435" max="7435" width="9" customWidth="1"/>
    <col min="7436" max="7436" width="11.6640625" bestFit="1" customWidth="1"/>
    <col min="7437" max="7437" width="9" customWidth="1"/>
    <col min="7438" max="7438" width="11.6640625" bestFit="1" customWidth="1"/>
    <col min="7439" max="7439" width="9" customWidth="1"/>
    <col min="7440" max="7440" width="11.6640625" bestFit="1" customWidth="1"/>
    <col min="7441" max="7441" width="9" customWidth="1"/>
    <col min="7442" max="7442" width="11.6640625" bestFit="1" customWidth="1"/>
    <col min="7443" max="7443" width="9" customWidth="1"/>
    <col min="7444" max="7444" width="11.6640625" bestFit="1" customWidth="1"/>
    <col min="7445" max="7445" width="9" customWidth="1"/>
    <col min="7446" max="7446" width="11.6640625" bestFit="1" customWidth="1"/>
    <col min="7447" max="7447" width="9" customWidth="1"/>
    <col min="7448" max="7448" width="11.6640625" bestFit="1" customWidth="1"/>
    <col min="7449" max="7449" width="9" customWidth="1"/>
    <col min="7450" max="7450" width="11.6640625" bestFit="1" customWidth="1"/>
    <col min="7451" max="7451" width="9" customWidth="1"/>
    <col min="7452" max="7452" width="11.6640625" bestFit="1" customWidth="1"/>
    <col min="7453" max="7453" width="9" customWidth="1"/>
    <col min="7454" max="7454" width="11.6640625" bestFit="1" customWidth="1"/>
    <col min="7455" max="7455" width="9" customWidth="1"/>
    <col min="7456" max="7456" width="11.6640625" bestFit="1" customWidth="1"/>
    <col min="7457" max="7457" width="9" customWidth="1"/>
    <col min="7458" max="7458" width="11.6640625" bestFit="1" customWidth="1"/>
    <col min="7459" max="7459" width="9" customWidth="1"/>
    <col min="7460" max="7460" width="11.6640625" bestFit="1" customWidth="1"/>
    <col min="7461" max="7461" width="9" customWidth="1"/>
    <col min="7462" max="7462" width="11.6640625" bestFit="1" customWidth="1"/>
    <col min="7463" max="7463" width="9" customWidth="1"/>
    <col min="7464" max="7464" width="11.6640625" bestFit="1" customWidth="1"/>
    <col min="7465" max="7465" width="9" customWidth="1"/>
    <col min="7466" max="7466" width="11.6640625" bestFit="1" customWidth="1"/>
    <col min="7467" max="7467" width="9" customWidth="1"/>
    <col min="7468" max="7468" width="11.6640625" bestFit="1" customWidth="1"/>
    <col min="7469" max="7469" width="9" customWidth="1"/>
    <col min="7470" max="7470" width="11.6640625" bestFit="1" customWidth="1"/>
    <col min="7471" max="7471" width="9" customWidth="1"/>
    <col min="7472" max="7472" width="11.6640625" bestFit="1" customWidth="1"/>
    <col min="7473" max="7473" width="9" customWidth="1"/>
    <col min="7474" max="7474" width="11.6640625" bestFit="1" customWidth="1"/>
    <col min="7475" max="7475" width="9" customWidth="1"/>
    <col min="7476" max="7476" width="11.6640625" bestFit="1" customWidth="1"/>
    <col min="7477" max="7477" width="9" customWidth="1"/>
    <col min="7478" max="7478" width="11.6640625" bestFit="1" customWidth="1"/>
    <col min="7479" max="7479" width="9" customWidth="1"/>
    <col min="7480" max="7480" width="11.6640625" bestFit="1" customWidth="1"/>
    <col min="7481" max="7481" width="9" customWidth="1"/>
    <col min="7482" max="7482" width="11.6640625" bestFit="1" customWidth="1"/>
    <col min="7483" max="7483" width="9" customWidth="1"/>
    <col min="7484" max="7484" width="11.6640625" bestFit="1" customWidth="1"/>
    <col min="7485" max="7485" width="9" customWidth="1"/>
    <col min="7486" max="7486" width="11.6640625" bestFit="1" customWidth="1"/>
    <col min="7487" max="7487" width="9" customWidth="1"/>
    <col min="7488" max="7488" width="11.6640625" bestFit="1" customWidth="1"/>
    <col min="7489" max="7489" width="9" customWidth="1"/>
    <col min="7490" max="7490" width="11.6640625" bestFit="1" customWidth="1"/>
    <col min="7491" max="7491" width="9" customWidth="1"/>
    <col min="7492" max="7492" width="11.6640625" bestFit="1" customWidth="1"/>
    <col min="7493" max="7493" width="9" customWidth="1"/>
    <col min="7494" max="7494" width="11.6640625" bestFit="1" customWidth="1"/>
    <col min="7495" max="7495" width="9" customWidth="1"/>
    <col min="7496" max="7496" width="11.6640625" bestFit="1" customWidth="1"/>
    <col min="7497" max="7497" width="9" customWidth="1"/>
    <col min="7498" max="7498" width="11.6640625" bestFit="1" customWidth="1"/>
    <col min="7499" max="7499" width="9" customWidth="1"/>
    <col min="7500" max="7500" width="11.6640625" bestFit="1" customWidth="1"/>
    <col min="7501" max="7501" width="9" customWidth="1"/>
    <col min="7502" max="7502" width="11.6640625" bestFit="1" customWidth="1"/>
    <col min="7503" max="7503" width="9" customWidth="1"/>
    <col min="7504" max="7504" width="11.6640625" bestFit="1" customWidth="1"/>
    <col min="7505" max="7505" width="9" customWidth="1"/>
    <col min="7506" max="7506" width="11.6640625" bestFit="1" customWidth="1"/>
    <col min="7507" max="7507" width="9" customWidth="1"/>
    <col min="7508" max="7508" width="11.6640625" bestFit="1" customWidth="1"/>
    <col min="7509" max="7509" width="9" customWidth="1"/>
    <col min="7510" max="7510" width="11.6640625" bestFit="1" customWidth="1"/>
    <col min="7511" max="7511" width="9" customWidth="1"/>
    <col min="7512" max="7512" width="11.6640625" bestFit="1" customWidth="1"/>
    <col min="7513" max="7513" width="9" customWidth="1"/>
    <col min="7514" max="7514" width="11.6640625" bestFit="1" customWidth="1"/>
    <col min="7515" max="7515" width="9" customWidth="1"/>
    <col min="7516" max="7516" width="11.6640625" bestFit="1" customWidth="1"/>
    <col min="7517" max="7517" width="9" customWidth="1"/>
    <col min="7518" max="7518" width="11.6640625" bestFit="1" customWidth="1"/>
    <col min="7519" max="7519" width="9" customWidth="1"/>
    <col min="7520" max="7520" width="11.6640625" bestFit="1" customWidth="1"/>
    <col min="7521" max="7521" width="9" customWidth="1"/>
    <col min="7522" max="7522" width="11.6640625" bestFit="1" customWidth="1"/>
    <col min="7523" max="7523" width="9" customWidth="1"/>
    <col min="7524" max="7524" width="11.6640625" bestFit="1" customWidth="1"/>
    <col min="7525" max="7525" width="9" customWidth="1"/>
    <col min="7526" max="7526" width="11.6640625" bestFit="1" customWidth="1"/>
    <col min="7527" max="7527" width="9" customWidth="1"/>
    <col min="7528" max="7528" width="11.6640625" bestFit="1" customWidth="1"/>
    <col min="7529" max="7529" width="9" customWidth="1"/>
    <col min="7530" max="7530" width="11.6640625" bestFit="1" customWidth="1"/>
    <col min="7531" max="7531" width="9" customWidth="1"/>
    <col min="7532" max="7532" width="11.6640625" bestFit="1" customWidth="1"/>
    <col min="7533" max="7533" width="9" customWidth="1"/>
    <col min="7534" max="7534" width="11.6640625" bestFit="1" customWidth="1"/>
    <col min="7535" max="7535" width="9" customWidth="1"/>
    <col min="7536" max="7536" width="11.6640625" bestFit="1" customWidth="1"/>
    <col min="7537" max="7537" width="9" customWidth="1"/>
    <col min="7538" max="7538" width="11.6640625" bestFit="1" customWidth="1"/>
    <col min="7539" max="7539" width="9.83203125" customWidth="1"/>
    <col min="7540" max="7540" width="12.5" bestFit="1" customWidth="1"/>
    <col min="7541" max="7541" width="9.83203125" customWidth="1"/>
    <col min="7542" max="7542" width="12.5" bestFit="1" customWidth="1"/>
    <col min="7543" max="7543" width="9.83203125" customWidth="1"/>
    <col min="7544" max="7544" width="12.5" bestFit="1" customWidth="1"/>
    <col min="7545" max="7545" width="9.83203125" customWidth="1"/>
    <col min="7546" max="7546" width="12.5" bestFit="1" customWidth="1"/>
    <col min="7547" max="7547" width="9.83203125" customWidth="1"/>
    <col min="7548" max="7548" width="12.5" bestFit="1" customWidth="1"/>
    <col min="7549" max="7549" width="9.83203125" customWidth="1"/>
    <col min="7550" max="7550" width="12.5" bestFit="1" customWidth="1"/>
    <col min="7551" max="7551" width="9.83203125" customWidth="1"/>
    <col min="7552" max="7552" width="12.5" bestFit="1" customWidth="1"/>
    <col min="7553" max="7553" width="9.83203125" customWidth="1"/>
    <col min="7554" max="7554" width="12.5" bestFit="1" customWidth="1"/>
    <col min="7555" max="7555" width="9.83203125" customWidth="1"/>
    <col min="7556" max="7556" width="12.5" bestFit="1" customWidth="1"/>
    <col min="7557" max="7557" width="9.83203125" customWidth="1"/>
    <col min="7558" max="7558" width="12.5" bestFit="1" customWidth="1"/>
    <col min="7559" max="7559" width="9.83203125" customWidth="1"/>
    <col min="7560" max="7560" width="12.5" bestFit="1" customWidth="1"/>
    <col min="7561" max="7561" width="9.83203125" customWidth="1"/>
    <col min="7562" max="7562" width="12.5" bestFit="1" customWidth="1"/>
    <col min="7563" max="7563" width="9.83203125" customWidth="1"/>
    <col min="7564" max="7564" width="12.5" bestFit="1" customWidth="1"/>
    <col min="7565" max="7565" width="9.83203125" customWidth="1"/>
    <col min="7566" max="7566" width="12.5" bestFit="1" customWidth="1"/>
    <col min="7567" max="7567" width="9.83203125" customWidth="1"/>
    <col min="7568" max="7568" width="12.5" bestFit="1" customWidth="1"/>
    <col min="7569" max="7569" width="9.83203125" customWidth="1"/>
    <col min="7570" max="7570" width="12.5" bestFit="1" customWidth="1"/>
    <col min="7571" max="7571" width="9.83203125" customWidth="1"/>
    <col min="7572" max="7572" width="12.5" bestFit="1" customWidth="1"/>
    <col min="7573" max="7573" width="9.83203125" customWidth="1"/>
    <col min="7574" max="7574" width="12.5" bestFit="1" customWidth="1"/>
    <col min="7575" max="7575" width="9.83203125" customWidth="1"/>
    <col min="7576" max="7576" width="12.5" bestFit="1" customWidth="1"/>
    <col min="7577" max="7577" width="9.83203125" customWidth="1"/>
    <col min="7578" max="7578" width="12.5" bestFit="1" customWidth="1"/>
    <col min="7579" max="7579" width="9.83203125" customWidth="1"/>
    <col min="7580" max="7580" width="12.5" bestFit="1" customWidth="1"/>
    <col min="7581" max="7581" width="9.83203125" customWidth="1"/>
    <col min="7582" max="7582" width="12.5" bestFit="1" customWidth="1"/>
    <col min="7583" max="7583" width="9.83203125" customWidth="1"/>
    <col min="7584" max="7584" width="12.5" bestFit="1" customWidth="1"/>
    <col min="7585" max="7585" width="9.83203125" customWidth="1"/>
    <col min="7586" max="7586" width="12.5" bestFit="1" customWidth="1"/>
    <col min="7587" max="7587" width="9.83203125" customWidth="1"/>
    <col min="7588" max="7588" width="12.5" bestFit="1" customWidth="1"/>
    <col min="7589" max="7589" width="9.83203125" customWidth="1"/>
    <col min="7590" max="7590" width="12.5" bestFit="1" customWidth="1"/>
    <col min="7591" max="7591" width="9.83203125" customWidth="1"/>
    <col min="7592" max="7592" width="12.5" bestFit="1" customWidth="1"/>
    <col min="7593" max="7593" width="9.83203125" customWidth="1"/>
    <col min="7594" max="7594" width="12.5" bestFit="1" customWidth="1"/>
    <col min="7595" max="7595" width="9.83203125" customWidth="1"/>
    <col min="7596" max="7596" width="12.5" bestFit="1" customWidth="1"/>
    <col min="7597" max="7597" width="9.83203125" customWidth="1"/>
    <col min="7598" max="7598" width="12.5" bestFit="1" customWidth="1"/>
    <col min="7599" max="7599" width="9.83203125" customWidth="1"/>
    <col min="7600" max="7600" width="12.5" bestFit="1" customWidth="1"/>
    <col min="7601" max="7601" width="9.83203125" customWidth="1"/>
    <col min="7602" max="7602" width="12.5" bestFit="1" customWidth="1"/>
    <col min="7603" max="7603" width="9.83203125" customWidth="1"/>
    <col min="7604" max="7604" width="12.5" bestFit="1" customWidth="1"/>
    <col min="7605" max="7605" width="9.83203125" customWidth="1"/>
    <col min="7606" max="7606" width="12.5" bestFit="1" customWidth="1"/>
    <col min="7607" max="7607" width="9.83203125" customWidth="1"/>
    <col min="7608" max="7608" width="12.5" bestFit="1" customWidth="1"/>
    <col min="7609" max="7609" width="9.83203125" customWidth="1"/>
    <col min="7610" max="7610" width="12.5" bestFit="1" customWidth="1"/>
    <col min="7611" max="7611" width="9.83203125" customWidth="1"/>
    <col min="7612" max="7612" width="12.5" bestFit="1" customWidth="1"/>
    <col min="7613" max="7613" width="9.83203125" customWidth="1"/>
    <col min="7614" max="7614" width="12.5" bestFit="1" customWidth="1"/>
    <col min="7615" max="7615" width="9.83203125" customWidth="1"/>
    <col min="7616" max="7616" width="12.5" bestFit="1" customWidth="1"/>
    <col min="7617" max="7617" width="9.83203125" customWidth="1"/>
    <col min="7618" max="7618" width="12.5" bestFit="1" customWidth="1"/>
    <col min="7619" max="7619" width="9" customWidth="1"/>
    <col min="7620" max="7620" width="11.6640625" bestFit="1" customWidth="1"/>
    <col min="7621" max="7621" width="9" customWidth="1"/>
    <col min="7622" max="7622" width="11.6640625" bestFit="1" customWidth="1"/>
    <col min="7623" max="7623" width="9" customWidth="1"/>
    <col min="7624" max="7624" width="11.6640625" bestFit="1" customWidth="1"/>
    <col min="7625" max="7625" width="9" customWidth="1"/>
    <col min="7626" max="7626" width="11.6640625" bestFit="1" customWidth="1"/>
    <col min="7627" max="7627" width="9" customWidth="1"/>
    <col min="7628" max="7628" width="11.6640625" bestFit="1" customWidth="1"/>
    <col min="7629" max="7629" width="9" customWidth="1"/>
    <col min="7630" max="7630" width="11.6640625" bestFit="1" customWidth="1"/>
    <col min="7631" max="7631" width="9" customWidth="1"/>
    <col min="7632" max="7632" width="11.6640625" bestFit="1" customWidth="1"/>
    <col min="7633" max="7633" width="9" customWidth="1"/>
    <col min="7634" max="7634" width="11.6640625" bestFit="1" customWidth="1"/>
    <col min="7635" max="7635" width="9" customWidth="1"/>
    <col min="7636" max="7636" width="11.6640625" bestFit="1" customWidth="1"/>
    <col min="7637" max="7637" width="9" customWidth="1"/>
    <col min="7638" max="7638" width="11.6640625" bestFit="1" customWidth="1"/>
    <col min="7639" max="7639" width="9" customWidth="1"/>
    <col min="7640" max="7640" width="11.6640625" bestFit="1" customWidth="1"/>
    <col min="7641" max="7641" width="9" customWidth="1"/>
    <col min="7642" max="7642" width="11.6640625" bestFit="1" customWidth="1"/>
    <col min="7643" max="7643" width="9" customWidth="1"/>
    <col min="7644" max="7644" width="11.6640625" bestFit="1" customWidth="1"/>
    <col min="7645" max="7645" width="9" customWidth="1"/>
    <col min="7646" max="7646" width="11.6640625" bestFit="1" customWidth="1"/>
    <col min="7647" max="7647" width="9" customWidth="1"/>
    <col min="7648" max="7648" width="11.6640625" bestFit="1" customWidth="1"/>
    <col min="7649" max="7649" width="9" customWidth="1"/>
    <col min="7650" max="7650" width="11.6640625" bestFit="1" customWidth="1"/>
    <col min="7651" max="7651" width="9" customWidth="1"/>
    <col min="7652" max="7652" width="11.6640625" bestFit="1" customWidth="1"/>
    <col min="7653" max="7653" width="9" customWidth="1"/>
    <col min="7654" max="7654" width="11.6640625" bestFit="1" customWidth="1"/>
    <col min="7655" max="7655" width="9" customWidth="1"/>
    <col min="7656" max="7656" width="11.6640625" bestFit="1" customWidth="1"/>
    <col min="7657" max="7657" width="9" customWidth="1"/>
    <col min="7658" max="7658" width="11.6640625" bestFit="1" customWidth="1"/>
    <col min="7659" max="7659" width="9" customWidth="1"/>
    <col min="7660" max="7660" width="11.6640625" bestFit="1" customWidth="1"/>
    <col min="7661" max="7661" width="9" customWidth="1"/>
    <col min="7662" max="7662" width="11.6640625" bestFit="1" customWidth="1"/>
    <col min="7663" max="7663" width="9" customWidth="1"/>
    <col min="7664" max="7664" width="11.6640625" bestFit="1" customWidth="1"/>
    <col min="7665" max="7665" width="9" customWidth="1"/>
    <col min="7666" max="7666" width="11.6640625" bestFit="1" customWidth="1"/>
    <col min="7667" max="7667" width="9" customWidth="1"/>
    <col min="7668" max="7668" width="11.6640625" bestFit="1" customWidth="1"/>
    <col min="7669" max="7669" width="9" customWidth="1"/>
    <col min="7670" max="7670" width="11.6640625" bestFit="1" customWidth="1"/>
    <col min="7671" max="7671" width="9" customWidth="1"/>
    <col min="7672" max="7672" width="11.6640625" bestFit="1" customWidth="1"/>
    <col min="7673" max="7673" width="9" customWidth="1"/>
    <col min="7674" max="7674" width="11.6640625" bestFit="1" customWidth="1"/>
    <col min="7675" max="7675" width="9" customWidth="1"/>
    <col min="7676" max="7676" width="11.6640625" bestFit="1" customWidth="1"/>
    <col min="7677" max="7677" width="9.83203125" customWidth="1"/>
    <col min="7678" max="7678" width="12.5" bestFit="1" customWidth="1"/>
    <col min="7679" max="7679" width="9.83203125" customWidth="1"/>
    <col min="7680" max="7680" width="12.5" bestFit="1" customWidth="1"/>
    <col min="7681" max="7681" width="9.83203125" customWidth="1"/>
    <col min="7682" max="7682" width="12.5" bestFit="1" customWidth="1"/>
    <col min="7683" max="7683" width="9.83203125" customWidth="1"/>
    <col min="7684" max="7684" width="12.5" bestFit="1" customWidth="1"/>
    <col min="7685" max="7685" width="9.83203125" customWidth="1"/>
    <col min="7686" max="7686" width="12.5" bestFit="1" customWidth="1"/>
    <col min="7687" max="7687" width="9.83203125" customWidth="1"/>
    <col min="7688" max="7688" width="12.5" bestFit="1" customWidth="1"/>
    <col min="7689" max="7689" width="9.83203125" customWidth="1"/>
    <col min="7690" max="7690" width="12.5" bestFit="1" customWidth="1"/>
    <col min="7691" max="7691" width="9.83203125" customWidth="1"/>
    <col min="7692" max="7692" width="12.5" bestFit="1" customWidth="1"/>
    <col min="7693" max="7693" width="9.83203125" customWidth="1"/>
    <col min="7694" max="7694" width="12.5" bestFit="1" customWidth="1"/>
    <col min="7695" max="7695" width="9.83203125" customWidth="1"/>
    <col min="7696" max="7696" width="12.5" bestFit="1" customWidth="1"/>
    <col min="7697" max="7697" width="9.83203125" customWidth="1"/>
    <col min="7698" max="7698" width="12.5" bestFit="1" customWidth="1"/>
    <col min="7699" max="7699" width="9.83203125" customWidth="1"/>
    <col min="7700" max="7700" width="12.5" bestFit="1" customWidth="1"/>
    <col min="7701" max="7701" width="9.83203125" customWidth="1"/>
    <col min="7702" max="7702" width="12.5" bestFit="1" customWidth="1"/>
    <col min="7703" max="7703" width="9.83203125" customWidth="1"/>
    <col min="7704" max="7704" width="12.5" bestFit="1" customWidth="1"/>
    <col min="7705" max="7705" width="9.83203125" customWidth="1"/>
    <col min="7706" max="7706" width="12.5" bestFit="1" customWidth="1"/>
    <col min="7707" max="7707" width="9.83203125" customWidth="1"/>
    <col min="7708" max="7708" width="12.5" bestFit="1" customWidth="1"/>
    <col min="7709" max="7709" width="9.83203125" customWidth="1"/>
    <col min="7710" max="7710" width="12.5" bestFit="1" customWidth="1"/>
    <col min="7711" max="7711" width="9.83203125" customWidth="1"/>
    <col min="7712" max="7712" width="12.5" bestFit="1" customWidth="1"/>
    <col min="7713" max="7713" width="9.83203125" customWidth="1"/>
    <col min="7714" max="7714" width="12.5" bestFit="1" customWidth="1"/>
    <col min="7715" max="7715" width="9.83203125" customWidth="1"/>
    <col min="7716" max="7716" width="12.5" bestFit="1" customWidth="1"/>
    <col min="7717" max="7717" width="9.83203125" customWidth="1"/>
    <col min="7718" max="7718" width="12.5" bestFit="1" customWidth="1"/>
    <col min="7719" max="7719" width="9.83203125" customWidth="1"/>
    <col min="7720" max="7720" width="12.5" bestFit="1" customWidth="1"/>
    <col min="7721" max="7721" width="9.83203125" customWidth="1"/>
    <col min="7722" max="7722" width="12.5" bestFit="1" customWidth="1"/>
    <col min="7723" max="7723" width="9.83203125" customWidth="1"/>
    <col min="7724" max="7724" width="12.5" bestFit="1" customWidth="1"/>
    <col min="7725" max="7725" width="9.83203125" customWidth="1"/>
    <col min="7726" max="7726" width="12.5" bestFit="1" customWidth="1"/>
    <col min="7727" max="7727" width="9.83203125" customWidth="1"/>
    <col min="7728" max="7728" width="12.5" bestFit="1" customWidth="1"/>
    <col min="7729" max="7729" width="9.83203125" customWidth="1"/>
    <col min="7730" max="7730" width="12.5" bestFit="1" customWidth="1"/>
    <col min="7731" max="7731" width="9.83203125" customWidth="1"/>
    <col min="7732" max="7732" width="12.5" bestFit="1" customWidth="1"/>
    <col min="7733" max="7733" width="9.83203125" customWidth="1"/>
    <col min="7734" max="7734" width="12.5" bestFit="1" customWidth="1"/>
    <col min="7735" max="7735" width="9.83203125" customWidth="1"/>
    <col min="7736" max="7736" width="12.5" bestFit="1" customWidth="1"/>
    <col min="7737" max="7737" width="9.83203125" customWidth="1"/>
    <col min="7738" max="7738" width="12.5" bestFit="1" customWidth="1"/>
    <col min="7739" max="7739" width="9.83203125" customWidth="1"/>
    <col min="7740" max="7740" width="12.5" bestFit="1" customWidth="1"/>
    <col min="7741" max="7741" width="9.83203125" customWidth="1"/>
    <col min="7742" max="7742" width="12.5" bestFit="1" customWidth="1"/>
    <col min="7743" max="7743" width="9.83203125" customWidth="1"/>
    <col min="7744" max="7744" width="12.5" bestFit="1" customWidth="1"/>
    <col min="7745" max="7745" width="9.83203125" customWidth="1"/>
    <col min="7746" max="7746" width="12.5" bestFit="1" customWidth="1"/>
    <col min="7747" max="7747" width="9.83203125" customWidth="1"/>
    <col min="7748" max="7748" width="12.5" bestFit="1" customWidth="1"/>
    <col min="7749" max="7749" width="9.83203125" customWidth="1"/>
    <col min="7750" max="7750" width="12.5" bestFit="1" customWidth="1"/>
    <col min="7751" max="7751" width="9.83203125" customWidth="1"/>
    <col min="7752" max="7752" width="12.5" bestFit="1" customWidth="1"/>
    <col min="7753" max="7753" width="9.83203125" customWidth="1"/>
    <col min="7754" max="7754" width="12.5" bestFit="1" customWidth="1"/>
    <col min="7755" max="7755" width="9.83203125" customWidth="1"/>
    <col min="7756" max="7756" width="12.5" bestFit="1" customWidth="1"/>
    <col min="7757" max="7757" width="9.83203125" customWidth="1"/>
    <col min="7758" max="7758" width="12.5" bestFit="1" customWidth="1"/>
    <col min="7759" max="7759" width="9.83203125" customWidth="1"/>
    <col min="7760" max="7760" width="12.5" bestFit="1" customWidth="1"/>
    <col min="7761" max="7761" width="9.83203125" customWidth="1"/>
    <col min="7762" max="7762" width="12.5" bestFit="1" customWidth="1"/>
    <col min="7763" max="7763" width="9.83203125" customWidth="1"/>
    <col min="7764" max="7764" width="12.5" bestFit="1" customWidth="1"/>
    <col min="7765" max="7765" width="9.83203125" customWidth="1"/>
    <col min="7766" max="7766" width="12.5" bestFit="1" customWidth="1"/>
    <col min="7767" max="7767" width="9.83203125" customWidth="1"/>
    <col min="7768" max="7768" width="12.5" bestFit="1" customWidth="1"/>
    <col min="7769" max="7769" width="9.83203125" customWidth="1"/>
    <col min="7770" max="7770" width="12.5" bestFit="1" customWidth="1"/>
    <col min="7771" max="7771" width="9.83203125" customWidth="1"/>
    <col min="7772" max="7772" width="12.5" bestFit="1" customWidth="1"/>
    <col min="7773" max="7773" width="9.83203125" customWidth="1"/>
    <col min="7774" max="7774" width="12.5" bestFit="1" customWidth="1"/>
    <col min="7775" max="7775" width="9.83203125" customWidth="1"/>
    <col min="7776" max="7776" width="12.5" bestFit="1" customWidth="1"/>
    <col min="7777" max="7777" width="9.83203125" customWidth="1"/>
    <col min="7778" max="7778" width="12.5" bestFit="1" customWidth="1"/>
    <col min="7779" max="7779" width="9.83203125" customWidth="1"/>
    <col min="7780" max="7780" width="12.5" bestFit="1" customWidth="1"/>
    <col min="7781" max="7781" width="9.83203125" customWidth="1"/>
    <col min="7782" max="7782" width="12.5" bestFit="1" customWidth="1"/>
    <col min="7783" max="7783" width="9.83203125" customWidth="1"/>
    <col min="7784" max="7784" width="12.5" bestFit="1" customWidth="1"/>
    <col min="7785" max="7785" width="9.83203125" customWidth="1"/>
    <col min="7786" max="7786" width="12.5" bestFit="1" customWidth="1"/>
    <col min="7787" max="7787" width="9.83203125" customWidth="1"/>
    <col min="7788" max="7788" width="12.5" bestFit="1" customWidth="1"/>
    <col min="7789" max="7789" width="9.83203125" customWidth="1"/>
    <col min="7790" max="7790" width="12.5" bestFit="1" customWidth="1"/>
    <col min="7791" max="7791" width="9" customWidth="1"/>
    <col min="7792" max="7792" width="11.6640625" bestFit="1" customWidth="1"/>
    <col min="7793" max="7793" width="9" customWidth="1"/>
    <col min="7794" max="7794" width="11.6640625" bestFit="1" customWidth="1"/>
    <col min="7795" max="7795" width="9" customWidth="1"/>
    <col min="7796" max="7796" width="11.6640625" bestFit="1" customWidth="1"/>
    <col min="7797" max="7797" width="9" customWidth="1"/>
    <col min="7798" max="7798" width="11.6640625" bestFit="1" customWidth="1"/>
    <col min="7799" max="7799" width="9" customWidth="1"/>
    <col min="7800" max="7800" width="11.6640625" bestFit="1" customWidth="1"/>
    <col min="7801" max="7801" width="9" customWidth="1"/>
    <col min="7802" max="7802" width="11.6640625" bestFit="1" customWidth="1"/>
    <col min="7803" max="7803" width="9" customWidth="1"/>
    <col min="7804" max="7804" width="11.6640625" bestFit="1" customWidth="1"/>
    <col min="7805" max="7805" width="9" customWidth="1"/>
    <col min="7806" max="7806" width="11.6640625" bestFit="1" customWidth="1"/>
    <col min="7807" max="7807" width="9" customWidth="1"/>
    <col min="7808" max="7808" width="11.6640625" bestFit="1" customWidth="1"/>
    <col min="7809" max="7809" width="9" customWidth="1"/>
    <col min="7810" max="7810" width="11.6640625" bestFit="1" customWidth="1"/>
    <col min="7811" max="7811" width="9" customWidth="1"/>
    <col min="7812" max="7812" width="11.6640625" bestFit="1" customWidth="1"/>
    <col min="7813" max="7813" width="9" customWidth="1"/>
    <col min="7814" max="7814" width="11.6640625" bestFit="1" customWidth="1"/>
    <col min="7815" max="7815" width="9" customWidth="1"/>
    <col min="7816" max="7816" width="11.6640625" bestFit="1" customWidth="1"/>
    <col min="7817" max="7817" width="9" customWidth="1"/>
    <col min="7818" max="7818" width="11.6640625" bestFit="1" customWidth="1"/>
    <col min="7819" max="7819" width="9" customWidth="1"/>
    <col min="7820" max="7820" width="11.6640625" bestFit="1" customWidth="1"/>
    <col min="7821" max="7821" width="9" customWidth="1"/>
    <col min="7822" max="7822" width="11.6640625" bestFit="1" customWidth="1"/>
    <col min="7823" max="7823" width="9" customWidth="1"/>
    <col min="7824" max="7824" width="11.6640625" bestFit="1" customWidth="1"/>
    <col min="7825" max="7825" width="9" customWidth="1"/>
    <col min="7826" max="7826" width="11.6640625" bestFit="1" customWidth="1"/>
    <col min="7827" max="7827" width="9" customWidth="1"/>
    <col min="7828" max="7828" width="11.6640625" bestFit="1" customWidth="1"/>
    <col min="7829" max="7829" width="9" customWidth="1"/>
    <col min="7830" max="7830" width="11.6640625" bestFit="1" customWidth="1"/>
    <col min="7831" max="7831" width="9" customWidth="1"/>
    <col min="7832" max="7832" width="11.6640625" bestFit="1" customWidth="1"/>
    <col min="7833" max="7833" width="9" customWidth="1"/>
    <col min="7834" max="7834" width="11.6640625" bestFit="1" customWidth="1"/>
    <col min="7835" max="7835" width="9" customWidth="1"/>
    <col min="7836" max="7836" width="11.6640625" bestFit="1" customWidth="1"/>
    <col min="7837" max="7837" width="9" customWidth="1"/>
    <col min="7838" max="7838" width="11.6640625" bestFit="1" customWidth="1"/>
    <col min="7839" max="7839" width="9" customWidth="1"/>
    <col min="7840" max="7840" width="11.6640625" bestFit="1" customWidth="1"/>
    <col min="7841" max="7841" width="9" customWidth="1"/>
    <col min="7842" max="7842" width="11.6640625" bestFit="1" customWidth="1"/>
    <col min="7843" max="7843" width="9" customWidth="1"/>
    <col min="7844" max="7844" width="11.6640625" bestFit="1" customWidth="1"/>
    <col min="7845" max="7845" width="9.83203125" customWidth="1"/>
    <col min="7846" max="7846" width="12.5" bestFit="1" customWidth="1"/>
    <col min="7847" max="7847" width="9.83203125" customWidth="1"/>
    <col min="7848" max="7848" width="12.5" bestFit="1" customWidth="1"/>
    <col min="7849" max="7849" width="9.83203125" customWidth="1"/>
    <col min="7850" max="7850" width="12.5" bestFit="1" customWidth="1"/>
    <col min="7851" max="7851" width="9.83203125" customWidth="1"/>
    <col min="7852" max="7852" width="12.5" bestFit="1" customWidth="1"/>
    <col min="7853" max="7853" width="9.83203125" customWidth="1"/>
    <col min="7854" max="7854" width="12.5" bestFit="1" customWidth="1"/>
    <col min="7855" max="7855" width="9.83203125" customWidth="1"/>
    <col min="7856" max="7856" width="12.5" bestFit="1" customWidth="1"/>
    <col min="7857" max="7857" width="9.83203125" customWidth="1"/>
    <col min="7858" max="7858" width="12.5" bestFit="1" customWidth="1"/>
    <col min="7859" max="7859" width="9.83203125" customWidth="1"/>
    <col min="7860" max="7860" width="12.5" bestFit="1" customWidth="1"/>
    <col min="7861" max="7861" width="9.83203125" customWidth="1"/>
    <col min="7862" max="7862" width="12.5" bestFit="1" customWidth="1"/>
    <col min="7863" max="7863" width="9.83203125" customWidth="1"/>
    <col min="7864" max="7864" width="12.5" bestFit="1" customWidth="1"/>
    <col min="7865" max="7865" width="9.83203125" customWidth="1"/>
    <col min="7866" max="7866" width="12.5" bestFit="1" customWidth="1"/>
    <col min="7867" max="7867" width="9.83203125" customWidth="1"/>
    <col min="7868" max="7868" width="12.5" bestFit="1" customWidth="1"/>
    <col min="7869" max="7869" width="9.83203125" customWidth="1"/>
    <col min="7870" max="7870" width="12.5" bestFit="1" customWidth="1"/>
    <col min="7871" max="7871" width="9.83203125" customWidth="1"/>
    <col min="7872" max="7872" width="12.5" bestFit="1" customWidth="1"/>
    <col min="7873" max="7873" width="9.83203125" customWidth="1"/>
    <col min="7874" max="7874" width="12.5" bestFit="1" customWidth="1"/>
    <col min="7875" max="7875" width="9.83203125" customWidth="1"/>
    <col min="7876" max="7876" width="12.5" bestFit="1" customWidth="1"/>
    <col min="7877" max="7877" width="9.83203125" customWidth="1"/>
    <col min="7878" max="7878" width="12.5" bestFit="1" customWidth="1"/>
    <col min="7879" max="7879" width="9.83203125" customWidth="1"/>
    <col min="7880" max="7880" width="12.5" bestFit="1" customWidth="1"/>
    <col min="7881" max="7881" width="9.83203125" customWidth="1"/>
    <col min="7882" max="7882" width="12.5" bestFit="1" customWidth="1"/>
    <col min="7883" max="7883" width="9.83203125" customWidth="1"/>
    <col min="7884" max="7884" width="12.5" bestFit="1" customWidth="1"/>
    <col min="7885" max="7885" width="9.83203125" customWidth="1"/>
    <col min="7886" max="7886" width="12.5" bestFit="1" customWidth="1"/>
    <col min="7887" max="7887" width="9.83203125" customWidth="1"/>
    <col min="7888" max="7888" width="12.5" bestFit="1" customWidth="1"/>
    <col min="7889" max="7889" width="9.83203125" customWidth="1"/>
    <col min="7890" max="7890" width="12.5" bestFit="1" customWidth="1"/>
    <col min="7891" max="7891" width="9.83203125" customWidth="1"/>
    <col min="7892" max="7892" width="12.5" bestFit="1" customWidth="1"/>
    <col min="7893" max="7893" width="9.83203125" customWidth="1"/>
    <col min="7894" max="7894" width="12.5" bestFit="1" customWidth="1"/>
    <col min="7895" max="7895" width="9.83203125" customWidth="1"/>
    <col min="7896" max="7896" width="12.5" bestFit="1" customWidth="1"/>
    <col min="7897" max="7897" width="9.83203125" customWidth="1"/>
    <col min="7898" max="7898" width="12.5" bestFit="1" customWidth="1"/>
    <col min="7899" max="7899" width="9.83203125" customWidth="1"/>
    <col min="7900" max="7900" width="12.5" bestFit="1" customWidth="1"/>
    <col min="7901" max="7901" width="9.83203125" customWidth="1"/>
    <col min="7902" max="7902" width="12.5" bestFit="1" customWidth="1"/>
    <col min="7903" max="7903" width="9.83203125" customWidth="1"/>
    <col min="7904" max="7904" width="12.5" bestFit="1" customWidth="1"/>
    <col min="7905" max="7905" width="9.83203125" customWidth="1"/>
    <col min="7906" max="7906" width="12.5" bestFit="1" customWidth="1"/>
    <col min="7907" max="7907" width="9.83203125" customWidth="1"/>
    <col min="7908" max="7908" width="12.5" bestFit="1" customWidth="1"/>
    <col min="7909" max="7909" width="9.83203125" customWidth="1"/>
    <col min="7910" max="7910" width="12.5" bestFit="1" customWidth="1"/>
    <col min="7911" max="7911" width="9.83203125" customWidth="1"/>
    <col min="7912" max="7912" width="12.5" bestFit="1" customWidth="1"/>
    <col min="7913" max="7913" width="9.83203125" customWidth="1"/>
    <col min="7914" max="7914" width="12.5" bestFit="1" customWidth="1"/>
    <col min="7915" max="7915" width="8.6640625" customWidth="1"/>
    <col min="7916" max="7916" width="10.6640625" customWidth="1"/>
    <col min="7917" max="7917" width="8" customWidth="1"/>
    <col min="7918" max="7918" width="10.6640625" customWidth="1"/>
    <col min="7919" max="7919" width="8" customWidth="1"/>
    <col min="7920" max="7920" width="10.6640625" customWidth="1"/>
    <col min="7921" max="7921" width="8" customWidth="1"/>
    <col min="7922" max="7922" width="10.6640625" customWidth="1"/>
    <col min="7923" max="7923" width="8.6640625" customWidth="1"/>
    <col min="7924" max="7924" width="10.6640625" customWidth="1"/>
    <col min="7925" max="7925" width="8" customWidth="1"/>
    <col min="7926" max="7926" width="10.6640625" customWidth="1"/>
    <col min="7927" max="7927" width="8.6640625" customWidth="1"/>
    <col min="7928" max="7928" width="10.6640625" customWidth="1"/>
    <col min="7929" max="7929" width="8" customWidth="1"/>
    <col min="7930" max="7930" width="10.6640625" customWidth="1"/>
    <col min="7931" max="7931" width="8.6640625" customWidth="1"/>
    <col min="7932" max="7932" width="10.6640625" customWidth="1"/>
    <col min="7933" max="7933" width="8.6640625" customWidth="1"/>
    <col min="7934" max="7934" width="10.6640625" customWidth="1"/>
    <col min="7935" max="7935" width="8.6640625" customWidth="1"/>
    <col min="7936" max="7936" width="10.6640625" customWidth="1"/>
    <col min="7937" max="7937" width="8" customWidth="1"/>
    <col min="7938" max="7938" width="10.6640625" customWidth="1"/>
    <col min="7939" max="7939" width="8" customWidth="1"/>
    <col min="7940" max="7940" width="10.6640625" customWidth="1"/>
    <col min="7941" max="7941" width="8" customWidth="1"/>
    <col min="7942" max="7942" width="10.6640625" customWidth="1"/>
    <col min="7943" max="7943" width="8" customWidth="1"/>
    <col min="7944" max="7944" width="10.6640625" customWidth="1"/>
    <col min="7945" max="7945" width="8" customWidth="1"/>
    <col min="7946" max="7946" width="10.6640625" customWidth="1"/>
    <col min="7947" max="7947" width="8" customWidth="1"/>
    <col min="7948" max="7948" width="10.6640625" customWidth="1"/>
    <col min="7949" max="7949" width="9" customWidth="1"/>
    <col min="7950" max="7950" width="11.6640625" bestFit="1" customWidth="1"/>
    <col min="7951" max="7951" width="9" customWidth="1"/>
    <col min="7952" max="7952" width="11.6640625" bestFit="1" customWidth="1"/>
    <col min="7953" max="7953" width="9" customWidth="1"/>
    <col min="7954" max="7954" width="11.6640625" bestFit="1" customWidth="1"/>
    <col min="7955" max="7955" width="9" customWidth="1"/>
    <col min="7956" max="7956" width="11.6640625" bestFit="1" customWidth="1"/>
    <col min="7957" max="7957" width="9" customWidth="1"/>
    <col min="7958" max="7958" width="11.6640625" bestFit="1" customWidth="1"/>
    <col min="7959" max="7959" width="9" customWidth="1"/>
    <col min="7960" max="7960" width="11.6640625" bestFit="1" customWidth="1"/>
    <col min="7961" max="7961" width="9" customWidth="1"/>
    <col min="7962" max="7962" width="11.6640625" bestFit="1" customWidth="1"/>
    <col min="7963" max="7963" width="9" customWidth="1"/>
    <col min="7964" max="7964" width="11.6640625" bestFit="1" customWidth="1"/>
    <col min="7965" max="7965" width="9" customWidth="1"/>
    <col min="7966" max="7966" width="11.6640625" bestFit="1" customWidth="1"/>
    <col min="7967" max="7967" width="9" customWidth="1"/>
    <col min="7968" max="7968" width="11.6640625" bestFit="1" customWidth="1"/>
    <col min="7969" max="7969" width="9" customWidth="1"/>
    <col min="7970" max="7970" width="11.6640625" bestFit="1" customWidth="1"/>
    <col min="7971" max="7971" width="9" customWidth="1"/>
    <col min="7972" max="7972" width="11.6640625" bestFit="1" customWidth="1"/>
    <col min="7973" max="7973" width="9" customWidth="1"/>
    <col min="7974" max="7974" width="11.6640625" bestFit="1" customWidth="1"/>
    <col min="7975" max="7975" width="9" customWidth="1"/>
    <col min="7976" max="7976" width="11.6640625" bestFit="1" customWidth="1"/>
    <col min="7977" max="7977" width="9" customWidth="1"/>
    <col min="7978" max="7978" width="11.6640625" bestFit="1" customWidth="1"/>
    <col min="7979" max="7979" width="9" customWidth="1"/>
    <col min="7980" max="7980" width="11.6640625" bestFit="1" customWidth="1"/>
    <col min="7981" max="7981" width="9" customWidth="1"/>
    <col min="7982" max="7982" width="11.6640625" bestFit="1" customWidth="1"/>
    <col min="7983" max="7983" width="9" customWidth="1"/>
    <col min="7984" max="7984" width="11.6640625" bestFit="1" customWidth="1"/>
    <col min="7985" max="7985" width="9" customWidth="1"/>
    <col min="7986" max="7986" width="11.6640625" bestFit="1" customWidth="1"/>
    <col min="7987" max="7987" width="9" customWidth="1"/>
    <col min="7988" max="7988" width="11.6640625" bestFit="1" customWidth="1"/>
    <col min="7989" max="7989" width="9" customWidth="1"/>
    <col min="7990" max="7990" width="11.6640625" bestFit="1" customWidth="1"/>
    <col min="7991" max="7991" width="9" customWidth="1"/>
    <col min="7992" max="7992" width="11.6640625" bestFit="1" customWidth="1"/>
    <col min="7993" max="7993" width="9" customWidth="1"/>
    <col min="7994" max="7994" width="11.6640625" bestFit="1" customWidth="1"/>
    <col min="7995" max="7995" width="9" customWidth="1"/>
    <col min="7996" max="7996" width="11.6640625" bestFit="1" customWidth="1"/>
    <col min="7997" max="7997" width="9" customWidth="1"/>
    <col min="7998" max="7998" width="11.6640625" bestFit="1" customWidth="1"/>
    <col min="7999" max="7999" width="9" customWidth="1"/>
    <col min="8000" max="8000" width="11.6640625" bestFit="1" customWidth="1"/>
    <col min="8001" max="8001" width="9" customWidth="1"/>
    <col min="8002" max="8002" width="11.6640625" bestFit="1" customWidth="1"/>
    <col min="8003" max="8003" width="9" customWidth="1"/>
    <col min="8004" max="8004" width="11.6640625" bestFit="1" customWidth="1"/>
    <col min="8005" max="8005" width="9" customWidth="1"/>
    <col min="8006" max="8006" width="11.6640625" bestFit="1" customWidth="1"/>
    <col min="8007" max="8007" width="9" customWidth="1"/>
    <col min="8008" max="8008" width="11.6640625" bestFit="1" customWidth="1"/>
    <col min="8009" max="8009" width="9" customWidth="1"/>
    <col min="8010" max="8010" width="11.6640625" bestFit="1" customWidth="1"/>
    <col min="8011" max="8011" width="9" customWidth="1"/>
    <col min="8012" max="8012" width="11.6640625" bestFit="1" customWidth="1"/>
    <col min="8013" max="8013" width="9" customWidth="1"/>
    <col min="8014" max="8014" width="11.6640625" bestFit="1" customWidth="1"/>
    <col min="8015" max="8015" width="9" customWidth="1"/>
    <col min="8016" max="8016" width="11.6640625" bestFit="1" customWidth="1"/>
    <col min="8017" max="8017" width="9" customWidth="1"/>
    <col min="8018" max="8018" width="11.6640625" bestFit="1" customWidth="1"/>
    <col min="8019" max="8019" width="9" customWidth="1"/>
    <col min="8020" max="8020" width="11.6640625" bestFit="1" customWidth="1"/>
    <col min="8021" max="8021" width="9" customWidth="1"/>
    <col min="8022" max="8022" width="11.6640625" bestFit="1" customWidth="1"/>
    <col min="8023" max="8023" width="9" customWidth="1"/>
    <col min="8024" max="8024" width="11.6640625" bestFit="1" customWidth="1"/>
    <col min="8025" max="8025" width="9" customWidth="1"/>
    <col min="8026" max="8026" width="11.6640625" bestFit="1" customWidth="1"/>
    <col min="8027" max="8027" width="9" customWidth="1"/>
    <col min="8028" max="8028" width="11.6640625" bestFit="1" customWidth="1"/>
    <col min="8029" max="8029" width="9" customWidth="1"/>
    <col min="8030" max="8030" width="11.6640625" bestFit="1" customWidth="1"/>
    <col min="8031" max="8031" width="9" customWidth="1"/>
    <col min="8032" max="8032" width="11.6640625" bestFit="1" customWidth="1"/>
    <col min="8033" max="8033" width="9" customWidth="1"/>
    <col min="8034" max="8034" width="11.6640625" bestFit="1" customWidth="1"/>
    <col min="8035" max="8035" width="9" customWidth="1"/>
    <col min="8036" max="8036" width="11.6640625" bestFit="1" customWidth="1"/>
    <col min="8037" max="8037" width="9" customWidth="1"/>
    <col min="8038" max="8038" width="11.6640625" bestFit="1" customWidth="1"/>
    <col min="8039" max="8039" width="9" customWidth="1"/>
    <col min="8040" max="8040" width="11.6640625" bestFit="1" customWidth="1"/>
    <col min="8041" max="8041" width="9" customWidth="1"/>
    <col min="8042" max="8042" width="11.6640625" bestFit="1" customWidth="1"/>
    <col min="8043" max="8043" width="9" customWidth="1"/>
    <col min="8044" max="8044" width="11.6640625" bestFit="1" customWidth="1"/>
    <col min="8045" max="8045" width="9" customWidth="1"/>
    <col min="8046" max="8046" width="11.6640625" bestFit="1" customWidth="1"/>
    <col min="8047" max="8047" width="9" customWidth="1"/>
    <col min="8048" max="8048" width="11.6640625" bestFit="1" customWidth="1"/>
    <col min="8049" max="8049" width="9" customWidth="1"/>
    <col min="8050" max="8050" width="11.6640625" bestFit="1" customWidth="1"/>
    <col min="8051" max="8051" width="8" customWidth="1"/>
    <col min="8052" max="8052" width="10.6640625" customWidth="1"/>
    <col min="8053" max="8053" width="8" customWidth="1"/>
    <col min="8054" max="8054" width="10.6640625" customWidth="1"/>
    <col min="8055" max="8055" width="8" customWidth="1"/>
    <col min="8056" max="8056" width="10.6640625" customWidth="1"/>
    <col min="8057" max="8057" width="8.6640625" customWidth="1"/>
    <col min="8058" max="8058" width="10.6640625" customWidth="1"/>
    <col min="8059" max="8059" width="8" customWidth="1"/>
    <col min="8060" max="8060" width="10.6640625" customWidth="1"/>
    <col min="8061" max="8061" width="8.6640625" customWidth="1"/>
    <col min="8062" max="8062" width="10.6640625" customWidth="1"/>
    <col min="8063" max="8063" width="8.6640625" customWidth="1"/>
    <col min="8064" max="8064" width="10.6640625" customWidth="1"/>
    <col min="8065" max="8065" width="8" customWidth="1"/>
    <col min="8066" max="8066" width="10.6640625" customWidth="1"/>
    <col min="8067" max="8067" width="8.6640625" customWidth="1"/>
    <col min="8068" max="8068" width="10.6640625" customWidth="1"/>
    <col min="8069" max="8069" width="8.6640625" customWidth="1"/>
    <col min="8070" max="8070" width="10.6640625" customWidth="1"/>
    <col min="8071" max="8071" width="8.6640625" customWidth="1"/>
    <col min="8072" max="8072" width="10.6640625" customWidth="1"/>
    <col min="8073" max="8073" width="8" customWidth="1"/>
    <col min="8074" max="8074" width="10.6640625" customWidth="1"/>
    <col min="8075" max="8075" width="8.6640625" customWidth="1"/>
    <col min="8076" max="8076" width="10.6640625" customWidth="1"/>
    <col min="8077" max="8077" width="8.6640625" customWidth="1"/>
    <col min="8078" max="8078" width="10.6640625" customWidth="1"/>
    <col min="8079" max="8079" width="8.6640625" customWidth="1"/>
    <col min="8080" max="8080" width="10.6640625" customWidth="1"/>
    <col min="8081" max="8081" width="8.6640625" customWidth="1"/>
    <col min="8082" max="8082" width="10.6640625" customWidth="1"/>
    <col min="8083" max="8083" width="8" customWidth="1"/>
    <col min="8084" max="8084" width="10.6640625" customWidth="1"/>
    <col min="8085" max="8085" width="8" customWidth="1"/>
    <col min="8086" max="8086" width="10.6640625" customWidth="1"/>
    <col min="8087" max="8087" width="8" customWidth="1"/>
    <col min="8088" max="8088" width="10.6640625" customWidth="1"/>
    <col min="8089" max="8089" width="8.6640625" customWidth="1"/>
    <col min="8090" max="8090" width="10.6640625" customWidth="1"/>
    <col min="8091" max="8091" width="8" customWidth="1"/>
    <col min="8092" max="8092" width="10.6640625" customWidth="1"/>
    <col min="8093" max="8093" width="8" customWidth="1"/>
    <col min="8094" max="8094" width="10.6640625" customWidth="1"/>
    <col min="8095" max="8095" width="8.6640625" customWidth="1"/>
    <col min="8096" max="8096" width="10.6640625" customWidth="1"/>
    <col min="8097" max="8097" width="8.6640625" customWidth="1"/>
    <col min="8098" max="8098" width="10.6640625" customWidth="1"/>
    <col min="8099" max="8099" width="8.6640625" customWidth="1"/>
    <col min="8100" max="8100" width="10.6640625" customWidth="1"/>
    <col min="8101" max="8101" width="8" customWidth="1"/>
    <col min="8102" max="8102" width="10.6640625" customWidth="1"/>
    <col min="8103" max="8103" width="9" customWidth="1"/>
    <col min="8104" max="8104" width="11.6640625" bestFit="1" customWidth="1"/>
    <col min="8105" max="8105" width="9" customWidth="1"/>
    <col min="8106" max="8106" width="11.6640625" bestFit="1" customWidth="1"/>
    <col min="8107" max="8107" width="9" customWidth="1"/>
    <col min="8108" max="8108" width="11.6640625" bestFit="1" customWidth="1"/>
    <col min="8109" max="8109" width="9" customWidth="1"/>
    <col min="8110" max="8110" width="11.6640625" bestFit="1" customWidth="1"/>
    <col min="8111" max="8111" width="9" customWidth="1"/>
    <col min="8112" max="8112" width="11.6640625" bestFit="1" customWidth="1"/>
    <col min="8113" max="8113" width="9" customWidth="1"/>
    <col min="8114" max="8114" width="11.6640625" bestFit="1" customWidth="1"/>
    <col min="8115" max="8115" width="9" customWidth="1"/>
    <col min="8116" max="8116" width="11.6640625" bestFit="1" customWidth="1"/>
    <col min="8117" max="8117" width="9" customWidth="1"/>
    <col min="8118" max="8118" width="11.6640625" bestFit="1" customWidth="1"/>
    <col min="8119" max="8119" width="9" customWidth="1"/>
    <col min="8120" max="8120" width="11.6640625" bestFit="1" customWidth="1"/>
    <col min="8121" max="8121" width="9" customWidth="1"/>
    <col min="8122" max="8122" width="11.6640625" bestFit="1" customWidth="1"/>
    <col min="8123" max="8123" width="9" customWidth="1"/>
    <col min="8124" max="8124" width="11.6640625" bestFit="1" customWidth="1"/>
    <col min="8125" max="8125" width="9" customWidth="1"/>
    <col min="8126" max="8126" width="11.6640625" bestFit="1" customWidth="1"/>
    <col min="8127" max="8127" width="9" customWidth="1"/>
    <col min="8128" max="8128" width="11.6640625" bestFit="1" customWidth="1"/>
    <col min="8129" max="8129" width="9" customWidth="1"/>
    <col min="8130" max="8130" width="11.6640625" bestFit="1" customWidth="1"/>
    <col min="8131" max="8131" width="9" customWidth="1"/>
    <col min="8132" max="8132" width="11.6640625" bestFit="1" customWidth="1"/>
    <col min="8133" max="8133" width="9" customWidth="1"/>
    <col min="8134" max="8134" width="11.6640625" bestFit="1" customWidth="1"/>
    <col min="8135" max="8135" width="9" customWidth="1"/>
    <col min="8136" max="8136" width="11.6640625" bestFit="1" customWidth="1"/>
    <col min="8137" max="8137" width="9" customWidth="1"/>
    <col min="8138" max="8138" width="11.6640625" bestFit="1" customWidth="1"/>
    <col min="8139" max="8139" width="9" customWidth="1"/>
    <col min="8140" max="8140" width="11.6640625" bestFit="1" customWidth="1"/>
    <col min="8141" max="8141" width="9" customWidth="1"/>
    <col min="8142" max="8142" width="11.6640625" bestFit="1" customWidth="1"/>
    <col min="8143" max="8143" width="9" customWidth="1"/>
    <col min="8144" max="8144" width="11.6640625" bestFit="1" customWidth="1"/>
    <col min="8145" max="8145" width="9" customWidth="1"/>
    <col min="8146" max="8146" width="11.6640625" bestFit="1" customWidth="1"/>
    <col min="8147" max="8147" width="9" customWidth="1"/>
    <col min="8148" max="8148" width="11.6640625" bestFit="1" customWidth="1"/>
    <col min="8149" max="8149" width="9" customWidth="1"/>
    <col min="8150" max="8150" width="11.6640625" bestFit="1" customWidth="1"/>
    <col min="8151" max="8151" width="9" customWidth="1"/>
    <col min="8152" max="8152" width="11.6640625" bestFit="1" customWidth="1"/>
    <col min="8153" max="8153" width="9" customWidth="1"/>
    <col min="8154" max="8154" width="11.6640625" bestFit="1" customWidth="1"/>
    <col min="8155" max="8155" width="9" customWidth="1"/>
    <col min="8156" max="8156" width="11.6640625" bestFit="1" customWidth="1"/>
    <col min="8157" max="8157" width="9" customWidth="1"/>
    <col min="8158" max="8158" width="11.6640625" bestFit="1" customWidth="1"/>
    <col min="8159" max="8159" width="9" customWidth="1"/>
    <col min="8160" max="8160" width="11.6640625" bestFit="1" customWidth="1"/>
    <col min="8161" max="8161" width="9" customWidth="1"/>
    <col min="8162" max="8162" width="11.6640625" bestFit="1" customWidth="1"/>
    <col min="8163" max="8163" width="9" customWidth="1"/>
    <col min="8164" max="8164" width="11.6640625" bestFit="1" customWidth="1"/>
    <col min="8165" max="8165" width="8" customWidth="1"/>
    <col min="8166" max="8166" width="10.6640625" customWidth="1"/>
    <col min="8167" max="8167" width="8" customWidth="1"/>
    <col min="8168" max="8168" width="10.6640625" customWidth="1"/>
    <col min="8169" max="8169" width="8" customWidth="1"/>
    <col min="8170" max="8170" width="10.6640625" customWidth="1"/>
    <col min="8171" max="8171" width="8" customWidth="1"/>
    <col min="8172" max="8172" width="10.6640625" customWidth="1"/>
    <col min="8173" max="8173" width="8" customWidth="1"/>
    <col min="8174" max="8174" width="10.6640625" customWidth="1"/>
    <col min="8175" max="8175" width="8" customWidth="1"/>
    <col min="8176" max="8176" width="10.6640625" customWidth="1"/>
    <col min="8177" max="8177" width="8" customWidth="1"/>
    <col min="8178" max="8178" width="10.6640625" customWidth="1"/>
    <col min="8179" max="8179" width="8" customWidth="1"/>
    <col min="8180" max="8180" width="10.6640625" customWidth="1"/>
    <col min="8181" max="8181" width="8" customWidth="1"/>
    <col min="8182" max="8182" width="10.6640625" customWidth="1"/>
    <col min="8183" max="8183" width="8.6640625" customWidth="1"/>
    <col min="8184" max="8184" width="10.6640625" customWidth="1"/>
    <col min="8185" max="8185" width="8" customWidth="1"/>
    <col min="8186" max="8186" width="10.6640625" customWidth="1"/>
    <col min="8187" max="8187" width="8" customWidth="1"/>
    <col min="8188" max="8188" width="10.6640625" customWidth="1"/>
    <col min="8189" max="8189" width="8" customWidth="1"/>
    <col min="8190" max="8190" width="10.6640625" customWidth="1"/>
    <col min="8191" max="8191" width="8" customWidth="1"/>
    <col min="8192" max="8192" width="10.6640625" customWidth="1"/>
    <col min="8193" max="8193" width="8" customWidth="1"/>
    <col min="8194" max="8194" width="10.6640625" customWidth="1"/>
    <col min="8195" max="8195" width="8" customWidth="1"/>
    <col min="8196" max="8196" width="10.6640625" customWidth="1"/>
    <col min="8197" max="8197" width="8" customWidth="1"/>
    <col min="8198" max="8198" width="10.6640625" customWidth="1"/>
    <col min="8199" max="8199" width="8" customWidth="1"/>
    <col min="8200" max="8200" width="10.6640625" customWidth="1"/>
    <col min="8201" max="8201" width="8" customWidth="1"/>
    <col min="8202" max="8202" width="10.6640625" customWidth="1"/>
    <col min="8203" max="8203" width="8" customWidth="1"/>
    <col min="8204" max="8204" width="10.6640625" customWidth="1"/>
    <col min="8205" max="8205" width="9" customWidth="1"/>
    <col min="8206" max="8206" width="11.6640625" bestFit="1" customWidth="1"/>
    <col min="8207" max="8207" width="9" customWidth="1"/>
    <col min="8208" max="8208" width="11.6640625" bestFit="1" customWidth="1"/>
    <col min="8209" max="8209" width="9" customWidth="1"/>
    <col min="8210" max="8210" width="11.6640625" bestFit="1" customWidth="1"/>
    <col min="8211" max="8211" width="9" customWidth="1"/>
    <col min="8212" max="8212" width="11.6640625" bestFit="1" customWidth="1"/>
    <col min="8213" max="8213" width="9" customWidth="1"/>
    <col min="8214" max="8214" width="11.6640625" bestFit="1" customWidth="1"/>
    <col min="8215" max="8215" width="9" customWidth="1"/>
    <col min="8216" max="8216" width="11.6640625" bestFit="1" customWidth="1"/>
    <col min="8217" max="8217" width="9" customWidth="1"/>
    <col min="8218" max="8218" width="11.6640625" bestFit="1" customWidth="1"/>
    <col min="8219" max="8219" width="9" customWidth="1"/>
    <col min="8220" max="8220" width="11.6640625" bestFit="1" customWidth="1"/>
    <col min="8221" max="8221" width="9" customWidth="1"/>
    <col min="8222" max="8222" width="11.6640625" bestFit="1" customWidth="1"/>
    <col min="8223" max="8223" width="9" customWidth="1"/>
    <col min="8224" max="8224" width="11.6640625" bestFit="1" customWidth="1"/>
    <col min="8225" max="8225" width="9" customWidth="1"/>
    <col min="8226" max="8226" width="11.6640625" bestFit="1" customWidth="1"/>
    <col min="8227" max="8227" width="9" customWidth="1"/>
    <col min="8228" max="8228" width="11.6640625" bestFit="1" customWidth="1"/>
    <col min="8229" max="8229" width="10" customWidth="1"/>
  </cols>
  <sheetData>
    <row r="1" spans="1:6" x14ac:dyDescent="0.2">
      <c r="A1" s="14" t="s">
        <v>8308</v>
      </c>
      <c r="B1" t="s">
        <v>8364</v>
      </c>
    </row>
    <row r="2" spans="1:6" x14ac:dyDescent="0.2">
      <c r="A2" s="11" t="s">
        <v>8379</v>
      </c>
      <c r="B2" t="s">
        <v>8364</v>
      </c>
    </row>
    <row r="3" spans="1:6" x14ac:dyDescent="0.2">
      <c r="A3"/>
    </row>
    <row r="4" spans="1:6" x14ac:dyDescent="0.2">
      <c r="A4" s="14" t="s">
        <v>8403</v>
      </c>
      <c r="B4" s="11" t="s">
        <v>8363</v>
      </c>
    </row>
    <row r="5" spans="1:6" x14ac:dyDescent="0.2">
      <c r="A5" s="14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7" t="s">
        <v>8367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">
      <c r="A7" s="17" t="s">
        <v>8368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17" t="s">
        <v>8369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17" t="s">
        <v>8370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2">
      <c r="A10" s="17" t="s">
        <v>8371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2">
      <c r="A11" s="17" t="s">
        <v>8372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2">
      <c r="A12" s="17" t="s">
        <v>8373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2">
      <c r="A13" s="17" t="s">
        <v>8374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2">
      <c r="A14" s="17" t="s">
        <v>8375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2">
      <c r="A15" s="17" t="s">
        <v>8376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2">
      <c r="A16" s="17" t="s">
        <v>8377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2">
      <c r="A17" s="17" t="s">
        <v>8378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2">
      <c r="A18" s="15" t="s">
        <v>8362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  <row r="19" spans="1:6" x14ac:dyDescent="0.2">
      <c r="A19"/>
    </row>
    <row r="20" spans="1:6" x14ac:dyDescent="0.2">
      <c r="A20"/>
    </row>
    <row r="21" spans="1:6" x14ac:dyDescent="0.2">
      <c r="A21"/>
    </row>
    <row r="22" spans="1:6" x14ac:dyDescent="0.2">
      <c r="A22"/>
    </row>
    <row r="23" spans="1:6" x14ac:dyDescent="0.2">
      <c r="A23"/>
    </row>
    <row r="24" spans="1:6" x14ac:dyDescent="0.2">
      <c r="A24"/>
    </row>
    <row r="25" spans="1:6" x14ac:dyDescent="0.2">
      <c r="A25"/>
    </row>
    <row r="26" spans="1:6" x14ac:dyDescent="0.2">
      <c r="A26"/>
    </row>
    <row r="27" spans="1:6" x14ac:dyDescent="0.2">
      <c r="A27"/>
    </row>
    <row r="28" spans="1:6" x14ac:dyDescent="0.2">
      <c r="A28"/>
    </row>
    <row r="29" spans="1:6" x14ac:dyDescent="0.2">
      <c r="A29"/>
    </row>
    <row r="30" spans="1:6" x14ac:dyDescent="0.2">
      <c r="A30"/>
    </row>
    <row r="31" spans="1:6" x14ac:dyDescent="0.2">
      <c r="A31"/>
    </row>
    <row r="32" spans="1:6" x14ac:dyDescent="0.2">
      <c r="A32"/>
    </row>
    <row r="33" spans="1:1" x14ac:dyDescent="0.2">
      <c r="A33"/>
    </row>
    <row r="34" spans="1:1" x14ac:dyDescent="0.2">
      <c r="A34"/>
    </row>
    <row r="35" spans="1:1" x14ac:dyDescent="0.2">
      <c r="A35"/>
    </row>
    <row r="36" spans="1:1" x14ac:dyDescent="0.2">
      <c r="A36"/>
    </row>
    <row r="37" spans="1:1" x14ac:dyDescent="0.2">
      <c r="A37"/>
    </row>
    <row r="38" spans="1:1" x14ac:dyDescent="0.2">
      <c r="A38"/>
    </row>
    <row r="39" spans="1:1" x14ac:dyDescent="0.2">
      <c r="A39"/>
    </row>
    <row r="40" spans="1:1" x14ac:dyDescent="0.2">
      <c r="A40"/>
    </row>
    <row r="41" spans="1:1" x14ac:dyDescent="0.2">
      <c r="A41"/>
    </row>
    <row r="42" spans="1:1" x14ac:dyDescent="0.2">
      <c r="A42"/>
    </row>
    <row r="43" spans="1:1" x14ac:dyDescent="0.2">
      <c r="A43"/>
    </row>
    <row r="44" spans="1:1" x14ac:dyDescent="0.2">
      <c r="A44"/>
    </row>
    <row r="45" spans="1:1" x14ac:dyDescent="0.2">
      <c r="A45"/>
    </row>
    <row r="46" spans="1:1" x14ac:dyDescent="0.2">
      <c r="A46"/>
    </row>
    <row r="47" spans="1:1" x14ac:dyDescent="0.2">
      <c r="A47"/>
    </row>
    <row r="48" spans="1:1" x14ac:dyDescent="0.2">
      <c r="A48"/>
    </row>
    <row r="49" spans="1:1" x14ac:dyDescent="0.2">
      <c r="A49"/>
    </row>
    <row r="50" spans="1:1" x14ac:dyDescent="0.2">
      <c r="A50"/>
    </row>
    <row r="51" spans="1:1" x14ac:dyDescent="0.2">
      <c r="A51"/>
    </row>
    <row r="52" spans="1:1" x14ac:dyDescent="0.2">
      <c r="A52"/>
    </row>
    <row r="53" spans="1:1" x14ac:dyDescent="0.2">
      <c r="A53"/>
    </row>
    <row r="54" spans="1:1" x14ac:dyDescent="0.2">
      <c r="A54"/>
    </row>
    <row r="55" spans="1:1" x14ac:dyDescent="0.2">
      <c r="A55"/>
    </row>
    <row r="56" spans="1:1" x14ac:dyDescent="0.2">
      <c r="A56"/>
    </row>
    <row r="57" spans="1:1" x14ac:dyDescent="0.2">
      <c r="A57"/>
    </row>
    <row r="58" spans="1:1" x14ac:dyDescent="0.2">
      <c r="A58"/>
    </row>
    <row r="59" spans="1:1" x14ac:dyDescent="0.2">
      <c r="A59"/>
    </row>
    <row r="60" spans="1:1" x14ac:dyDescent="0.2">
      <c r="A60"/>
    </row>
    <row r="61" spans="1:1" x14ac:dyDescent="0.2">
      <c r="A61"/>
    </row>
    <row r="62" spans="1:1" x14ac:dyDescent="0.2">
      <c r="A62"/>
    </row>
    <row r="63" spans="1:1" x14ac:dyDescent="0.2">
      <c r="A63"/>
    </row>
    <row r="64" spans="1:1" x14ac:dyDescent="0.2">
      <c r="A64"/>
    </row>
    <row r="65" spans="1:1" x14ac:dyDescent="0.2">
      <c r="A65"/>
    </row>
    <row r="66" spans="1:1" x14ac:dyDescent="0.2">
      <c r="A66"/>
    </row>
    <row r="67" spans="1:1" x14ac:dyDescent="0.2">
      <c r="A67"/>
    </row>
    <row r="68" spans="1:1" x14ac:dyDescent="0.2">
      <c r="A68"/>
    </row>
    <row r="69" spans="1:1" x14ac:dyDescent="0.2">
      <c r="A69"/>
    </row>
    <row r="70" spans="1:1" x14ac:dyDescent="0.2">
      <c r="A70"/>
    </row>
    <row r="71" spans="1:1" x14ac:dyDescent="0.2">
      <c r="A71"/>
    </row>
    <row r="72" spans="1:1" x14ac:dyDescent="0.2">
      <c r="A72"/>
    </row>
    <row r="73" spans="1:1" x14ac:dyDescent="0.2">
      <c r="A73"/>
    </row>
    <row r="74" spans="1:1" x14ac:dyDescent="0.2">
      <c r="A74"/>
    </row>
    <row r="75" spans="1:1" x14ac:dyDescent="0.2">
      <c r="A75"/>
    </row>
    <row r="76" spans="1:1" x14ac:dyDescent="0.2">
      <c r="A76"/>
    </row>
    <row r="77" spans="1:1" x14ac:dyDescent="0.2">
      <c r="A77"/>
    </row>
    <row r="78" spans="1:1" x14ac:dyDescent="0.2">
      <c r="A78"/>
    </row>
    <row r="79" spans="1:1" x14ac:dyDescent="0.2">
      <c r="A79"/>
    </row>
    <row r="80" spans="1:1" x14ac:dyDescent="0.2">
      <c r="A80"/>
    </row>
    <row r="81" spans="1:1" x14ac:dyDescent="0.2">
      <c r="A81"/>
    </row>
    <row r="82" spans="1:1" x14ac:dyDescent="0.2">
      <c r="A82"/>
    </row>
    <row r="83" spans="1:1" x14ac:dyDescent="0.2">
      <c r="A83"/>
    </row>
    <row r="84" spans="1:1" x14ac:dyDescent="0.2">
      <c r="A84"/>
    </row>
    <row r="85" spans="1:1" x14ac:dyDescent="0.2">
      <c r="A85"/>
    </row>
    <row r="86" spans="1:1" x14ac:dyDescent="0.2">
      <c r="A86"/>
    </row>
    <row r="87" spans="1:1" x14ac:dyDescent="0.2">
      <c r="A87"/>
    </row>
    <row r="88" spans="1:1" x14ac:dyDescent="0.2">
      <c r="A88"/>
    </row>
    <row r="89" spans="1:1" x14ac:dyDescent="0.2">
      <c r="A89"/>
    </row>
    <row r="90" spans="1:1" x14ac:dyDescent="0.2">
      <c r="A90"/>
    </row>
    <row r="91" spans="1:1" x14ac:dyDescent="0.2">
      <c r="A91"/>
    </row>
    <row r="92" spans="1:1" x14ac:dyDescent="0.2">
      <c r="A92"/>
    </row>
    <row r="93" spans="1:1" x14ac:dyDescent="0.2">
      <c r="A93"/>
    </row>
    <row r="94" spans="1:1" x14ac:dyDescent="0.2">
      <c r="A94"/>
    </row>
    <row r="95" spans="1:1" x14ac:dyDescent="0.2">
      <c r="A95"/>
    </row>
    <row r="96" spans="1:1" x14ac:dyDescent="0.2">
      <c r="A96"/>
    </row>
    <row r="97" spans="1:1" x14ac:dyDescent="0.2">
      <c r="A97"/>
    </row>
    <row r="98" spans="1:1" x14ac:dyDescent="0.2">
      <c r="A98"/>
    </row>
    <row r="99" spans="1:1" x14ac:dyDescent="0.2">
      <c r="A99"/>
    </row>
    <row r="100" spans="1:1" x14ac:dyDescent="0.2">
      <c r="A100"/>
    </row>
    <row r="101" spans="1:1" x14ac:dyDescent="0.2">
      <c r="A101"/>
    </row>
    <row r="102" spans="1:1" x14ac:dyDescent="0.2">
      <c r="A102"/>
    </row>
    <row r="103" spans="1:1" x14ac:dyDescent="0.2">
      <c r="A103"/>
    </row>
    <row r="104" spans="1:1" x14ac:dyDescent="0.2">
      <c r="A104"/>
    </row>
    <row r="105" spans="1:1" x14ac:dyDescent="0.2">
      <c r="A105"/>
    </row>
    <row r="106" spans="1:1" x14ac:dyDescent="0.2">
      <c r="A106"/>
    </row>
    <row r="107" spans="1:1" x14ac:dyDescent="0.2">
      <c r="A107"/>
    </row>
    <row r="108" spans="1:1" x14ac:dyDescent="0.2">
      <c r="A108"/>
    </row>
    <row r="109" spans="1:1" x14ac:dyDescent="0.2">
      <c r="A109"/>
    </row>
    <row r="110" spans="1:1" x14ac:dyDescent="0.2">
      <c r="A110"/>
    </row>
    <row r="111" spans="1:1" x14ac:dyDescent="0.2">
      <c r="A111"/>
    </row>
    <row r="112" spans="1:1" x14ac:dyDescent="0.2">
      <c r="A112"/>
    </row>
    <row r="113" spans="1:1" x14ac:dyDescent="0.2">
      <c r="A113"/>
    </row>
    <row r="114" spans="1:1" x14ac:dyDescent="0.2">
      <c r="A114"/>
    </row>
    <row r="115" spans="1:1" x14ac:dyDescent="0.2">
      <c r="A115"/>
    </row>
    <row r="116" spans="1:1" x14ac:dyDescent="0.2">
      <c r="A116"/>
    </row>
    <row r="117" spans="1:1" x14ac:dyDescent="0.2">
      <c r="A117"/>
    </row>
    <row r="118" spans="1:1" x14ac:dyDescent="0.2">
      <c r="A118"/>
    </row>
    <row r="119" spans="1:1" x14ac:dyDescent="0.2">
      <c r="A119"/>
    </row>
    <row r="120" spans="1:1" x14ac:dyDescent="0.2">
      <c r="A120"/>
    </row>
    <row r="121" spans="1:1" x14ac:dyDescent="0.2">
      <c r="A121"/>
    </row>
    <row r="122" spans="1:1" x14ac:dyDescent="0.2">
      <c r="A122"/>
    </row>
    <row r="123" spans="1:1" x14ac:dyDescent="0.2">
      <c r="A123"/>
    </row>
    <row r="124" spans="1:1" x14ac:dyDescent="0.2">
      <c r="A124"/>
    </row>
    <row r="125" spans="1:1" x14ac:dyDescent="0.2">
      <c r="A125"/>
    </row>
    <row r="126" spans="1:1" x14ac:dyDescent="0.2">
      <c r="A126"/>
    </row>
    <row r="127" spans="1:1" x14ac:dyDescent="0.2">
      <c r="A127"/>
    </row>
    <row r="128" spans="1:1" x14ac:dyDescent="0.2">
      <c r="A128"/>
    </row>
    <row r="129" spans="1:1" x14ac:dyDescent="0.2">
      <c r="A129"/>
    </row>
    <row r="130" spans="1:1" x14ac:dyDescent="0.2">
      <c r="A130"/>
    </row>
    <row r="131" spans="1:1" x14ac:dyDescent="0.2">
      <c r="A131"/>
    </row>
    <row r="132" spans="1:1" x14ac:dyDescent="0.2">
      <c r="A132"/>
    </row>
    <row r="133" spans="1:1" x14ac:dyDescent="0.2">
      <c r="A133"/>
    </row>
    <row r="134" spans="1:1" x14ac:dyDescent="0.2">
      <c r="A134"/>
    </row>
    <row r="135" spans="1:1" x14ac:dyDescent="0.2">
      <c r="A135"/>
    </row>
    <row r="136" spans="1:1" x14ac:dyDescent="0.2">
      <c r="A136"/>
    </row>
    <row r="137" spans="1:1" x14ac:dyDescent="0.2">
      <c r="A137"/>
    </row>
    <row r="138" spans="1:1" x14ac:dyDescent="0.2">
      <c r="A138"/>
    </row>
    <row r="139" spans="1:1" x14ac:dyDescent="0.2">
      <c r="A139"/>
    </row>
    <row r="140" spans="1:1" x14ac:dyDescent="0.2">
      <c r="A140"/>
    </row>
    <row r="141" spans="1:1" x14ac:dyDescent="0.2">
      <c r="A141"/>
    </row>
    <row r="142" spans="1:1" x14ac:dyDescent="0.2">
      <c r="A142"/>
    </row>
    <row r="143" spans="1:1" x14ac:dyDescent="0.2">
      <c r="A143"/>
    </row>
    <row r="144" spans="1:1" x14ac:dyDescent="0.2">
      <c r="A144"/>
    </row>
    <row r="145" spans="1:1" x14ac:dyDescent="0.2">
      <c r="A145"/>
    </row>
    <row r="146" spans="1:1" x14ac:dyDescent="0.2">
      <c r="A146"/>
    </row>
    <row r="147" spans="1:1" x14ac:dyDescent="0.2">
      <c r="A147"/>
    </row>
    <row r="148" spans="1:1" x14ac:dyDescent="0.2">
      <c r="A148"/>
    </row>
    <row r="149" spans="1:1" x14ac:dyDescent="0.2">
      <c r="A149"/>
    </row>
    <row r="150" spans="1:1" x14ac:dyDescent="0.2">
      <c r="A150"/>
    </row>
    <row r="151" spans="1:1" x14ac:dyDescent="0.2">
      <c r="A151"/>
    </row>
    <row r="152" spans="1:1" x14ac:dyDescent="0.2">
      <c r="A152"/>
    </row>
    <row r="153" spans="1:1" x14ac:dyDescent="0.2">
      <c r="A153"/>
    </row>
    <row r="154" spans="1:1" x14ac:dyDescent="0.2">
      <c r="A154"/>
    </row>
    <row r="155" spans="1:1" x14ac:dyDescent="0.2">
      <c r="A155"/>
    </row>
    <row r="156" spans="1:1" x14ac:dyDescent="0.2">
      <c r="A156"/>
    </row>
    <row r="157" spans="1:1" x14ac:dyDescent="0.2">
      <c r="A157"/>
    </row>
    <row r="158" spans="1:1" x14ac:dyDescent="0.2">
      <c r="A158"/>
    </row>
    <row r="159" spans="1:1" x14ac:dyDescent="0.2">
      <c r="A159"/>
    </row>
    <row r="160" spans="1:1" x14ac:dyDescent="0.2">
      <c r="A160"/>
    </row>
    <row r="161" spans="1:1" x14ac:dyDescent="0.2">
      <c r="A161"/>
    </row>
    <row r="162" spans="1:1" x14ac:dyDescent="0.2">
      <c r="A162"/>
    </row>
    <row r="163" spans="1:1" x14ac:dyDescent="0.2">
      <c r="A163"/>
    </row>
    <row r="164" spans="1:1" x14ac:dyDescent="0.2">
      <c r="A164"/>
    </row>
    <row r="165" spans="1:1" x14ac:dyDescent="0.2">
      <c r="A165"/>
    </row>
    <row r="166" spans="1:1" x14ac:dyDescent="0.2">
      <c r="A166"/>
    </row>
    <row r="167" spans="1:1" x14ac:dyDescent="0.2">
      <c r="A167"/>
    </row>
    <row r="168" spans="1:1" x14ac:dyDescent="0.2">
      <c r="A168"/>
    </row>
    <row r="169" spans="1:1" x14ac:dyDescent="0.2">
      <c r="A169"/>
    </row>
    <row r="170" spans="1:1" x14ac:dyDescent="0.2">
      <c r="A170"/>
    </row>
    <row r="171" spans="1:1" x14ac:dyDescent="0.2">
      <c r="A171"/>
    </row>
    <row r="172" spans="1:1" x14ac:dyDescent="0.2">
      <c r="A172"/>
    </row>
    <row r="173" spans="1:1" x14ac:dyDescent="0.2">
      <c r="A173"/>
    </row>
    <row r="174" spans="1:1" x14ac:dyDescent="0.2">
      <c r="A174"/>
    </row>
    <row r="175" spans="1:1" x14ac:dyDescent="0.2">
      <c r="A175"/>
    </row>
    <row r="176" spans="1:1" x14ac:dyDescent="0.2">
      <c r="A176"/>
    </row>
    <row r="177" spans="1:1" x14ac:dyDescent="0.2">
      <c r="A177"/>
    </row>
    <row r="178" spans="1:1" x14ac:dyDescent="0.2">
      <c r="A178"/>
    </row>
    <row r="179" spans="1:1" x14ac:dyDescent="0.2">
      <c r="A179"/>
    </row>
    <row r="180" spans="1:1" x14ac:dyDescent="0.2">
      <c r="A180"/>
    </row>
    <row r="181" spans="1:1" x14ac:dyDescent="0.2">
      <c r="A181"/>
    </row>
    <row r="182" spans="1:1" x14ac:dyDescent="0.2">
      <c r="A182"/>
    </row>
    <row r="183" spans="1:1" x14ac:dyDescent="0.2">
      <c r="A183"/>
    </row>
    <row r="184" spans="1:1" x14ac:dyDescent="0.2">
      <c r="A184"/>
    </row>
    <row r="185" spans="1:1" x14ac:dyDescent="0.2">
      <c r="A185"/>
    </row>
    <row r="186" spans="1:1" x14ac:dyDescent="0.2">
      <c r="A186"/>
    </row>
    <row r="187" spans="1:1" x14ac:dyDescent="0.2">
      <c r="A187"/>
    </row>
    <row r="188" spans="1:1" x14ac:dyDescent="0.2">
      <c r="A188"/>
    </row>
    <row r="189" spans="1:1" x14ac:dyDescent="0.2">
      <c r="A189"/>
    </row>
    <row r="190" spans="1:1" x14ac:dyDescent="0.2">
      <c r="A190"/>
    </row>
    <row r="191" spans="1:1" x14ac:dyDescent="0.2">
      <c r="A191"/>
    </row>
    <row r="192" spans="1:1" x14ac:dyDescent="0.2">
      <c r="A192"/>
    </row>
    <row r="193" spans="1:1" x14ac:dyDescent="0.2">
      <c r="A193"/>
    </row>
    <row r="194" spans="1:1" x14ac:dyDescent="0.2">
      <c r="A194"/>
    </row>
    <row r="195" spans="1:1" x14ac:dyDescent="0.2">
      <c r="A195"/>
    </row>
    <row r="196" spans="1:1" x14ac:dyDescent="0.2">
      <c r="A196"/>
    </row>
    <row r="197" spans="1:1" x14ac:dyDescent="0.2">
      <c r="A197"/>
    </row>
    <row r="198" spans="1:1" x14ac:dyDescent="0.2">
      <c r="A198"/>
    </row>
    <row r="199" spans="1:1" x14ac:dyDescent="0.2">
      <c r="A199"/>
    </row>
    <row r="200" spans="1:1" x14ac:dyDescent="0.2">
      <c r="A200"/>
    </row>
    <row r="201" spans="1:1" x14ac:dyDescent="0.2">
      <c r="A201"/>
    </row>
    <row r="202" spans="1:1" x14ac:dyDescent="0.2">
      <c r="A202"/>
    </row>
    <row r="203" spans="1:1" x14ac:dyDescent="0.2">
      <c r="A203"/>
    </row>
    <row r="204" spans="1:1" x14ac:dyDescent="0.2">
      <c r="A204"/>
    </row>
    <row r="205" spans="1:1" x14ac:dyDescent="0.2">
      <c r="A205"/>
    </row>
    <row r="206" spans="1:1" x14ac:dyDescent="0.2">
      <c r="A206"/>
    </row>
    <row r="207" spans="1:1" x14ac:dyDescent="0.2">
      <c r="A207"/>
    </row>
    <row r="208" spans="1:1" x14ac:dyDescent="0.2">
      <c r="A208"/>
    </row>
    <row r="209" spans="1:1" x14ac:dyDescent="0.2">
      <c r="A209"/>
    </row>
    <row r="210" spans="1:1" x14ac:dyDescent="0.2">
      <c r="A210"/>
    </row>
    <row r="211" spans="1:1" x14ac:dyDescent="0.2">
      <c r="A211"/>
    </row>
    <row r="212" spans="1:1" x14ac:dyDescent="0.2">
      <c r="A212"/>
    </row>
    <row r="213" spans="1:1" x14ac:dyDescent="0.2">
      <c r="A213"/>
    </row>
    <row r="214" spans="1:1" x14ac:dyDescent="0.2">
      <c r="A214"/>
    </row>
    <row r="215" spans="1:1" x14ac:dyDescent="0.2">
      <c r="A215"/>
    </row>
    <row r="216" spans="1:1" x14ac:dyDescent="0.2">
      <c r="A216"/>
    </row>
    <row r="217" spans="1:1" x14ac:dyDescent="0.2">
      <c r="A217"/>
    </row>
    <row r="218" spans="1:1" x14ac:dyDescent="0.2">
      <c r="A218"/>
    </row>
    <row r="219" spans="1:1" x14ac:dyDescent="0.2">
      <c r="A219"/>
    </row>
    <row r="220" spans="1:1" x14ac:dyDescent="0.2">
      <c r="A220"/>
    </row>
    <row r="221" spans="1:1" x14ac:dyDescent="0.2">
      <c r="A221"/>
    </row>
    <row r="222" spans="1:1" x14ac:dyDescent="0.2">
      <c r="A222"/>
    </row>
    <row r="223" spans="1:1" x14ac:dyDescent="0.2">
      <c r="A223"/>
    </row>
    <row r="224" spans="1:1" x14ac:dyDescent="0.2">
      <c r="A224"/>
    </row>
    <row r="225" spans="1:1" x14ac:dyDescent="0.2">
      <c r="A225"/>
    </row>
    <row r="226" spans="1:1" x14ac:dyDescent="0.2">
      <c r="A226"/>
    </row>
    <row r="227" spans="1:1" x14ac:dyDescent="0.2">
      <c r="A227"/>
    </row>
    <row r="228" spans="1:1" x14ac:dyDescent="0.2">
      <c r="A228"/>
    </row>
    <row r="229" spans="1:1" x14ac:dyDescent="0.2">
      <c r="A229"/>
    </row>
    <row r="230" spans="1:1" x14ac:dyDescent="0.2">
      <c r="A230"/>
    </row>
    <row r="231" spans="1:1" x14ac:dyDescent="0.2">
      <c r="A231"/>
    </row>
    <row r="232" spans="1:1" x14ac:dyDescent="0.2">
      <c r="A232"/>
    </row>
    <row r="233" spans="1:1" x14ac:dyDescent="0.2">
      <c r="A233"/>
    </row>
    <row r="234" spans="1:1" x14ac:dyDescent="0.2">
      <c r="A234"/>
    </row>
    <row r="235" spans="1:1" x14ac:dyDescent="0.2">
      <c r="A235"/>
    </row>
    <row r="236" spans="1:1" x14ac:dyDescent="0.2">
      <c r="A236"/>
    </row>
    <row r="237" spans="1:1" x14ac:dyDescent="0.2">
      <c r="A237"/>
    </row>
    <row r="238" spans="1:1" x14ac:dyDescent="0.2">
      <c r="A238"/>
    </row>
    <row r="239" spans="1:1" x14ac:dyDescent="0.2">
      <c r="A239"/>
    </row>
    <row r="240" spans="1:1" x14ac:dyDescent="0.2">
      <c r="A240"/>
    </row>
    <row r="241" spans="1:1" x14ac:dyDescent="0.2">
      <c r="A241"/>
    </row>
    <row r="242" spans="1:1" x14ac:dyDescent="0.2">
      <c r="A242"/>
    </row>
    <row r="243" spans="1:1" x14ac:dyDescent="0.2">
      <c r="A243"/>
    </row>
    <row r="244" spans="1:1" x14ac:dyDescent="0.2">
      <c r="A244"/>
    </row>
    <row r="245" spans="1:1" x14ac:dyDescent="0.2">
      <c r="A245"/>
    </row>
    <row r="246" spans="1:1" x14ac:dyDescent="0.2">
      <c r="A246"/>
    </row>
    <row r="247" spans="1:1" x14ac:dyDescent="0.2">
      <c r="A247"/>
    </row>
    <row r="248" spans="1:1" x14ac:dyDescent="0.2">
      <c r="A248"/>
    </row>
    <row r="249" spans="1:1" x14ac:dyDescent="0.2">
      <c r="A249"/>
    </row>
    <row r="250" spans="1:1" x14ac:dyDescent="0.2">
      <c r="A250"/>
    </row>
    <row r="251" spans="1:1" x14ac:dyDescent="0.2">
      <c r="A251"/>
    </row>
    <row r="252" spans="1:1" x14ac:dyDescent="0.2">
      <c r="A252"/>
    </row>
    <row r="253" spans="1:1" x14ac:dyDescent="0.2">
      <c r="A253"/>
    </row>
    <row r="254" spans="1:1" x14ac:dyDescent="0.2">
      <c r="A254"/>
    </row>
    <row r="255" spans="1:1" x14ac:dyDescent="0.2">
      <c r="A255"/>
    </row>
    <row r="256" spans="1:1" x14ac:dyDescent="0.2">
      <c r="A256"/>
    </row>
    <row r="257" spans="1:1" x14ac:dyDescent="0.2">
      <c r="A257"/>
    </row>
    <row r="258" spans="1:1" x14ac:dyDescent="0.2">
      <c r="A258"/>
    </row>
    <row r="259" spans="1:1" x14ac:dyDescent="0.2">
      <c r="A259"/>
    </row>
    <row r="260" spans="1:1" x14ac:dyDescent="0.2">
      <c r="A260"/>
    </row>
    <row r="261" spans="1:1" x14ac:dyDescent="0.2">
      <c r="A261"/>
    </row>
    <row r="262" spans="1:1" x14ac:dyDescent="0.2">
      <c r="A262"/>
    </row>
    <row r="263" spans="1:1" x14ac:dyDescent="0.2">
      <c r="A263"/>
    </row>
    <row r="264" spans="1:1" x14ac:dyDescent="0.2">
      <c r="A264"/>
    </row>
    <row r="265" spans="1:1" x14ac:dyDescent="0.2">
      <c r="A265"/>
    </row>
    <row r="266" spans="1:1" x14ac:dyDescent="0.2">
      <c r="A266"/>
    </row>
    <row r="267" spans="1:1" x14ac:dyDescent="0.2">
      <c r="A267"/>
    </row>
    <row r="268" spans="1:1" x14ac:dyDescent="0.2">
      <c r="A268"/>
    </row>
    <row r="269" spans="1:1" x14ac:dyDescent="0.2">
      <c r="A269"/>
    </row>
    <row r="270" spans="1:1" x14ac:dyDescent="0.2">
      <c r="A270"/>
    </row>
    <row r="271" spans="1:1" x14ac:dyDescent="0.2">
      <c r="A271"/>
    </row>
    <row r="272" spans="1:1" x14ac:dyDescent="0.2">
      <c r="A272"/>
    </row>
    <row r="273" spans="1:1" x14ac:dyDescent="0.2">
      <c r="A273"/>
    </row>
    <row r="274" spans="1:1" x14ac:dyDescent="0.2">
      <c r="A274"/>
    </row>
    <row r="275" spans="1:1" x14ac:dyDescent="0.2">
      <c r="A275"/>
    </row>
    <row r="276" spans="1:1" x14ac:dyDescent="0.2">
      <c r="A276"/>
    </row>
    <row r="277" spans="1:1" x14ac:dyDescent="0.2">
      <c r="A277"/>
    </row>
    <row r="278" spans="1:1" x14ac:dyDescent="0.2">
      <c r="A278"/>
    </row>
    <row r="279" spans="1:1" x14ac:dyDescent="0.2">
      <c r="A279"/>
    </row>
    <row r="280" spans="1:1" x14ac:dyDescent="0.2">
      <c r="A280"/>
    </row>
    <row r="281" spans="1:1" x14ac:dyDescent="0.2">
      <c r="A281"/>
    </row>
    <row r="282" spans="1:1" x14ac:dyDescent="0.2">
      <c r="A282"/>
    </row>
    <row r="283" spans="1:1" x14ac:dyDescent="0.2">
      <c r="A283"/>
    </row>
    <row r="284" spans="1:1" x14ac:dyDescent="0.2">
      <c r="A284"/>
    </row>
    <row r="285" spans="1:1" x14ac:dyDescent="0.2">
      <c r="A285"/>
    </row>
    <row r="286" spans="1:1" x14ac:dyDescent="0.2">
      <c r="A286"/>
    </row>
    <row r="287" spans="1:1" x14ac:dyDescent="0.2">
      <c r="A287"/>
    </row>
    <row r="288" spans="1:1" x14ac:dyDescent="0.2">
      <c r="A288"/>
    </row>
    <row r="289" spans="1:1" x14ac:dyDescent="0.2">
      <c r="A289"/>
    </row>
    <row r="290" spans="1:1" x14ac:dyDescent="0.2">
      <c r="A290"/>
    </row>
    <row r="291" spans="1:1" x14ac:dyDescent="0.2">
      <c r="A291"/>
    </row>
    <row r="292" spans="1:1" x14ac:dyDescent="0.2">
      <c r="A292"/>
    </row>
    <row r="293" spans="1:1" x14ac:dyDescent="0.2">
      <c r="A293"/>
    </row>
    <row r="294" spans="1:1" x14ac:dyDescent="0.2">
      <c r="A294"/>
    </row>
    <row r="295" spans="1:1" x14ac:dyDescent="0.2">
      <c r="A295"/>
    </row>
    <row r="296" spans="1:1" x14ac:dyDescent="0.2">
      <c r="A296"/>
    </row>
    <row r="297" spans="1:1" x14ac:dyDescent="0.2">
      <c r="A297"/>
    </row>
    <row r="298" spans="1:1" x14ac:dyDescent="0.2">
      <c r="A298"/>
    </row>
    <row r="299" spans="1:1" x14ac:dyDescent="0.2">
      <c r="A299"/>
    </row>
    <row r="300" spans="1:1" x14ac:dyDescent="0.2">
      <c r="A300"/>
    </row>
    <row r="301" spans="1:1" x14ac:dyDescent="0.2">
      <c r="A301"/>
    </row>
    <row r="302" spans="1:1" x14ac:dyDescent="0.2">
      <c r="A302"/>
    </row>
    <row r="303" spans="1:1" x14ac:dyDescent="0.2">
      <c r="A303"/>
    </row>
    <row r="304" spans="1:1" x14ac:dyDescent="0.2">
      <c r="A304"/>
    </row>
    <row r="305" spans="1:1" x14ac:dyDescent="0.2">
      <c r="A305"/>
    </row>
    <row r="306" spans="1:1" x14ac:dyDescent="0.2">
      <c r="A306"/>
    </row>
    <row r="307" spans="1:1" x14ac:dyDescent="0.2">
      <c r="A307"/>
    </row>
    <row r="308" spans="1:1" x14ac:dyDescent="0.2">
      <c r="A308"/>
    </row>
    <row r="309" spans="1:1" x14ac:dyDescent="0.2">
      <c r="A309"/>
    </row>
    <row r="310" spans="1:1" x14ac:dyDescent="0.2">
      <c r="A310"/>
    </row>
    <row r="311" spans="1:1" x14ac:dyDescent="0.2">
      <c r="A311"/>
    </row>
    <row r="312" spans="1:1" x14ac:dyDescent="0.2">
      <c r="A312"/>
    </row>
    <row r="313" spans="1:1" x14ac:dyDescent="0.2">
      <c r="A313"/>
    </row>
    <row r="314" spans="1:1" x14ac:dyDescent="0.2">
      <c r="A314"/>
    </row>
    <row r="315" spans="1:1" x14ac:dyDescent="0.2">
      <c r="A315"/>
    </row>
    <row r="316" spans="1:1" x14ac:dyDescent="0.2">
      <c r="A316"/>
    </row>
    <row r="317" spans="1:1" x14ac:dyDescent="0.2">
      <c r="A317"/>
    </row>
    <row r="318" spans="1:1" x14ac:dyDescent="0.2">
      <c r="A318"/>
    </row>
    <row r="319" spans="1:1" x14ac:dyDescent="0.2">
      <c r="A319"/>
    </row>
    <row r="320" spans="1:1" x14ac:dyDescent="0.2">
      <c r="A320"/>
    </row>
    <row r="321" spans="1:1" x14ac:dyDescent="0.2">
      <c r="A321"/>
    </row>
    <row r="322" spans="1:1" x14ac:dyDescent="0.2">
      <c r="A322"/>
    </row>
    <row r="323" spans="1:1" x14ac:dyDescent="0.2">
      <c r="A323"/>
    </row>
    <row r="324" spans="1:1" x14ac:dyDescent="0.2">
      <c r="A324"/>
    </row>
    <row r="325" spans="1:1" x14ac:dyDescent="0.2">
      <c r="A325"/>
    </row>
    <row r="326" spans="1:1" x14ac:dyDescent="0.2">
      <c r="A326"/>
    </row>
    <row r="327" spans="1:1" x14ac:dyDescent="0.2">
      <c r="A327"/>
    </row>
    <row r="328" spans="1:1" x14ac:dyDescent="0.2">
      <c r="A328"/>
    </row>
    <row r="329" spans="1:1" x14ac:dyDescent="0.2">
      <c r="A329"/>
    </row>
    <row r="330" spans="1:1" x14ac:dyDescent="0.2">
      <c r="A330"/>
    </row>
    <row r="331" spans="1:1" x14ac:dyDescent="0.2">
      <c r="A331"/>
    </row>
    <row r="332" spans="1:1" x14ac:dyDescent="0.2">
      <c r="A332"/>
    </row>
    <row r="333" spans="1:1" x14ac:dyDescent="0.2">
      <c r="A333"/>
    </row>
    <row r="334" spans="1:1" x14ac:dyDescent="0.2">
      <c r="A334"/>
    </row>
    <row r="335" spans="1:1" x14ac:dyDescent="0.2">
      <c r="A335"/>
    </row>
    <row r="336" spans="1:1" x14ac:dyDescent="0.2">
      <c r="A336"/>
    </row>
    <row r="337" spans="1:1" x14ac:dyDescent="0.2">
      <c r="A337"/>
    </row>
    <row r="338" spans="1:1" x14ac:dyDescent="0.2">
      <c r="A338"/>
    </row>
    <row r="339" spans="1:1" x14ac:dyDescent="0.2">
      <c r="A339"/>
    </row>
    <row r="340" spans="1:1" x14ac:dyDescent="0.2">
      <c r="A340"/>
    </row>
    <row r="341" spans="1:1" x14ac:dyDescent="0.2">
      <c r="A341"/>
    </row>
    <row r="342" spans="1:1" x14ac:dyDescent="0.2">
      <c r="A342"/>
    </row>
    <row r="343" spans="1:1" x14ac:dyDescent="0.2">
      <c r="A343"/>
    </row>
    <row r="344" spans="1:1" x14ac:dyDescent="0.2">
      <c r="A344"/>
    </row>
    <row r="345" spans="1:1" x14ac:dyDescent="0.2">
      <c r="A345"/>
    </row>
    <row r="346" spans="1:1" x14ac:dyDescent="0.2">
      <c r="A346"/>
    </row>
    <row r="347" spans="1:1" x14ac:dyDescent="0.2">
      <c r="A347"/>
    </row>
    <row r="348" spans="1:1" x14ac:dyDescent="0.2">
      <c r="A348"/>
    </row>
    <row r="349" spans="1:1" x14ac:dyDescent="0.2">
      <c r="A349"/>
    </row>
    <row r="350" spans="1:1" x14ac:dyDescent="0.2">
      <c r="A350"/>
    </row>
    <row r="351" spans="1:1" x14ac:dyDescent="0.2">
      <c r="A351"/>
    </row>
    <row r="352" spans="1:1" x14ac:dyDescent="0.2">
      <c r="A352"/>
    </row>
    <row r="353" spans="1:1" x14ac:dyDescent="0.2">
      <c r="A353"/>
    </row>
    <row r="354" spans="1:1" x14ac:dyDescent="0.2">
      <c r="A354"/>
    </row>
    <row r="355" spans="1:1" x14ac:dyDescent="0.2">
      <c r="A355"/>
    </row>
    <row r="356" spans="1:1" x14ac:dyDescent="0.2">
      <c r="A356"/>
    </row>
    <row r="357" spans="1:1" x14ac:dyDescent="0.2">
      <c r="A357"/>
    </row>
    <row r="358" spans="1:1" x14ac:dyDescent="0.2">
      <c r="A358"/>
    </row>
    <row r="359" spans="1:1" x14ac:dyDescent="0.2">
      <c r="A359"/>
    </row>
    <row r="360" spans="1:1" x14ac:dyDescent="0.2">
      <c r="A360"/>
    </row>
    <row r="361" spans="1:1" x14ac:dyDescent="0.2">
      <c r="A361"/>
    </row>
    <row r="362" spans="1:1" x14ac:dyDescent="0.2">
      <c r="A362"/>
    </row>
    <row r="363" spans="1:1" x14ac:dyDescent="0.2">
      <c r="A363"/>
    </row>
    <row r="364" spans="1:1" x14ac:dyDescent="0.2">
      <c r="A364"/>
    </row>
    <row r="365" spans="1:1" x14ac:dyDescent="0.2">
      <c r="A365"/>
    </row>
    <row r="366" spans="1:1" x14ac:dyDescent="0.2">
      <c r="A366"/>
    </row>
    <row r="367" spans="1:1" x14ac:dyDescent="0.2">
      <c r="A367"/>
    </row>
    <row r="368" spans="1:1" x14ac:dyDescent="0.2">
      <c r="A368"/>
    </row>
    <row r="369" spans="1:1" x14ac:dyDescent="0.2">
      <c r="A369"/>
    </row>
    <row r="370" spans="1:1" x14ac:dyDescent="0.2">
      <c r="A370"/>
    </row>
    <row r="371" spans="1:1" x14ac:dyDescent="0.2">
      <c r="A371"/>
    </row>
    <row r="372" spans="1:1" x14ac:dyDescent="0.2">
      <c r="A372"/>
    </row>
    <row r="373" spans="1:1" x14ac:dyDescent="0.2">
      <c r="A373"/>
    </row>
    <row r="374" spans="1:1" x14ac:dyDescent="0.2">
      <c r="A374"/>
    </row>
    <row r="375" spans="1:1" x14ac:dyDescent="0.2">
      <c r="A375"/>
    </row>
    <row r="376" spans="1:1" x14ac:dyDescent="0.2">
      <c r="A376"/>
    </row>
    <row r="377" spans="1:1" x14ac:dyDescent="0.2">
      <c r="A377"/>
    </row>
    <row r="378" spans="1:1" x14ac:dyDescent="0.2">
      <c r="A378"/>
    </row>
    <row r="379" spans="1:1" x14ac:dyDescent="0.2">
      <c r="A379"/>
    </row>
    <row r="380" spans="1:1" x14ac:dyDescent="0.2">
      <c r="A380"/>
    </row>
    <row r="381" spans="1:1" x14ac:dyDescent="0.2">
      <c r="A381"/>
    </row>
    <row r="382" spans="1:1" x14ac:dyDescent="0.2">
      <c r="A382"/>
    </row>
    <row r="383" spans="1:1" x14ac:dyDescent="0.2">
      <c r="A383"/>
    </row>
    <row r="384" spans="1:1" x14ac:dyDescent="0.2">
      <c r="A384"/>
    </row>
    <row r="385" spans="1:1" x14ac:dyDescent="0.2">
      <c r="A385"/>
    </row>
    <row r="386" spans="1:1" x14ac:dyDescent="0.2">
      <c r="A386"/>
    </row>
    <row r="387" spans="1:1" x14ac:dyDescent="0.2">
      <c r="A387"/>
    </row>
    <row r="388" spans="1:1" x14ac:dyDescent="0.2">
      <c r="A388"/>
    </row>
    <row r="389" spans="1:1" x14ac:dyDescent="0.2">
      <c r="A389"/>
    </row>
    <row r="390" spans="1:1" x14ac:dyDescent="0.2">
      <c r="A390"/>
    </row>
    <row r="391" spans="1:1" x14ac:dyDescent="0.2">
      <c r="A391"/>
    </row>
    <row r="392" spans="1:1" x14ac:dyDescent="0.2">
      <c r="A392"/>
    </row>
    <row r="393" spans="1:1" x14ac:dyDescent="0.2">
      <c r="A393"/>
    </row>
    <row r="394" spans="1:1" x14ac:dyDescent="0.2">
      <c r="A394"/>
    </row>
    <row r="395" spans="1:1" x14ac:dyDescent="0.2">
      <c r="A395"/>
    </row>
    <row r="396" spans="1:1" x14ac:dyDescent="0.2">
      <c r="A396"/>
    </row>
    <row r="397" spans="1:1" x14ac:dyDescent="0.2">
      <c r="A397"/>
    </row>
    <row r="398" spans="1:1" x14ac:dyDescent="0.2">
      <c r="A398"/>
    </row>
    <row r="399" spans="1:1" x14ac:dyDescent="0.2">
      <c r="A399"/>
    </row>
    <row r="400" spans="1:1" x14ac:dyDescent="0.2">
      <c r="A400"/>
    </row>
    <row r="401" spans="1:1" x14ac:dyDescent="0.2">
      <c r="A401"/>
    </row>
    <row r="402" spans="1:1" x14ac:dyDescent="0.2">
      <c r="A402"/>
    </row>
    <row r="403" spans="1:1" x14ac:dyDescent="0.2">
      <c r="A403"/>
    </row>
    <row r="404" spans="1:1" x14ac:dyDescent="0.2">
      <c r="A404"/>
    </row>
    <row r="405" spans="1:1" x14ac:dyDescent="0.2">
      <c r="A405"/>
    </row>
    <row r="406" spans="1:1" x14ac:dyDescent="0.2">
      <c r="A406"/>
    </row>
    <row r="407" spans="1:1" x14ac:dyDescent="0.2">
      <c r="A407"/>
    </row>
    <row r="408" spans="1:1" x14ac:dyDescent="0.2">
      <c r="A408"/>
    </row>
    <row r="409" spans="1:1" x14ac:dyDescent="0.2">
      <c r="A409"/>
    </row>
    <row r="410" spans="1:1" x14ac:dyDescent="0.2">
      <c r="A410"/>
    </row>
    <row r="411" spans="1:1" x14ac:dyDescent="0.2">
      <c r="A411"/>
    </row>
    <row r="412" spans="1:1" x14ac:dyDescent="0.2">
      <c r="A412"/>
    </row>
    <row r="413" spans="1:1" x14ac:dyDescent="0.2">
      <c r="A413"/>
    </row>
    <row r="414" spans="1:1" x14ac:dyDescent="0.2">
      <c r="A414"/>
    </row>
    <row r="415" spans="1:1" x14ac:dyDescent="0.2">
      <c r="A415"/>
    </row>
    <row r="416" spans="1:1" x14ac:dyDescent="0.2">
      <c r="A416"/>
    </row>
    <row r="417" spans="1:1" x14ac:dyDescent="0.2">
      <c r="A417"/>
    </row>
    <row r="418" spans="1:1" x14ac:dyDescent="0.2">
      <c r="A418"/>
    </row>
    <row r="419" spans="1:1" x14ac:dyDescent="0.2">
      <c r="A419"/>
    </row>
    <row r="420" spans="1:1" x14ac:dyDescent="0.2">
      <c r="A420"/>
    </row>
    <row r="421" spans="1:1" x14ac:dyDescent="0.2">
      <c r="A421"/>
    </row>
    <row r="422" spans="1:1" x14ac:dyDescent="0.2">
      <c r="A422"/>
    </row>
    <row r="423" spans="1:1" x14ac:dyDescent="0.2">
      <c r="A423"/>
    </row>
    <row r="424" spans="1:1" x14ac:dyDescent="0.2">
      <c r="A424"/>
    </row>
    <row r="425" spans="1:1" x14ac:dyDescent="0.2">
      <c r="A425"/>
    </row>
    <row r="426" spans="1:1" x14ac:dyDescent="0.2">
      <c r="A426"/>
    </row>
    <row r="427" spans="1:1" x14ac:dyDescent="0.2">
      <c r="A427"/>
    </row>
    <row r="428" spans="1:1" x14ac:dyDescent="0.2">
      <c r="A428"/>
    </row>
    <row r="429" spans="1:1" x14ac:dyDescent="0.2">
      <c r="A429"/>
    </row>
    <row r="430" spans="1:1" x14ac:dyDescent="0.2">
      <c r="A430"/>
    </row>
    <row r="431" spans="1:1" x14ac:dyDescent="0.2">
      <c r="A431"/>
    </row>
    <row r="432" spans="1:1" x14ac:dyDescent="0.2">
      <c r="A432"/>
    </row>
    <row r="433" spans="1:1" x14ac:dyDescent="0.2">
      <c r="A433"/>
    </row>
    <row r="434" spans="1:1" x14ac:dyDescent="0.2">
      <c r="A434"/>
    </row>
    <row r="435" spans="1:1" x14ac:dyDescent="0.2">
      <c r="A435"/>
    </row>
    <row r="436" spans="1:1" x14ac:dyDescent="0.2">
      <c r="A436"/>
    </row>
    <row r="437" spans="1:1" x14ac:dyDescent="0.2">
      <c r="A437"/>
    </row>
    <row r="438" spans="1:1" x14ac:dyDescent="0.2">
      <c r="A438"/>
    </row>
    <row r="439" spans="1:1" x14ac:dyDescent="0.2">
      <c r="A439"/>
    </row>
    <row r="440" spans="1:1" x14ac:dyDescent="0.2">
      <c r="A440"/>
    </row>
    <row r="441" spans="1:1" x14ac:dyDescent="0.2">
      <c r="A441"/>
    </row>
    <row r="442" spans="1:1" x14ac:dyDescent="0.2">
      <c r="A442"/>
    </row>
    <row r="443" spans="1:1" x14ac:dyDescent="0.2">
      <c r="A443"/>
    </row>
    <row r="444" spans="1:1" x14ac:dyDescent="0.2">
      <c r="A444"/>
    </row>
    <row r="445" spans="1:1" x14ac:dyDescent="0.2">
      <c r="A445"/>
    </row>
    <row r="446" spans="1:1" x14ac:dyDescent="0.2">
      <c r="A446"/>
    </row>
    <row r="447" spans="1:1" x14ac:dyDescent="0.2">
      <c r="A447"/>
    </row>
    <row r="448" spans="1:1" x14ac:dyDescent="0.2">
      <c r="A448"/>
    </row>
    <row r="449" spans="1:1" x14ac:dyDescent="0.2">
      <c r="A449"/>
    </row>
    <row r="450" spans="1:1" x14ac:dyDescent="0.2">
      <c r="A450"/>
    </row>
    <row r="451" spans="1:1" x14ac:dyDescent="0.2">
      <c r="A451"/>
    </row>
    <row r="452" spans="1:1" x14ac:dyDescent="0.2">
      <c r="A452"/>
    </row>
    <row r="453" spans="1:1" x14ac:dyDescent="0.2">
      <c r="A453"/>
    </row>
    <row r="454" spans="1:1" x14ac:dyDescent="0.2">
      <c r="A454"/>
    </row>
    <row r="455" spans="1:1" x14ac:dyDescent="0.2">
      <c r="A455"/>
    </row>
    <row r="456" spans="1:1" x14ac:dyDescent="0.2">
      <c r="A456"/>
    </row>
    <row r="457" spans="1:1" x14ac:dyDescent="0.2">
      <c r="A457"/>
    </row>
    <row r="458" spans="1:1" x14ac:dyDescent="0.2">
      <c r="A458"/>
    </row>
    <row r="459" spans="1:1" x14ac:dyDescent="0.2">
      <c r="A459"/>
    </row>
    <row r="460" spans="1:1" x14ac:dyDescent="0.2">
      <c r="A460"/>
    </row>
    <row r="461" spans="1:1" x14ac:dyDescent="0.2">
      <c r="A461"/>
    </row>
    <row r="462" spans="1:1" x14ac:dyDescent="0.2">
      <c r="A462"/>
    </row>
    <row r="463" spans="1:1" x14ac:dyDescent="0.2">
      <c r="A463"/>
    </row>
    <row r="464" spans="1:1" x14ac:dyDescent="0.2">
      <c r="A464"/>
    </row>
    <row r="465" spans="1:1" x14ac:dyDescent="0.2">
      <c r="A465"/>
    </row>
    <row r="466" spans="1:1" x14ac:dyDescent="0.2">
      <c r="A466"/>
    </row>
    <row r="467" spans="1:1" x14ac:dyDescent="0.2">
      <c r="A467"/>
    </row>
    <row r="468" spans="1:1" x14ac:dyDescent="0.2">
      <c r="A468"/>
    </row>
    <row r="469" spans="1:1" x14ac:dyDescent="0.2">
      <c r="A469"/>
    </row>
    <row r="470" spans="1:1" x14ac:dyDescent="0.2">
      <c r="A470"/>
    </row>
    <row r="471" spans="1:1" x14ac:dyDescent="0.2">
      <c r="A471"/>
    </row>
    <row r="472" spans="1:1" x14ac:dyDescent="0.2">
      <c r="A472"/>
    </row>
    <row r="473" spans="1:1" x14ac:dyDescent="0.2">
      <c r="A473"/>
    </row>
    <row r="474" spans="1:1" x14ac:dyDescent="0.2">
      <c r="A474"/>
    </row>
    <row r="475" spans="1:1" x14ac:dyDescent="0.2">
      <c r="A475"/>
    </row>
    <row r="476" spans="1:1" x14ac:dyDescent="0.2">
      <c r="A476"/>
    </row>
    <row r="477" spans="1:1" x14ac:dyDescent="0.2">
      <c r="A477"/>
    </row>
    <row r="478" spans="1:1" x14ac:dyDescent="0.2">
      <c r="A478"/>
    </row>
    <row r="479" spans="1:1" x14ac:dyDescent="0.2">
      <c r="A479"/>
    </row>
    <row r="480" spans="1:1" x14ac:dyDescent="0.2">
      <c r="A480"/>
    </row>
    <row r="481" spans="1:1" x14ac:dyDescent="0.2">
      <c r="A481"/>
    </row>
    <row r="482" spans="1:1" x14ac:dyDescent="0.2">
      <c r="A482"/>
    </row>
    <row r="483" spans="1:1" x14ac:dyDescent="0.2">
      <c r="A483"/>
    </row>
    <row r="484" spans="1:1" x14ac:dyDescent="0.2">
      <c r="A484"/>
    </row>
    <row r="485" spans="1:1" x14ac:dyDescent="0.2">
      <c r="A485"/>
    </row>
    <row r="486" spans="1:1" x14ac:dyDescent="0.2">
      <c r="A486"/>
    </row>
    <row r="487" spans="1:1" x14ac:dyDescent="0.2">
      <c r="A487"/>
    </row>
    <row r="488" spans="1:1" x14ac:dyDescent="0.2">
      <c r="A488"/>
    </row>
    <row r="489" spans="1:1" x14ac:dyDescent="0.2">
      <c r="A489"/>
    </row>
    <row r="490" spans="1:1" x14ac:dyDescent="0.2">
      <c r="A490"/>
    </row>
    <row r="491" spans="1:1" x14ac:dyDescent="0.2">
      <c r="A491"/>
    </row>
    <row r="492" spans="1:1" x14ac:dyDescent="0.2">
      <c r="A492"/>
    </row>
    <row r="493" spans="1:1" x14ac:dyDescent="0.2">
      <c r="A493"/>
    </row>
    <row r="494" spans="1:1" x14ac:dyDescent="0.2">
      <c r="A494"/>
    </row>
    <row r="495" spans="1:1" x14ac:dyDescent="0.2">
      <c r="A495"/>
    </row>
    <row r="496" spans="1:1" x14ac:dyDescent="0.2">
      <c r="A496"/>
    </row>
    <row r="497" spans="1:1" x14ac:dyDescent="0.2">
      <c r="A497"/>
    </row>
    <row r="498" spans="1:1" x14ac:dyDescent="0.2">
      <c r="A498"/>
    </row>
    <row r="499" spans="1:1" x14ac:dyDescent="0.2">
      <c r="A499"/>
    </row>
    <row r="500" spans="1:1" x14ac:dyDescent="0.2">
      <c r="A500"/>
    </row>
    <row r="501" spans="1:1" x14ac:dyDescent="0.2">
      <c r="A501"/>
    </row>
    <row r="502" spans="1:1" x14ac:dyDescent="0.2">
      <c r="A502"/>
    </row>
    <row r="503" spans="1:1" x14ac:dyDescent="0.2">
      <c r="A503"/>
    </row>
    <row r="504" spans="1:1" x14ac:dyDescent="0.2">
      <c r="A504"/>
    </row>
    <row r="505" spans="1:1" x14ac:dyDescent="0.2">
      <c r="A505"/>
    </row>
    <row r="506" spans="1:1" x14ac:dyDescent="0.2">
      <c r="A506"/>
    </row>
    <row r="507" spans="1:1" x14ac:dyDescent="0.2">
      <c r="A507"/>
    </row>
    <row r="508" spans="1:1" x14ac:dyDescent="0.2">
      <c r="A508"/>
    </row>
    <row r="509" spans="1:1" x14ac:dyDescent="0.2">
      <c r="A509"/>
    </row>
    <row r="510" spans="1:1" x14ac:dyDescent="0.2">
      <c r="A510"/>
    </row>
    <row r="511" spans="1:1" x14ac:dyDescent="0.2">
      <c r="A511"/>
    </row>
    <row r="512" spans="1:1" x14ac:dyDescent="0.2">
      <c r="A512"/>
    </row>
    <row r="513" spans="1:1" x14ac:dyDescent="0.2">
      <c r="A513"/>
    </row>
    <row r="514" spans="1:1" x14ac:dyDescent="0.2">
      <c r="A514"/>
    </row>
    <row r="515" spans="1:1" x14ac:dyDescent="0.2">
      <c r="A515"/>
    </row>
    <row r="516" spans="1:1" x14ac:dyDescent="0.2">
      <c r="A516"/>
    </row>
    <row r="517" spans="1:1" x14ac:dyDescent="0.2">
      <c r="A517"/>
    </row>
    <row r="518" spans="1:1" x14ac:dyDescent="0.2">
      <c r="A518"/>
    </row>
    <row r="519" spans="1:1" x14ac:dyDescent="0.2">
      <c r="A519"/>
    </row>
    <row r="520" spans="1:1" x14ac:dyDescent="0.2">
      <c r="A520"/>
    </row>
    <row r="521" spans="1:1" x14ac:dyDescent="0.2">
      <c r="A521"/>
    </row>
    <row r="522" spans="1:1" x14ac:dyDescent="0.2">
      <c r="A522"/>
    </row>
    <row r="523" spans="1:1" x14ac:dyDescent="0.2">
      <c r="A523"/>
    </row>
    <row r="524" spans="1:1" x14ac:dyDescent="0.2">
      <c r="A524"/>
    </row>
    <row r="525" spans="1:1" x14ac:dyDescent="0.2">
      <c r="A525"/>
    </row>
    <row r="526" spans="1:1" x14ac:dyDescent="0.2">
      <c r="A526"/>
    </row>
    <row r="527" spans="1:1" x14ac:dyDescent="0.2">
      <c r="A527"/>
    </row>
    <row r="528" spans="1:1" x14ac:dyDescent="0.2">
      <c r="A528"/>
    </row>
    <row r="529" spans="1:1" x14ac:dyDescent="0.2">
      <c r="A529"/>
    </row>
    <row r="530" spans="1:1" x14ac:dyDescent="0.2">
      <c r="A530"/>
    </row>
    <row r="531" spans="1:1" x14ac:dyDescent="0.2">
      <c r="A531"/>
    </row>
    <row r="532" spans="1:1" x14ac:dyDescent="0.2">
      <c r="A532"/>
    </row>
    <row r="533" spans="1:1" x14ac:dyDescent="0.2">
      <c r="A533"/>
    </row>
    <row r="534" spans="1:1" x14ac:dyDescent="0.2">
      <c r="A534"/>
    </row>
    <row r="535" spans="1:1" x14ac:dyDescent="0.2">
      <c r="A535"/>
    </row>
    <row r="536" spans="1:1" x14ac:dyDescent="0.2">
      <c r="A536"/>
    </row>
    <row r="537" spans="1:1" x14ac:dyDescent="0.2">
      <c r="A537"/>
    </row>
    <row r="538" spans="1:1" x14ac:dyDescent="0.2">
      <c r="A538"/>
    </row>
    <row r="539" spans="1:1" x14ac:dyDescent="0.2">
      <c r="A539"/>
    </row>
    <row r="540" spans="1:1" x14ac:dyDescent="0.2">
      <c r="A540"/>
    </row>
    <row r="541" spans="1:1" x14ac:dyDescent="0.2">
      <c r="A541"/>
    </row>
    <row r="542" spans="1:1" x14ac:dyDescent="0.2">
      <c r="A542"/>
    </row>
    <row r="543" spans="1:1" x14ac:dyDescent="0.2">
      <c r="A543"/>
    </row>
    <row r="544" spans="1:1" x14ac:dyDescent="0.2">
      <c r="A544"/>
    </row>
    <row r="545" spans="1:1" x14ac:dyDescent="0.2">
      <c r="A545"/>
    </row>
    <row r="546" spans="1:1" x14ac:dyDescent="0.2">
      <c r="A546"/>
    </row>
    <row r="547" spans="1:1" x14ac:dyDescent="0.2">
      <c r="A547"/>
    </row>
    <row r="548" spans="1:1" x14ac:dyDescent="0.2">
      <c r="A548"/>
    </row>
    <row r="549" spans="1:1" x14ac:dyDescent="0.2">
      <c r="A549"/>
    </row>
    <row r="550" spans="1:1" x14ac:dyDescent="0.2">
      <c r="A550"/>
    </row>
    <row r="551" spans="1:1" x14ac:dyDescent="0.2">
      <c r="A551"/>
    </row>
    <row r="552" spans="1:1" x14ac:dyDescent="0.2">
      <c r="A552"/>
    </row>
    <row r="553" spans="1:1" x14ac:dyDescent="0.2">
      <c r="A553"/>
    </row>
    <row r="554" spans="1:1" x14ac:dyDescent="0.2">
      <c r="A554"/>
    </row>
    <row r="555" spans="1:1" x14ac:dyDescent="0.2">
      <c r="A555"/>
    </row>
    <row r="556" spans="1:1" x14ac:dyDescent="0.2">
      <c r="A556"/>
    </row>
    <row r="557" spans="1:1" x14ac:dyDescent="0.2">
      <c r="A557"/>
    </row>
    <row r="558" spans="1:1" x14ac:dyDescent="0.2">
      <c r="A558"/>
    </row>
    <row r="559" spans="1:1" x14ac:dyDescent="0.2">
      <c r="A559"/>
    </row>
    <row r="560" spans="1:1" x14ac:dyDescent="0.2">
      <c r="A560"/>
    </row>
    <row r="561" spans="1:1" x14ac:dyDescent="0.2">
      <c r="A561"/>
    </row>
    <row r="562" spans="1:1" x14ac:dyDescent="0.2">
      <c r="A562"/>
    </row>
    <row r="563" spans="1:1" x14ac:dyDescent="0.2">
      <c r="A563"/>
    </row>
    <row r="564" spans="1:1" x14ac:dyDescent="0.2">
      <c r="A564"/>
    </row>
    <row r="565" spans="1:1" x14ac:dyDescent="0.2">
      <c r="A565"/>
    </row>
    <row r="566" spans="1:1" x14ac:dyDescent="0.2">
      <c r="A566"/>
    </row>
    <row r="567" spans="1:1" x14ac:dyDescent="0.2">
      <c r="A567"/>
    </row>
    <row r="568" spans="1:1" x14ac:dyDescent="0.2">
      <c r="A568"/>
    </row>
    <row r="569" spans="1:1" x14ac:dyDescent="0.2">
      <c r="A569"/>
    </row>
    <row r="570" spans="1:1" x14ac:dyDescent="0.2">
      <c r="A570"/>
    </row>
    <row r="571" spans="1:1" x14ac:dyDescent="0.2">
      <c r="A571"/>
    </row>
    <row r="572" spans="1:1" x14ac:dyDescent="0.2">
      <c r="A572"/>
    </row>
    <row r="573" spans="1:1" x14ac:dyDescent="0.2">
      <c r="A573"/>
    </row>
    <row r="574" spans="1:1" x14ac:dyDescent="0.2">
      <c r="A574"/>
    </row>
    <row r="575" spans="1:1" x14ac:dyDescent="0.2">
      <c r="A575"/>
    </row>
    <row r="576" spans="1:1" x14ac:dyDescent="0.2">
      <c r="A576"/>
    </row>
    <row r="577" spans="1:1" x14ac:dyDescent="0.2">
      <c r="A577"/>
    </row>
    <row r="578" spans="1:1" x14ac:dyDescent="0.2">
      <c r="A578"/>
    </row>
    <row r="579" spans="1:1" x14ac:dyDescent="0.2">
      <c r="A579"/>
    </row>
    <row r="580" spans="1:1" x14ac:dyDescent="0.2">
      <c r="A580"/>
    </row>
    <row r="581" spans="1:1" x14ac:dyDescent="0.2">
      <c r="A581"/>
    </row>
    <row r="582" spans="1:1" x14ac:dyDescent="0.2">
      <c r="A582"/>
    </row>
    <row r="583" spans="1:1" x14ac:dyDescent="0.2">
      <c r="A583"/>
    </row>
    <row r="584" spans="1:1" x14ac:dyDescent="0.2">
      <c r="A584"/>
    </row>
    <row r="585" spans="1:1" x14ac:dyDescent="0.2">
      <c r="A585"/>
    </row>
    <row r="586" spans="1:1" x14ac:dyDescent="0.2">
      <c r="A586"/>
    </row>
    <row r="587" spans="1:1" x14ac:dyDescent="0.2">
      <c r="A587"/>
    </row>
    <row r="588" spans="1:1" x14ac:dyDescent="0.2">
      <c r="A588"/>
    </row>
    <row r="589" spans="1:1" x14ac:dyDescent="0.2">
      <c r="A589"/>
    </row>
    <row r="590" spans="1:1" x14ac:dyDescent="0.2">
      <c r="A590"/>
    </row>
    <row r="591" spans="1:1" x14ac:dyDescent="0.2">
      <c r="A591"/>
    </row>
    <row r="592" spans="1:1" x14ac:dyDescent="0.2">
      <c r="A592"/>
    </row>
    <row r="593" spans="1:1" x14ac:dyDescent="0.2">
      <c r="A593"/>
    </row>
    <row r="594" spans="1:1" x14ac:dyDescent="0.2">
      <c r="A594"/>
    </row>
    <row r="595" spans="1:1" x14ac:dyDescent="0.2">
      <c r="A595"/>
    </row>
    <row r="596" spans="1:1" x14ac:dyDescent="0.2">
      <c r="A596"/>
    </row>
    <row r="597" spans="1:1" x14ac:dyDescent="0.2">
      <c r="A597"/>
    </row>
    <row r="598" spans="1:1" x14ac:dyDescent="0.2">
      <c r="A598"/>
    </row>
    <row r="599" spans="1:1" x14ac:dyDescent="0.2">
      <c r="A599"/>
    </row>
    <row r="600" spans="1:1" x14ac:dyDescent="0.2">
      <c r="A600"/>
    </row>
    <row r="601" spans="1:1" x14ac:dyDescent="0.2">
      <c r="A601"/>
    </row>
    <row r="602" spans="1:1" x14ac:dyDescent="0.2">
      <c r="A602"/>
    </row>
    <row r="603" spans="1:1" x14ac:dyDescent="0.2">
      <c r="A603"/>
    </row>
    <row r="604" spans="1:1" x14ac:dyDescent="0.2">
      <c r="A604"/>
    </row>
    <row r="605" spans="1:1" x14ac:dyDescent="0.2">
      <c r="A605"/>
    </row>
    <row r="606" spans="1:1" x14ac:dyDescent="0.2">
      <c r="A606"/>
    </row>
    <row r="607" spans="1:1" x14ac:dyDescent="0.2">
      <c r="A607"/>
    </row>
    <row r="608" spans="1:1" x14ac:dyDescent="0.2">
      <c r="A608"/>
    </row>
    <row r="609" spans="1:1" x14ac:dyDescent="0.2">
      <c r="A609"/>
    </row>
    <row r="610" spans="1:1" x14ac:dyDescent="0.2">
      <c r="A610"/>
    </row>
    <row r="611" spans="1:1" x14ac:dyDescent="0.2">
      <c r="A611"/>
    </row>
    <row r="612" spans="1:1" x14ac:dyDescent="0.2">
      <c r="A612"/>
    </row>
    <row r="613" spans="1:1" x14ac:dyDescent="0.2">
      <c r="A613"/>
    </row>
    <row r="614" spans="1:1" x14ac:dyDescent="0.2">
      <c r="A614"/>
    </row>
    <row r="615" spans="1:1" x14ac:dyDescent="0.2">
      <c r="A615"/>
    </row>
    <row r="616" spans="1:1" x14ac:dyDescent="0.2">
      <c r="A616"/>
    </row>
    <row r="617" spans="1:1" x14ac:dyDescent="0.2">
      <c r="A617"/>
    </row>
    <row r="618" spans="1:1" x14ac:dyDescent="0.2">
      <c r="A618"/>
    </row>
    <row r="619" spans="1:1" x14ac:dyDescent="0.2">
      <c r="A619"/>
    </row>
    <row r="620" spans="1:1" x14ac:dyDescent="0.2">
      <c r="A620"/>
    </row>
    <row r="621" spans="1:1" x14ac:dyDescent="0.2">
      <c r="A621"/>
    </row>
    <row r="622" spans="1:1" x14ac:dyDescent="0.2">
      <c r="A622"/>
    </row>
    <row r="623" spans="1:1" x14ac:dyDescent="0.2">
      <c r="A623"/>
    </row>
    <row r="624" spans="1:1" x14ac:dyDescent="0.2">
      <c r="A624"/>
    </row>
    <row r="625" spans="1:1" x14ac:dyDescent="0.2">
      <c r="A625"/>
    </row>
    <row r="626" spans="1:1" x14ac:dyDescent="0.2">
      <c r="A626"/>
    </row>
    <row r="627" spans="1:1" x14ac:dyDescent="0.2">
      <c r="A627"/>
    </row>
    <row r="628" spans="1:1" x14ac:dyDescent="0.2">
      <c r="A628"/>
    </row>
    <row r="629" spans="1:1" x14ac:dyDescent="0.2">
      <c r="A629"/>
    </row>
    <row r="630" spans="1:1" x14ac:dyDescent="0.2">
      <c r="A630"/>
    </row>
    <row r="631" spans="1:1" x14ac:dyDescent="0.2">
      <c r="A631"/>
    </row>
    <row r="632" spans="1:1" x14ac:dyDescent="0.2">
      <c r="A632"/>
    </row>
    <row r="633" spans="1:1" x14ac:dyDescent="0.2">
      <c r="A633"/>
    </row>
    <row r="634" spans="1:1" x14ac:dyDescent="0.2">
      <c r="A634"/>
    </row>
    <row r="635" spans="1:1" x14ac:dyDescent="0.2">
      <c r="A635"/>
    </row>
    <row r="636" spans="1:1" x14ac:dyDescent="0.2">
      <c r="A636"/>
    </row>
    <row r="637" spans="1:1" x14ac:dyDescent="0.2">
      <c r="A637"/>
    </row>
    <row r="638" spans="1:1" x14ac:dyDescent="0.2">
      <c r="A638"/>
    </row>
    <row r="639" spans="1:1" x14ac:dyDescent="0.2">
      <c r="A639"/>
    </row>
    <row r="640" spans="1:1" x14ac:dyDescent="0.2">
      <c r="A640"/>
    </row>
    <row r="641" spans="1:1" x14ac:dyDescent="0.2">
      <c r="A641"/>
    </row>
    <row r="642" spans="1:1" x14ac:dyDescent="0.2">
      <c r="A642"/>
    </row>
    <row r="643" spans="1:1" x14ac:dyDescent="0.2">
      <c r="A643"/>
    </row>
    <row r="644" spans="1:1" x14ac:dyDescent="0.2">
      <c r="A644"/>
    </row>
    <row r="645" spans="1:1" x14ac:dyDescent="0.2">
      <c r="A645"/>
    </row>
    <row r="646" spans="1:1" x14ac:dyDescent="0.2">
      <c r="A646"/>
    </row>
    <row r="647" spans="1:1" x14ac:dyDescent="0.2">
      <c r="A647"/>
    </row>
    <row r="648" spans="1:1" x14ac:dyDescent="0.2">
      <c r="A648"/>
    </row>
    <row r="649" spans="1:1" x14ac:dyDescent="0.2">
      <c r="A649"/>
    </row>
    <row r="650" spans="1:1" x14ac:dyDescent="0.2">
      <c r="A650"/>
    </row>
    <row r="651" spans="1:1" x14ac:dyDescent="0.2">
      <c r="A651"/>
    </row>
    <row r="652" spans="1:1" x14ac:dyDescent="0.2">
      <c r="A652"/>
    </row>
    <row r="653" spans="1:1" x14ac:dyDescent="0.2">
      <c r="A653"/>
    </row>
    <row r="654" spans="1:1" x14ac:dyDescent="0.2">
      <c r="A654"/>
    </row>
    <row r="655" spans="1:1" x14ac:dyDescent="0.2">
      <c r="A655"/>
    </row>
    <row r="656" spans="1:1" x14ac:dyDescent="0.2">
      <c r="A656"/>
    </row>
    <row r="657" spans="1:1" x14ac:dyDescent="0.2">
      <c r="A657"/>
    </row>
    <row r="658" spans="1:1" x14ac:dyDescent="0.2">
      <c r="A658"/>
    </row>
    <row r="659" spans="1:1" x14ac:dyDescent="0.2">
      <c r="A659"/>
    </row>
    <row r="660" spans="1:1" x14ac:dyDescent="0.2">
      <c r="A660"/>
    </row>
    <row r="661" spans="1:1" x14ac:dyDescent="0.2">
      <c r="A661"/>
    </row>
    <row r="662" spans="1:1" x14ac:dyDescent="0.2">
      <c r="A662"/>
    </row>
    <row r="663" spans="1:1" x14ac:dyDescent="0.2">
      <c r="A663"/>
    </row>
    <row r="664" spans="1:1" x14ac:dyDescent="0.2">
      <c r="A664"/>
    </row>
    <row r="665" spans="1:1" x14ac:dyDescent="0.2">
      <c r="A665"/>
    </row>
    <row r="666" spans="1:1" x14ac:dyDescent="0.2">
      <c r="A666"/>
    </row>
    <row r="667" spans="1:1" x14ac:dyDescent="0.2">
      <c r="A667"/>
    </row>
    <row r="668" spans="1:1" x14ac:dyDescent="0.2">
      <c r="A668"/>
    </row>
    <row r="669" spans="1:1" x14ac:dyDescent="0.2">
      <c r="A669"/>
    </row>
    <row r="670" spans="1:1" x14ac:dyDescent="0.2">
      <c r="A670"/>
    </row>
    <row r="671" spans="1:1" x14ac:dyDescent="0.2">
      <c r="A671"/>
    </row>
    <row r="672" spans="1:1" x14ac:dyDescent="0.2">
      <c r="A672"/>
    </row>
    <row r="673" spans="1:1" x14ac:dyDescent="0.2">
      <c r="A673"/>
    </row>
    <row r="674" spans="1:1" x14ac:dyDescent="0.2">
      <c r="A674"/>
    </row>
    <row r="675" spans="1:1" x14ac:dyDescent="0.2">
      <c r="A675"/>
    </row>
    <row r="676" spans="1:1" x14ac:dyDescent="0.2">
      <c r="A676"/>
    </row>
    <row r="677" spans="1:1" x14ac:dyDescent="0.2">
      <c r="A677"/>
    </row>
    <row r="678" spans="1:1" x14ac:dyDescent="0.2">
      <c r="A678"/>
    </row>
    <row r="679" spans="1:1" x14ac:dyDescent="0.2">
      <c r="A679"/>
    </row>
    <row r="680" spans="1:1" x14ac:dyDescent="0.2">
      <c r="A680"/>
    </row>
    <row r="681" spans="1:1" x14ac:dyDescent="0.2">
      <c r="A681"/>
    </row>
    <row r="682" spans="1:1" x14ac:dyDescent="0.2">
      <c r="A682"/>
    </row>
    <row r="683" spans="1:1" x14ac:dyDescent="0.2">
      <c r="A683"/>
    </row>
    <row r="684" spans="1:1" x14ac:dyDescent="0.2">
      <c r="A684"/>
    </row>
    <row r="685" spans="1:1" x14ac:dyDescent="0.2">
      <c r="A685"/>
    </row>
    <row r="686" spans="1:1" x14ac:dyDescent="0.2">
      <c r="A686"/>
    </row>
    <row r="687" spans="1:1" x14ac:dyDescent="0.2">
      <c r="A687"/>
    </row>
    <row r="688" spans="1:1" x14ac:dyDescent="0.2">
      <c r="A688"/>
    </row>
    <row r="689" spans="1:1" x14ac:dyDescent="0.2">
      <c r="A689"/>
    </row>
    <row r="690" spans="1:1" x14ac:dyDescent="0.2">
      <c r="A690"/>
    </row>
    <row r="691" spans="1:1" x14ac:dyDescent="0.2">
      <c r="A691"/>
    </row>
    <row r="692" spans="1:1" x14ac:dyDescent="0.2">
      <c r="A692"/>
    </row>
    <row r="693" spans="1:1" x14ac:dyDescent="0.2">
      <c r="A693"/>
    </row>
    <row r="694" spans="1:1" x14ac:dyDescent="0.2">
      <c r="A694"/>
    </row>
    <row r="695" spans="1:1" x14ac:dyDescent="0.2">
      <c r="A695"/>
    </row>
    <row r="696" spans="1:1" x14ac:dyDescent="0.2">
      <c r="A696"/>
    </row>
    <row r="697" spans="1:1" x14ac:dyDescent="0.2">
      <c r="A697"/>
    </row>
    <row r="698" spans="1:1" x14ac:dyDescent="0.2">
      <c r="A698"/>
    </row>
    <row r="699" spans="1:1" x14ac:dyDescent="0.2">
      <c r="A699"/>
    </row>
    <row r="700" spans="1:1" x14ac:dyDescent="0.2">
      <c r="A700"/>
    </row>
    <row r="701" spans="1:1" x14ac:dyDescent="0.2">
      <c r="A701"/>
    </row>
    <row r="702" spans="1:1" x14ac:dyDescent="0.2">
      <c r="A702"/>
    </row>
    <row r="703" spans="1:1" x14ac:dyDescent="0.2">
      <c r="A703"/>
    </row>
    <row r="704" spans="1:1" x14ac:dyDescent="0.2">
      <c r="A704"/>
    </row>
    <row r="705" spans="1:1" x14ac:dyDescent="0.2">
      <c r="A705"/>
    </row>
    <row r="706" spans="1:1" x14ac:dyDescent="0.2">
      <c r="A706"/>
    </row>
    <row r="707" spans="1:1" x14ac:dyDescent="0.2">
      <c r="A707"/>
    </row>
    <row r="708" spans="1:1" x14ac:dyDescent="0.2">
      <c r="A708"/>
    </row>
    <row r="709" spans="1:1" x14ac:dyDescent="0.2">
      <c r="A709"/>
    </row>
    <row r="710" spans="1:1" x14ac:dyDescent="0.2">
      <c r="A710"/>
    </row>
    <row r="711" spans="1:1" x14ac:dyDescent="0.2">
      <c r="A711"/>
    </row>
    <row r="712" spans="1:1" x14ac:dyDescent="0.2">
      <c r="A712"/>
    </row>
    <row r="713" spans="1:1" x14ac:dyDescent="0.2">
      <c r="A713"/>
    </row>
    <row r="714" spans="1:1" x14ac:dyDescent="0.2">
      <c r="A714"/>
    </row>
    <row r="715" spans="1:1" x14ac:dyDescent="0.2">
      <c r="A715"/>
    </row>
    <row r="716" spans="1:1" x14ac:dyDescent="0.2">
      <c r="A716"/>
    </row>
    <row r="717" spans="1:1" x14ac:dyDescent="0.2">
      <c r="A717"/>
    </row>
    <row r="718" spans="1:1" x14ac:dyDescent="0.2">
      <c r="A718"/>
    </row>
    <row r="719" spans="1:1" x14ac:dyDescent="0.2">
      <c r="A719"/>
    </row>
    <row r="720" spans="1:1" x14ac:dyDescent="0.2">
      <c r="A720"/>
    </row>
    <row r="721" spans="1:1" x14ac:dyDescent="0.2">
      <c r="A721"/>
    </row>
    <row r="722" spans="1:1" x14ac:dyDescent="0.2">
      <c r="A722"/>
    </row>
    <row r="723" spans="1:1" x14ac:dyDescent="0.2">
      <c r="A723"/>
    </row>
    <row r="724" spans="1:1" x14ac:dyDescent="0.2">
      <c r="A724"/>
    </row>
    <row r="725" spans="1:1" x14ac:dyDescent="0.2">
      <c r="A725"/>
    </row>
    <row r="726" spans="1:1" x14ac:dyDescent="0.2">
      <c r="A726"/>
    </row>
    <row r="727" spans="1:1" x14ac:dyDescent="0.2">
      <c r="A727"/>
    </row>
    <row r="728" spans="1:1" x14ac:dyDescent="0.2">
      <c r="A728"/>
    </row>
    <row r="729" spans="1:1" x14ac:dyDescent="0.2">
      <c r="A729"/>
    </row>
    <row r="730" spans="1:1" x14ac:dyDescent="0.2">
      <c r="A730"/>
    </row>
    <row r="731" spans="1:1" x14ac:dyDescent="0.2">
      <c r="A731"/>
    </row>
    <row r="732" spans="1:1" x14ac:dyDescent="0.2">
      <c r="A732"/>
    </row>
    <row r="733" spans="1:1" x14ac:dyDescent="0.2">
      <c r="A733"/>
    </row>
    <row r="734" spans="1:1" x14ac:dyDescent="0.2">
      <c r="A734"/>
    </row>
    <row r="735" spans="1:1" x14ac:dyDescent="0.2">
      <c r="A735"/>
    </row>
    <row r="736" spans="1:1" x14ac:dyDescent="0.2">
      <c r="A736"/>
    </row>
    <row r="737" spans="1:1" x14ac:dyDescent="0.2">
      <c r="A737"/>
    </row>
    <row r="738" spans="1:1" x14ac:dyDescent="0.2">
      <c r="A738"/>
    </row>
    <row r="739" spans="1:1" x14ac:dyDescent="0.2">
      <c r="A739"/>
    </row>
    <row r="740" spans="1:1" x14ac:dyDescent="0.2">
      <c r="A740"/>
    </row>
    <row r="741" spans="1:1" x14ac:dyDescent="0.2">
      <c r="A741"/>
    </row>
    <row r="742" spans="1:1" x14ac:dyDescent="0.2">
      <c r="A742"/>
    </row>
    <row r="743" spans="1:1" x14ac:dyDescent="0.2">
      <c r="A743"/>
    </row>
    <row r="744" spans="1:1" x14ac:dyDescent="0.2">
      <c r="A744"/>
    </row>
    <row r="745" spans="1:1" x14ac:dyDescent="0.2">
      <c r="A745"/>
    </row>
    <row r="746" spans="1:1" x14ac:dyDescent="0.2">
      <c r="A746"/>
    </row>
    <row r="747" spans="1:1" x14ac:dyDescent="0.2">
      <c r="A747"/>
    </row>
    <row r="748" spans="1:1" x14ac:dyDescent="0.2">
      <c r="A748"/>
    </row>
    <row r="749" spans="1:1" x14ac:dyDescent="0.2">
      <c r="A749"/>
    </row>
    <row r="750" spans="1:1" x14ac:dyDescent="0.2">
      <c r="A750"/>
    </row>
    <row r="751" spans="1:1" x14ac:dyDescent="0.2">
      <c r="A751"/>
    </row>
    <row r="752" spans="1:1" x14ac:dyDescent="0.2">
      <c r="A752"/>
    </row>
    <row r="753" spans="1:1" x14ac:dyDescent="0.2">
      <c r="A753"/>
    </row>
    <row r="754" spans="1:1" x14ac:dyDescent="0.2">
      <c r="A754"/>
    </row>
    <row r="755" spans="1:1" x14ac:dyDescent="0.2">
      <c r="A755"/>
    </row>
    <row r="756" spans="1:1" x14ac:dyDescent="0.2">
      <c r="A756"/>
    </row>
    <row r="757" spans="1:1" x14ac:dyDescent="0.2">
      <c r="A757"/>
    </row>
    <row r="758" spans="1:1" x14ac:dyDescent="0.2">
      <c r="A758"/>
    </row>
    <row r="759" spans="1:1" x14ac:dyDescent="0.2">
      <c r="A759"/>
    </row>
    <row r="760" spans="1:1" x14ac:dyDescent="0.2">
      <c r="A760"/>
    </row>
    <row r="761" spans="1:1" x14ac:dyDescent="0.2">
      <c r="A761"/>
    </row>
    <row r="762" spans="1:1" x14ac:dyDescent="0.2">
      <c r="A762"/>
    </row>
    <row r="763" spans="1:1" x14ac:dyDescent="0.2">
      <c r="A763"/>
    </row>
    <row r="764" spans="1:1" x14ac:dyDescent="0.2">
      <c r="A764"/>
    </row>
    <row r="765" spans="1:1" x14ac:dyDescent="0.2">
      <c r="A765"/>
    </row>
    <row r="766" spans="1:1" x14ac:dyDescent="0.2">
      <c r="A766"/>
    </row>
    <row r="767" spans="1:1" x14ac:dyDescent="0.2">
      <c r="A767"/>
    </row>
    <row r="768" spans="1:1" x14ac:dyDescent="0.2">
      <c r="A768"/>
    </row>
    <row r="769" spans="1:1" x14ac:dyDescent="0.2">
      <c r="A769"/>
    </row>
    <row r="770" spans="1:1" x14ac:dyDescent="0.2">
      <c r="A770"/>
    </row>
    <row r="771" spans="1:1" x14ac:dyDescent="0.2">
      <c r="A771"/>
    </row>
    <row r="772" spans="1:1" x14ac:dyDescent="0.2">
      <c r="A772"/>
    </row>
    <row r="773" spans="1:1" x14ac:dyDescent="0.2">
      <c r="A773"/>
    </row>
    <row r="774" spans="1:1" x14ac:dyDescent="0.2">
      <c r="A774"/>
    </row>
    <row r="775" spans="1:1" x14ac:dyDescent="0.2">
      <c r="A775"/>
    </row>
    <row r="776" spans="1:1" x14ac:dyDescent="0.2">
      <c r="A776"/>
    </row>
    <row r="777" spans="1:1" x14ac:dyDescent="0.2">
      <c r="A777"/>
    </row>
    <row r="778" spans="1:1" x14ac:dyDescent="0.2">
      <c r="A778"/>
    </row>
    <row r="779" spans="1:1" x14ac:dyDescent="0.2">
      <c r="A779"/>
    </row>
    <row r="780" spans="1:1" x14ac:dyDescent="0.2">
      <c r="A780"/>
    </row>
    <row r="781" spans="1:1" x14ac:dyDescent="0.2">
      <c r="A781"/>
    </row>
    <row r="782" spans="1:1" x14ac:dyDescent="0.2">
      <c r="A782"/>
    </row>
    <row r="783" spans="1:1" x14ac:dyDescent="0.2">
      <c r="A783"/>
    </row>
    <row r="784" spans="1:1" x14ac:dyDescent="0.2">
      <c r="A784"/>
    </row>
    <row r="785" spans="1:1" x14ac:dyDescent="0.2">
      <c r="A785"/>
    </row>
    <row r="786" spans="1:1" x14ac:dyDescent="0.2">
      <c r="A786"/>
    </row>
    <row r="787" spans="1:1" x14ac:dyDescent="0.2">
      <c r="A787"/>
    </row>
    <row r="788" spans="1:1" x14ac:dyDescent="0.2">
      <c r="A788"/>
    </row>
    <row r="789" spans="1:1" x14ac:dyDescent="0.2">
      <c r="A789"/>
    </row>
    <row r="790" spans="1:1" x14ac:dyDescent="0.2">
      <c r="A790"/>
    </row>
    <row r="791" spans="1:1" x14ac:dyDescent="0.2">
      <c r="A791"/>
    </row>
    <row r="792" spans="1:1" x14ac:dyDescent="0.2">
      <c r="A792"/>
    </row>
    <row r="793" spans="1:1" x14ac:dyDescent="0.2">
      <c r="A793"/>
    </row>
    <row r="794" spans="1:1" x14ac:dyDescent="0.2">
      <c r="A794"/>
    </row>
    <row r="795" spans="1:1" x14ac:dyDescent="0.2">
      <c r="A795"/>
    </row>
    <row r="796" spans="1:1" x14ac:dyDescent="0.2">
      <c r="A796"/>
    </row>
    <row r="797" spans="1:1" x14ac:dyDescent="0.2">
      <c r="A797"/>
    </row>
    <row r="798" spans="1:1" x14ac:dyDescent="0.2">
      <c r="A798"/>
    </row>
    <row r="799" spans="1:1" x14ac:dyDescent="0.2">
      <c r="A799"/>
    </row>
    <row r="800" spans="1:1" x14ac:dyDescent="0.2">
      <c r="A800"/>
    </row>
    <row r="801" spans="1:1" x14ac:dyDescent="0.2">
      <c r="A801"/>
    </row>
    <row r="802" spans="1:1" x14ac:dyDescent="0.2">
      <c r="A802"/>
    </row>
    <row r="803" spans="1:1" x14ac:dyDescent="0.2">
      <c r="A803"/>
    </row>
    <row r="804" spans="1:1" x14ac:dyDescent="0.2">
      <c r="A804"/>
    </row>
    <row r="805" spans="1:1" x14ac:dyDescent="0.2">
      <c r="A805"/>
    </row>
    <row r="806" spans="1:1" x14ac:dyDescent="0.2">
      <c r="A806"/>
    </row>
    <row r="807" spans="1:1" x14ac:dyDescent="0.2">
      <c r="A807"/>
    </row>
    <row r="808" spans="1:1" x14ac:dyDescent="0.2">
      <c r="A808"/>
    </row>
    <row r="809" spans="1:1" x14ac:dyDescent="0.2">
      <c r="A809"/>
    </row>
    <row r="810" spans="1:1" x14ac:dyDescent="0.2">
      <c r="A810"/>
    </row>
    <row r="811" spans="1:1" x14ac:dyDescent="0.2">
      <c r="A811"/>
    </row>
    <row r="812" spans="1:1" x14ac:dyDescent="0.2">
      <c r="A812"/>
    </row>
    <row r="813" spans="1:1" x14ac:dyDescent="0.2">
      <c r="A813"/>
    </row>
    <row r="814" spans="1:1" x14ac:dyDescent="0.2">
      <c r="A814"/>
    </row>
    <row r="815" spans="1:1" x14ac:dyDescent="0.2">
      <c r="A815"/>
    </row>
    <row r="816" spans="1:1" x14ac:dyDescent="0.2">
      <c r="A816"/>
    </row>
    <row r="817" spans="1:1" x14ac:dyDescent="0.2">
      <c r="A817"/>
    </row>
    <row r="818" spans="1:1" x14ac:dyDescent="0.2">
      <c r="A818"/>
    </row>
    <row r="819" spans="1:1" x14ac:dyDescent="0.2">
      <c r="A819"/>
    </row>
    <row r="820" spans="1:1" x14ac:dyDescent="0.2">
      <c r="A820"/>
    </row>
    <row r="821" spans="1:1" x14ac:dyDescent="0.2">
      <c r="A821"/>
    </row>
    <row r="822" spans="1:1" x14ac:dyDescent="0.2">
      <c r="A822"/>
    </row>
    <row r="823" spans="1:1" x14ac:dyDescent="0.2">
      <c r="A823"/>
    </row>
    <row r="824" spans="1:1" x14ac:dyDescent="0.2">
      <c r="A824"/>
    </row>
    <row r="825" spans="1:1" x14ac:dyDescent="0.2">
      <c r="A825"/>
    </row>
    <row r="826" spans="1:1" x14ac:dyDescent="0.2">
      <c r="A826"/>
    </row>
    <row r="827" spans="1:1" x14ac:dyDescent="0.2">
      <c r="A827"/>
    </row>
    <row r="828" spans="1:1" x14ac:dyDescent="0.2">
      <c r="A828"/>
    </row>
    <row r="829" spans="1:1" x14ac:dyDescent="0.2">
      <c r="A829"/>
    </row>
    <row r="830" spans="1:1" x14ac:dyDescent="0.2">
      <c r="A830"/>
    </row>
    <row r="831" spans="1:1" x14ac:dyDescent="0.2">
      <c r="A831"/>
    </row>
    <row r="832" spans="1:1" x14ac:dyDescent="0.2">
      <c r="A832"/>
    </row>
    <row r="833" spans="1:1" x14ac:dyDescent="0.2">
      <c r="A833"/>
    </row>
    <row r="834" spans="1:1" x14ac:dyDescent="0.2">
      <c r="A834"/>
    </row>
    <row r="835" spans="1:1" x14ac:dyDescent="0.2">
      <c r="A835"/>
    </row>
    <row r="836" spans="1:1" x14ac:dyDescent="0.2">
      <c r="A836"/>
    </row>
    <row r="837" spans="1:1" x14ac:dyDescent="0.2">
      <c r="A837"/>
    </row>
    <row r="838" spans="1:1" x14ac:dyDescent="0.2">
      <c r="A838"/>
    </row>
    <row r="839" spans="1:1" x14ac:dyDescent="0.2">
      <c r="A839"/>
    </row>
    <row r="840" spans="1:1" x14ac:dyDescent="0.2">
      <c r="A840"/>
    </row>
    <row r="841" spans="1:1" x14ac:dyDescent="0.2">
      <c r="A841"/>
    </row>
    <row r="842" spans="1:1" x14ac:dyDescent="0.2">
      <c r="A842"/>
    </row>
    <row r="843" spans="1:1" x14ac:dyDescent="0.2">
      <c r="A843"/>
    </row>
    <row r="844" spans="1:1" x14ac:dyDescent="0.2">
      <c r="A844"/>
    </row>
    <row r="845" spans="1:1" x14ac:dyDescent="0.2">
      <c r="A845"/>
    </row>
    <row r="846" spans="1:1" x14ac:dyDescent="0.2">
      <c r="A846"/>
    </row>
    <row r="847" spans="1:1" x14ac:dyDescent="0.2">
      <c r="A847"/>
    </row>
    <row r="848" spans="1:1" x14ac:dyDescent="0.2">
      <c r="A848"/>
    </row>
    <row r="849" spans="1:1" x14ac:dyDescent="0.2">
      <c r="A849"/>
    </row>
    <row r="850" spans="1:1" x14ac:dyDescent="0.2">
      <c r="A850"/>
    </row>
    <row r="851" spans="1:1" x14ac:dyDescent="0.2">
      <c r="A851"/>
    </row>
    <row r="852" spans="1:1" x14ac:dyDescent="0.2">
      <c r="A852"/>
    </row>
    <row r="853" spans="1:1" x14ac:dyDescent="0.2">
      <c r="A853"/>
    </row>
    <row r="854" spans="1:1" x14ac:dyDescent="0.2">
      <c r="A854"/>
    </row>
    <row r="855" spans="1:1" x14ac:dyDescent="0.2">
      <c r="A855"/>
    </row>
    <row r="856" spans="1:1" x14ac:dyDescent="0.2">
      <c r="A856"/>
    </row>
    <row r="857" spans="1:1" x14ac:dyDescent="0.2">
      <c r="A857"/>
    </row>
    <row r="858" spans="1:1" x14ac:dyDescent="0.2">
      <c r="A858"/>
    </row>
    <row r="859" spans="1:1" x14ac:dyDescent="0.2">
      <c r="A859"/>
    </row>
    <row r="860" spans="1:1" x14ac:dyDescent="0.2">
      <c r="A860"/>
    </row>
    <row r="861" spans="1:1" x14ac:dyDescent="0.2">
      <c r="A861"/>
    </row>
    <row r="862" spans="1:1" x14ac:dyDescent="0.2">
      <c r="A862"/>
    </row>
    <row r="863" spans="1:1" x14ac:dyDescent="0.2">
      <c r="A863"/>
    </row>
    <row r="864" spans="1:1" x14ac:dyDescent="0.2">
      <c r="A864"/>
    </row>
    <row r="865" spans="1:1" x14ac:dyDescent="0.2">
      <c r="A865"/>
    </row>
    <row r="866" spans="1:1" x14ac:dyDescent="0.2">
      <c r="A866"/>
    </row>
    <row r="867" spans="1:1" x14ac:dyDescent="0.2">
      <c r="A867"/>
    </row>
    <row r="868" spans="1:1" x14ac:dyDescent="0.2">
      <c r="A868"/>
    </row>
    <row r="869" spans="1:1" x14ac:dyDescent="0.2">
      <c r="A869"/>
    </row>
    <row r="870" spans="1:1" x14ac:dyDescent="0.2">
      <c r="A870"/>
    </row>
    <row r="871" spans="1:1" x14ac:dyDescent="0.2">
      <c r="A871"/>
    </row>
    <row r="872" spans="1:1" x14ac:dyDescent="0.2">
      <c r="A872"/>
    </row>
    <row r="873" spans="1:1" x14ac:dyDescent="0.2">
      <c r="A873"/>
    </row>
    <row r="874" spans="1:1" x14ac:dyDescent="0.2">
      <c r="A874"/>
    </row>
    <row r="875" spans="1:1" x14ac:dyDescent="0.2">
      <c r="A875"/>
    </row>
    <row r="876" spans="1:1" x14ac:dyDescent="0.2">
      <c r="A876"/>
    </row>
    <row r="877" spans="1:1" x14ac:dyDescent="0.2">
      <c r="A877"/>
    </row>
    <row r="878" spans="1:1" x14ac:dyDescent="0.2">
      <c r="A878"/>
    </row>
    <row r="879" spans="1:1" x14ac:dyDescent="0.2">
      <c r="A879"/>
    </row>
    <row r="880" spans="1:1" x14ac:dyDescent="0.2">
      <c r="A880"/>
    </row>
    <row r="881" spans="1:1" x14ac:dyDescent="0.2">
      <c r="A881"/>
    </row>
    <row r="882" spans="1:1" x14ac:dyDescent="0.2">
      <c r="A882"/>
    </row>
    <row r="883" spans="1:1" x14ac:dyDescent="0.2">
      <c r="A883"/>
    </row>
    <row r="884" spans="1:1" x14ac:dyDescent="0.2">
      <c r="A884"/>
    </row>
    <row r="885" spans="1:1" x14ac:dyDescent="0.2">
      <c r="A885"/>
    </row>
    <row r="886" spans="1:1" x14ac:dyDescent="0.2">
      <c r="A886"/>
    </row>
    <row r="887" spans="1:1" x14ac:dyDescent="0.2">
      <c r="A887"/>
    </row>
    <row r="888" spans="1:1" x14ac:dyDescent="0.2">
      <c r="A888"/>
    </row>
    <row r="889" spans="1:1" x14ac:dyDescent="0.2">
      <c r="A889"/>
    </row>
    <row r="890" spans="1:1" x14ac:dyDescent="0.2">
      <c r="A890"/>
    </row>
    <row r="891" spans="1:1" x14ac:dyDescent="0.2">
      <c r="A891"/>
    </row>
    <row r="892" spans="1:1" x14ac:dyDescent="0.2">
      <c r="A892"/>
    </row>
    <row r="893" spans="1:1" x14ac:dyDescent="0.2">
      <c r="A893"/>
    </row>
    <row r="894" spans="1:1" x14ac:dyDescent="0.2">
      <c r="A894"/>
    </row>
    <row r="895" spans="1:1" x14ac:dyDescent="0.2">
      <c r="A895"/>
    </row>
    <row r="896" spans="1:1" x14ac:dyDescent="0.2">
      <c r="A896"/>
    </row>
    <row r="897" spans="1:1" x14ac:dyDescent="0.2">
      <c r="A897"/>
    </row>
    <row r="898" spans="1:1" x14ac:dyDescent="0.2">
      <c r="A898"/>
    </row>
    <row r="899" spans="1:1" x14ac:dyDescent="0.2">
      <c r="A899"/>
    </row>
    <row r="900" spans="1:1" x14ac:dyDescent="0.2">
      <c r="A900"/>
    </row>
    <row r="901" spans="1:1" x14ac:dyDescent="0.2">
      <c r="A901"/>
    </row>
    <row r="902" spans="1:1" x14ac:dyDescent="0.2">
      <c r="A902"/>
    </row>
    <row r="903" spans="1:1" x14ac:dyDescent="0.2">
      <c r="A903"/>
    </row>
    <row r="904" spans="1:1" x14ac:dyDescent="0.2">
      <c r="A904"/>
    </row>
    <row r="905" spans="1:1" x14ac:dyDescent="0.2">
      <c r="A905"/>
    </row>
    <row r="906" spans="1:1" x14ac:dyDescent="0.2">
      <c r="A906"/>
    </row>
    <row r="907" spans="1:1" x14ac:dyDescent="0.2">
      <c r="A907"/>
    </row>
    <row r="908" spans="1:1" x14ac:dyDescent="0.2">
      <c r="A908"/>
    </row>
    <row r="909" spans="1:1" x14ac:dyDescent="0.2">
      <c r="A909"/>
    </row>
    <row r="910" spans="1:1" x14ac:dyDescent="0.2">
      <c r="A910"/>
    </row>
    <row r="911" spans="1:1" x14ac:dyDescent="0.2">
      <c r="A911"/>
    </row>
    <row r="912" spans="1:1" x14ac:dyDescent="0.2">
      <c r="A912"/>
    </row>
    <row r="913" spans="1:1" x14ac:dyDescent="0.2">
      <c r="A913"/>
    </row>
    <row r="914" spans="1:1" x14ac:dyDescent="0.2">
      <c r="A914"/>
    </row>
    <row r="915" spans="1:1" x14ac:dyDescent="0.2">
      <c r="A915"/>
    </row>
    <row r="916" spans="1:1" x14ac:dyDescent="0.2">
      <c r="A916"/>
    </row>
    <row r="917" spans="1:1" x14ac:dyDescent="0.2">
      <c r="A917"/>
    </row>
    <row r="918" spans="1:1" x14ac:dyDescent="0.2">
      <c r="A918"/>
    </row>
    <row r="919" spans="1:1" x14ac:dyDescent="0.2">
      <c r="A919"/>
    </row>
    <row r="920" spans="1:1" x14ac:dyDescent="0.2">
      <c r="A920"/>
    </row>
    <row r="921" spans="1:1" x14ac:dyDescent="0.2">
      <c r="A921"/>
    </row>
    <row r="922" spans="1:1" x14ac:dyDescent="0.2">
      <c r="A922"/>
    </row>
    <row r="923" spans="1:1" x14ac:dyDescent="0.2">
      <c r="A923"/>
    </row>
    <row r="924" spans="1:1" x14ac:dyDescent="0.2">
      <c r="A924"/>
    </row>
    <row r="925" spans="1:1" x14ac:dyDescent="0.2">
      <c r="A925"/>
    </row>
    <row r="926" spans="1:1" x14ac:dyDescent="0.2">
      <c r="A926"/>
    </row>
    <row r="927" spans="1:1" x14ac:dyDescent="0.2">
      <c r="A927"/>
    </row>
    <row r="928" spans="1:1" x14ac:dyDescent="0.2">
      <c r="A928"/>
    </row>
    <row r="929" spans="1:1" x14ac:dyDescent="0.2">
      <c r="A929"/>
    </row>
    <row r="930" spans="1:1" x14ac:dyDescent="0.2">
      <c r="A930"/>
    </row>
    <row r="931" spans="1:1" x14ac:dyDescent="0.2">
      <c r="A931"/>
    </row>
    <row r="932" spans="1:1" x14ac:dyDescent="0.2">
      <c r="A932"/>
    </row>
    <row r="933" spans="1:1" x14ac:dyDescent="0.2">
      <c r="A933"/>
    </row>
    <row r="934" spans="1:1" x14ac:dyDescent="0.2">
      <c r="A934"/>
    </row>
    <row r="935" spans="1:1" x14ac:dyDescent="0.2">
      <c r="A935"/>
    </row>
    <row r="936" spans="1:1" x14ac:dyDescent="0.2">
      <c r="A936"/>
    </row>
    <row r="937" spans="1:1" x14ac:dyDescent="0.2">
      <c r="A937"/>
    </row>
    <row r="938" spans="1:1" x14ac:dyDescent="0.2">
      <c r="A938"/>
    </row>
    <row r="939" spans="1:1" x14ac:dyDescent="0.2">
      <c r="A939"/>
    </row>
    <row r="940" spans="1:1" x14ac:dyDescent="0.2">
      <c r="A940"/>
    </row>
    <row r="941" spans="1:1" x14ac:dyDescent="0.2">
      <c r="A941"/>
    </row>
    <row r="942" spans="1:1" x14ac:dyDescent="0.2">
      <c r="A942"/>
    </row>
    <row r="943" spans="1:1" x14ac:dyDescent="0.2">
      <c r="A943"/>
    </row>
    <row r="944" spans="1:1" x14ac:dyDescent="0.2">
      <c r="A944"/>
    </row>
    <row r="945" spans="1:1" x14ac:dyDescent="0.2">
      <c r="A945"/>
    </row>
    <row r="946" spans="1:1" x14ac:dyDescent="0.2">
      <c r="A946"/>
    </row>
    <row r="947" spans="1:1" x14ac:dyDescent="0.2">
      <c r="A947"/>
    </row>
    <row r="948" spans="1:1" x14ac:dyDescent="0.2">
      <c r="A948"/>
    </row>
    <row r="949" spans="1:1" x14ac:dyDescent="0.2">
      <c r="A949"/>
    </row>
    <row r="950" spans="1:1" x14ac:dyDescent="0.2">
      <c r="A950"/>
    </row>
    <row r="951" spans="1:1" x14ac:dyDescent="0.2">
      <c r="A951"/>
    </row>
    <row r="952" spans="1:1" x14ac:dyDescent="0.2">
      <c r="A952"/>
    </row>
    <row r="953" spans="1:1" x14ac:dyDescent="0.2">
      <c r="A953"/>
    </row>
    <row r="954" spans="1:1" x14ac:dyDescent="0.2">
      <c r="A954"/>
    </row>
    <row r="955" spans="1:1" x14ac:dyDescent="0.2">
      <c r="A955"/>
    </row>
    <row r="956" spans="1:1" x14ac:dyDescent="0.2">
      <c r="A956"/>
    </row>
    <row r="957" spans="1:1" x14ac:dyDescent="0.2">
      <c r="A957"/>
    </row>
    <row r="958" spans="1:1" x14ac:dyDescent="0.2">
      <c r="A958"/>
    </row>
    <row r="959" spans="1:1" x14ac:dyDescent="0.2">
      <c r="A959"/>
    </row>
    <row r="960" spans="1:1" x14ac:dyDescent="0.2">
      <c r="A960"/>
    </row>
    <row r="961" spans="1:1" x14ac:dyDescent="0.2">
      <c r="A961"/>
    </row>
    <row r="962" spans="1:1" x14ac:dyDescent="0.2">
      <c r="A962"/>
    </row>
    <row r="963" spans="1:1" x14ac:dyDescent="0.2">
      <c r="A963"/>
    </row>
    <row r="964" spans="1:1" x14ac:dyDescent="0.2">
      <c r="A964"/>
    </row>
    <row r="965" spans="1:1" x14ac:dyDescent="0.2">
      <c r="A965"/>
    </row>
    <row r="966" spans="1:1" x14ac:dyDescent="0.2">
      <c r="A966"/>
    </row>
    <row r="967" spans="1:1" x14ac:dyDescent="0.2">
      <c r="A967"/>
    </row>
    <row r="968" spans="1:1" x14ac:dyDescent="0.2">
      <c r="A968"/>
    </row>
    <row r="969" spans="1:1" x14ac:dyDescent="0.2">
      <c r="A969"/>
    </row>
    <row r="970" spans="1:1" x14ac:dyDescent="0.2">
      <c r="A970"/>
    </row>
    <row r="971" spans="1:1" x14ac:dyDescent="0.2">
      <c r="A971"/>
    </row>
    <row r="972" spans="1:1" x14ac:dyDescent="0.2">
      <c r="A972"/>
    </row>
    <row r="973" spans="1:1" x14ac:dyDescent="0.2">
      <c r="A973"/>
    </row>
    <row r="974" spans="1:1" x14ac:dyDescent="0.2">
      <c r="A974"/>
    </row>
    <row r="975" spans="1:1" x14ac:dyDescent="0.2">
      <c r="A975"/>
    </row>
    <row r="976" spans="1:1" x14ac:dyDescent="0.2">
      <c r="A976"/>
    </row>
    <row r="977" spans="1:1" x14ac:dyDescent="0.2">
      <c r="A977"/>
    </row>
    <row r="978" spans="1:1" x14ac:dyDescent="0.2">
      <c r="A978"/>
    </row>
    <row r="979" spans="1:1" x14ac:dyDescent="0.2">
      <c r="A979"/>
    </row>
    <row r="980" spans="1:1" x14ac:dyDescent="0.2">
      <c r="A980"/>
    </row>
    <row r="981" spans="1:1" x14ac:dyDescent="0.2">
      <c r="A981"/>
    </row>
    <row r="982" spans="1:1" x14ac:dyDescent="0.2">
      <c r="A982"/>
    </row>
    <row r="983" spans="1:1" x14ac:dyDescent="0.2">
      <c r="A983"/>
    </row>
    <row r="984" spans="1:1" x14ac:dyDescent="0.2">
      <c r="A984"/>
    </row>
    <row r="985" spans="1:1" x14ac:dyDescent="0.2">
      <c r="A985"/>
    </row>
    <row r="986" spans="1:1" x14ac:dyDescent="0.2">
      <c r="A986"/>
    </row>
    <row r="987" spans="1:1" x14ac:dyDescent="0.2">
      <c r="A987"/>
    </row>
    <row r="988" spans="1:1" x14ac:dyDescent="0.2">
      <c r="A988"/>
    </row>
    <row r="989" spans="1:1" x14ac:dyDescent="0.2">
      <c r="A989"/>
    </row>
    <row r="990" spans="1:1" x14ac:dyDescent="0.2">
      <c r="A990"/>
    </row>
    <row r="991" spans="1:1" x14ac:dyDescent="0.2">
      <c r="A991"/>
    </row>
    <row r="992" spans="1:1" x14ac:dyDescent="0.2">
      <c r="A992"/>
    </row>
    <row r="993" spans="1:1" x14ac:dyDescent="0.2">
      <c r="A993"/>
    </row>
    <row r="994" spans="1:1" x14ac:dyDescent="0.2">
      <c r="A994"/>
    </row>
    <row r="995" spans="1:1" x14ac:dyDescent="0.2">
      <c r="A995"/>
    </row>
    <row r="996" spans="1:1" x14ac:dyDescent="0.2">
      <c r="A996"/>
    </row>
    <row r="997" spans="1:1" x14ac:dyDescent="0.2">
      <c r="A997"/>
    </row>
    <row r="998" spans="1:1" x14ac:dyDescent="0.2">
      <c r="A998"/>
    </row>
    <row r="999" spans="1:1" x14ac:dyDescent="0.2">
      <c r="A999"/>
    </row>
    <row r="1000" spans="1:1" x14ac:dyDescent="0.2">
      <c r="A1000"/>
    </row>
    <row r="1001" spans="1:1" x14ac:dyDescent="0.2">
      <c r="A1001"/>
    </row>
    <row r="1002" spans="1:1" x14ac:dyDescent="0.2">
      <c r="A1002"/>
    </row>
    <row r="1003" spans="1:1" x14ac:dyDescent="0.2">
      <c r="A1003"/>
    </row>
    <row r="1004" spans="1:1" x14ac:dyDescent="0.2">
      <c r="A1004"/>
    </row>
    <row r="1005" spans="1:1" x14ac:dyDescent="0.2">
      <c r="A1005"/>
    </row>
    <row r="1006" spans="1:1" x14ac:dyDescent="0.2">
      <c r="A1006"/>
    </row>
    <row r="1007" spans="1:1" x14ac:dyDescent="0.2">
      <c r="A1007"/>
    </row>
    <row r="1008" spans="1:1" x14ac:dyDescent="0.2">
      <c r="A1008"/>
    </row>
    <row r="1009" spans="1:1" x14ac:dyDescent="0.2">
      <c r="A1009"/>
    </row>
    <row r="1010" spans="1:1" x14ac:dyDescent="0.2">
      <c r="A1010"/>
    </row>
    <row r="1011" spans="1:1" x14ac:dyDescent="0.2">
      <c r="A1011"/>
    </row>
    <row r="1012" spans="1:1" x14ac:dyDescent="0.2">
      <c r="A1012"/>
    </row>
    <row r="1013" spans="1:1" x14ac:dyDescent="0.2">
      <c r="A1013"/>
    </row>
    <row r="1014" spans="1:1" x14ac:dyDescent="0.2">
      <c r="A1014"/>
    </row>
    <row r="1015" spans="1:1" x14ac:dyDescent="0.2">
      <c r="A1015"/>
    </row>
    <row r="1016" spans="1:1" x14ac:dyDescent="0.2">
      <c r="A1016"/>
    </row>
    <row r="1017" spans="1:1" x14ac:dyDescent="0.2">
      <c r="A1017"/>
    </row>
    <row r="1018" spans="1:1" x14ac:dyDescent="0.2">
      <c r="A1018"/>
    </row>
    <row r="1019" spans="1:1" x14ac:dyDescent="0.2">
      <c r="A1019"/>
    </row>
    <row r="1020" spans="1:1" x14ac:dyDescent="0.2">
      <c r="A1020"/>
    </row>
    <row r="1021" spans="1:1" x14ac:dyDescent="0.2">
      <c r="A1021"/>
    </row>
    <row r="1022" spans="1:1" x14ac:dyDescent="0.2">
      <c r="A1022"/>
    </row>
    <row r="1023" spans="1:1" x14ac:dyDescent="0.2">
      <c r="A1023"/>
    </row>
    <row r="1024" spans="1:1" x14ac:dyDescent="0.2">
      <c r="A1024"/>
    </row>
    <row r="1025" spans="1:1" x14ac:dyDescent="0.2">
      <c r="A1025"/>
    </row>
    <row r="1026" spans="1:1" x14ac:dyDescent="0.2">
      <c r="A1026"/>
    </row>
    <row r="1027" spans="1:1" x14ac:dyDescent="0.2">
      <c r="A1027"/>
    </row>
    <row r="1028" spans="1:1" x14ac:dyDescent="0.2">
      <c r="A1028"/>
    </row>
    <row r="1029" spans="1:1" x14ac:dyDescent="0.2">
      <c r="A1029"/>
    </row>
    <row r="1030" spans="1:1" x14ac:dyDescent="0.2">
      <c r="A1030"/>
    </row>
    <row r="1031" spans="1:1" x14ac:dyDescent="0.2">
      <c r="A1031"/>
    </row>
    <row r="1032" spans="1:1" x14ac:dyDescent="0.2">
      <c r="A1032"/>
    </row>
    <row r="1033" spans="1:1" x14ac:dyDescent="0.2">
      <c r="A1033"/>
    </row>
    <row r="1034" spans="1:1" x14ac:dyDescent="0.2">
      <c r="A1034"/>
    </row>
    <row r="1035" spans="1:1" x14ac:dyDescent="0.2">
      <c r="A1035"/>
    </row>
    <row r="1036" spans="1:1" x14ac:dyDescent="0.2">
      <c r="A1036"/>
    </row>
    <row r="1037" spans="1:1" x14ac:dyDescent="0.2">
      <c r="A1037"/>
    </row>
    <row r="1038" spans="1:1" x14ac:dyDescent="0.2">
      <c r="A1038"/>
    </row>
    <row r="1039" spans="1:1" x14ac:dyDescent="0.2">
      <c r="A1039"/>
    </row>
    <row r="1040" spans="1:1" x14ac:dyDescent="0.2">
      <c r="A1040"/>
    </row>
    <row r="1041" spans="1:1" x14ac:dyDescent="0.2">
      <c r="A1041"/>
    </row>
    <row r="1042" spans="1:1" x14ac:dyDescent="0.2">
      <c r="A1042"/>
    </row>
    <row r="1043" spans="1:1" x14ac:dyDescent="0.2">
      <c r="A1043"/>
    </row>
    <row r="1044" spans="1:1" x14ac:dyDescent="0.2">
      <c r="A1044"/>
    </row>
    <row r="1045" spans="1:1" x14ac:dyDescent="0.2">
      <c r="A1045"/>
    </row>
    <row r="1046" spans="1:1" x14ac:dyDescent="0.2">
      <c r="A1046"/>
    </row>
    <row r="1047" spans="1:1" x14ac:dyDescent="0.2">
      <c r="A1047"/>
    </row>
    <row r="1048" spans="1:1" x14ac:dyDescent="0.2">
      <c r="A1048"/>
    </row>
    <row r="1049" spans="1:1" x14ac:dyDescent="0.2">
      <c r="A1049"/>
    </row>
    <row r="1050" spans="1:1" x14ac:dyDescent="0.2">
      <c r="A1050"/>
    </row>
    <row r="1051" spans="1:1" x14ac:dyDescent="0.2">
      <c r="A1051"/>
    </row>
    <row r="1052" spans="1:1" x14ac:dyDescent="0.2">
      <c r="A1052"/>
    </row>
    <row r="1053" spans="1:1" x14ac:dyDescent="0.2">
      <c r="A1053"/>
    </row>
    <row r="1054" spans="1:1" x14ac:dyDescent="0.2">
      <c r="A1054"/>
    </row>
    <row r="1055" spans="1:1" x14ac:dyDescent="0.2">
      <c r="A1055"/>
    </row>
    <row r="1056" spans="1:1" x14ac:dyDescent="0.2">
      <c r="A1056"/>
    </row>
    <row r="1057" spans="1:1" x14ac:dyDescent="0.2">
      <c r="A1057"/>
    </row>
    <row r="1058" spans="1:1" x14ac:dyDescent="0.2">
      <c r="A1058"/>
    </row>
    <row r="1059" spans="1:1" x14ac:dyDescent="0.2">
      <c r="A1059"/>
    </row>
    <row r="1060" spans="1:1" x14ac:dyDescent="0.2">
      <c r="A1060"/>
    </row>
    <row r="1061" spans="1:1" x14ac:dyDescent="0.2">
      <c r="A1061"/>
    </row>
    <row r="1062" spans="1:1" x14ac:dyDescent="0.2">
      <c r="A1062"/>
    </row>
    <row r="1063" spans="1:1" x14ac:dyDescent="0.2">
      <c r="A1063"/>
    </row>
    <row r="1064" spans="1:1" x14ac:dyDescent="0.2">
      <c r="A1064"/>
    </row>
    <row r="1065" spans="1:1" x14ac:dyDescent="0.2">
      <c r="A1065"/>
    </row>
    <row r="1066" spans="1:1" x14ac:dyDescent="0.2">
      <c r="A1066"/>
    </row>
    <row r="1067" spans="1:1" x14ac:dyDescent="0.2">
      <c r="A1067"/>
    </row>
    <row r="1068" spans="1:1" x14ac:dyDescent="0.2">
      <c r="A1068"/>
    </row>
    <row r="1069" spans="1:1" x14ac:dyDescent="0.2">
      <c r="A1069"/>
    </row>
    <row r="1070" spans="1:1" x14ac:dyDescent="0.2">
      <c r="A1070"/>
    </row>
    <row r="1071" spans="1:1" x14ac:dyDescent="0.2">
      <c r="A1071"/>
    </row>
    <row r="1072" spans="1:1" x14ac:dyDescent="0.2">
      <c r="A1072"/>
    </row>
    <row r="1073" spans="1:1" x14ac:dyDescent="0.2">
      <c r="A1073"/>
    </row>
    <row r="1074" spans="1:1" x14ac:dyDescent="0.2">
      <c r="A1074"/>
    </row>
    <row r="1075" spans="1:1" x14ac:dyDescent="0.2">
      <c r="A1075"/>
    </row>
    <row r="1076" spans="1:1" x14ac:dyDescent="0.2">
      <c r="A1076"/>
    </row>
    <row r="1077" spans="1:1" x14ac:dyDescent="0.2">
      <c r="A1077"/>
    </row>
    <row r="1078" spans="1:1" x14ac:dyDescent="0.2">
      <c r="A1078"/>
    </row>
    <row r="1079" spans="1:1" x14ac:dyDescent="0.2">
      <c r="A1079"/>
    </row>
    <row r="1080" spans="1:1" x14ac:dyDescent="0.2">
      <c r="A1080"/>
    </row>
    <row r="1081" spans="1:1" x14ac:dyDescent="0.2">
      <c r="A1081"/>
    </row>
    <row r="1082" spans="1:1" x14ac:dyDescent="0.2">
      <c r="A1082"/>
    </row>
    <row r="1083" spans="1:1" x14ac:dyDescent="0.2">
      <c r="A1083"/>
    </row>
    <row r="1084" spans="1:1" x14ac:dyDescent="0.2">
      <c r="A1084"/>
    </row>
    <row r="1085" spans="1:1" x14ac:dyDescent="0.2">
      <c r="A1085"/>
    </row>
    <row r="1086" spans="1:1" x14ac:dyDescent="0.2">
      <c r="A1086"/>
    </row>
    <row r="1087" spans="1:1" x14ac:dyDescent="0.2">
      <c r="A1087"/>
    </row>
    <row r="1088" spans="1:1" x14ac:dyDescent="0.2">
      <c r="A1088"/>
    </row>
    <row r="1089" spans="1:1" x14ac:dyDescent="0.2">
      <c r="A1089"/>
    </row>
    <row r="1090" spans="1:1" x14ac:dyDescent="0.2">
      <c r="A1090"/>
    </row>
    <row r="1091" spans="1:1" x14ac:dyDescent="0.2">
      <c r="A1091"/>
    </row>
    <row r="1092" spans="1:1" x14ac:dyDescent="0.2">
      <c r="A1092"/>
    </row>
    <row r="1093" spans="1:1" x14ac:dyDescent="0.2">
      <c r="A1093"/>
    </row>
    <row r="1094" spans="1:1" x14ac:dyDescent="0.2">
      <c r="A1094"/>
    </row>
    <row r="1095" spans="1:1" x14ac:dyDescent="0.2">
      <c r="A1095"/>
    </row>
    <row r="1096" spans="1:1" x14ac:dyDescent="0.2">
      <c r="A1096"/>
    </row>
    <row r="1097" spans="1:1" x14ac:dyDescent="0.2">
      <c r="A1097"/>
    </row>
    <row r="1098" spans="1:1" x14ac:dyDescent="0.2">
      <c r="A1098"/>
    </row>
    <row r="1099" spans="1:1" x14ac:dyDescent="0.2">
      <c r="A1099"/>
    </row>
    <row r="1100" spans="1:1" x14ac:dyDescent="0.2">
      <c r="A1100"/>
    </row>
    <row r="1101" spans="1:1" x14ac:dyDescent="0.2">
      <c r="A1101"/>
    </row>
    <row r="1102" spans="1:1" x14ac:dyDescent="0.2">
      <c r="A1102"/>
    </row>
    <row r="1103" spans="1:1" x14ac:dyDescent="0.2">
      <c r="A1103"/>
    </row>
    <row r="1104" spans="1:1" x14ac:dyDescent="0.2">
      <c r="A1104"/>
    </row>
    <row r="1105" spans="1:1" x14ac:dyDescent="0.2">
      <c r="A1105"/>
    </row>
    <row r="1106" spans="1:1" x14ac:dyDescent="0.2">
      <c r="A1106"/>
    </row>
    <row r="1107" spans="1:1" x14ac:dyDescent="0.2">
      <c r="A1107"/>
    </row>
    <row r="1108" spans="1:1" x14ac:dyDescent="0.2">
      <c r="A1108"/>
    </row>
    <row r="1109" spans="1:1" x14ac:dyDescent="0.2">
      <c r="A1109"/>
    </row>
    <row r="1110" spans="1:1" x14ac:dyDescent="0.2">
      <c r="A1110"/>
    </row>
    <row r="1111" spans="1:1" x14ac:dyDescent="0.2">
      <c r="A1111"/>
    </row>
    <row r="1112" spans="1:1" x14ac:dyDescent="0.2">
      <c r="A1112"/>
    </row>
    <row r="1113" spans="1:1" x14ac:dyDescent="0.2">
      <c r="A1113"/>
    </row>
    <row r="1114" spans="1:1" x14ac:dyDescent="0.2">
      <c r="A1114"/>
    </row>
    <row r="1115" spans="1:1" x14ac:dyDescent="0.2">
      <c r="A1115"/>
    </row>
    <row r="1116" spans="1:1" x14ac:dyDescent="0.2">
      <c r="A1116"/>
    </row>
    <row r="1117" spans="1:1" x14ac:dyDescent="0.2">
      <c r="A1117"/>
    </row>
    <row r="1118" spans="1:1" x14ac:dyDescent="0.2">
      <c r="A1118"/>
    </row>
    <row r="1119" spans="1:1" x14ac:dyDescent="0.2">
      <c r="A1119"/>
    </row>
    <row r="1120" spans="1:1" x14ac:dyDescent="0.2">
      <c r="A1120"/>
    </row>
    <row r="1121" spans="1:1" x14ac:dyDescent="0.2">
      <c r="A1121"/>
    </row>
    <row r="1122" spans="1:1" x14ac:dyDescent="0.2">
      <c r="A1122"/>
    </row>
    <row r="1123" spans="1:1" x14ac:dyDescent="0.2">
      <c r="A1123"/>
    </row>
    <row r="1124" spans="1:1" x14ac:dyDescent="0.2">
      <c r="A1124"/>
    </row>
    <row r="1125" spans="1:1" x14ac:dyDescent="0.2">
      <c r="A1125"/>
    </row>
    <row r="1126" spans="1:1" x14ac:dyDescent="0.2">
      <c r="A1126"/>
    </row>
    <row r="1127" spans="1:1" x14ac:dyDescent="0.2">
      <c r="A1127"/>
    </row>
    <row r="1128" spans="1:1" x14ac:dyDescent="0.2">
      <c r="A1128"/>
    </row>
    <row r="1129" spans="1:1" x14ac:dyDescent="0.2">
      <c r="A1129"/>
    </row>
    <row r="1130" spans="1:1" x14ac:dyDescent="0.2">
      <c r="A1130"/>
    </row>
    <row r="1131" spans="1:1" x14ac:dyDescent="0.2">
      <c r="A1131"/>
    </row>
    <row r="1132" spans="1:1" x14ac:dyDescent="0.2">
      <c r="A1132"/>
    </row>
    <row r="1133" spans="1:1" x14ac:dyDescent="0.2">
      <c r="A1133"/>
    </row>
    <row r="1134" spans="1:1" x14ac:dyDescent="0.2">
      <c r="A1134"/>
    </row>
    <row r="1135" spans="1:1" x14ac:dyDescent="0.2">
      <c r="A1135"/>
    </row>
    <row r="1136" spans="1:1" x14ac:dyDescent="0.2">
      <c r="A1136"/>
    </row>
    <row r="1137" spans="1:1" x14ac:dyDescent="0.2">
      <c r="A1137"/>
    </row>
    <row r="1138" spans="1:1" x14ac:dyDescent="0.2">
      <c r="A1138"/>
    </row>
    <row r="1139" spans="1:1" x14ac:dyDescent="0.2">
      <c r="A1139"/>
    </row>
    <row r="1140" spans="1:1" x14ac:dyDescent="0.2">
      <c r="A1140"/>
    </row>
    <row r="1141" spans="1:1" x14ac:dyDescent="0.2">
      <c r="A1141"/>
    </row>
    <row r="1142" spans="1:1" x14ac:dyDescent="0.2">
      <c r="A1142"/>
    </row>
    <row r="1143" spans="1:1" x14ac:dyDescent="0.2">
      <c r="A1143"/>
    </row>
    <row r="1144" spans="1:1" x14ac:dyDescent="0.2">
      <c r="A1144"/>
    </row>
    <row r="1145" spans="1:1" x14ac:dyDescent="0.2">
      <c r="A1145"/>
    </row>
    <row r="1146" spans="1:1" x14ac:dyDescent="0.2">
      <c r="A1146"/>
    </row>
    <row r="1147" spans="1:1" x14ac:dyDescent="0.2">
      <c r="A1147"/>
    </row>
    <row r="1148" spans="1:1" x14ac:dyDescent="0.2">
      <c r="A1148"/>
    </row>
    <row r="1149" spans="1:1" x14ac:dyDescent="0.2">
      <c r="A1149"/>
    </row>
    <row r="1150" spans="1:1" x14ac:dyDescent="0.2">
      <c r="A1150"/>
    </row>
    <row r="1151" spans="1:1" x14ac:dyDescent="0.2">
      <c r="A1151"/>
    </row>
    <row r="1152" spans="1:1" x14ac:dyDescent="0.2">
      <c r="A1152"/>
    </row>
    <row r="1153" spans="1:1" x14ac:dyDescent="0.2">
      <c r="A1153"/>
    </row>
    <row r="1154" spans="1:1" x14ac:dyDescent="0.2">
      <c r="A1154"/>
    </row>
    <row r="1155" spans="1:1" x14ac:dyDescent="0.2">
      <c r="A1155"/>
    </row>
    <row r="1156" spans="1:1" x14ac:dyDescent="0.2">
      <c r="A1156"/>
    </row>
    <row r="1157" spans="1:1" x14ac:dyDescent="0.2">
      <c r="A1157"/>
    </row>
    <row r="1158" spans="1:1" x14ac:dyDescent="0.2">
      <c r="A1158"/>
    </row>
    <row r="1159" spans="1:1" x14ac:dyDescent="0.2">
      <c r="A1159"/>
    </row>
    <row r="1160" spans="1:1" x14ac:dyDescent="0.2">
      <c r="A1160"/>
    </row>
    <row r="1161" spans="1:1" x14ac:dyDescent="0.2">
      <c r="A1161"/>
    </row>
    <row r="1162" spans="1:1" x14ac:dyDescent="0.2">
      <c r="A1162"/>
    </row>
    <row r="1163" spans="1:1" x14ac:dyDescent="0.2">
      <c r="A1163"/>
    </row>
    <row r="1164" spans="1:1" x14ac:dyDescent="0.2">
      <c r="A1164"/>
    </row>
    <row r="1165" spans="1:1" x14ac:dyDescent="0.2">
      <c r="A1165"/>
    </row>
    <row r="1166" spans="1:1" x14ac:dyDescent="0.2">
      <c r="A1166"/>
    </row>
    <row r="1167" spans="1:1" x14ac:dyDescent="0.2">
      <c r="A1167"/>
    </row>
    <row r="1168" spans="1:1" x14ac:dyDescent="0.2">
      <c r="A1168"/>
    </row>
    <row r="1169" spans="1:1" x14ac:dyDescent="0.2">
      <c r="A1169"/>
    </row>
    <row r="1170" spans="1:1" x14ac:dyDescent="0.2">
      <c r="A1170"/>
    </row>
    <row r="1171" spans="1:1" x14ac:dyDescent="0.2">
      <c r="A1171"/>
    </row>
    <row r="1172" spans="1:1" x14ac:dyDescent="0.2">
      <c r="A1172"/>
    </row>
    <row r="1173" spans="1:1" x14ac:dyDescent="0.2">
      <c r="A1173"/>
    </row>
    <row r="1174" spans="1:1" x14ac:dyDescent="0.2">
      <c r="A1174"/>
    </row>
    <row r="1175" spans="1:1" x14ac:dyDescent="0.2">
      <c r="A1175"/>
    </row>
    <row r="1176" spans="1:1" x14ac:dyDescent="0.2">
      <c r="A1176"/>
    </row>
    <row r="1177" spans="1:1" x14ac:dyDescent="0.2">
      <c r="A1177"/>
    </row>
    <row r="1178" spans="1:1" x14ac:dyDescent="0.2">
      <c r="A1178"/>
    </row>
    <row r="1179" spans="1:1" x14ac:dyDescent="0.2">
      <c r="A1179"/>
    </row>
    <row r="1180" spans="1:1" x14ac:dyDescent="0.2">
      <c r="A1180"/>
    </row>
    <row r="1181" spans="1:1" x14ac:dyDescent="0.2">
      <c r="A1181"/>
    </row>
    <row r="1182" spans="1:1" x14ac:dyDescent="0.2">
      <c r="A1182"/>
    </row>
    <row r="1183" spans="1:1" x14ac:dyDescent="0.2">
      <c r="A1183"/>
    </row>
    <row r="1184" spans="1:1" x14ac:dyDescent="0.2">
      <c r="A1184"/>
    </row>
    <row r="1185" spans="1:1" x14ac:dyDescent="0.2">
      <c r="A1185"/>
    </row>
    <row r="1186" spans="1:1" x14ac:dyDescent="0.2">
      <c r="A1186"/>
    </row>
    <row r="1187" spans="1:1" x14ac:dyDescent="0.2">
      <c r="A1187"/>
    </row>
    <row r="1188" spans="1:1" x14ac:dyDescent="0.2">
      <c r="A1188"/>
    </row>
    <row r="1189" spans="1:1" x14ac:dyDescent="0.2">
      <c r="A1189"/>
    </row>
    <row r="1190" spans="1:1" x14ac:dyDescent="0.2">
      <c r="A1190"/>
    </row>
    <row r="1191" spans="1:1" x14ac:dyDescent="0.2">
      <c r="A1191"/>
    </row>
    <row r="1192" spans="1:1" x14ac:dyDescent="0.2">
      <c r="A1192"/>
    </row>
    <row r="1193" spans="1:1" x14ac:dyDescent="0.2">
      <c r="A1193"/>
    </row>
    <row r="1194" spans="1:1" x14ac:dyDescent="0.2">
      <c r="A1194"/>
    </row>
    <row r="1195" spans="1:1" x14ac:dyDescent="0.2">
      <c r="A1195"/>
    </row>
    <row r="1196" spans="1:1" x14ac:dyDescent="0.2">
      <c r="A1196"/>
    </row>
    <row r="1197" spans="1:1" x14ac:dyDescent="0.2">
      <c r="A1197"/>
    </row>
    <row r="1198" spans="1:1" x14ac:dyDescent="0.2">
      <c r="A1198"/>
    </row>
    <row r="1199" spans="1:1" x14ac:dyDescent="0.2">
      <c r="A1199"/>
    </row>
    <row r="1200" spans="1:1" x14ac:dyDescent="0.2">
      <c r="A1200"/>
    </row>
    <row r="1201" spans="1:1" x14ac:dyDescent="0.2">
      <c r="A1201"/>
    </row>
    <row r="1202" spans="1:1" x14ac:dyDescent="0.2">
      <c r="A1202"/>
    </row>
    <row r="1203" spans="1:1" x14ac:dyDescent="0.2">
      <c r="A1203"/>
    </row>
    <row r="1204" spans="1:1" x14ac:dyDescent="0.2">
      <c r="A1204"/>
    </row>
    <row r="1205" spans="1:1" x14ac:dyDescent="0.2">
      <c r="A1205"/>
    </row>
    <row r="1206" spans="1:1" x14ac:dyDescent="0.2">
      <c r="A1206"/>
    </row>
    <row r="1207" spans="1:1" x14ac:dyDescent="0.2">
      <c r="A1207"/>
    </row>
    <row r="1208" spans="1:1" x14ac:dyDescent="0.2">
      <c r="A1208"/>
    </row>
    <row r="1209" spans="1:1" x14ac:dyDescent="0.2">
      <c r="A1209"/>
    </row>
    <row r="1210" spans="1:1" x14ac:dyDescent="0.2">
      <c r="A1210"/>
    </row>
    <row r="1211" spans="1:1" x14ac:dyDescent="0.2">
      <c r="A1211"/>
    </row>
    <row r="1212" spans="1:1" x14ac:dyDescent="0.2">
      <c r="A1212"/>
    </row>
    <row r="1213" spans="1:1" x14ac:dyDescent="0.2">
      <c r="A1213"/>
    </row>
    <row r="1214" spans="1:1" x14ac:dyDescent="0.2">
      <c r="A1214"/>
    </row>
    <row r="1215" spans="1:1" x14ac:dyDescent="0.2">
      <c r="A1215"/>
    </row>
    <row r="1216" spans="1:1" x14ac:dyDescent="0.2">
      <c r="A1216"/>
    </row>
    <row r="1217" spans="1:1" x14ac:dyDescent="0.2">
      <c r="A1217"/>
    </row>
    <row r="1218" spans="1:1" x14ac:dyDescent="0.2">
      <c r="A1218"/>
    </row>
    <row r="1219" spans="1:1" x14ac:dyDescent="0.2">
      <c r="A1219"/>
    </row>
    <row r="1220" spans="1:1" x14ac:dyDescent="0.2">
      <c r="A1220"/>
    </row>
    <row r="1221" spans="1:1" x14ac:dyDescent="0.2">
      <c r="A1221"/>
    </row>
    <row r="1222" spans="1:1" x14ac:dyDescent="0.2">
      <c r="A1222"/>
    </row>
    <row r="1223" spans="1:1" x14ac:dyDescent="0.2">
      <c r="A1223"/>
    </row>
    <row r="1224" spans="1:1" x14ac:dyDescent="0.2">
      <c r="A1224"/>
    </row>
    <row r="1225" spans="1:1" x14ac:dyDescent="0.2">
      <c r="A1225"/>
    </row>
    <row r="1226" spans="1:1" x14ac:dyDescent="0.2">
      <c r="A1226"/>
    </row>
    <row r="1227" spans="1:1" x14ac:dyDescent="0.2">
      <c r="A1227"/>
    </row>
    <row r="1228" spans="1:1" x14ac:dyDescent="0.2">
      <c r="A1228"/>
    </row>
    <row r="1229" spans="1:1" x14ac:dyDescent="0.2">
      <c r="A1229"/>
    </row>
    <row r="1230" spans="1:1" x14ac:dyDescent="0.2">
      <c r="A1230"/>
    </row>
    <row r="1231" spans="1:1" x14ac:dyDescent="0.2">
      <c r="A1231"/>
    </row>
    <row r="1232" spans="1:1" x14ac:dyDescent="0.2">
      <c r="A1232"/>
    </row>
    <row r="1233" spans="1:1" x14ac:dyDescent="0.2">
      <c r="A1233"/>
    </row>
    <row r="1234" spans="1:1" x14ac:dyDescent="0.2">
      <c r="A1234"/>
    </row>
    <row r="1235" spans="1:1" x14ac:dyDescent="0.2">
      <c r="A1235"/>
    </row>
    <row r="1236" spans="1:1" x14ac:dyDescent="0.2">
      <c r="A1236"/>
    </row>
    <row r="1237" spans="1:1" x14ac:dyDescent="0.2">
      <c r="A1237"/>
    </row>
    <row r="1238" spans="1:1" x14ac:dyDescent="0.2">
      <c r="A1238"/>
    </row>
    <row r="1239" spans="1:1" x14ac:dyDescent="0.2">
      <c r="A1239"/>
    </row>
    <row r="1240" spans="1:1" x14ac:dyDescent="0.2">
      <c r="A1240"/>
    </row>
    <row r="1241" spans="1:1" x14ac:dyDescent="0.2">
      <c r="A1241"/>
    </row>
    <row r="1242" spans="1:1" x14ac:dyDescent="0.2">
      <c r="A1242"/>
    </row>
    <row r="1243" spans="1:1" x14ac:dyDescent="0.2">
      <c r="A1243"/>
    </row>
    <row r="1244" spans="1:1" x14ac:dyDescent="0.2">
      <c r="A1244"/>
    </row>
    <row r="1245" spans="1:1" x14ac:dyDescent="0.2">
      <c r="A1245"/>
    </row>
    <row r="1246" spans="1:1" x14ac:dyDescent="0.2">
      <c r="A1246"/>
    </row>
    <row r="1247" spans="1:1" x14ac:dyDescent="0.2">
      <c r="A1247"/>
    </row>
    <row r="1248" spans="1:1" x14ac:dyDescent="0.2">
      <c r="A1248"/>
    </row>
    <row r="1249" spans="1:1" x14ac:dyDescent="0.2">
      <c r="A1249"/>
    </row>
    <row r="1250" spans="1:1" x14ac:dyDescent="0.2">
      <c r="A1250"/>
    </row>
    <row r="1251" spans="1:1" x14ac:dyDescent="0.2">
      <c r="A1251"/>
    </row>
    <row r="1252" spans="1:1" x14ac:dyDescent="0.2">
      <c r="A1252"/>
    </row>
    <row r="1253" spans="1:1" x14ac:dyDescent="0.2">
      <c r="A1253"/>
    </row>
    <row r="1254" spans="1:1" x14ac:dyDescent="0.2">
      <c r="A1254"/>
    </row>
    <row r="1255" spans="1:1" x14ac:dyDescent="0.2">
      <c r="A1255"/>
    </row>
    <row r="1256" spans="1:1" x14ac:dyDescent="0.2">
      <c r="A1256"/>
    </row>
    <row r="1257" spans="1:1" x14ac:dyDescent="0.2">
      <c r="A1257"/>
    </row>
    <row r="1258" spans="1:1" x14ac:dyDescent="0.2">
      <c r="A1258"/>
    </row>
    <row r="1259" spans="1:1" x14ac:dyDescent="0.2">
      <c r="A1259"/>
    </row>
    <row r="1260" spans="1:1" x14ac:dyDescent="0.2">
      <c r="A1260"/>
    </row>
    <row r="1261" spans="1:1" x14ac:dyDescent="0.2">
      <c r="A1261"/>
    </row>
    <row r="1262" spans="1:1" x14ac:dyDescent="0.2">
      <c r="A1262"/>
    </row>
    <row r="1263" spans="1:1" x14ac:dyDescent="0.2">
      <c r="A1263"/>
    </row>
    <row r="1264" spans="1:1" x14ac:dyDescent="0.2">
      <c r="A1264"/>
    </row>
    <row r="1265" spans="1:1" x14ac:dyDescent="0.2">
      <c r="A1265"/>
    </row>
    <row r="1266" spans="1:1" x14ac:dyDescent="0.2">
      <c r="A1266"/>
    </row>
    <row r="1267" spans="1:1" x14ac:dyDescent="0.2">
      <c r="A1267"/>
    </row>
    <row r="1268" spans="1:1" x14ac:dyDescent="0.2">
      <c r="A1268"/>
    </row>
    <row r="1269" spans="1:1" x14ac:dyDescent="0.2">
      <c r="A1269"/>
    </row>
    <row r="1270" spans="1:1" x14ac:dyDescent="0.2">
      <c r="A1270"/>
    </row>
    <row r="1271" spans="1:1" x14ac:dyDescent="0.2">
      <c r="A1271"/>
    </row>
    <row r="1272" spans="1:1" x14ac:dyDescent="0.2">
      <c r="A1272"/>
    </row>
    <row r="1273" spans="1:1" x14ac:dyDescent="0.2">
      <c r="A1273"/>
    </row>
    <row r="1274" spans="1:1" x14ac:dyDescent="0.2">
      <c r="A1274"/>
    </row>
    <row r="1275" spans="1:1" x14ac:dyDescent="0.2">
      <c r="A1275"/>
    </row>
    <row r="1276" spans="1:1" x14ac:dyDescent="0.2">
      <c r="A1276"/>
    </row>
    <row r="1277" spans="1:1" x14ac:dyDescent="0.2">
      <c r="A1277"/>
    </row>
    <row r="1278" spans="1:1" x14ac:dyDescent="0.2">
      <c r="A1278"/>
    </row>
    <row r="1279" spans="1:1" x14ac:dyDescent="0.2">
      <c r="A1279"/>
    </row>
    <row r="1280" spans="1:1" x14ac:dyDescent="0.2">
      <c r="A1280"/>
    </row>
    <row r="1281" spans="1:1" x14ac:dyDescent="0.2">
      <c r="A1281"/>
    </row>
    <row r="1282" spans="1:1" x14ac:dyDescent="0.2">
      <c r="A1282"/>
    </row>
    <row r="1283" spans="1:1" x14ac:dyDescent="0.2">
      <c r="A1283"/>
    </row>
    <row r="1284" spans="1:1" x14ac:dyDescent="0.2">
      <c r="A1284"/>
    </row>
    <row r="1285" spans="1:1" x14ac:dyDescent="0.2">
      <c r="A1285"/>
    </row>
    <row r="1286" spans="1:1" x14ac:dyDescent="0.2">
      <c r="A1286"/>
    </row>
    <row r="1287" spans="1:1" x14ac:dyDescent="0.2">
      <c r="A1287"/>
    </row>
    <row r="1288" spans="1:1" x14ac:dyDescent="0.2">
      <c r="A1288"/>
    </row>
    <row r="1289" spans="1:1" x14ac:dyDescent="0.2">
      <c r="A1289"/>
    </row>
    <row r="1290" spans="1:1" x14ac:dyDescent="0.2">
      <c r="A1290"/>
    </row>
    <row r="1291" spans="1:1" x14ac:dyDescent="0.2">
      <c r="A1291"/>
    </row>
    <row r="1292" spans="1:1" x14ac:dyDescent="0.2">
      <c r="A1292"/>
    </row>
    <row r="1293" spans="1:1" x14ac:dyDescent="0.2">
      <c r="A1293"/>
    </row>
    <row r="1294" spans="1:1" x14ac:dyDescent="0.2">
      <c r="A1294"/>
    </row>
    <row r="1295" spans="1:1" x14ac:dyDescent="0.2">
      <c r="A1295"/>
    </row>
    <row r="1296" spans="1:1" x14ac:dyDescent="0.2">
      <c r="A1296"/>
    </row>
    <row r="1297" spans="1:1" x14ac:dyDescent="0.2">
      <c r="A1297"/>
    </row>
    <row r="1298" spans="1:1" x14ac:dyDescent="0.2">
      <c r="A1298"/>
    </row>
    <row r="1299" spans="1:1" x14ac:dyDescent="0.2">
      <c r="A1299"/>
    </row>
    <row r="1300" spans="1:1" x14ac:dyDescent="0.2">
      <c r="A1300"/>
    </row>
    <row r="1301" spans="1:1" x14ac:dyDescent="0.2">
      <c r="A1301"/>
    </row>
    <row r="1302" spans="1:1" x14ac:dyDescent="0.2">
      <c r="A1302"/>
    </row>
    <row r="1303" spans="1:1" x14ac:dyDescent="0.2">
      <c r="A1303"/>
    </row>
    <row r="1304" spans="1:1" x14ac:dyDescent="0.2">
      <c r="A1304"/>
    </row>
    <row r="1305" spans="1:1" x14ac:dyDescent="0.2">
      <c r="A1305"/>
    </row>
    <row r="1306" spans="1:1" x14ac:dyDescent="0.2">
      <c r="A1306"/>
    </row>
    <row r="1307" spans="1:1" x14ac:dyDescent="0.2">
      <c r="A1307"/>
    </row>
    <row r="1308" spans="1:1" x14ac:dyDescent="0.2">
      <c r="A1308"/>
    </row>
    <row r="1309" spans="1:1" x14ac:dyDescent="0.2">
      <c r="A1309"/>
    </row>
    <row r="1310" spans="1:1" x14ac:dyDescent="0.2">
      <c r="A1310"/>
    </row>
    <row r="1311" spans="1:1" x14ac:dyDescent="0.2">
      <c r="A1311"/>
    </row>
    <row r="1312" spans="1:1" x14ac:dyDescent="0.2">
      <c r="A1312"/>
    </row>
    <row r="1313" spans="1:1" x14ac:dyDescent="0.2">
      <c r="A1313"/>
    </row>
    <row r="1314" spans="1:1" x14ac:dyDescent="0.2">
      <c r="A1314"/>
    </row>
    <row r="1315" spans="1:1" x14ac:dyDescent="0.2">
      <c r="A1315"/>
    </row>
    <row r="1316" spans="1:1" x14ac:dyDescent="0.2">
      <c r="A1316"/>
    </row>
    <row r="1317" spans="1:1" x14ac:dyDescent="0.2">
      <c r="A1317"/>
    </row>
    <row r="1318" spans="1:1" x14ac:dyDescent="0.2">
      <c r="A1318"/>
    </row>
    <row r="1319" spans="1:1" x14ac:dyDescent="0.2">
      <c r="A1319"/>
    </row>
    <row r="1320" spans="1:1" x14ac:dyDescent="0.2">
      <c r="A1320"/>
    </row>
    <row r="1321" spans="1:1" x14ac:dyDescent="0.2">
      <c r="A1321"/>
    </row>
    <row r="1322" spans="1:1" x14ac:dyDescent="0.2">
      <c r="A1322"/>
    </row>
    <row r="1323" spans="1:1" x14ac:dyDescent="0.2">
      <c r="A1323"/>
    </row>
    <row r="1324" spans="1:1" x14ac:dyDescent="0.2">
      <c r="A1324"/>
    </row>
    <row r="1325" spans="1:1" x14ac:dyDescent="0.2">
      <c r="A1325"/>
    </row>
    <row r="1326" spans="1:1" x14ac:dyDescent="0.2">
      <c r="A1326"/>
    </row>
    <row r="1327" spans="1:1" x14ac:dyDescent="0.2">
      <c r="A1327"/>
    </row>
    <row r="1328" spans="1:1" x14ac:dyDescent="0.2">
      <c r="A1328"/>
    </row>
    <row r="1329" spans="1:1" x14ac:dyDescent="0.2">
      <c r="A1329"/>
    </row>
    <row r="1330" spans="1:1" x14ac:dyDescent="0.2">
      <c r="A1330"/>
    </row>
    <row r="1331" spans="1:1" x14ac:dyDescent="0.2">
      <c r="A1331"/>
    </row>
    <row r="1332" spans="1:1" x14ac:dyDescent="0.2">
      <c r="A1332"/>
    </row>
    <row r="1333" spans="1:1" x14ac:dyDescent="0.2">
      <c r="A1333"/>
    </row>
    <row r="1334" spans="1:1" x14ac:dyDescent="0.2">
      <c r="A1334"/>
    </row>
    <row r="1335" spans="1:1" x14ac:dyDescent="0.2">
      <c r="A1335"/>
    </row>
    <row r="1336" spans="1:1" x14ac:dyDescent="0.2">
      <c r="A1336"/>
    </row>
    <row r="1337" spans="1:1" x14ac:dyDescent="0.2">
      <c r="A1337"/>
    </row>
    <row r="1338" spans="1:1" x14ac:dyDescent="0.2">
      <c r="A1338"/>
    </row>
    <row r="1339" spans="1:1" x14ac:dyDescent="0.2">
      <c r="A1339"/>
    </row>
    <row r="1340" spans="1:1" x14ac:dyDescent="0.2">
      <c r="A1340"/>
    </row>
    <row r="1341" spans="1:1" x14ac:dyDescent="0.2">
      <c r="A1341"/>
    </row>
    <row r="1342" spans="1:1" x14ac:dyDescent="0.2">
      <c r="A1342"/>
    </row>
    <row r="1343" spans="1:1" x14ac:dyDescent="0.2">
      <c r="A1343"/>
    </row>
    <row r="1344" spans="1:1" x14ac:dyDescent="0.2">
      <c r="A1344"/>
    </row>
    <row r="1345" spans="1:1" x14ac:dyDescent="0.2">
      <c r="A1345"/>
    </row>
    <row r="1346" spans="1:1" x14ac:dyDescent="0.2">
      <c r="A1346"/>
    </row>
    <row r="1347" spans="1:1" x14ac:dyDescent="0.2">
      <c r="A1347"/>
    </row>
    <row r="1348" spans="1:1" x14ac:dyDescent="0.2">
      <c r="A1348"/>
    </row>
    <row r="1349" spans="1:1" x14ac:dyDescent="0.2">
      <c r="A1349"/>
    </row>
    <row r="1350" spans="1:1" x14ac:dyDescent="0.2">
      <c r="A1350"/>
    </row>
    <row r="1351" spans="1:1" x14ac:dyDescent="0.2">
      <c r="A1351"/>
    </row>
    <row r="1352" spans="1:1" x14ac:dyDescent="0.2">
      <c r="A1352"/>
    </row>
    <row r="1353" spans="1:1" x14ac:dyDescent="0.2">
      <c r="A1353"/>
    </row>
    <row r="1354" spans="1:1" x14ac:dyDescent="0.2">
      <c r="A1354"/>
    </row>
    <row r="1355" spans="1:1" x14ac:dyDescent="0.2">
      <c r="A1355"/>
    </row>
    <row r="1356" spans="1:1" x14ac:dyDescent="0.2">
      <c r="A1356"/>
    </row>
    <row r="1357" spans="1:1" x14ac:dyDescent="0.2">
      <c r="A1357"/>
    </row>
    <row r="1358" spans="1:1" x14ac:dyDescent="0.2">
      <c r="A1358"/>
    </row>
    <row r="1359" spans="1:1" x14ac:dyDescent="0.2">
      <c r="A1359"/>
    </row>
    <row r="1360" spans="1:1" x14ac:dyDescent="0.2">
      <c r="A1360"/>
    </row>
    <row r="1361" spans="1:1" x14ac:dyDescent="0.2">
      <c r="A1361"/>
    </row>
    <row r="1362" spans="1:1" x14ac:dyDescent="0.2">
      <c r="A1362"/>
    </row>
    <row r="1363" spans="1:1" x14ac:dyDescent="0.2">
      <c r="A1363"/>
    </row>
    <row r="1364" spans="1:1" x14ac:dyDescent="0.2">
      <c r="A1364"/>
    </row>
    <row r="1365" spans="1:1" x14ac:dyDescent="0.2">
      <c r="A1365"/>
    </row>
    <row r="1366" spans="1:1" x14ac:dyDescent="0.2">
      <c r="A1366"/>
    </row>
    <row r="1367" spans="1:1" x14ac:dyDescent="0.2">
      <c r="A1367"/>
    </row>
    <row r="1368" spans="1:1" x14ac:dyDescent="0.2">
      <c r="A1368"/>
    </row>
    <row r="1369" spans="1:1" x14ac:dyDescent="0.2">
      <c r="A1369"/>
    </row>
    <row r="1370" spans="1:1" x14ac:dyDescent="0.2">
      <c r="A1370"/>
    </row>
    <row r="1371" spans="1:1" x14ac:dyDescent="0.2">
      <c r="A1371"/>
    </row>
    <row r="1372" spans="1:1" x14ac:dyDescent="0.2">
      <c r="A1372"/>
    </row>
    <row r="1373" spans="1:1" x14ac:dyDescent="0.2">
      <c r="A1373"/>
    </row>
    <row r="1374" spans="1:1" x14ac:dyDescent="0.2">
      <c r="A1374"/>
    </row>
    <row r="1375" spans="1:1" x14ac:dyDescent="0.2">
      <c r="A1375"/>
    </row>
    <row r="1376" spans="1:1" x14ac:dyDescent="0.2">
      <c r="A1376"/>
    </row>
    <row r="1377" spans="1:1" x14ac:dyDescent="0.2">
      <c r="A1377"/>
    </row>
    <row r="1378" spans="1:1" x14ac:dyDescent="0.2">
      <c r="A1378"/>
    </row>
    <row r="1379" spans="1:1" x14ac:dyDescent="0.2">
      <c r="A1379"/>
    </row>
    <row r="1380" spans="1:1" x14ac:dyDescent="0.2">
      <c r="A1380"/>
    </row>
    <row r="1381" spans="1:1" x14ac:dyDescent="0.2">
      <c r="A1381"/>
    </row>
    <row r="1382" spans="1:1" x14ac:dyDescent="0.2">
      <c r="A1382"/>
    </row>
    <row r="1383" spans="1:1" x14ac:dyDescent="0.2">
      <c r="A1383"/>
    </row>
    <row r="1384" spans="1:1" x14ac:dyDescent="0.2">
      <c r="A1384"/>
    </row>
    <row r="1385" spans="1:1" x14ac:dyDescent="0.2">
      <c r="A1385"/>
    </row>
    <row r="1386" spans="1:1" x14ac:dyDescent="0.2">
      <c r="A1386"/>
    </row>
    <row r="1387" spans="1:1" x14ac:dyDescent="0.2">
      <c r="A1387"/>
    </row>
    <row r="1388" spans="1:1" x14ac:dyDescent="0.2">
      <c r="A1388"/>
    </row>
    <row r="1389" spans="1:1" x14ac:dyDescent="0.2">
      <c r="A1389"/>
    </row>
    <row r="1390" spans="1:1" x14ac:dyDescent="0.2">
      <c r="A1390"/>
    </row>
    <row r="1391" spans="1:1" x14ac:dyDescent="0.2">
      <c r="A1391"/>
    </row>
    <row r="1392" spans="1:1" x14ac:dyDescent="0.2">
      <c r="A1392"/>
    </row>
    <row r="1393" spans="1:1" x14ac:dyDescent="0.2">
      <c r="A1393"/>
    </row>
    <row r="1394" spans="1:1" x14ac:dyDescent="0.2">
      <c r="A1394"/>
    </row>
    <row r="1395" spans="1:1" x14ac:dyDescent="0.2">
      <c r="A1395"/>
    </row>
    <row r="1396" spans="1:1" x14ac:dyDescent="0.2">
      <c r="A1396"/>
    </row>
    <row r="1397" spans="1:1" x14ac:dyDescent="0.2">
      <c r="A1397"/>
    </row>
    <row r="1398" spans="1:1" x14ac:dyDescent="0.2">
      <c r="A1398"/>
    </row>
    <row r="1399" spans="1:1" x14ac:dyDescent="0.2">
      <c r="A1399"/>
    </row>
    <row r="1400" spans="1:1" x14ac:dyDescent="0.2">
      <c r="A1400"/>
    </row>
    <row r="1401" spans="1:1" x14ac:dyDescent="0.2">
      <c r="A1401"/>
    </row>
    <row r="1402" spans="1:1" x14ac:dyDescent="0.2">
      <c r="A1402"/>
    </row>
    <row r="1403" spans="1:1" x14ac:dyDescent="0.2">
      <c r="A1403"/>
    </row>
    <row r="1404" spans="1:1" x14ac:dyDescent="0.2">
      <c r="A1404"/>
    </row>
    <row r="1405" spans="1:1" x14ac:dyDescent="0.2">
      <c r="A1405"/>
    </row>
    <row r="1406" spans="1:1" x14ac:dyDescent="0.2">
      <c r="A1406"/>
    </row>
    <row r="1407" spans="1:1" x14ac:dyDescent="0.2">
      <c r="A1407"/>
    </row>
    <row r="1408" spans="1:1" x14ac:dyDescent="0.2">
      <c r="A1408"/>
    </row>
    <row r="1409" spans="1:1" x14ac:dyDescent="0.2">
      <c r="A1409"/>
    </row>
    <row r="1410" spans="1:1" x14ac:dyDescent="0.2">
      <c r="A1410"/>
    </row>
    <row r="1411" spans="1:1" x14ac:dyDescent="0.2">
      <c r="A1411"/>
    </row>
    <row r="1412" spans="1:1" x14ac:dyDescent="0.2">
      <c r="A1412"/>
    </row>
    <row r="1413" spans="1:1" x14ac:dyDescent="0.2">
      <c r="A1413"/>
    </row>
    <row r="1414" spans="1:1" x14ac:dyDescent="0.2">
      <c r="A1414"/>
    </row>
    <row r="1415" spans="1:1" x14ac:dyDescent="0.2">
      <c r="A1415"/>
    </row>
    <row r="1416" spans="1:1" x14ac:dyDescent="0.2">
      <c r="A1416"/>
    </row>
    <row r="1417" spans="1:1" x14ac:dyDescent="0.2">
      <c r="A1417"/>
    </row>
    <row r="1418" spans="1:1" x14ac:dyDescent="0.2">
      <c r="A1418"/>
    </row>
    <row r="1419" spans="1:1" x14ac:dyDescent="0.2">
      <c r="A1419"/>
    </row>
    <row r="1420" spans="1:1" x14ac:dyDescent="0.2">
      <c r="A1420"/>
    </row>
    <row r="1421" spans="1:1" x14ac:dyDescent="0.2">
      <c r="A1421"/>
    </row>
    <row r="1422" spans="1:1" x14ac:dyDescent="0.2">
      <c r="A1422"/>
    </row>
    <row r="1423" spans="1:1" x14ac:dyDescent="0.2">
      <c r="A1423"/>
    </row>
    <row r="1424" spans="1:1" x14ac:dyDescent="0.2">
      <c r="A1424"/>
    </row>
    <row r="1425" spans="1:1" x14ac:dyDescent="0.2">
      <c r="A1425"/>
    </row>
    <row r="1426" spans="1:1" x14ac:dyDescent="0.2">
      <c r="A1426"/>
    </row>
    <row r="1427" spans="1:1" x14ac:dyDescent="0.2">
      <c r="A1427"/>
    </row>
    <row r="1428" spans="1:1" x14ac:dyDescent="0.2">
      <c r="A1428"/>
    </row>
    <row r="1429" spans="1:1" x14ac:dyDescent="0.2">
      <c r="A1429"/>
    </row>
    <row r="1430" spans="1:1" x14ac:dyDescent="0.2">
      <c r="A1430"/>
    </row>
    <row r="1431" spans="1:1" x14ac:dyDescent="0.2">
      <c r="A1431"/>
    </row>
    <row r="1432" spans="1:1" x14ac:dyDescent="0.2">
      <c r="A1432"/>
    </row>
    <row r="1433" spans="1:1" x14ac:dyDescent="0.2">
      <c r="A1433"/>
    </row>
    <row r="1434" spans="1:1" x14ac:dyDescent="0.2">
      <c r="A1434"/>
    </row>
    <row r="1435" spans="1:1" x14ac:dyDescent="0.2">
      <c r="A1435"/>
    </row>
    <row r="1436" spans="1:1" x14ac:dyDescent="0.2">
      <c r="A1436"/>
    </row>
    <row r="1437" spans="1:1" x14ac:dyDescent="0.2">
      <c r="A1437"/>
    </row>
    <row r="1438" spans="1:1" x14ac:dyDescent="0.2">
      <c r="A1438"/>
    </row>
    <row r="1439" spans="1:1" x14ac:dyDescent="0.2">
      <c r="A1439"/>
    </row>
    <row r="1440" spans="1:1" x14ac:dyDescent="0.2">
      <c r="A1440"/>
    </row>
    <row r="1441" spans="1:1" x14ac:dyDescent="0.2">
      <c r="A1441"/>
    </row>
    <row r="1442" spans="1:1" x14ac:dyDescent="0.2">
      <c r="A1442"/>
    </row>
    <row r="1443" spans="1:1" x14ac:dyDescent="0.2">
      <c r="A1443"/>
    </row>
    <row r="1444" spans="1:1" x14ac:dyDescent="0.2">
      <c r="A1444"/>
    </row>
    <row r="1445" spans="1:1" x14ac:dyDescent="0.2">
      <c r="A1445"/>
    </row>
    <row r="1446" spans="1:1" x14ac:dyDescent="0.2">
      <c r="A1446"/>
    </row>
    <row r="1447" spans="1:1" x14ac:dyDescent="0.2">
      <c r="A1447"/>
    </row>
    <row r="1448" spans="1:1" x14ac:dyDescent="0.2">
      <c r="A1448"/>
    </row>
    <row r="1449" spans="1:1" x14ac:dyDescent="0.2">
      <c r="A1449"/>
    </row>
    <row r="1450" spans="1:1" x14ac:dyDescent="0.2">
      <c r="A1450"/>
    </row>
    <row r="1451" spans="1:1" x14ac:dyDescent="0.2">
      <c r="A1451"/>
    </row>
    <row r="1452" spans="1:1" x14ac:dyDescent="0.2">
      <c r="A1452"/>
    </row>
    <row r="1453" spans="1:1" x14ac:dyDescent="0.2">
      <c r="A1453"/>
    </row>
    <row r="1454" spans="1:1" x14ac:dyDescent="0.2">
      <c r="A1454"/>
    </row>
    <row r="1455" spans="1:1" x14ac:dyDescent="0.2">
      <c r="A1455"/>
    </row>
    <row r="1456" spans="1:1" x14ac:dyDescent="0.2">
      <c r="A1456"/>
    </row>
    <row r="1457" spans="1:1" x14ac:dyDescent="0.2">
      <c r="A1457"/>
    </row>
    <row r="1458" spans="1:1" x14ac:dyDescent="0.2">
      <c r="A1458"/>
    </row>
    <row r="1459" spans="1:1" x14ac:dyDescent="0.2">
      <c r="A1459"/>
    </row>
    <row r="1460" spans="1:1" x14ac:dyDescent="0.2">
      <c r="A1460"/>
    </row>
    <row r="1461" spans="1:1" x14ac:dyDescent="0.2">
      <c r="A1461"/>
    </row>
    <row r="1462" spans="1:1" x14ac:dyDescent="0.2">
      <c r="A1462"/>
    </row>
    <row r="1463" spans="1:1" x14ac:dyDescent="0.2">
      <c r="A1463"/>
    </row>
    <row r="1464" spans="1:1" x14ac:dyDescent="0.2">
      <c r="A1464"/>
    </row>
    <row r="1465" spans="1:1" x14ac:dyDescent="0.2">
      <c r="A1465"/>
    </row>
    <row r="1466" spans="1:1" x14ac:dyDescent="0.2">
      <c r="A1466"/>
    </row>
    <row r="1467" spans="1:1" x14ac:dyDescent="0.2">
      <c r="A1467"/>
    </row>
    <row r="1468" spans="1:1" x14ac:dyDescent="0.2">
      <c r="A1468"/>
    </row>
    <row r="1469" spans="1:1" x14ac:dyDescent="0.2">
      <c r="A1469"/>
    </row>
    <row r="1470" spans="1:1" x14ac:dyDescent="0.2">
      <c r="A1470"/>
    </row>
    <row r="1471" spans="1:1" x14ac:dyDescent="0.2">
      <c r="A1471"/>
    </row>
    <row r="1472" spans="1:1" x14ac:dyDescent="0.2">
      <c r="A1472"/>
    </row>
    <row r="1473" spans="1:1" x14ac:dyDescent="0.2">
      <c r="A1473"/>
    </row>
    <row r="1474" spans="1:1" x14ac:dyDescent="0.2">
      <c r="A1474"/>
    </row>
    <row r="1475" spans="1:1" x14ac:dyDescent="0.2">
      <c r="A1475"/>
    </row>
    <row r="1476" spans="1:1" x14ac:dyDescent="0.2">
      <c r="A1476"/>
    </row>
    <row r="1477" spans="1:1" x14ac:dyDescent="0.2">
      <c r="A1477"/>
    </row>
    <row r="1478" spans="1:1" x14ac:dyDescent="0.2">
      <c r="A1478"/>
    </row>
    <row r="1479" spans="1:1" x14ac:dyDescent="0.2">
      <c r="A1479"/>
    </row>
    <row r="1480" spans="1:1" x14ac:dyDescent="0.2">
      <c r="A1480"/>
    </row>
    <row r="1481" spans="1:1" x14ac:dyDescent="0.2">
      <c r="A1481"/>
    </row>
    <row r="1482" spans="1:1" x14ac:dyDescent="0.2">
      <c r="A1482"/>
    </row>
    <row r="1483" spans="1:1" x14ac:dyDescent="0.2">
      <c r="A1483"/>
    </row>
    <row r="1484" spans="1:1" x14ac:dyDescent="0.2">
      <c r="A1484"/>
    </row>
    <row r="1485" spans="1:1" x14ac:dyDescent="0.2">
      <c r="A1485"/>
    </row>
    <row r="1486" spans="1:1" x14ac:dyDescent="0.2">
      <c r="A1486"/>
    </row>
    <row r="1487" spans="1:1" x14ac:dyDescent="0.2">
      <c r="A1487"/>
    </row>
    <row r="1488" spans="1:1" x14ac:dyDescent="0.2">
      <c r="A1488"/>
    </row>
    <row r="1489" spans="1:1" x14ac:dyDescent="0.2">
      <c r="A1489"/>
    </row>
    <row r="1490" spans="1:1" x14ac:dyDescent="0.2">
      <c r="A1490"/>
    </row>
    <row r="1491" spans="1:1" x14ac:dyDescent="0.2">
      <c r="A1491"/>
    </row>
    <row r="1492" spans="1:1" x14ac:dyDescent="0.2">
      <c r="A1492"/>
    </row>
    <row r="1493" spans="1:1" x14ac:dyDescent="0.2">
      <c r="A1493"/>
    </row>
    <row r="1494" spans="1:1" x14ac:dyDescent="0.2">
      <c r="A1494"/>
    </row>
    <row r="1495" spans="1:1" x14ac:dyDescent="0.2">
      <c r="A1495"/>
    </row>
    <row r="1496" spans="1:1" x14ac:dyDescent="0.2">
      <c r="A1496"/>
    </row>
    <row r="1497" spans="1:1" x14ac:dyDescent="0.2">
      <c r="A1497"/>
    </row>
    <row r="1498" spans="1:1" x14ac:dyDescent="0.2">
      <c r="A1498"/>
    </row>
    <row r="1499" spans="1:1" x14ac:dyDescent="0.2">
      <c r="A1499"/>
    </row>
    <row r="1500" spans="1:1" x14ac:dyDescent="0.2">
      <c r="A1500"/>
    </row>
    <row r="1501" spans="1:1" x14ac:dyDescent="0.2">
      <c r="A1501"/>
    </row>
    <row r="1502" spans="1:1" x14ac:dyDescent="0.2">
      <c r="A1502"/>
    </row>
    <row r="1503" spans="1:1" x14ac:dyDescent="0.2">
      <c r="A1503"/>
    </row>
    <row r="1504" spans="1:1" x14ac:dyDescent="0.2">
      <c r="A1504"/>
    </row>
    <row r="1505" spans="1:1" x14ac:dyDescent="0.2">
      <c r="A1505"/>
    </row>
    <row r="1506" spans="1:1" x14ac:dyDescent="0.2">
      <c r="A1506"/>
    </row>
    <row r="1507" spans="1:1" x14ac:dyDescent="0.2">
      <c r="A1507"/>
    </row>
    <row r="1508" spans="1:1" x14ac:dyDescent="0.2">
      <c r="A1508"/>
    </row>
    <row r="1509" spans="1:1" x14ac:dyDescent="0.2">
      <c r="A1509"/>
    </row>
    <row r="1510" spans="1:1" x14ac:dyDescent="0.2">
      <c r="A1510"/>
    </row>
    <row r="1511" spans="1:1" x14ac:dyDescent="0.2">
      <c r="A1511"/>
    </row>
    <row r="1512" spans="1:1" x14ac:dyDescent="0.2">
      <c r="A1512"/>
    </row>
    <row r="1513" spans="1:1" x14ac:dyDescent="0.2">
      <c r="A1513"/>
    </row>
    <row r="1514" spans="1:1" x14ac:dyDescent="0.2">
      <c r="A1514"/>
    </row>
    <row r="1515" spans="1:1" x14ac:dyDescent="0.2">
      <c r="A1515"/>
    </row>
    <row r="1516" spans="1:1" x14ac:dyDescent="0.2">
      <c r="A1516"/>
    </row>
    <row r="1517" spans="1:1" x14ac:dyDescent="0.2">
      <c r="A1517"/>
    </row>
    <row r="1518" spans="1:1" x14ac:dyDescent="0.2">
      <c r="A1518"/>
    </row>
    <row r="1519" spans="1:1" x14ac:dyDescent="0.2">
      <c r="A1519"/>
    </row>
    <row r="1520" spans="1:1" x14ac:dyDescent="0.2">
      <c r="A1520"/>
    </row>
    <row r="1521" spans="1:1" x14ac:dyDescent="0.2">
      <c r="A1521"/>
    </row>
    <row r="1522" spans="1:1" x14ac:dyDescent="0.2">
      <c r="A1522"/>
    </row>
    <row r="1523" spans="1:1" x14ac:dyDescent="0.2">
      <c r="A1523"/>
    </row>
    <row r="1524" spans="1:1" x14ac:dyDescent="0.2">
      <c r="A1524"/>
    </row>
    <row r="1525" spans="1:1" x14ac:dyDescent="0.2">
      <c r="A1525"/>
    </row>
    <row r="1526" spans="1:1" x14ac:dyDescent="0.2">
      <c r="A1526"/>
    </row>
    <row r="1527" spans="1:1" x14ac:dyDescent="0.2">
      <c r="A1527"/>
    </row>
    <row r="1528" spans="1:1" x14ac:dyDescent="0.2">
      <c r="A1528"/>
    </row>
    <row r="1529" spans="1:1" x14ac:dyDescent="0.2">
      <c r="A1529"/>
    </row>
    <row r="1530" spans="1:1" x14ac:dyDescent="0.2">
      <c r="A1530"/>
    </row>
    <row r="1531" spans="1:1" x14ac:dyDescent="0.2">
      <c r="A1531"/>
    </row>
    <row r="1532" spans="1:1" x14ac:dyDescent="0.2">
      <c r="A1532"/>
    </row>
    <row r="1533" spans="1:1" x14ac:dyDescent="0.2">
      <c r="A1533"/>
    </row>
    <row r="1534" spans="1:1" x14ac:dyDescent="0.2">
      <c r="A1534"/>
    </row>
    <row r="1535" spans="1:1" x14ac:dyDescent="0.2">
      <c r="A1535"/>
    </row>
    <row r="1536" spans="1:1" x14ac:dyDescent="0.2">
      <c r="A1536"/>
    </row>
    <row r="1537" spans="1:1" x14ac:dyDescent="0.2">
      <c r="A1537"/>
    </row>
    <row r="1538" spans="1:1" x14ac:dyDescent="0.2">
      <c r="A1538"/>
    </row>
    <row r="1539" spans="1:1" x14ac:dyDescent="0.2">
      <c r="A1539"/>
    </row>
    <row r="1540" spans="1:1" x14ac:dyDescent="0.2">
      <c r="A1540"/>
    </row>
    <row r="1541" spans="1:1" x14ac:dyDescent="0.2">
      <c r="A1541"/>
    </row>
    <row r="1542" spans="1:1" x14ac:dyDescent="0.2">
      <c r="A1542"/>
    </row>
    <row r="1543" spans="1:1" x14ac:dyDescent="0.2">
      <c r="A1543"/>
    </row>
    <row r="1544" spans="1:1" x14ac:dyDescent="0.2">
      <c r="A1544"/>
    </row>
    <row r="1545" spans="1:1" x14ac:dyDescent="0.2">
      <c r="A1545"/>
    </row>
    <row r="1546" spans="1:1" x14ac:dyDescent="0.2">
      <c r="A1546"/>
    </row>
    <row r="1547" spans="1:1" x14ac:dyDescent="0.2">
      <c r="A1547"/>
    </row>
    <row r="1548" spans="1:1" x14ac:dyDescent="0.2">
      <c r="A1548"/>
    </row>
    <row r="1549" spans="1:1" x14ac:dyDescent="0.2">
      <c r="A1549"/>
    </row>
    <row r="1550" spans="1:1" x14ac:dyDescent="0.2">
      <c r="A1550"/>
    </row>
    <row r="1551" spans="1:1" x14ac:dyDescent="0.2">
      <c r="A1551"/>
    </row>
    <row r="1552" spans="1:1" x14ac:dyDescent="0.2">
      <c r="A1552"/>
    </row>
    <row r="1553" spans="1:1" x14ac:dyDescent="0.2">
      <c r="A1553"/>
    </row>
    <row r="1554" spans="1:1" x14ac:dyDescent="0.2">
      <c r="A1554"/>
    </row>
    <row r="1555" spans="1:1" x14ac:dyDescent="0.2">
      <c r="A1555"/>
    </row>
    <row r="1556" spans="1:1" x14ac:dyDescent="0.2">
      <c r="A1556"/>
    </row>
    <row r="1557" spans="1:1" x14ac:dyDescent="0.2">
      <c r="A1557"/>
    </row>
    <row r="1558" spans="1:1" x14ac:dyDescent="0.2">
      <c r="A1558"/>
    </row>
    <row r="1559" spans="1:1" x14ac:dyDescent="0.2">
      <c r="A1559"/>
    </row>
    <row r="1560" spans="1:1" x14ac:dyDescent="0.2">
      <c r="A1560"/>
    </row>
    <row r="1561" spans="1:1" x14ac:dyDescent="0.2">
      <c r="A1561"/>
    </row>
    <row r="1562" spans="1:1" x14ac:dyDescent="0.2">
      <c r="A1562"/>
    </row>
    <row r="1563" spans="1:1" x14ac:dyDescent="0.2">
      <c r="A1563"/>
    </row>
    <row r="1564" spans="1:1" x14ac:dyDescent="0.2">
      <c r="A1564"/>
    </row>
    <row r="1565" spans="1:1" x14ac:dyDescent="0.2">
      <c r="A1565"/>
    </row>
    <row r="1566" spans="1:1" x14ac:dyDescent="0.2">
      <c r="A1566"/>
    </row>
    <row r="1567" spans="1:1" x14ac:dyDescent="0.2">
      <c r="A1567"/>
    </row>
    <row r="1568" spans="1:1" x14ac:dyDescent="0.2">
      <c r="A1568"/>
    </row>
    <row r="1569" spans="1:1" x14ac:dyDescent="0.2">
      <c r="A1569"/>
    </row>
    <row r="1570" spans="1:1" x14ac:dyDescent="0.2">
      <c r="A1570"/>
    </row>
    <row r="1571" spans="1:1" x14ac:dyDescent="0.2">
      <c r="A1571"/>
    </row>
    <row r="1572" spans="1:1" x14ac:dyDescent="0.2">
      <c r="A1572"/>
    </row>
    <row r="1573" spans="1:1" x14ac:dyDescent="0.2">
      <c r="A1573"/>
    </row>
    <row r="1574" spans="1:1" x14ac:dyDescent="0.2">
      <c r="A1574"/>
    </row>
    <row r="1575" spans="1:1" x14ac:dyDescent="0.2">
      <c r="A1575"/>
    </row>
    <row r="1576" spans="1:1" x14ac:dyDescent="0.2">
      <c r="A1576"/>
    </row>
    <row r="1577" spans="1:1" x14ac:dyDescent="0.2">
      <c r="A1577"/>
    </row>
    <row r="1578" spans="1:1" x14ac:dyDescent="0.2">
      <c r="A1578"/>
    </row>
    <row r="1579" spans="1:1" x14ac:dyDescent="0.2">
      <c r="A1579"/>
    </row>
    <row r="1580" spans="1:1" x14ac:dyDescent="0.2">
      <c r="A1580"/>
    </row>
    <row r="1581" spans="1:1" x14ac:dyDescent="0.2">
      <c r="A1581"/>
    </row>
    <row r="1582" spans="1:1" x14ac:dyDescent="0.2">
      <c r="A1582"/>
    </row>
    <row r="1583" spans="1:1" x14ac:dyDescent="0.2">
      <c r="A1583"/>
    </row>
    <row r="1584" spans="1:1" x14ac:dyDescent="0.2">
      <c r="A1584"/>
    </row>
    <row r="1585" spans="1:1" x14ac:dyDescent="0.2">
      <c r="A1585"/>
    </row>
    <row r="1586" spans="1:1" x14ac:dyDescent="0.2">
      <c r="A1586"/>
    </row>
    <row r="1587" spans="1:1" x14ac:dyDescent="0.2">
      <c r="A1587"/>
    </row>
    <row r="1588" spans="1:1" x14ac:dyDescent="0.2">
      <c r="A1588"/>
    </row>
    <row r="1589" spans="1:1" x14ac:dyDescent="0.2">
      <c r="A1589"/>
    </row>
    <row r="1590" spans="1:1" x14ac:dyDescent="0.2">
      <c r="A1590"/>
    </row>
    <row r="1591" spans="1:1" x14ac:dyDescent="0.2">
      <c r="A1591"/>
    </row>
    <row r="1592" spans="1:1" x14ac:dyDescent="0.2">
      <c r="A1592"/>
    </row>
    <row r="1593" spans="1:1" x14ac:dyDescent="0.2">
      <c r="A1593"/>
    </row>
    <row r="1594" spans="1:1" x14ac:dyDescent="0.2">
      <c r="A1594"/>
    </row>
    <row r="1595" spans="1:1" x14ac:dyDescent="0.2">
      <c r="A1595"/>
    </row>
    <row r="1596" spans="1:1" x14ac:dyDescent="0.2">
      <c r="A1596"/>
    </row>
    <row r="1597" spans="1:1" x14ac:dyDescent="0.2">
      <c r="A1597"/>
    </row>
    <row r="1598" spans="1:1" x14ac:dyDescent="0.2">
      <c r="A1598"/>
    </row>
    <row r="1599" spans="1:1" x14ac:dyDescent="0.2">
      <c r="A1599"/>
    </row>
    <row r="1600" spans="1:1" x14ac:dyDescent="0.2">
      <c r="A1600"/>
    </row>
    <row r="1601" spans="1:1" x14ac:dyDescent="0.2">
      <c r="A1601"/>
    </row>
    <row r="1602" spans="1:1" x14ac:dyDescent="0.2">
      <c r="A1602"/>
    </row>
    <row r="1603" spans="1:1" x14ac:dyDescent="0.2">
      <c r="A1603"/>
    </row>
    <row r="1604" spans="1:1" x14ac:dyDescent="0.2">
      <c r="A1604"/>
    </row>
    <row r="1605" spans="1:1" x14ac:dyDescent="0.2">
      <c r="A1605"/>
    </row>
    <row r="1606" spans="1:1" x14ac:dyDescent="0.2">
      <c r="A1606"/>
    </row>
    <row r="1607" spans="1:1" x14ac:dyDescent="0.2">
      <c r="A1607"/>
    </row>
    <row r="1608" spans="1:1" x14ac:dyDescent="0.2">
      <c r="A1608"/>
    </row>
    <row r="1609" spans="1:1" x14ac:dyDescent="0.2">
      <c r="A1609"/>
    </row>
    <row r="1610" spans="1:1" x14ac:dyDescent="0.2">
      <c r="A1610"/>
    </row>
    <row r="1611" spans="1:1" x14ac:dyDescent="0.2">
      <c r="A1611"/>
    </row>
    <row r="1612" spans="1:1" x14ac:dyDescent="0.2">
      <c r="A1612"/>
    </row>
    <row r="1613" spans="1:1" x14ac:dyDescent="0.2">
      <c r="A1613"/>
    </row>
    <row r="1614" spans="1:1" x14ac:dyDescent="0.2">
      <c r="A1614"/>
    </row>
    <row r="1615" spans="1:1" x14ac:dyDescent="0.2">
      <c r="A1615"/>
    </row>
    <row r="1616" spans="1:1" x14ac:dyDescent="0.2">
      <c r="A1616"/>
    </row>
    <row r="1617" spans="1:1" x14ac:dyDescent="0.2">
      <c r="A1617"/>
    </row>
    <row r="1618" spans="1:1" x14ac:dyDescent="0.2">
      <c r="A1618"/>
    </row>
    <row r="1619" spans="1:1" x14ac:dyDescent="0.2">
      <c r="A1619"/>
    </row>
    <row r="1620" spans="1:1" x14ac:dyDescent="0.2">
      <c r="A1620"/>
    </row>
    <row r="1621" spans="1:1" x14ac:dyDescent="0.2">
      <c r="A1621"/>
    </row>
    <row r="1622" spans="1:1" x14ac:dyDescent="0.2">
      <c r="A1622"/>
    </row>
    <row r="1623" spans="1:1" x14ac:dyDescent="0.2">
      <c r="A1623"/>
    </row>
    <row r="1624" spans="1:1" x14ac:dyDescent="0.2">
      <c r="A1624"/>
    </row>
    <row r="1625" spans="1:1" x14ac:dyDescent="0.2">
      <c r="A1625"/>
    </row>
    <row r="1626" spans="1:1" x14ac:dyDescent="0.2">
      <c r="A1626"/>
    </row>
    <row r="1627" spans="1:1" x14ac:dyDescent="0.2">
      <c r="A1627"/>
    </row>
    <row r="1628" spans="1:1" x14ac:dyDescent="0.2">
      <c r="A1628"/>
    </row>
    <row r="1629" spans="1:1" x14ac:dyDescent="0.2">
      <c r="A1629"/>
    </row>
    <row r="1630" spans="1:1" x14ac:dyDescent="0.2">
      <c r="A1630"/>
    </row>
    <row r="1631" spans="1:1" x14ac:dyDescent="0.2">
      <c r="A1631"/>
    </row>
    <row r="1632" spans="1:1" x14ac:dyDescent="0.2">
      <c r="A1632"/>
    </row>
    <row r="1633" spans="1:1" x14ac:dyDescent="0.2">
      <c r="A1633"/>
    </row>
    <row r="1634" spans="1:1" x14ac:dyDescent="0.2">
      <c r="A1634"/>
    </row>
    <row r="1635" spans="1:1" x14ac:dyDescent="0.2">
      <c r="A1635"/>
    </row>
    <row r="1636" spans="1:1" x14ac:dyDescent="0.2">
      <c r="A1636"/>
    </row>
    <row r="1637" spans="1:1" x14ac:dyDescent="0.2">
      <c r="A1637"/>
    </row>
    <row r="1638" spans="1:1" x14ac:dyDescent="0.2">
      <c r="A1638"/>
    </row>
    <row r="1639" spans="1:1" x14ac:dyDescent="0.2">
      <c r="A1639"/>
    </row>
    <row r="1640" spans="1:1" x14ac:dyDescent="0.2">
      <c r="A1640"/>
    </row>
    <row r="1641" spans="1:1" x14ac:dyDescent="0.2">
      <c r="A1641"/>
    </row>
    <row r="1642" spans="1:1" x14ac:dyDescent="0.2">
      <c r="A1642"/>
    </row>
    <row r="1643" spans="1:1" x14ac:dyDescent="0.2">
      <c r="A1643"/>
    </row>
    <row r="1644" spans="1:1" x14ac:dyDescent="0.2">
      <c r="A1644"/>
    </row>
    <row r="1645" spans="1:1" x14ac:dyDescent="0.2">
      <c r="A1645"/>
    </row>
    <row r="1646" spans="1:1" x14ac:dyDescent="0.2">
      <c r="A1646"/>
    </row>
    <row r="1647" spans="1:1" x14ac:dyDescent="0.2">
      <c r="A1647"/>
    </row>
    <row r="1648" spans="1:1" x14ac:dyDescent="0.2">
      <c r="A1648"/>
    </row>
    <row r="1649" spans="1:1" x14ac:dyDescent="0.2">
      <c r="A1649"/>
    </row>
    <row r="1650" spans="1:1" x14ac:dyDescent="0.2">
      <c r="A1650"/>
    </row>
    <row r="1651" spans="1:1" x14ac:dyDescent="0.2">
      <c r="A1651"/>
    </row>
    <row r="1652" spans="1:1" x14ac:dyDescent="0.2">
      <c r="A1652"/>
    </row>
    <row r="1653" spans="1:1" x14ac:dyDescent="0.2">
      <c r="A1653"/>
    </row>
    <row r="1654" spans="1:1" x14ac:dyDescent="0.2">
      <c r="A1654"/>
    </row>
    <row r="1655" spans="1:1" x14ac:dyDescent="0.2">
      <c r="A1655"/>
    </row>
    <row r="1656" spans="1:1" x14ac:dyDescent="0.2">
      <c r="A1656"/>
    </row>
    <row r="1657" spans="1:1" x14ac:dyDescent="0.2">
      <c r="A1657"/>
    </row>
    <row r="1658" spans="1:1" x14ac:dyDescent="0.2">
      <c r="A1658"/>
    </row>
    <row r="1659" spans="1:1" x14ac:dyDescent="0.2">
      <c r="A1659"/>
    </row>
    <row r="1660" spans="1:1" x14ac:dyDescent="0.2">
      <c r="A1660"/>
    </row>
    <row r="1661" spans="1:1" x14ac:dyDescent="0.2">
      <c r="A1661"/>
    </row>
    <row r="1662" spans="1:1" x14ac:dyDescent="0.2">
      <c r="A1662"/>
    </row>
    <row r="1663" spans="1:1" x14ac:dyDescent="0.2">
      <c r="A1663"/>
    </row>
    <row r="1664" spans="1:1" x14ac:dyDescent="0.2">
      <c r="A1664"/>
    </row>
    <row r="1665" spans="1:1" x14ac:dyDescent="0.2">
      <c r="A1665"/>
    </row>
    <row r="1666" spans="1:1" x14ac:dyDescent="0.2">
      <c r="A1666"/>
    </row>
    <row r="1667" spans="1:1" x14ac:dyDescent="0.2">
      <c r="A1667"/>
    </row>
    <row r="1668" spans="1:1" x14ac:dyDescent="0.2">
      <c r="A1668"/>
    </row>
    <row r="1669" spans="1:1" x14ac:dyDescent="0.2">
      <c r="A1669"/>
    </row>
    <row r="1670" spans="1:1" x14ac:dyDescent="0.2">
      <c r="A1670"/>
    </row>
    <row r="1671" spans="1:1" x14ac:dyDescent="0.2">
      <c r="A1671"/>
    </row>
    <row r="1672" spans="1:1" x14ac:dyDescent="0.2">
      <c r="A1672"/>
    </row>
    <row r="1673" spans="1:1" x14ac:dyDescent="0.2">
      <c r="A1673"/>
    </row>
    <row r="1674" spans="1:1" x14ac:dyDescent="0.2">
      <c r="A1674"/>
    </row>
    <row r="1675" spans="1:1" x14ac:dyDescent="0.2">
      <c r="A1675"/>
    </row>
    <row r="1676" spans="1:1" x14ac:dyDescent="0.2">
      <c r="A1676"/>
    </row>
    <row r="1677" spans="1:1" x14ac:dyDescent="0.2">
      <c r="A1677"/>
    </row>
    <row r="1678" spans="1:1" x14ac:dyDescent="0.2">
      <c r="A1678"/>
    </row>
    <row r="1679" spans="1:1" x14ac:dyDescent="0.2">
      <c r="A1679"/>
    </row>
    <row r="1680" spans="1:1" x14ac:dyDescent="0.2">
      <c r="A1680"/>
    </row>
    <row r="1681" spans="1:1" x14ac:dyDescent="0.2">
      <c r="A1681"/>
    </row>
    <row r="1682" spans="1:1" x14ac:dyDescent="0.2">
      <c r="A1682"/>
    </row>
    <row r="1683" spans="1:1" x14ac:dyDescent="0.2">
      <c r="A1683"/>
    </row>
    <row r="1684" spans="1:1" x14ac:dyDescent="0.2">
      <c r="A1684"/>
    </row>
    <row r="1685" spans="1:1" x14ac:dyDescent="0.2">
      <c r="A1685"/>
    </row>
    <row r="1686" spans="1:1" x14ac:dyDescent="0.2">
      <c r="A1686"/>
    </row>
    <row r="1687" spans="1:1" x14ac:dyDescent="0.2">
      <c r="A1687"/>
    </row>
    <row r="1688" spans="1:1" x14ac:dyDescent="0.2">
      <c r="A1688"/>
    </row>
    <row r="1689" spans="1:1" x14ac:dyDescent="0.2">
      <c r="A1689"/>
    </row>
    <row r="1690" spans="1:1" x14ac:dyDescent="0.2">
      <c r="A1690"/>
    </row>
    <row r="1691" spans="1:1" x14ac:dyDescent="0.2">
      <c r="A1691"/>
    </row>
    <row r="1692" spans="1:1" x14ac:dyDescent="0.2">
      <c r="A1692"/>
    </row>
    <row r="1693" spans="1:1" x14ac:dyDescent="0.2">
      <c r="A1693"/>
    </row>
    <row r="1694" spans="1:1" x14ac:dyDescent="0.2">
      <c r="A1694"/>
    </row>
    <row r="1695" spans="1:1" x14ac:dyDescent="0.2">
      <c r="A1695"/>
    </row>
    <row r="1696" spans="1:1" x14ac:dyDescent="0.2">
      <c r="A1696"/>
    </row>
    <row r="1697" spans="1:1" x14ac:dyDescent="0.2">
      <c r="A1697"/>
    </row>
    <row r="1698" spans="1:1" x14ac:dyDescent="0.2">
      <c r="A1698"/>
    </row>
    <row r="1699" spans="1:1" x14ac:dyDescent="0.2">
      <c r="A1699"/>
    </row>
    <row r="1700" spans="1:1" x14ac:dyDescent="0.2">
      <c r="A1700"/>
    </row>
    <row r="1701" spans="1:1" x14ac:dyDescent="0.2">
      <c r="A1701"/>
    </row>
    <row r="1702" spans="1:1" x14ac:dyDescent="0.2">
      <c r="A1702"/>
    </row>
    <row r="1703" spans="1:1" x14ac:dyDescent="0.2">
      <c r="A1703"/>
    </row>
    <row r="1704" spans="1:1" x14ac:dyDescent="0.2">
      <c r="A1704"/>
    </row>
    <row r="1705" spans="1:1" x14ac:dyDescent="0.2">
      <c r="A1705"/>
    </row>
    <row r="1706" spans="1:1" x14ac:dyDescent="0.2">
      <c r="A1706"/>
    </row>
    <row r="1707" spans="1:1" x14ac:dyDescent="0.2">
      <c r="A1707"/>
    </row>
    <row r="1708" spans="1:1" x14ac:dyDescent="0.2">
      <c r="A1708"/>
    </row>
    <row r="1709" spans="1:1" x14ac:dyDescent="0.2">
      <c r="A1709"/>
    </row>
    <row r="1710" spans="1:1" x14ac:dyDescent="0.2">
      <c r="A1710"/>
    </row>
    <row r="1711" spans="1:1" x14ac:dyDescent="0.2">
      <c r="A1711"/>
    </row>
    <row r="1712" spans="1:1" x14ac:dyDescent="0.2">
      <c r="A1712"/>
    </row>
    <row r="1713" spans="1:1" x14ac:dyDescent="0.2">
      <c r="A1713"/>
    </row>
    <row r="1714" spans="1:1" x14ac:dyDescent="0.2">
      <c r="A1714"/>
    </row>
    <row r="1715" spans="1:1" x14ac:dyDescent="0.2">
      <c r="A1715"/>
    </row>
    <row r="1716" spans="1:1" x14ac:dyDescent="0.2">
      <c r="A1716"/>
    </row>
    <row r="1717" spans="1:1" x14ac:dyDescent="0.2">
      <c r="A1717"/>
    </row>
    <row r="1718" spans="1:1" x14ac:dyDescent="0.2">
      <c r="A1718"/>
    </row>
    <row r="1719" spans="1:1" x14ac:dyDescent="0.2">
      <c r="A1719"/>
    </row>
    <row r="1720" spans="1:1" x14ac:dyDescent="0.2">
      <c r="A1720"/>
    </row>
    <row r="1721" spans="1:1" x14ac:dyDescent="0.2">
      <c r="A1721"/>
    </row>
    <row r="1722" spans="1:1" x14ac:dyDescent="0.2">
      <c r="A1722"/>
    </row>
    <row r="1723" spans="1:1" x14ac:dyDescent="0.2">
      <c r="A1723"/>
    </row>
    <row r="1724" spans="1:1" x14ac:dyDescent="0.2">
      <c r="A1724"/>
    </row>
    <row r="1725" spans="1:1" x14ac:dyDescent="0.2">
      <c r="A1725"/>
    </row>
    <row r="1726" spans="1:1" x14ac:dyDescent="0.2">
      <c r="A1726"/>
    </row>
    <row r="1727" spans="1:1" x14ac:dyDescent="0.2">
      <c r="A1727"/>
    </row>
    <row r="1728" spans="1:1" x14ac:dyDescent="0.2">
      <c r="A1728"/>
    </row>
    <row r="1729" spans="1:1" x14ac:dyDescent="0.2">
      <c r="A1729"/>
    </row>
    <row r="1730" spans="1:1" x14ac:dyDescent="0.2">
      <c r="A1730"/>
    </row>
    <row r="1731" spans="1:1" x14ac:dyDescent="0.2">
      <c r="A1731"/>
    </row>
    <row r="1732" spans="1:1" x14ac:dyDescent="0.2">
      <c r="A1732"/>
    </row>
    <row r="1733" spans="1:1" x14ac:dyDescent="0.2">
      <c r="A1733"/>
    </row>
    <row r="1734" spans="1:1" x14ac:dyDescent="0.2">
      <c r="A1734"/>
    </row>
    <row r="1735" spans="1:1" x14ac:dyDescent="0.2">
      <c r="A1735"/>
    </row>
    <row r="1736" spans="1:1" x14ac:dyDescent="0.2">
      <c r="A1736"/>
    </row>
    <row r="1737" spans="1:1" x14ac:dyDescent="0.2">
      <c r="A1737"/>
    </row>
    <row r="1738" spans="1:1" x14ac:dyDescent="0.2">
      <c r="A1738"/>
    </row>
    <row r="1739" spans="1:1" x14ac:dyDescent="0.2">
      <c r="A1739"/>
    </row>
    <row r="1740" spans="1:1" x14ac:dyDescent="0.2">
      <c r="A1740"/>
    </row>
    <row r="1741" spans="1:1" x14ac:dyDescent="0.2">
      <c r="A1741"/>
    </row>
    <row r="1742" spans="1:1" x14ac:dyDescent="0.2">
      <c r="A1742"/>
    </row>
    <row r="1743" spans="1:1" x14ac:dyDescent="0.2">
      <c r="A1743"/>
    </row>
    <row r="1744" spans="1:1" x14ac:dyDescent="0.2">
      <c r="A1744"/>
    </row>
    <row r="1745" spans="1:1" x14ac:dyDescent="0.2">
      <c r="A1745"/>
    </row>
    <row r="1746" spans="1:1" x14ac:dyDescent="0.2">
      <c r="A1746"/>
    </row>
    <row r="1747" spans="1:1" x14ac:dyDescent="0.2">
      <c r="A1747"/>
    </row>
    <row r="1748" spans="1:1" x14ac:dyDescent="0.2">
      <c r="A1748"/>
    </row>
    <row r="1749" spans="1:1" x14ac:dyDescent="0.2">
      <c r="A1749"/>
    </row>
    <row r="1750" spans="1:1" x14ac:dyDescent="0.2">
      <c r="A1750"/>
    </row>
    <row r="1751" spans="1:1" x14ac:dyDescent="0.2">
      <c r="A1751"/>
    </row>
    <row r="1752" spans="1:1" x14ac:dyDescent="0.2">
      <c r="A1752"/>
    </row>
    <row r="1753" spans="1:1" x14ac:dyDescent="0.2">
      <c r="A1753"/>
    </row>
    <row r="1754" spans="1:1" x14ac:dyDescent="0.2">
      <c r="A1754"/>
    </row>
    <row r="1755" spans="1:1" x14ac:dyDescent="0.2">
      <c r="A1755"/>
    </row>
    <row r="1756" spans="1:1" x14ac:dyDescent="0.2">
      <c r="A1756"/>
    </row>
    <row r="1757" spans="1:1" x14ac:dyDescent="0.2">
      <c r="A1757"/>
    </row>
    <row r="1758" spans="1:1" x14ac:dyDescent="0.2">
      <c r="A1758"/>
    </row>
    <row r="1759" spans="1:1" x14ac:dyDescent="0.2">
      <c r="A1759"/>
    </row>
    <row r="1760" spans="1:1" x14ac:dyDescent="0.2">
      <c r="A1760"/>
    </row>
    <row r="1761" spans="1:1" x14ac:dyDescent="0.2">
      <c r="A1761"/>
    </row>
    <row r="1762" spans="1:1" x14ac:dyDescent="0.2">
      <c r="A1762"/>
    </row>
    <row r="1763" spans="1:1" x14ac:dyDescent="0.2">
      <c r="A1763"/>
    </row>
    <row r="1764" spans="1:1" x14ac:dyDescent="0.2">
      <c r="A1764"/>
    </row>
    <row r="1765" spans="1:1" x14ac:dyDescent="0.2">
      <c r="A1765"/>
    </row>
    <row r="1766" spans="1:1" x14ac:dyDescent="0.2">
      <c r="A1766"/>
    </row>
    <row r="1767" spans="1:1" x14ac:dyDescent="0.2">
      <c r="A1767"/>
    </row>
    <row r="1768" spans="1:1" x14ac:dyDescent="0.2">
      <c r="A1768"/>
    </row>
    <row r="1769" spans="1:1" x14ac:dyDescent="0.2">
      <c r="A1769"/>
    </row>
    <row r="1770" spans="1:1" x14ac:dyDescent="0.2">
      <c r="A1770"/>
    </row>
    <row r="1771" spans="1:1" x14ac:dyDescent="0.2">
      <c r="A1771"/>
    </row>
    <row r="1772" spans="1:1" x14ac:dyDescent="0.2">
      <c r="A1772"/>
    </row>
    <row r="1773" spans="1:1" x14ac:dyDescent="0.2">
      <c r="A1773"/>
    </row>
    <row r="1774" spans="1:1" x14ac:dyDescent="0.2">
      <c r="A1774"/>
    </row>
    <row r="1775" spans="1:1" x14ac:dyDescent="0.2">
      <c r="A1775"/>
    </row>
    <row r="1776" spans="1:1" x14ac:dyDescent="0.2">
      <c r="A1776"/>
    </row>
    <row r="1777" spans="1:1" x14ac:dyDescent="0.2">
      <c r="A1777"/>
    </row>
    <row r="1778" spans="1:1" x14ac:dyDescent="0.2">
      <c r="A1778"/>
    </row>
    <row r="1779" spans="1:1" x14ac:dyDescent="0.2">
      <c r="A1779"/>
    </row>
    <row r="1780" spans="1:1" x14ac:dyDescent="0.2">
      <c r="A1780"/>
    </row>
    <row r="1781" spans="1:1" x14ac:dyDescent="0.2">
      <c r="A1781"/>
    </row>
    <row r="1782" spans="1:1" x14ac:dyDescent="0.2">
      <c r="A1782"/>
    </row>
    <row r="1783" spans="1:1" x14ac:dyDescent="0.2">
      <c r="A1783"/>
    </row>
    <row r="1784" spans="1:1" x14ac:dyDescent="0.2">
      <c r="A1784"/>
    </row>
    <row r="1785" spans="1:1" x14ac:dyDescent="0.2">
      <c r="A1785"/>
    </row>
    <row r="1786" spans="1:1" x14ac:dyDescent="0.2">
      <c r="A1786"/>
    </row>
    <row r="1787" spans="1:1" x14ac:dyDescent="0.2">
      <c r="A1787"/>
    </row>
    <row r="1788" spans="1:1" x14ac:dyDescent="0.2">
      <c r="A1788"/>
    </row>
    <row r="1789" spans="1:1" x14ac:dyDescent="0.2">
      <c r="A1789"/>
    </row>
    <row r="1790" spans="1:1" x14ac:dyDescent="0.2">
      <c r="A1790"/>
    </row>
    <row r="1791" spans="1:1" x14ac:dyDescent="0.2">
      <c r="A1791"/>
    </row>
    <row r="1792" spans="1:1" x14ac:dyDescent="0.2">
      <c r="A1792"/>
    </row>
    <row r="1793" spans="1:1" x14ac:dyDescent="0.2">
      <c r="A1793"/>
    </row>
    <row r="1794" spans="1:1" x14ac:dyDescent="0.2">
      <c r="A1794"/>
    </row>
    <row r="1795" spans="1:1" x14ac:dyDescent="0.2">
      <c r="A1795"/>
    </row>
    <row r="1796" spans="1:1" x14ac:dyDescent="0.2">
      <c r="A1796"/>
    </row>
    <row r="1797" spans="1:1" x14ac:dyDescent="0.2">
      <c r="A1797"/>
    </row>
    <row r="1798" spans="1:1" x14ac:dyDescent="0.2">
      <c r="A1798"/>
    </row>
    <row r="1799" spans="1:1" x14ac:dyDescent="0.2">
      <c r="A1799"/>
    </row>
    <row r="1800" spans="1:1" x14ac:dyDescent="0.2">
      <c r="A1800"/>
    </row>
    <row r="1801" spans="1:1" x14ac:dyDescent="0.2">
      <c r="A1801"/>
    </row>
    <row r="1802" spans="1:1" x14ac:dyDescent="0.2">
      <c r="A1802"/>
    </row>
    <row r="1803" spans="1:1" x14ac:dyDescent="0.2">
      <c r="A1803"/>
    </row>
    <row r="1804" spans="1:1" x14ac:dyDescent="0.2">
      <c r="A1804"/>
    </row>
    <row r="1805" spans="1:1" x14ac:dyDescent="0.2">
      <c r="A1805"/>
    </row>
    <row r="1806" spans="1:1" x14ac:dyDescent="0.2">
      <c r="A1806"/>
    </row>
    <row r="1807" spans="1:1" x14ac:dyDescent="0.2">
      <c r="A1807"/>
    </row>
    <row r="1808" spans="1:1" x14ac:dyDescent="0.2">
      <c r="A1808"/>
    </row>
    <row r="1809" spans="1:1" x14ac:dyDescent="0.2">
      <c r="A1809"/>
    </row>
    <row r="1810" spans="1:1" x14ac:dyDescent="0.2">
      <c r="A1810"/>
    </row>
    <row r="1811" spans="1:1" x14ac:dyDescent="0.2">
      <c r="A1811"/>
    </row>
    <row r="1812" spans="1:1" x14ac:dyDescent="0.2">
      <c r="A1812"/>
    </row>
    <row r="1813" spans="1:1" x14ac:dyDescent="0.2">
      <c r="A1813"/>
    </row>
    <row r="1814" spans="1:1" x14ac:dyDescent="0.2">
      <c r="A1814"/>
    </row>
    <row r="1815" spans="1:1" x14ac:dyDescent="0.2">
      <c r="A1815"/>
    </row>
    <row r="1816" spans="1:1" x14ac:dyDescent="0.2">
      <c r="A1816"/>
    </row>
    <row r="1817" spans="1:1" x14ac:dyDescent="0.2">
      <c r="A1817"/>
    </row>
    <row r="1818" spans="1:1" x14ac:dyDescent="0.2">
      <c r="A1818"/>
    </row>
    <row r="1819" spans="1:1" x14ac:dyDescent="0.2">
      <c r="A1819"/>
    </row>
    <row r="1820" spans="1:1" x14ac:dyDescent="0.2">
      <c r="A1820"/>
    </row>
    <row r="1821" spans="1:1" x14ac:dyDescent="0.2">
      <c r="A1821"/>
    </row>
    <row r="1822" spans="1:1" x14ac:dyDescent="0.2">
      <c r="A1822"/>
    </row>
    <row r="1823" spans="1:1" x14ac:dyDescent="0.2">
      <c r="A1823"/>
    </row>
    <row r="1824" spans="1:1" x14ac:dyDescent="0.2">
      <c r="A1824"/>
    </row>
    <row r="1825" spans="1:1" x14ac:dyDescent="0.2">
      <c r="A1825"/>
    </row>
    <row r="1826" spans="1:1" x14ac:dyDescent="0.2">
      <c r="A1826"/>
    </row>
    <row r="1827" spans="1:1" x14ac:dyDescent="0.2">
      <c r="A1827"/>
    </row>
    <row r="1828" spans="1:1" x14ac:dyDescent="0.2">
      <c r="A1828"/>
    </row>
    <row r="1829" spans="1:1" x14ac:dyDescent="0.2">
      <c r="A1829"/>
    </row>
    <row r="1830" spans="1:1" x14ac:dyDescent="0.2">
      <c r="A1830"/>
    </row>
    <row r="1831" spans="1:1" x14ac:dyDescent="0.2">
      <c r="A1831"/>
    </row>
    <row r="1832" spans="1:1" x14ac:dyDescent="0.2">
      <c r="A1832"/>
    </row>
    <row r="1833" spans="1:1" x14ac:dyDescent="0.2">
      <c r="A1833"/>
    </row>
    <row r="1834" spans="1:1" x14ac:dyDescent="0.2">
      <c r="A1834"/>
    </row>
    <row r="1835" spans="1:1" x14ac:dyDescent="0.2">
      <c r="A1835"/>
    </row>
    <row r="1836" spans="1:1" x14ac:dyDescent="0.2">
      <c r="A1836"/>
    </row>
    <row r="1837" spans="1:1" x14ac:dyDescent="0.2">
      <c r="A1837"/>
    </row>
    <row r="1838" spans="1:1" x14ac:dyDescent="0.2">
      <c r="A1838"/>
    </row>
    <row r="1839" spans="1:1" x14ac:dyDescent="0.2">
      <c r="A1839"/>
    </row>
    <row r="1840" spans="1:1" x14ac:dyDescent="0.2">
      <c r="A1840"/>
    </row>
    <row r="1841" spans="1:1" x14ac:dyDescent="0.2">
      <c r="A1841"/>
    </row>
    <row r="1842" spans="1:1" x14ac:dyDescent="0.2">
      <c r="A1842"/>
    </row>
    <row r="1843" spans="1:1" x14ac:dyDescent="0.2">
      <c r="A1843"/>
    </row>
    <row r="1844" spans="1:1" x14ac:dyDescent="0.2">
      <c r="A1844"/>
    </row>
    <row r="1845" spans="1:1" x14ac:dyDescent="0.2">
      <c r="A1845"/>
    </row>
    <row r="1846" spans="1:1" x14ac:dyDescent="0.2">
      <c r="A1846"/>
    </row>
    <row r="1847" spans="1:1" x14ac:dyDescent="0.2">
      <c r="A1847"/>
    </row>
    <row r="1848" spans="1:1" x14ac:dyDescent="0.2">
      <c r="A1848"/>
    </row>
    <row r="1849" spans="1:1" x14ac:dyDescent="0.2">
      <c r="A1849"/>
    </row>
    <row r="1850" spans="1:1" x14ac:dyDescent="0.2">
      <c r="A1850"/>
    </row>
    <row r="1851" spans="1:1" x14ac:dyDescent="0.2">
      <c r="A1851"/>
    </row>
    <row r="1852" spans="1:1" x14ac:dyDescent="0.2">
      <c r="A1852"/>
    </row>
    <row r="1853" spans="1:1" x14ac:dyDescent="0.2">
      <c r="A1853"/>
    </row>
    <row r="1854" spans="1:1" x14ac:dyDescent="0.2">
      <c r="A1854"/>
    </row>
    <row r="1855" spans="1:1" x14ac:dyDescent="0.2">
      <c r="A1855"/>
    </row>
    <row r="1856" spans="1:1" x14ac:dyDescent="0.2">
      <c r="A1856"/>
    </row>
    <row r="1857" spans="1:1" x14ac:dyDescent="0.2">
      <c r="A1857"/>
    </row>
    <row r="1858" spans="1:1" x14ac:dyDescent="0.2">
      <c r="A1858"/>
    </row>
    <row r="1859" spans="1:1" x14ac:dyDescent="0.2">
      <c r="A1859"/>
    </row>
    <row r="1860" spans="1:1" x14ac:dyDescent="0.2">
      <c r="A1860"/>
    </row>
    <row r="1861" spans="1:1" x14ac:dyDescent="0.2">
      <c r="A1861"/>
    </row>
    <row r="1862" spans="1:1" x14ac:dyDescent="0.2">
      <c r="A1862"/>
    </row>
    <row r="1863" spans="1:1" x14ac:dyDescent="0.2">
      <c r="A1863"/>
    </row>
    <row r="1864" spans="1:1" x14ac:dyDescent="0.2">
      <c r="A1864"/>
    </row>
    <row r="1865" spans="1:1" x14ac:dyDescent="0.2">
      <c r="A1865"/>
    </row>
    <row r="1866" spans="1:1" x14ac:dyDescent="0.2">
      <c r="A1866"/>
    </row>
    <row r="1867" spans="1:1" x14ac:dyDescent="0.2">
      <c r="A1867"/>
    </row>
    <row r="1868" spans="1:1" x14ac:dyDescent="0.2">
      <c r="A1868"/>
    </row>
    <row r="1869" spans="1:1" x14ac:dyDescent="0.2">
      <c r="A1869"/>
    </row>
    <row r="1870" spans="1:1" x14ac:dyDescent="0.2">
      <c r="A1870"/>
    </row>
    <row r="1871" spans="1:1" x14ac:dyDescent="0.2">
      <c r="A1871"/>
    </row>
    <row r="1872" spans="1:1" x14ac:dyDescent="0.2">
      <c r="A1872"/>
    </row>
    <row r="1873" spans="1:1" x14ac:dyDescent="0.2">
      <c r="A1873"/>
    </row>
    <row r="1874" spans="1:1" x14ac:dyDescent="0.2">
      <c r="A1874"/>
    </row>
    <row r="1875" spans="1:1" x14ac:dyDescent="0.2">
      <c r="A1875"/>
    </row>
    <row r="1876" spans="1:1" x14ac:dyDescent="0.2">
      <c r="A1876"/>
    </row>
    <row r="1877" spans="1:1" x14ac:dyDescent="0.2">
      <c r="A1877"/>
    </row>
    <row r="1878" spans="1:1" x14ac:dyDescent="0.2">
      <c r="A1878"/>
    </row>
    <row r="1879" spans="1:1" x14ac:dyDescent="0.2">
      <c r="A1879"/>
    </row>
    <row r="1880" spans="1:1" x14ac:dyDescent="0.2">
      <c r="A1880"/>
    </row>
    <row r="1881" spans="1:1" x14ac:dyDescent="0.2">
      <c r="A1881"/>
    </row>
    <row r="1882" spans="1:1" x14ac:dyDescent="0.2">
      <c r="A1882"/>
    </row>
    <row r="1883" spans="1:1" x14ac:dyDescent="0.2">
      <c r="A1883"/>
    </row>
    <row r="1884" spans="1:1" x14ac:dyDescent="0.2">
      <c r="A1884"/>
    </row>
    <row r="1885" spans="1:1" x14ac:dyDescent="0.2">
      <c r="A1885"/>
    </row>
    <row r="1886" spans="1:1" x14ac:dyDescent="0.2">
      <c r="A1886"/>
    </row>
    <row r="1887" spans="1:1" x14ac:dyDescent="0.2">
      <c r="A1887"/>
    </row>
    <row r="1888" spans="1:1" x14ac:dyDescent="0.2">
      <c r="A1888"/>
    </row>
    <row r="1889" spans="1:1" x14ac:dyDescent="0.2">
      <c r="A1889"/>
    </row>
    <row r="1890" spans="1:1" x14ac:dyDescent="0.2">
      <c r="A1890"/>
    </row>
    <row r="1891" spans="1:1" x14ac:dyDescent="0.2">
      <c r="A1891"/>
    </row>
    <row r="1892" spans="1:1" x14ac:dyDescent="0.2">
      <c r="A1892"/>
    </row>
    <row r="1893" spans="1:1" x14ac:dyDescent="0.2">
      <c r="A1893"/>
    </row>
    <row r="1894" spans="1:1" x14ac:dyDescent="0.2">
      <c r="A1894"/>
    </row>
    <row r="1895" spans="1:1" x14ac:dyDescent="0.2">
      <c r="A1895"/>
    </row>
    <row r="1896" spans="1:1" x14ac:dyDescent="0.2">
      <c r="A1896"/>
    </row>
    <row r="1897" spans="1:1" x14ac:dyDescent="0.2">
      <c r="A1897"/>
    </row>
    <row r="1898" spans="1:1" x14ac:dyDescent="0.2">
      <c r="A1898"/>
    </row>
    <row r="1899" spans="1:1" x14ac:dyDescent="0.2">
      <c r="A1899"/>
    </row>
    <row r="1900" spans="1:1" x14ac:dyDescent="0.2">
      <c r="A1900"/>
    </row>
    <row r="1901" spans="1:1" x14ac:dyDescent="0.2">
      <c r="A1901"/>
    </row>
    <row r="1902" spans="1:1" x14ac:dyDescent="0.2">
      <c r="A1902"/>
    </row>
    <row r="1903" spans="1:1" x14ac:dyDescent="0.2">
      <c r="A1903"/>
    </row>
    <row r="1904" spans="1:1" x14ac:dyDescent="0.2">
      <c r="A1904"/>
    </row>
    <row r="1905" spans="1:1" x14ac:dyDescent="0.2">
      <c r="A1905"/>
    </row>
    <row r="1906" spans="1:1" x14ac:dyDescent="0.2">
      <c r="A1906"/>
    </row>
    <row r="1907" spans="1:1" x14ac:dyDescent="0.2">
      <c r="A1907"/>
    </row>
    <row r="1908" spans="1:1" x14ac:dyDescent="0.2">
      <c r="A1908"/>
    </row>
    <row r="1909" spans="1:1" x14ac:dyDescent="0.2">
      <c r="A1909"/>
    </row>
    <row r="1910" spans="1:1" x14ac:dyDescent="0.2">
      <c r="A1910"/>
    </row>
    <row r="1911" spans="1:1" x14ac:dyDescent="0.2">
      <c r="A1911"/>
    </row>
    <row r="1912" spans="1:1" x14ac:dyDescent="0.2">
      <c r="A1912"/>
    </row>
    <row r="1913" spans="1:1" x14ac:dyDescent="0.2">
      <c r="A1913"/>
    </row>
    <row r="1914" spans="1:1" x14ac:dyDescent="0.2">
      <c r="A1914"/>
    </row>
    <row r="1915" spans="1:1" x14ac:dyDescent="0.2">
      <c r="A1915"/>
    </row>
    <row r="1916" spans="1:1" x14ac:dyDescent="0.2">
      <c r="A1916"/>
    </row>
    <row r="1917" spans="1:1" x14ac:dyDescent="0.2">
      <c r="A1917"/>
    </row>
    <row r="1918" spans="1:1" x14ac:dyDescent="0.2">
      <c r="A1918"/>
    </row>
    <row r="1919" spans="1:1" x14ac:dyDescent="0.2">
      <c r="A1919"/>
    </row>
    <row r="1920" spans="1:1" x14ac:dyDescent="0.2">
      <c r="A1920"/>
    </row>
    <row r="1921" spans="1:1" x14ac:dyDescent="0.2">
      <c r="A1921"/>
    </row>
    <row r="1922" spans="1:1" x14ac:dyDescent="0.2">
      <c r="A1922"/>
    </row>
    <row r="1923" spans="1:1" x14ac:dyDescent="0.2">
      <c r="A1923"/>
    </row>
    <row r="1924" spans="1:1" x14ac:dyDescent="0.2">
      <c r="A1924"/>
    </row>
    <row r="1925" spans="1:1" x14ac:dyDescent="0.2">
      <c r="A1925"/>
    </row>
    <row r="1926" spans="1:1" x14ac:dyDescent="0.2">
      <c r="A1926"/>
    </row>
    <row r="1927" spans="1:1" x14ac:dyDescent="0.2">
      <c r="A1927"/>
    </row>
    <row r="1928" spans="1:1" x14ac:dyDescent="0.2">
      <c r="A1928"/>
    </row>
    <row r="1929" spans="1:1" x14ac:dyDescent="0.2">
      <c r="A1929"/>
    </row>
    <row r="1930" spans="1:1" x14ac:dyDescent="0.2">
      <c r="A1930"/>
    </row>
    <row r="1931" spans="1:1" x14ac:dyDescent="0.2">
      <c r="A1931"/>
    </row>
    <row r="1932" spans="1:1" x14ac:dyDescent="0.2">
      <c r="A1932"/>
    </row>
    <row r="1933" spans="1:1" x14ac:dyDescent="0.2">
      <c r="A1933"/>
    </row>
    <row r="1934" spans="1:1" x14ac:dyDescent="0.2">
      <c r="A1934"/>
    </row>
    <row r="1935" spans="1:1" x14ac:dyDescent="0.2">
      <c r="A1935"/>
    </row>
    <row r="1936" spans="1:1" x14ac:dyDescent="0.2">
      <c r="A1936"/>
    </row>
    <row r="1937" spans="1:1" x14ac:dyDescent="0.2">
      <c r="A1937"/>
    </row>
    <row r="1938" spans="1:1" x14ac:dyDescent="0.2">
      <c r="A1938"/>
    </row>
    <row r="1939" spans="1:1" x14ac:dyDescent="0.2">
      <c r="A1939"/>
    </row>
    <row r="1940" spans="1:1" x14ac:dyDescent="0.2">
      <c r="A1940"/>
    </row>
    <row r="1941" spans="1:1" x14ac:dyDescent="0.2">
      <c r="A1941"/>
    </row>
    <row r="1942" spans="1:1" x14ac:dyDescent="0.2">
      <c r="A1942"/>
    </row>
    <row r="1943" spans="1:1" x14ac:dyDescent="0.2">
      <c r="A1943"/>
    </row>
    <row r="1944" spans="1:1" x14ac:dyDescent="0.2">
      <c r="A1944"/>
    </row>
    <row r="1945" spans="1:1" x14ac:dyDescent="0.2">
      <c r="A1945"/>
    </row>
    <row r="1946" spans="1:1" x14ac:dyDescent="0.2">
      <c r="A1946"/>
    </row>
    <row r="1947" spans="1:1" x14ac:dyDescent="0.2">
      <c r="A1947"/>
    </row>
    <row r="1948" spans="1:1" x14ac:dyDescent="0.2">
      <c r="A1948"/>
    </row>
    <row r="1949" spans="1:1" x14ac:dyDescent="0.2">
      <c r="A1949"/>
    </row>
    <row r="1950" spans="1:1" x14ac:dyDescent="0.2">
      <c r="A1950"/>
    </row>
    <row r="1951" spans="1:1" x14ac:dyDescent="0.2">
      <c r="A1951"/>
    </row>
    <row r="1952" spans="1:1" x14ac:dyDescent="0.2">
      <c r="A1952"/>
    </row>
    <row r="1953" spans="1:1" x14ac:dyDescent="0.2">
      <c r="A1953"/>
    </row>
    <row r="1954" spans="1:1" x14ac:dyDescent="0.2">
      <c r="A1954"/>
    </row>
    <row r="1955" spans="1:1" x14ac:dyDescent="0.2">
      <c r="A1955"/>
    </row>
    <row r="1956" spans="1:1" x14ac:dyDescent="0.2">
      <c r="A1956"/>
    </row>
    <row r="1957" spans="1:1" x14ac:dyDescent="0.2">
      <c r="A1957"/>
    </row>
    <row r="1958" spans="1:1" x14ac:dyDescent="0.2">
      <c r="A1958"/>
    </row>
    <row r="1959" spans="1:1" x14ac:dyDescent="0.2">
      <c r="A1959"/>
    </row>
    <row r="1960" spans="1:1" x14ac:dyDescent="0.2">
      <c r="A1960"/>
    </row>
    <row r="1961" spans="1:1" x14ac:dyDescent="0.2">
      <c r="A1961"/>
    </row>
    <row r="1962" spans="1:1" x14ac:dyDescent="0.2">
      <c r="A1962"/>
    </row>
    <row r="1963" spans="1:1" x14ac:dyDescent="0.2">
      <c r="A1963"/>
    </row>
    <row r="1964" spans="1:1" x14ac:dyDescent="0.2">
      <c r="A1964"/>
    </row>
    <row r="1965" spans="1:1" x14ac:dyDescent="0.2">
      <c r="A1965"/>
    </row>
    <row r="1966" spans="1:1" x14ac:dyDescent="0.2">
      <c r="A1966"/>
    </row>
    <row r="1967" spans="1:1" x14ac:dyDescent="0.2">
      <c r="A1967"/>
    </row>
    <row r="1968" spans="1:1" x14ac:dyDescent="0.2">
      <c r="A1968"/>
    </row>
    <row r="1969" spans="1:1" x14ac:dyDescent="0.2">
      <c r="A1969"/>
    </row>
    <row r="1970" spans="1:1" x14ac:dyDescent="0.2">
      <c r="A1970"/>
    </row>
    <row r="1971" spans="1:1" x14ac:dyDescent="0.2">
      <c r="A1971"/>
    </row>
    <row r="1972" spans="1:1" x14ac:dyDescent="0.2">
      <c r="A1972"/>
    </row>
    <row r="1973" spans="1:1" x14ac:dyDescent="0.2">
      <c r="A1973"/>
    </row>
    <row r="1974" spans="1:1" x14ac:dyDescent="0.2">
      <c r="A1974"/>
    </row>
    <row r="1975" spans="1:1" x14ac:dyDescent="0.2">
      <c r="A1975"/>
    </row>
    <row r="1976" spans="1:1" x14ac:dyDescent="0.2">
      <c r="A1976"/>
    </row>
    <row r="1977" spans="1:1" x14ac:dyDescent="0.2">
      <c r="A1977"/>
    </row>
    <row r="1978" spans="1:1" x14ac:dyDescent="0.2">
      <c r="A1978"/>
    </row>
    <row r="1979" spans="1:1" x14ac:dyDescent="0.2">
      <c r="A1979"/>
    </row>
    <row r="1980" spans="1:1" x14ac:dyDescent="0.2">
      <c r="A1980"/>
    </row>
    <row r="1981" spans="1:1" x14ac:dyDescent="0.2">
      <c r="A1981"/>
    </row>
    <row r="1982" spans="1:1" x14ac:dyDescent="0.2">
      <c r="A1982"/>
    </row>
    <row r="1983" spans="1:1" x14ac:dyDescent="0.2">
      <c r="A1983"/>
    </row>
    <row r="1984" spans="1:1" x14ac:dyDescent="0.2">
      <c r="A1984"/>
    </row>
    <row r="1985" spans="1:1" x14ac:dyDescent="0.2">
      <c r="A1985"/>
    </row>
    <row r="1986" spans="1:1" x14ac:dyDescent="0.2">
      <c r="A1986"/>
    </row>
    <row r="1987" spans="1:1" x14ac:dyDescent="0.2">
      <c r="A1987"/>
    </row>
    <row r="1988" spans="1:1" x14ac:dyDescent="0.2">
      <c r="A1988"/>
    </row>
    <row r="1989" spans="1:1" x14ac:dyDescent="0.2">
      <c r="A1989"/>
    </row>
    <row r="1990" spans="1:1" x14ac:dyDescent="0.2">
      <c r="A1990"/>
    </row>
    <row r="1991" spans="1:1" x14ac:dyDescent="0.2">
      <c r="A1991"/>
    </row>
    <row r="1992" spans="1:1" x14ac:dyDescent="0.2">
      <c r="A1992"/>
    </row>
    <row r="1993" spans="1:1" x14ac:dyDescent="0.2">
      <c r="A1993"/>
    </row>
    <row r="1994" spans="1:1" x14ac:dyDescent="0.2">
      <c r="A1994"/>
    </row>
    <row r="1995" spans="1:1" x14ac:dyDescent="0.2">
      <c r="A1995"/>
    </row>
    <row r="1996" spans="1:1" x14ac:dyDescent="0.2">
      <c r="A1996"/>
    </row>
    <row r="1997" spans="1:1" x14ac:dyDescent="0.2">
      <c r="A1997"/>
    </row>
    <row r="1998" spans="1:1" x14ac:dyDescent="0.2">
      <c r="A1998"/>
    </row>
    <row r="1999" spans="1:1" x14ac:dyDescent="0.2">
      <c r="A1999"/>
    </row>
    <row r="2000" spans="1:1" x14ac:dyDescent="0.2">
      <c r="A2000"/>
    </row>
    <row r="2001" spans="1:1" x14ac:dyDescent="0.2">
      <c r="A2001"/>
    </row>
    <row r="2002" spans="1:1" x14ac:dyDescent="0.2">
      <c r="A2002"/>
    </row>
    <row r="2003" spans="1:1" x14ac:dyDescent="0.2">
      <c r="A2003"/>
    </row>
    <row r="2004" spans="1:1" x14ac:dyDescent="0.2">
      <c r="A2004"/>
    </row>
    <row r="2005" spans="1:1" x14ac:dyDescent="0.2">
      <c r="A2005"/>
    </row>
    <row r="2006" spans="1:1" x14ac:dyDescent="0.2">
      <c r="A2006"/>
    </row>
    <row r="2007" spans="1:1" x14ac:dyDescent="0.2">
      <c r="A2007"/>
    </row>
    <row r="2008" spans="1:1" x14ac:dyDescent="0.2">
      <c r="A2008"/>
    </row>
    <row r="2009" spans="1:1" x14ac:dyDescent="0.2">
      <c r="A2009"/>
    </row>
    <row r="2010" spans="1:1" x14ac:dyDescent="0.2">
      <c r="A2010"/>
    </row>
    <row r="2011" spans="1:1" x14ac:dyDescent="0.2">
      <c r="A2011"/>
    </row>
    <row r="2012" spans="1:1" x14ac:dyDescent="0.2">
      <c r="A2012"/>
    </row>
    <row r="2013" spans="1:1" x14ac:dyDescent="0.2">
      <c r="A2013"/>
    </row>
    <row r="2014" spans="1:1" x14ac:dyDescent="0.2">
      <c r="A2014"/>
    </row>
    <row r="2015" spans="1:1" x14ac:dyDescent="0.2">
      <c r="A2015"/>
    </row>
    <row r="2016" spans="1:1" x14ac:dyDescent="0.2">
      <c r="A2016"/>
    </row>
    <row r="2017" spans="1:1" x14ac:dyDescent="0.2">
      <c r="A2017"/>
    </row>
    <row r="2018" spans="1:1" x14ac:dyDescent="0.2">
      <c r="A2018"/>
    </row>
    <row r="2019" spans="1:1" x14ac:dyDescent="0.2">
      <c r="A2019"/>
    </row>
    <row r="2020" spans="1:1" x14ac:dyDescent="0.2">
      <c r="A2020"/>
    </row>
    <row r="2021" spans="1:1" x14ac:dyDescent="0.2">
      <c r="A2021"/>
    </row>
    <row r="2022" spans="1:1" x14ac:dyDescent="0.2">
      <c r="A2022"/>
    </row>
    <row r="2023" spans="1:1" x14ac:dyDescent="0.2">
      <c r="A2023"/>
    </row>
    <row r="2024" spans="1:1" x14ac:dyDescent="0.2">
      <c r="A2024"/>
    </row>
    <row r="2025" spans="1:1" x14ac:dyDescent="0.2">
      <c r="A2025"/>
    </row>
    <row r="2026" spans="1:1" x14ac:dyDescent="0.2">
      <c r="A2026"/>
    </row>
    <row r="2027" spans="1:1" x14ac:dyDescent="0.2">
      <c r="A2027"/>
    </row>
    <row r="2028" spans="1:1" x14ac:dyDescent="0.2">
      <c r="A2028"/>
    </row>
    <row r="2029" spans="1:1" x14ac:dyDescent="0.2">
      <c r="A2029"/>
    </row>
    <row r="2030" spans="1:1" x14ac:dyDescent="0.2">
      <c r="A2030"/>
    </row>
    <row r="2031" spans="1:1" x14ac:dyDescent="0.2">
      <c r="A2031"/>
    </row>
    <row r="2032" spans="1:1" x14ac:dyDescent="0.2">
      <c r="A2032"/>
    </row>
    <row r="2033" spans="1:1" x14ac:dyDescent="0.2">
      <c r="A2033"/>
    </row>
    <row r="2034" spans="1:1" x14ac:dyDescent="0.2">
      <c r="A2034"/>
    </row>
    <row r="2035" spans="1:1" x14ac:dyDescent="0.2">
      <c r="A2035"/>
    </row>
    <row r="2036" spans="1:1" x14ac:dyDescent="0.2">
      <c r="A2036"/>
    </row>
    <row r="2037" spans="1:1" x14ac:dyDescent="0.2">
      <c r="A2037"/>
    </row>
    <row r="2038" spans="1:1" x14ac:dyDescent="0.2">
      <c r="A2038"/>
    </row>
    <row r="2039" spans="1:1" x14ac:dyDescent="0.2">
      <c r="A2039"/>
    </row>
    <row r="2040" spans="1:1" x14ac:dyDescent="0.2">
      <c r="A2040"/>
    </row>
    <row r="2041" spans="1:1" x14ac:dyDescent="0.2">
      <c r="A2041"/>
    </row>
    <row r="2042" spans="1:1" x14ac:dyDescent="0.2">
      <c r="A2042"/>
    </row>
    <row r="2043" spans="1:1" x14ac:dyDescent="0.2">
      <c r="A2043"/>
    </row>
    <row r="2044" spans="1:1" x14ac:dyDescent="0.2">
      <c r="A2044"/>
    </row>
    <row r="2045" spans="1:1" x14ac:dyDescent="0.2">
      <c r="A2045"/>
    </row>
    <row r="2046" spans="1:1" x14ac:dyDescent="0.2">
      <c r="A2046"/>
    </row>
    <row r="2047" spans="1:1" x14ac:dyDescent="0.2">
      <c r="A2047"/>
    </row>
    <row r="2048" spans="1:1" x14ac:dyDescent="0.2">
      <c r="A2048"/>
    </row>
    <row r="2049" spans="1:1" x14ac:dyDescent="0.2">
      <c r="A2049"/>
    </row>
    <row r="2050" spans="1:1" x14ac:dyDescent="0.2">
      <c r="A2050"/>
    </row>
    <row r="2051" spans="1:1" x14ac:dyDescent="0.2">
      <c r="A2051"/>
    </row>
    <row r="2052" spans="1:1" x14ac:dyDescent="0.2">
      <c r="A2052"/>
    </row>
    <row r="2053" spans="1:1" x14ac:dyDescent="0.2">
      <c r="A2053"/>
    </row>
    <row r="2054" spans="1:1" x14ac:dyDescent="0.2">
      <c r="A2054"/>
    </row>
    <row r="2055" spans="1:1" x14ac:dyDescent="0.2">
      <c r="A2055"/>
    </row>
    <row r="2056" spans="1:1" x14ac:dyDescent="0.2">
      <c r="A2056"/>
    </row>
    <row r="2057" spans="1:1" x14ac:dyDescent="0.2">
      <c r="A2057"/>
    </row>
    <row r="2058" spans="1:1" x14ac:dyDescent="0.2">
      <c r="A2058"/>
    </row>
    <row r="2059" spans="1:1" x14ac:dyDescent="0.2">
      <c r="A2059"/>
    </row>
    <row r="2060" spans="1:1" x14ac:dyDescent="0.2">
      <c r="A2060"/>
    </row>
    <row r="2061" spans="1:1" x14ac:dyDescent="0.2">
      <c r="A2061"/>
    </row>
    <row r="2062" spans="1:1" x14ac:dyDescent="0.2">
      <c r="A2062"/>
    </row>
    <row r="2063" spans="1:1" x14ac:dyDescent="0.2">
      <c r="A2063"/>
    </row>
    <row r="2064" spans="1:1" x14ac:dyDescent="0.2">
      <c r="A2064"/>
    </row>
    <row r="2065" spans="1:1" x14ac:dyDescent="0.2">
      <c r="A2065"/>
    </row>
    <row r="2066" spans="1:1" x14ac:dyDescent="0.2">
      <c r="A2066"/>
    </row>
    <row r="2067" spans="1:1" x14ac:dyDescent="0.2">
      <c r="A2067"/>
    </row>
    <row r="2068" spans="1:1" x14ac:dyDescent="0.2">
      <c r="A2068"/>
    </row>
    <row r="2069" spans="1:1" x14ac:dyDescent="0.2">
      <c r="A2069"/>
    </row>
    <row r="2070" spans="1:1" x14ac:dyDescent="0.2">
      <c r="A2070"/>
    </row>
    <row r="2071" spans="1:1" x14ac:dyDescent="0.2">
      <c r="A2071"/>
    </row>
    <row r="2072" spans="1:1" x14ac:dyDescent="0.2">
      <c r="A2072"/>
    </row>
    <row r="2073" spans="1:1" x14ac:dyDescent="0.2">
      <c r="A2073"/>
    </row>
    <row r="2074" spans="1:1" x14ac:dyDescent="0.2">
      <c r="A2074"/>
    </row>
    <row r="2075" spans="1:1" x14ac:dyDescent="0.2">
      <c r="A2075"/>
    </row>
    <row r="2076" spans="1:1" x14ac:dyDescent="0.2">
      <c r="A2076"/>
    </row>
    <row r="2077" spans="1:1" x14ac:dyDescent="0.2">
      <c r="A2077"/>
    </row>
    <row r="2078" spans="1:1" x14ac:dyDescent="0.2">
      <c r="A2078"/>
    </row>
    <row r="2079" spans="1:1" x14ac:dyDescent="0.2">
      <c r="A2079"/>
    </row>
    <row r="2080" spans="1:1" x14ac:dyDescent="0.2">
      <c r="A2080"/>
    </row>
    <row r="2081" spans="1:1" x14ac:dyDescent="0.2">
      <c r="A2081"/>
    </row>
    <row r="2082" spans="1:1" x14ac:dyDescent="0.2">
      <c r="A2082"/>
    </row>
    <row r="2083" spans="1:1" x14ac:dyDescent="0.2">
      <c r="A2083"/>
    </row>
    <row r="2084" spans="1:1" x14ac:dyDescent="0.2">
      <c r="A2084"/>
    </row>
    <row r="2085" spans="1:1" x14ac:dyDescent="0.2">
      <c r="A2085"/>
    </row>
    <row r="2086" spans="1:1" x14ac:dyDescent="0.2">
      <c r="A2086"/>
    </row>
    <row r="2087" spans="1:1" x14ac:dyDescent="0.2">
      <c r="A2087"/>
    </row>
    <row r="2088" spans="1:1" x14ac:dyDescent="0.2">
      <c r="A2088"/>
    </row>
    <row r="2089" spans="1:1" x14ac:dyDescent="0.2">
      <c r="A2089"/>
    </row>
    <row r="2090" spans="1:1" x14ac:dyDescent="0.2">
      <c r="A2090"/>
    </row>
    <row r="2091" spans="1:1" x14ac:dyDescent="0.2">
      <c r="A2091"/>
    </row>
    <row r="2092" spans="1:1" x14ac:dyDescent="0.2">
      <c r="A2092"/>
    </row>
    <row r="2093" spans="1:1" x14ac:dyDescent="0.2">
      <c r="A2093"/>
    </row>
    <row r="2094" spans="1:1" x14ac:dyDescent="0.2">
      <c r="A2094"/>
    </row>
    <row r="2095" spans="1:1" x14ac:dyDescent="0.2">
      <c r="A2095"/>
    </row>
    <row r="2096" spans="1:1" x14ac:dyDescent="0.2">
      <c r="A2096"/>
    </row>
    <row r="2097" spans="1:1" x14ac:dyDescent="0.2">
      <c r="A2097"/>
    </row>
    <row r="2098" spans="1:1" x14ac:dyDescent="0.2">
      <c r="A2098"/>
    </row>
    <row r="2099" spans="1:1" x14ac:dyDescent="0.2">
      <c r="A2099"/>
    </row>
    <row r="2100" spans="1:1" x14ac:dyDescent="0.2">
      <c r="A2100"/>
    </row>
    <row r="2101" spans="1:1" x14ac:dyDescent="0.2">
      <c r="A2101"/>
    </row>
    <row r="2102" spans="1:1" x14ac:dyDescent="0.2">
      <c r="A2102"/>
    </row>
    <row r="2103" spans="1:1" x14ac:dyDescent="0.2">
      <c r="A2103"/>
    </row>
    <row r="2104" spans="1:1" x14ac:dyDescent="0.2">
      <c r="A2104"/>
    </row>
    <row r="2105" spans="1:1" x14ac:dyDescent="0.2">
      <c r="A2105"/>
    </row>
    <row r="2106" spans="1:1" x14ac:dyDescent="0.2">
      <c r="A2106"/>
    </row>
    <row r="2107" spans="1:1" x14ac:dyDescent="0.2">
      <c r="A2107"/>
    </row>
    <row r="2108" spans="1:1" x14ac:dyDescent="0.2">
      <c r="A2108"/>
    </row>
    <row r="2109" spans="1:1" x14ac:dyDescent="0.2">
      <c r="A2109"/>
    </row>
    <row r="2110" spans="1:1" x14ac:dyDescent="0.2">
      <c r="A2110"/>
    </row>
    <row r="2111" spans="1:1" x14ac:dyDescent="0.2">
      <c r="A2111"/>
    </row>
    <row r="2112" spans="1:1" x14ac:dyDescent="0.2">
      <c r="A2112"/>
    </row>
    <row r="2113" spans="1:1" x14ac:dyDescent="0.2">
      <c r="A2113"/>
    </row>
    <row r="2114" spans="1:1" x14ac:dyDescent="0.2">
      <c r="A2114"/>
    </row>
    <row r="2115" spans="1:1" x14ac:dyDescent="0.2">
      <c r="A2115"/>
    </row>
    <row r="2116" spans="1:1" x14ac:dyDescent="0.2">
      <c r="A2116"/>
    </row>
    <row r="2117" spans="1:1" x14ac:dyDescent="0.2">
      <c r="A2117"/>
    </row>
    <row r="2118" spans="1:1" x14ac:dyDescent="0.2">
      <c r="A2118"/>
    </row>
    <row r="2119" spans="1:1" x14ac:dyDescent="0.2">
      <c r="A2119"/>
    </row>
    <row r="2120" spans="1:1" x14ac:dyDescent="0.2">
      <c r="A2120"/>
    </row>
    <row r="2121" spans="1:1" x14ac:dyDescent="0.2">
      <c r="A2121"/>
    </row>
    <row r="2122" spans="1:1" x14ac:dyDescent="0.2">
      <c r="A2122"/>
    </row>
    <row r="2123" spans="1:1" x14ac:dyDescent="0.2">
      <c r="A2123"/>
    </row>
    <row r="2124" spans="1:1" x14ac:dyDescent="0.2">
      <c r="A2124"/>
    </row>
    <row r="2125" spans="1:1" x14ac:dyDescent="0.2">
      <c r="A2125"/>
    </row>
    <row r="2126" spans="1:1" x14ac:dyDescent="0.2">
      <c r="A2126"/>
    </row>
    <row r="2127" spans="1:1" x14ac:dyDescent="0.2">
      <c r="A2127"/>
    </row>
    <row r="2128" spans="1:1" x14ac:dyDescent="0.2">
      <c r="A2128"/>
    </row>
    <row r="2129" spans="1:1" x14ac:dyDescent="0.2">
      <c r="A2129"/>
    </row>
    <row r="2130" spans="1:1" x14ac:dyDescent="0.2">
      <c r="A2130"/>
    </row>
    <row r="2131" spans="1:1" x14ac:dyDescent="0.2">
      <c r="A2131"/>
    </row>
    <row r="2132" spans="1:1" x14ac:dyDescent="0.2">
      <c r="A2132"/>
    </row>
    <row r="2133" spans="1:1" x14ac:dyDescent="0.2">
      <c r="A2133"/>
    </row>
    <row r="2134" spans="1:1" x14ac:dyDescent="0.2">
      <c r="A2134"/>
    </row>
    <row r="2135" spans="1:1" x14ac:dyDescent="0.2">
      <c r="A2135"/>
    </row>
    <row r="2136" spans="1:1" x14ac:dyDescent="0.2">
      <c r="A2136"/>
    </row>
    <row r="2137" spans="1:1" x14ac:dyDescent="0.2">
      <c r="A2137"/>
    </row>
    <row r="2138" spans="1:1" x14ac:dyDescent="0.2">
      <c r="A2138"/>
    </row>
    <row r="2139" spans="1:1" x14ac:dyDescent="0.2">
      <c r="A2139"/>
    </row>
    <row r="2140" spans="1:1" x14ac:dyDescent="0.2">
      <c r="A2140"/>
    </row>
    <row r="2141" spans="1:1" x14ac:dyDescent="0.2">
      <c r="A2141"/>
    </row>
    <row r="2142" spans="1:1" x14ac:dyDescent="0.2">
      <c r="A2142"/>
    </row>
    <row r="2143" spans="1:1" x14ac:dyDescent="0.2">
      <c r="A2143"/>
    </row>
    <row r="2144" spans="1:1" x14ac:dyDescent="0.2">
      <c r="A2144"/>
    </row>
    <row r="2145" spans="1:1" x14ac:dyDescent="0.2">
      <c r="A2145"/>
    </row>
    <row r="2146" spans="1:1" x14ac:dyDescent="0.2">
      <c r="A2146"/>
    </row>
    <row r="2147" spans="1:1" x14ac:dyDescent="0.2">
      <c r="A2147"/>
    </row>
    <row r="2148" spans="1:1" x14ac:dyDescent="0.2">
      <c r="A2148"/>
    </row>
    <row r="2149" spans="1:1" x14ac:dyDescent="0.2">
      <c r="A2149"/>
    </row>
    <row r="2150" spans="1:1" x14ac:dyDescent="0.2">
      <c r="A2150"/>
    </row>
    <row r="2151" spans="1:1" x14ac:dyDescent="0.2">
      <c r="A2151"/>
    </row>
    <row r="2152" spans="1:1" x14ac:dyDescent="0.2">
      <c r="A2152"/>
    </row>
    <row r="2153" spans="1:1" x14ac:dyDescent="0.2">
      <c r="A2153"/>
    </row>
    <row r="2154" spans="1:1" x14ac:dyDescent="0.2">
      <c r="A2154"/>
    </row>
    <row r="2155" spans="1:1" x14ac:dyDescent="0.2">
      <c r="A2155"/>
    </row>
    <row r="2156" spans="1:1" x14ac:dyDescent="0.2">
      <c r="A2156"/>
    </row>
    <row r="2157" spans="1:1" x14ac:dyDescent="0.2">
      <c r="A2157"/>
    </row>
    <row r="2158" spans="1:1" x14ac:dyDescent="0.2">
      <c r="A2158"/>
    </row>
    <row r="2159" spans="1:1" x14ac:dyDescent="0.2">
      <c r="A2159"/>
    </row>
    <row r="2160" spans="1:1" x14ac:dyDescent="0.2">
      <c r="A2160"/>
    </row>
    <row r="2161" spans="1:1" x14ac:dyDescent="0.2">
      <c r="A2161"/>
    </row>
    <row r="2162" spans="1:1" x14ac:dyDescent="0.2">
      <c r="A2162"/>
    </row>
    <row r="2163" spans="1:1" x14ac:dyDescent="0.2">
      <c r="A2163"/>
    </row>
    <row r="2164" spans="1:1" x14ac:dyDescent="0.2">
      <c r="A2164"/>
    </row>
    <row r="2165" spans="1:1" x14ac:dyDescent="0.2">
      <c r="A2165"/>
    </row>
    <row r="2166" spans="1:1" x14ac:dyDescent="0.2">
      <c r="A2166"/>
    </row>
    <row r="2167" spans="1:1" x14ac:dyDescent="0.2">
      <c r="A2167"/>
    </row>
    <row r="2168" spans="1:1" x14ac:dyDescent="0.2">
      <c r="A2168"/>
    </row>
    <row r="2169" spans="1:1" x14ac:dyDescent="0.2">
      <c r="A2169"/>
    </row>
    <row r="2170" spans="1:1" x14ac:dyDescent="0.2">
      <c r="A2170"/>
    </row>
    <row r="2171" spans="1:1" x14ac:dyDescent="0.2">
      <c r="A2171"/>
    </row>
    <row r="2172" spans="1:1" x14ac:dyDescent="0.2">
      <c r="A2172"/>
    </row>
    <row r="2173" spans="1:1" x14ac:dyDescent="0.2">
      <c r="A2173"/>
    </row>
    <row r="2174" spans="1:1" x14ac:dyDescent="0.2">
      <c r="A2174"/>
    </row>
    <row r="2175" spans="1:1" x14ac:dyDescent="0.2">
      <c r="A2175"/>
    </row>
    <row r="2176" spans="1:1" x14ac:dyDescent="0.2">
      <c r="A2176"/>
    </row>
    <row r="2177" spans="1:1" x14ac:dyDescent="0.2">
      <c r="A2177"/>
    </row>
    <row r="2178" spans="1:1" x14ac:dyDescent="0.2">
      <c r="A2178"/>
    </row>
    <row r="2179" spans="1:1" x14ac:dyDescent="0.2">
      <c r="A2179"/>
    </row>
    <row r="2180" spans="1:1" x14ac:dyDescent="0.2">
      <c r="A2180"/>
    </row>
    <row r="2181" spans="1:1" x14ac:dyDescent="0.2">
      <c r="A2181"/>
    </row>
    <row r="2182" spans="1:1" x14ac:dyDescent="0.2">
      <c r="A2182"/>
    </row>
    <row r="2183" spans="1:1" x14ac:dyDescent="0.2">
      <c r="A2183"/>
    </row>
    <row r="2184" spans="1:1" x14ac:dyDescent="0.2">
      <c r="A2184"/>
    </row>
    <row r="2185" spans="1:1" x14ac:dyDescent="0.2">
      <c r="A2185"/>
    </row>
    <row r="2186" spans="1:1" x14ac:dyDescent="0.2">
      <c r="A2186"/>
    </row>
    <row r="2187" spans="1:1" x14ac:dyDescent="0.2">
      <c r="A2187"/>
    </row>
    <row r="2188" spans="1:1" x14ac:dyDescent="0.2">
      <c r="A2188"/>
    </row>
    <row r="2189" spans="1:1" x14ac:dyDescent="0.2">
      <c r="A2189"/>
    </row>
    <row r="2190" spans="1:1" x14ac:dyDescent="0.2">
      <c r="A2190"/>
    </row>
    <row r="2191" spans="1:1" x14ac:dyDescent="0.2">
      <c r="A2191"/>
    </row>
    <row r="2192" spans="1:1" x14ac:dyDescent="0.2">
      <c r="A2192"/>
    </row>
    <row r="2193" spans="1:1" x14ac:dyDescent="0.2">
      <c r="A2193"/>
    </row>
    <row r="2194" spans="1:1" x14ac:dyDescent="0.2">
      <c r="A2194"/>
    </row>
    <row r="2195" spans="1:1" x14ac:dyDescent="0.2">
      <c r="A2195"/>
    </row>
    <row r="2196" spans="1:1" x14ac:dyDescent="0.2">
      <c r="A2196"/>
    </row>
    <row r="2197" spans="1:1" x14ac:dyDescent="0.2">
      <c r="A2197"/>
    </row>
    <row r="2198" spans="1:1" x14ac:dyDescent="0.2">
      <c r="A2198"/>
    </row>
    <row r="2199" spans="1:1" x14ac:dyDescent="0.2">
      <c r="A2199"/>
    </row>
    <row r="2200" spans="1:1" x14ac:dyDescent="0.2">
      <c r="A2200"/>
    </row>
    <row r="2201" spans="1:1" x14ac:dyDescent="0.2">
      <c r="A2201"/>
    </row>
    <row r="2202" spans="1:1" x14ac:dyDescent="0.2">
      <c r="A2202"/>
    </row>
    <row r="2203" spans="1:1" x14ac:dyDescent="0.2">
      <c r="A2203"/>
    </row>
    <row r="2204" spans="1:1" x14ac:dyDescent="0.2">
      <c r="A2204"/>
    </row>
    <row r="2205" spans="1:1" x14ac:dyDescent="0.2">
      <c r="A2205"/>
    </row>
    <row r="2206" spans="1:1" x14ac:dyDescent="0.2">
      <c r="A2206"/>
    </row>
    <row r="2207" spans="1:1" x14ac:dyDescent="0.2">
      <c r="A2207"/>
    </row>
    <row r="2208" spans="1:1" x14ac:dyDescent="0.2">
      <c r="A2208"/>
    </row>
    <row r="2209" spans="1:1" x14ac:dyDescent="0.2">
      <c r="A2209"/>
    </row>
    <row r="2210" spans="1:1" x14ac:dyDescent="0.2">
      <c r="A2210"/>
    </row>
    <row r="2211" spans="1:1" x14ac:dyDescent="0.2">
      <c r="A2211"/>
    </row>
    <row r="2212" spans="1:1" x14ac:dyDescent="0.2">
      <c r="A2212"/>
    </row>
    <row r="2213" spans="1:1" x14ac:dyDescent="0.2">
      <c r="A2213"/>
    </row>
    <row r="2214" spans="1:1" x14ac:dyDescent="0.2">
      <c r="A2214"/>
    </row>
    <row r="2215" spans="1:1" x14ac:dyDescent="0.2">
      <c r="A2215"/>
    </row>
    <row r="2216" spans="1:1" x14ac:dyDescent="0.2">
      <c r="A2216"/>
    </row>
    <row r="2217" spans="1:1" x14ac:dyDescent="0.2">
      <c r="A2217"/>
    </row>
    <row r="2218" spans="1:1" x14ac:dyDescent="0.2">
      <c r="A2218"/>
    </row>
    <row r="2219" spans="1:1" x14ac:dyDescent="0.2">
      <c r="A2219"/>
    </row>
    <row r="2220" spans="1:1" x14ac:dyDescent="0.2">
      <c r="A2220"/>
    </row>
    <row r="2221" spans="1:1" x14ac:dyDescent="0.2">
      <c r="A2221"/>
    </row>
    <row r="2222" spans="1:1" x14ac:dyDescent="0.2">
      <c r="A2222"/>
    </row>
    <row r="2223" spans="1:1" x14ac:dyDescent="0.2">
      <c r="A2223"/>
    </row>
    <row r="2224" spans="1:1" x14ac:dyDescent="0.2">
      <c r="A2224"/>
    </row>
    <row r="2225" spans="1:1" x14ac:dyDescent="0.2">
      <c r="A2225"/>
    </row>
    <row r="2226" spans="1:1" x14ac:dyDescent="0.2">
      <c r="A2226"/>
    </row>
    <row r="2227" spans="1:1" x14ac:dyDescent="0.2">
      <c r="A2227"/>
    </row>
    <row r="2228" spans="1:1" x14ac:dyDescent="0.2">
      <c r="A2228"/>
    </row>
    <row r="2229" spans="1:1" x14ac:dyDescent="0.2">
      <c r="A2229"/>
    </row>
    <row r="2230" spans="1:1" x14ac:dyDescent="0.2">
      <c r="A2230"/>
    </row>
    <row r="2231" spans="1:1" x14ac:dyDescent="0.2">
      <c r="A2231"/>
    </row>
    <row r="2232" spans="1:1" x14ac:dyDescent="0.2">
      <c r="A2232"/>
    </row>
    <row r="2233" spans="1:1" x14ac:dyDescent="0.2">
      <c r="A2233"/>
    </row>
    <row r="2234" spans="1:1" x14ac:dyDescent="0.2">
      <c r="A2234"/>
    </row>
    <row r="2235" spans="1:1" x14ac:dyDescent="0.2">
      <c r="A2235"/>
    </row>
    <row r="2236" spans="1:1" x14ac:dyDescent="0.2">
      <c r="A2236"/>
    </row>
    <row r="2237" spans="1:1" x14ac:dyDescent="0.2">
      <c r="A2237"/>
    </row>
    <row r="2238" spans="1:1" x14ac:dyDescent="0.2">
      <c r="A2238"/>
    </row>
    <row r="2239" spans="1:1" x14ac:dyDescent="0.2">
      <c r="A2239"/>
    </row>
    <row r="2240" spans="1:1" x14ac:dyDescent="0.2">
      <c r="A2240"/>
    </row>
    <row r="2241" spans="1:1" x14ac:dyDescent="0.2">
      <c r="A2241"/>
    </row>
    <row r="2242" spans="1:1" x14ac:dyDescent="0.2">
      <c r="A2242"/>
    </row>
    <row r="2243" spans="1:1" x14ac:dyDescent="0.2">
      <c r="A2243"/>
    </row>
    <row r="2244" spans="1:1" x14ac:dyDescent="0.2">
      <c r="A2244"/>
    </row>
    <row r="2245" spans="1:1" x14ac:dyDescent="0.2">
      <c r="A2245"/>
    </row>
    <row r="2246" spans="1:1" x14ac:dyDescent="0.2">
      <c r="A2246"/>
    </row>
    <row r="2247" spans="1:1" x14ac:dyDescent="0.2">
      <c r="A2247"/>
    </row>
    <row r="2248" spans="1:1" x14ac:dyDescent="0.2">
      <c r="A2248"/>
    </row>
    <row r="2249" spans="1:1" x14ac:dyDescent="0.2">
      <c r="A2249"/>
    </row>
    <row r="2250" spans="1:1" x14ac:dyDescent="0.2">
      <c r="A2250"/>
    </row>
    <row r="2251" spans="1:1" x14ac:dyDescent="0.2">
      <c r="A2251"/>
    </row>
    <row r="2252" spans="1:1" x14ac:dyDescent="0.2">
      <c r="A2252"/>
    </row>
    <row r="2253" spans="1:1" x14ac:dyDescent="0.2">
      <c r="A2253"/>
    </row>
    <row r="2254" spans="1:1" x14ac:dyDescent="0.2">
      <c r="A2254"/>
    </row>
    <row r="2255" spans="1:1" x14ac:dyDescent="0.2">
      <c r="A2255"/>
    </row>
    <row r="2256" spans="1:1" x14ac:dyDescent="0.2">
      <c r="A2256"/>
    </row>
    <row r="2257" spans="1:1" x14ac:dyDescent="0.2">
      <c r="A2257"/>
    </row>
    <row r="2258" spans="1:1" x14ac:dyDescent="0.2">
      <c r="A2258"/>
    </row>
    <row r="2259" spans="1:1" x14ac:dyDescent="0.2">
      <c r="A2259"/>
    </row>
    <row r="2260" spans="1:1" x14ac:dyDescent="0.2">
      <c r="A2260"/>
    </row>
    <row r="2261" spans="1:1" x14ac:dyDescent="0.2">
      <c r="A2261"/>
    </row>
    <row r="2262" spans="1:1" x14ac:dyDescent="0.2">
      <c r="A2262"/>
    </row>
    <row r="2263" spans="1:1" x14ac:dyDescent="0.2">
      <c r="A2263"/>
    </row>
    <row r="2264" spans="1:1" x14ac:dyDescent="0.2">
      <c r="A2264"/>
    </row>
    <row r="2265" spans="1:1" x14ac:dyDescent="0.2">
      <c r="A2265"/>
    </row>
    <row r="2266" spans="1:1" x14ac:dyDescent="0.2">
      <c r="A2266"/>
    </row>
    <row r="2267" spans="1:1" x14ac:dyDescent="0.2">
      <c r="A2267"/>
    </row>
    <row r="2268" spans="1:1" x14ac:dyDescent="0.2">
      <c r="A2268"/>
    </row>
    <row r="2269" spans="1:1" x14ac:dyDescent="0.2">
      <c r="A2269"/>
    </row>
    <row r="2270" spans="1:1" x14ac:dyDescent="0.2">
      <c r="A2270"/>
    </row>
    <row r="2271" spans="1:1" x14ac:dyDescent="0.2">
      <c r="A2271"/>
    </row>
    <row r="2272" spans="1:1" x14ac:dyDescent="0.2">
      <c r="A2272"/>
    </row>
    <row r="2273" spans="1:1" x14ac:dyDescent="0.2">
      <c r="A2273"/>
    </row>
    <row r="2274" spans="1:1" x14ac:dyDescent="0.2">
      <c r="A2274"/>
    </row>
    <row r="2275" spans="1:1" x14ac:dyDescent="0.2">
      <c r="A2275"/>
    </row>
    <row r="2276" spans="1:1" x14ac:dyDescent="0.2">
      <c r="A2276"/>
    </row>
    <row r="2277" spans="1:1" x14ac:dyDescent="0.2">
      <c r="A2277"/>
    </row>
    <row r="2278" spans="1:1" x14ac:dyDescent="0.2">
      <c r="A2278"/>
    </row>
    <row r="2279" spans="1:1" x14ac:dyDescent="0.2">
      <c r="A2279"/>
    </row>
    <row r="2280" spans="1:1" x14ac:dyDescent="0.2">
      <c r="A2280"/>
    </row>
    <row r="2281" spans="1:1" x14ac:dyDescent="0.2">
      <c r="A2281"/>
    </row>
    <row r="2282" spans="1:1" x14ac:dyDescent="0.2">
      <c r="A2282"/>
    </row>
    <row r="2283" spans="1:1" x14ac:dyDescent="0.2">
      <c r="A2283"/>
    </row>
    <row r="2284" spans="1:1" x14ac:dyDescent="0.2">
      <c r="A2284"/>
    </row>
    <row r="2285" spans="1:1" x14ac:dyDescent="0.2">
      <c r="A2285"/>
    </row>
    <row r="2286" spans="1:1" x14ac:dyDescent="0.2">
      <c r="A2286"/>
    </row>
    <row r="2287" spans="1:1" x14ac:dyDescent="0.2">
      <c r="A2287"/>
    </row>
    <row r="2288" spans="1:1" x14ac:dyDescent="0.2">
      <c r="A2288"/>
    </row>
    <row r="2289" spans="1:1" x14ac:dyDescent="0.2">
      <c r="A2289"/>
    </row>
    <row r="2290" spans="1:1" x14ac:dyDescent="0.2">
      <c r="A2290"/>
    </row>
    <row r="2291" spans="1:1" x14ac:dyDescent="0.2">
      <c r="A2291"/>
    </row>
    <row r="2292" spans="1:1" x14ac:dyDescent="0.2">
      <c r="A2292"/>
    </row>
    <row r="2293" spans="1:1" x14ac:dyDescent="0.2">
      <c r="A2293"/>
    </row>
    <row r="2294" spans="1:1" x14ac:dyDescent="0.2">
      <c r="A2294"/>
    </row>
    <row r="2295" spans="1:1" x14ac:dyDescent="0.2">
      <c r="A2295"/>
    </row>
    <row r="2296" spans="1:1" x14ac:dyDescent="0.2">
      <c r="A2296"/>
    </row>
    <row r="2297" spans="1:1" x14ac:dyDescent="0.2">
      <c r="A2297"/>
    </row>
    <row r="2298" spans="1:1" x14ac:dyDescent="0.2">
      <c r="A2298"/>
    </row>
    <row r="2299" spans="1:1" x14ac:dyDescent="0.2">
      <c r="A2299"/>
    </row>
    <row r="2300" spans="1:1" x14ac:dyDescent="0.2">
      <c r="A2300"/>
    </row>
    <row r="2301" spans="1:1" x14ac:dyDescent="0.2">
      <c r="A2301"/>
    </row>
    <row r="2302" spans="1:1" x14ac:dyDescent="0.2">
      <c r="A2302"/>
    </row>
    <row r="2303" spans="1:1" x14ac:dyDescent="0.2">
      <c r="A2303"/>
    </row>
    <row r="2304" spans="1:1" x14ac:dyDescent="0.2">
      <c r="A2304"/>
    </row>
    <row r="2305" spans="1:1" x14ac:dyDescent="0.2">
      <c r="A2305"/>
    </row>
    <row r="2306" spans="1:1" x14ac:dyDescent="0.2">
      <c r="A2306"/>
    </row>
    <row r="2307" spans="1:1" x14ac:dyDescent="0.2">
      <c r="A2307"/>
    </row>
    <row r="2308" spans="1:1" x14ac:dyDescent="0.2">
      <c r="A2308"/>
    </row>
    <row r="2309" spans="1:1" x14ac:dyDescent="0.2">
      <c r="A2309"/>
    </row>
    <row r="2310" spans="1:1" x14ac:dyDescent="0.2">
      <c r="A2310"/>
    </row>
    <row r="2311" spans="1:1" x14ac:dyDescent="0.2">
      <c r="A2311"/>
    </row>
    <row r="2312" spans="1:1" x14ac:dyDescent="0.2">
      <c r="A2312"/>
    </row>
    <row r="2313" spans="1:1" x14ac:dyDescent="0.2">
      <c r="A2313"/>
    </row>
    <row r="2314" spans="1:1" x14ac:dyDescent="0.2">
      <c r="A2314"/>
    </row>
    <row r="2315" spans="1:1" x14ac:dyDescent="0.2">
      <c r="A2315"/>
    </row>
    <row r="2316" spans="1:1" x14ac:dyDescent="0.2">
      <c r="A2316"/>
    </row>
    <row r="2317" spans="1:1" x14ac:dyDescent="0.2">
      <c r="A2317"/>
    </row>
    <row r="2318" spans="1:1" x14ac:dyDescent="0.2">
      <c r="A2318"/>
    </row>
    <row r="2319" spans="1:1" x14ac:dyDescent="0.2">
      <c r="A2319"/>
    </row>
    <row r="2320" spans="1:1" x14ac:dyDescent="0.2">
      <c r="A2320"/>
    </row>
    <row r="2321" spans="1:1" x14ac:dyDescent="0.2">
      <c r="A2321"/>
    </row>
    <row r="2322" spans="1:1" x14ac:dyDescent="0.2">
      <c r="A2322"/>
    </row>
    <row r="2323" spans="1:1" x14ac:dyDescent="0.2">
      <c r="A2323"/>
    </row>
    <row r="2324" spans="1:1" x14ac:dyDescent="0.2">
      <c r="A2324"/>
    </row>
    <row r="2325" spans="1:1" x14ac:dyDescent="0.2">
      <c r="A2325"/>
    </row>
    <row r="2326" spans="1:1" x14ac:dyDescent="0.2">
      <c r="A2326"/>
    </row>
    <row r="2327" spans="1:1" x14ac:dyDescent="0.2">
      <c r="A2327"/>
    </row>
    <row r="2328" spans="1:1" x14ac:dyDescent="0.2">
      <c r="A2328"/>
    </row>
    <row r="2329" spans="1:1" x14ac:dyDescent="0.2">
      <c r="A2329"/>
    </row>
    <row r="2330" spans="1:1" x14ac:dyDescent="0.2">
      <c r="A2330"/>
    </row>
    <row r="2331" spans="1:1" x14ac:dyDescent="0.2">
      <c r="A2331"/>
    </row>
    <row r="2332" spans="1:1" x14ac:dyDescent="0.2">
      <c r="A2332"/>
    </row>
    <row r="2333" spans="1:1" x14ac:dyDescent="0.2">
      <c r="A2333"/>
    </row>
    <row r="2334" spans="1:1" x14ac:dyDescent="0.2">
      <c r="A2334"/>
    </row>
    <row r="2335" spans="1:1" x14ac:dyDescent="0.2">
      <c r="A2335"/>
    </row>
    <row r="2336" spans="1:1" x14ac:dyDescent="0.2">
      <c r="A2336"/>
    </row>
    <row r="2337" spans="1:1" x14ac:dyDescent="0.2">
      <c r="A2337"/>
    </row>
    <row r="2338" spans="1:1" x14ac:dyDescent="0.2">
      <c r="A2338"/>
    </row>
    <row r="2339" spans="1:1" x14ac:dyDescent="0.2">
      <c r="A2339"/>
    </row>
    <row r="2340" spans="1:1" x14ac:dyDescent="0.2">
      <c r="A2340"/>
    </row>
    <row r="2341" spans="1:1" x14ac:dyDescent="0.2">
      <c r="A2341"/>
    </row>
    <row r="2342" spans="1:1" x14ac:dyDescent="0.2">
      <c r="A2342"/>
    </row>
    <row r="2343" spans="1:1" x14ac:dyDescent="0.2">
      <c r="A2343"/>
    </row>
    <row r="2344" spans="1:1" x14ac:dyDescent="0.2">
      <c r="A2344"/>
    </row>
    <row r="2345" spans="1:1" x14ac:dyDescent="0.2">
      <c r="A2345"/>
    </row>
    <row r="2346" spans="1:1" x14ac:dyDescent="0.2">
      <c r="A2346"/>
    </row>
    <row r="2347" spans="1:1" x14ac:dyDescent="0.2">
      <c r="A2347"/>
    </row>
    <row r="2348" spans="1:1" x14ac:dyDescent="0.2">
      <c r="A2348"/>
    </row>
    <row r="2349" spans="1:1" x14ac:dyDescent="0.2">
      <c r="A2349"/>
    </row>
    <row r="2350" spans="1:1" x14ac:dyDescent="0.2">
      <c r="A2350"/>
    </row>
    <row r="2351" spans="1:1" x14ac:dyDescent="0.2">
      <c r="A2351"/>
    </row>
    <row r="2352" spans="1:1" x14ac:dyDescent="0.2">
      <c r="A2352"/>
    </row>
    <row r="2353" spans="1:1" x14ac:dyDescent="0.2">
      <c r="A2353"/>
    </row>
    <row r="2354" spans="1:1" x14ac:dyDescent="0.2">
      <c r="A2354"/>
    </row>
    <row r="2355" spans="1:1" x14ac:dyDescent="0.2">
      <c r="A2355"/>
    </row>
    <row r="2356" spans="1:1" x14ac:dyDescent="0.2">
      <c r="A2356"/>
    </row>
    <row r="2357" spans="1:1" x14ac:dyDescent="0.2">
      <c r="A2357"/>
    </row>
    <row r="2358" spans="1:1" x14ac:dyDescent="0.2">
      <c r="A2358"/>
    </row>
    <row r="2359" spans="1:1" x14ac:dyDescent="0.2">
      <c r="A2359"/>
    </row>
    <row r="2360" spans="1:1" x14ac:dyDescent="0.2">
      <c r="A2360"/>
    </row>
    <row r="2361" spans="1:1" x14ac:dyDescent="0.2">
      <c r="A2361"/>
    </row>
    <row r="2362" spans="1:1" x14ac:dyDescent="0.2">
      <c r="A2362"/>
    </row>
    <row r="2363" spans="1:1" x14ac:dyDescent="0.2">
      <c r="A2363"/>
    </row>
    <row r="2364" spans="1:1" x14ac:dyDescent="0.2">
      <c r="A2364"/>
    </row>
    <row r="2365" spans="1:1" x14ac:dyDescent="0.2">
      <c r="A2365"/>
    </row>
    <row r="2366" spans="1:1" x14ac:dyDescent="0.2">
      <c r="A2366"/>
    </row>
    <row r="2367" spans="1:1" x14ac:dyDescent="0.2">
      <c r="A2367"/>
    </row>
    <row r="2368" spans="1:1" x14ac:dyDescent="0.2">
      <c r="A2368"/>
    </row>
    <row r="2369" spans="1:1" x14ac:dyDescent="0.2">
      <c r="A2369"/>
    </row>
    <row r="2370" spans="1:1" x14ac:dyDescent="0.2">
      <c r="A2370"/>
    </row>
    <row r="2371" spans="1:1" x14ac:dyDescent="0.2">
      <c r="A2371"/>
    </row>
    <row r="2372" spans="1:1" x14ac:dyDescent="0.2">
      <c r="A2372"/>
    </row>
    <row r="2373" spans="1:1" x14ac:dyDescent="0.2">
      <c r="A2373"/>
    </row>
    <row r="2374" spans="1:1" x14ac:dyDescent="0.2">
      <c r="A2374"/>
    </row>
    <row r="2375" spans="1:1" x14ac:dyDescent="0.2">
      <c r="A2375"/>
    </row>
    <row r="2376" spans="1:1" x14ac:dyDescent="0.2">
      <c r="A2376"/>
    </row>
    <row r="2377" spans="1:1" x14ac:dyDescent="0.2">
      <c r="A2377"/>
    </row>
    <row r="2378" spans="1:1" x14ac:dyDescent="0.2">
      <c r="A2378"/>
    </row>
    <row r="2379" spans="1:1" x14ac:dyDescent="0.2">
      <c r="A2379"/>
    </row>
    <row r="2380" spans="1:1" x14ac:dyDescent="0.2">
      <c r="A2380"/>
    </row>
    <row r="2381" spans="1:1" x14ac:dyDescent="0.2">
      <c r="A2381"/>
    </row>
    <row r="2382" spans="1:1" x14ac:dyDescent="0.2">
      <c r="A2382"/>
    </row>
    <row r="2383" spans="1:1" x14ac:dyDescent="0.2">
      <c r="A2383"/>
    </row>
    <row r="2384" spans="1:1" x14ac:dyDescent="0.2">
      <c r="A2384"/>
    </row>
    <row r="2385" spans="1:1" x14ac:dyDescent="0.2">
      <c r="A2385"/>
    </row>
    <row r="2386" spans="1:1" x14ac:dyDescent="0.2">
      <c r="A2386"/>
    </row>
    <row r="2387" spans="1:1" x14ac:dyDescent="0.2">
      <c r="A2387"/>
    </row>
    <row r="2388" spans="1:1" x14ac:dyDescent="0.2">
      <c r="A2388"/>
    </row>
    <row r="2389" spans="1:1" x14ac:dyDescent="0.2">
      <c r="A2389"/>
    </row>
    <row r="2390" spans="1:1" x14ac:dyDescent="0.2">
      <c r="A2390"/>
    </row>
    <row r="2391" spans="1:1" x14ac:dyDescent="0.2">
      <c r="A2391"/>
    </row>
    <row r="2392" spans="1:1" x14ac:dyDescent="0.2">
      <c r="A2392"/>
    </row>
    <row r="2393" spans="1:1" x14ac:dyDescent="0.2">
      <c r="A2393"/>
    </row>
    <row r="2394" spans="1:1" x14ac:dyDescent="0.2">
      <c r="A2394"/>
    </row>
    <row r="2395" spans="1:1" x14ac:dyDescent="0.2">
      <c r="A2395"/>
    </row>
    <row r="2396" spans="1:1" x14ac:dyDescent="0.2">
      <c r="A2396"/>
    </row>
    <row r="2397" spans="1:1" x14ac:dyDescent="0.2">
      <c r="A2397"/>
    </row>
    <row r="2398" spans="1:1" x14ac:dyDescent="0.2">
      <c r="A2398"/>
    </row>
    <row r="2399" spans="1:1" x14ac:dyDescent="0.2">
      <c r="A2399"/>
    </row>
    <row r="2400" spans="1:1" x14ac:dyDescent="0.2">
      <c r="A2400"/>
    </row>
    <row r="2401" spans="1:1" x14ac:dyDescent="0.2">
      <c r="A2401"/>
    </row>
    <row r="2402" spans="1:1" x14ac:dyDescent="0.2">
      <c r="A2402"/>
    </row>
    <row r="2403" spans="1:1" x14ac:dyDescent="0.2">
      <c r="A2403"/>
    </row>
    <row r="2404" spans="1:1" x14ac:dyDescent="0.2">
      <c r="A2404"/>
    </row>
    <row r="2405" spans="1:1" x14ac:dyDescent="0.2">
      <c r="A2405"/>
    </row>
    <row r="2406" spans="1:1" x14ac:dyDescent="0.2">
      <c r="A2406"/>
    </row>
    <row r="2407" spans="1:1" x14ac:dyDescent="0.2">
      <c r="A2407"/>
    </row>
    <row r="2408" spans="1:1" x14ac:dyDescent="0.2">
      <c r="A2408"/>
    </row>
    <row r="2409" spans="1:1" x14ac:dyDescent="0.2">
      <c r="A2409"/>
    </row>
    <row r="2410" spans="1:1" x14ac:dyDescent="0.2">
      <c r="A2410"/>
    </row>
    <row r="2411" spans="1:1" x14ac:dyDescent="0.2">
      <c r="A2411"/>
    </row>
    <row r="2412" spans="1:1" x14ac:dyDescent="0.2">
      <c r="A2412"/>
    </row>
    <row r="2413" spans="1:1" x14ac:dyDescent="0.2">
      <c r="A2413"/>
    </row>
    <row r="2414" spans="1:1" x14ac:dyDescent="0.2">
      <c r="A2414"/>
    </row>
    <row r="2415" spans="1:1" x14ac:dyDescent="0.2">
      <c r="A2415"/>
    </row>
    <row r="2416" spans="1:1" x14ac:dyDescent="0.2">
      <c r="A2416"/>
    </row>
    <row r="2417" spans="1:1" x14ac:dyDescent="0.2">
      <c r="A2417"/>
    </row>
    <row r="2418" spans="1:1" x14ac:dyDescent="0.2">
      <c r="A2418"/>
    </row>
    <row r="2419" spans="1:1" x14ac:dyDescent="0.2">
      <c r="A2419"/>
    </row>
    <row r="2420" spans="1:1" x14ac:dyDescent="0.2">
      <c r="A2420"/>
    </row>
    <row r="2421" spans="1:1" x14ac:dyDescent="0.2">
      <c r="A2421"/>
    </row>
    <row r="2422" spans="1:1" x14ac:dyDescent="0.2">
      <c r="A2422"/>
    </row>
    <row r="2423" spans="1:1" x14ac:dyDescent="0.2">
      <c r="A2423"/>
    </row>
    <row r="2424" spans="1:1" x14ac:dyDescent="0.2">
      <c r="A2424"/>
    </row>
    <row r="2425" spans="1:1" x14ac:dyDescent="0.2">
      <c r="A2425"/>
    </row>
    <row r="2426" spans="1:1" x14ac:dyDescent="0.2">
      <c r="A2426"/>
    </row>
    <row r="2427" spans="1:1" x14ac:dyDescent="0.2">
      <c r="A2427"/>
    </row>
    <row r="2428" spans="1:1" x14ac:dyDescent="0.2">
      <c r="A2428"/>
    </row>
    <row r="2429" spans="1:1" x14ac:dyDescent="0.2">
      <c r="A2429"/>
    </row>
    <row r="2430" spans="1:1" x14ac:dyDescent="0.2">
      <c r="A2430"/>
    </row>
    <row r="2431" spans="1:1" x14ac:dyDescent="0.2">
      <c r="A2431"/>
    </row>
    <row r="2432" spans="1:1" x14ac:dyDescent="0.2">
      <c r="A2432"/>
    </row>
    <row r="2433" spans="1:1" x14ac:dyDescent="0.2">
      <c r="A2433"/>
    </row>
    <row r="2434" spans="1:1" x14ac:dyDescent="0.2">
      <c r="A2434"/>
    </row>
    <row r="2435" spans="1:1" x14ac:dyDescent="0.2">
      <c r="A2435"/>
    </row>
    <row r="2436" spans="1:1" x14ac:dyDescent="0.2">
      <c r="A2436"/>
    </row>
    <row r="2437" spans="1:1" x14ac:dyDescent="0.2">
      <c r="A2437"/>
    </row>
    <row r="2438" spans="1:1" x14ac:dyDescent="0.2">
      <c r="A2438"/>
    </row>
    <row r="2439" spans="1:1" x14ac:dyDescent="0.2">
      <c r="A2439"/>
    </row>
    <row r="2440" spans="1:1" x14ac:dyDescent="0.2">
      <c r="A2440"/>
    </row>
    <row r="2441" spans="1:1" x14ac:dyDescent="0.2">
      <c r="A2441"/>
    </row>
    <row r="2442" spans="1:1" x14ac:dyDescent="0.2">
      <c r="A2442"/>
    </row>
    <row r="2443" spans="1:1" x14ac:dyDescent="0.2">
      <c r="A2443"/>
    </row>
    <row r="2444" spans="1:1" x14ac:dyDescent="0.2">
      <c r="A2444"/>
    </row>
    <row r="2445" spans="1:1" x14ac:dyDescent="0.2">
      <c r="A2445"/>
    </row>
    <row r="2446" spans="1:1" x14ac:dyDescent="0.2">
      <c r="A2446"/>
    </row>
    <row r="2447" spans="1:1" x14ac:dyDescent="0.2">
      <c r="A2447"/>
    </row>
    <row r="2448" spans="1:1" x14ac:dyDescent="0.2">
      <c r="A2448"/>
    </row>
    <row r="2449" spans="1:1" x14ac:dyDescent="0.2">
      <c r="A2449"/>
    </row>
    <row r="2450" spans="1:1" x14ac:dyDescent="0.2">
      <c r="A2450"/>
    </row>
    <row r="2451" spans="1:1" x14ac:dyDescent="0.2">
      <c r="A2451"/>
    </row>
    <row r="2452" spans="1:1" x14ac:dyDescent="0.2">
      <c r="A2452"/>
    </row>
    <row r="2453" spans="1:1" x14ac:dyDescent="0.2">
      <c r="A2453"/>
    </row>
    <row r="2454" spans="1:1" x14ac:dyDescent="0.2">
      <c r="A2454"/>
    </row>
    <row r="2455" spans="1:1" x14ac:dyDescent="0.2">
      <c r="A2455"/>
    </row>
    <row r="2456" spans="1:1" x14ac:dyDescent="0.2">
      <c r="A2456"/>
    </row>
    <row r="2457" spans="1:1" x14ac:dyDescent="0.2">
      <c r="A2457"/>
    </row>
    <row r="2458" spans="1:1" x14ac:dyDescent="0.2">
      <c r="A2458"/>
    </row>
    <row r="2459" spans="1:1" x14ac:dyDescent="0.2">
      <c r="A2459"/>
    </row>
    <row r="2460" spans="1:1" x14ac:dyDescent="0.2">
      <c r="A2460"/>
    </row>
    <row r="2461" spans="1:1" x14ac:dyDescent="0.2">
      <c r="A2461"/>
    </row>
    <row r="2462" spans="1:1" x14ac:dyDescent="0.2">
      <c r="A2462"/>
    </row>
    <row r="2463" spans="1:1" x14ac:dyDescent="0.2">
      <c r="A2463"/>
    </row>
    <row r="2464" spans="1:1" x14ac:dyDescent="0.2">
      <c r="A2464"/>
    </row>
    <row r="2465" spans="1:1" x14ac:dyDescent="0.2">
      <c r="A2465"/>
    </row>
    <row r="2466" spans="1:1" x14ac:dyDescent="0.2">
      <c r="A2466"/>
    </row>
    <row r="2467" spans="1:1" x14ac:dyDescent="0.2">
      <c r="A2467"/>
    </row>
    <row r="2468" spans="1:1" x14ac:dyDescent="0.2">
      <c r="A2468"/>
    </row>
    <row r="2469" spans="1:1" x14ac:dyDescent="0.2">
      <c r="A2469"/>
    </row>
    <row r="2470" spans="1:1" x14ac:dyDescent="0.2">
      <c r="A2470"/>
    </row>
    <row r="2471" spans="1:1" x14ac:dyDescent="0.2">
      <c r="A2471"/>
    </row>
    <row r="2472" spans="1:1" x14ac:dyDescent="0.2">
      <c r="A2472"/>
    </row>
    <row r="2473" spans="1:1" x14ac:dyDescent="0.2">
      <c r="A2473"/>
    </row>
    <row r="2474" spans="1:1" x14ac:dyDescent="0.2">
      <c r="A2474"/>
    </row>
    <row r="2475" spans="1:1" x14ac:dyDescent="0.2">
      <c r="A2475"/>
    </row>
    <row r="2476" spans="1:1" x14ac:dyDescent="0.2">
      <c r="A2476"/>
    </row>
    <row r="2477" spans="1:1" x14ac:dyDescent="0.2">
      <c r="A2477"/>
    </row>
    <row r="2478" spans="1:1" x14ac:dyDescent="0.2">
      <c r="A2478"/>
    </row>
    <row r="2479" spans="1:1" x14ac:dyDescent="0.2">
      <c r="A2479"/>
    </row>
    <row r="2480" spans="1:1" x14ac:dyDescent="0.2">
      <c r="A2480"/>
    </row>
    <row r="2481" spans="1:1" x14ac:dyDescent="0.2">
      <c r="A2481"/>
    </row>
    <row r="2482" spans="1:1" x14ac:dyDescent="0.2">
      <c r="A2482"/>
    </row>
    <row r="2483" spans="1:1" x14ac:dyDescent="0.2">
      <c r="A2483"/>
    </row>
    <row r="2484" spans="1:1" x14ac:dyDescent="0.2">
      <c r="A2484"/>
    </row>
    <row r="2485" spans="1:1" x14ac:dyDescent="0.2">
      <c r="A2485"/>
    </row>
    <row r="2486" spans="1:1" x14ac:dyDescent="0.2">
      <c r="A2486"/>
    </row>
    <row r="2487" spans="1:1" x14ac:dyDescent="0.2">
      <c r="A2487"/>
    </row>
    <row r="2488" spans="1:1" x14ac:dyDescent="0.2">
      <c r="A2488"/>
    </row>
    <row r="2489" spans="1:1" x14ac:dyDescent="0.2">
      <c r="A2489"/>
    </row>
    <row r="2490" spans="1:1" x14ac:dyDescent="0.2">
      <c r="A2490"/>
    </row>
    <row r="2491" spans="1:1" x14ac:dyDescent="0.2">
      <c r="A2491"/>
    </row>
    <row r="2492" spans="1:1" x14ac:dyDescent="0.2">
      <c r="A2492"/>
    </row>
    <row r="2493" spans="1:1" x14ac:dyDescent="0.2">
      <c r="A2493"/>
    </row>
    <row r="2494" spans="1:1" x14ac:dyDescent="0.2">
      <c r="A2494"/>
    </row>
    <row r="2495" spans="1:1" x14ac:dyDescent="0.2">
      <c r="A2495"/>
    </row>
    <row r="2496" spans="1:1" x14ac:dyDescent="0.2">
      <c r="A2496"/>
    </row>
    <row r="2497" spans="1:1" x14ac:dyDescent="0.2">
      <c r="A2497"/>
    </row>
    <row r="2498" spans="1:1" x14ac:dyDescent="0.2">
      <c r="A2498"/>
    </row>
    <row r="2499" spans="1:1" x14ac:dyDescent="0.2">
      <c r="A2499"/>
    </row>
    <row r="2500" spans="1:1" x14ac:dyDescent="0.2">
      <c r="A2500"/>
    </row>
    <row r="2501" spans="1:1" x14ac:dyDescent="0.2">
      <c r="A2501"/>
    </row>
    <row r="2502" spans="1:1" x14ac:dyDescent="0.2">
      <c r="A2502"/>
    </row>
    <row r="2503" spans="1:1" x14ac:dyDescent="0.2">
      <c r="A2503"/>
    </row>
    <row r="2504" spans="1:1" x14ac:dyDescent="0.2">
      <c r="A2504"/>
    </row>
    <row r="2505" spans="1:1" x14ac:dyDescent="0.2">
      <c r="A2505"/>
    </row>
    <row r="2506" spans="1:1" x14ac:dyDescent="0.2">
      <c r="A2506"/>
    </row>
    <row r="2507" spans="1:1" x14ac:dyDescent="0.2">
      <c r="A2507"/>
    </row>
    <row r="2508" spans="1:1" x14ac:dyDescent="0.2">
      <c r="A2508"/>
    </row>
    <row r="2509" spans="1:1" x14ac:dyDescent="0.2">
      <c r="A2509"/>
    </row>
    <row r="2510" spans="1:1" x14ac:dyDescent="0.2">
      <c r="A2510"/>
    </row>
    <row r="2511" spans="1:1" x14ac:dyDescent="0.2">
      <c r="A2511"/>
    </row>
    <row r="2512" spans="1:1" x14ac:dyDescent="0.2">
      <c r="A2512"/>
    </row>
    <row r="2513" spans="1:1" x14ac:dyDescent="0.2">
      <c r="A2513"/>
    </row>
    <row r="2514" spans="1:1" x14ac:dyDescent="0.2">
      <c r="A2514"/>
    </row>
    <row r="2515" spans="1:1" x14ac:dyDescent="0.2">
      <c r="A2515"/>
    </row>
    <row r="2516" spans="1:1" x14ac:dyDescent="0.2">
      <c r="A2516"/>
    </row>
    <row r="2517" spans="1:1" x14ac:dyDescent="0.2">
      <c r="A2517"/>
    </row>
    <row r="2518" spans="1:1" x14ac:dyDescent="0.2">
      <c r="A2518"/>
    </row>
    <row r="2519" spans="1:1" x14ac:dyDescent="0.2">
      <c r="A2519"/>
    </row>
    <row r="2520" spans="1:1" x14ac:dyDescent="0.2">
      <c r="A2520"/>
    </row>
    <row r="2521" spans="1:1" x14ac:dyDescent="0.2">
      <c r="A2521"/>
    </row>
    <row r="2522" spans="1:1" x14ac:dyDescent="0.2">
      <c r="A2522"/>
    </row>
    <row r="2523" spans="1:1" x14ac:dyDescent="0.2">
      <c r="A2523"/>
    </row>
    <row r="2524" spans="1:1" x14ac:dyDescent="0.2">
      <c r="A2524"/>
    </row>
    <row r="2525" spans="1:1" x14ac:dyDescent="0.2">
      <c r="A2525"/>
    </row>
    <row r="2526" spans="1:1" x14ac:dyDescent="0.2">
      <c r="A2526"/>
    </row>
    <row r="2527" spans="1:1" x14ac:dyDescent="0.2">
      <c r="A2527"/>
    </row>
    <row r="2528" spans="1:1" x14ac:dyDescent="0.2">
      <c r="A2528"/>
    </row>
    <row r="2529" spans="1:1" x14ac:dyDescent="0.2">
      <c r="A2529"/>
    </row>
    <row r="2530" spans="1:1" x14ac:dyDescent="0.2">
      <c r="A2530"/>
    </row>
    <row r="2531" spans="1:1" x14ac:dyDescent="0.2">
      <c r="A2531"/>
    </row>
    <row r="2532" spans="1:1" x14ac:dyDescent="0.2">
      <c r="A2532"/>
    </row>
    <row r="2533" spans="1:1" x14ac:dyDescent="0.2">
      <c r="A2533"/>
    </row>
    <row r="2534" spans="1:1" x14ac:dyDescent="0.2">
      <c r="A2534"/>
    </row>
    <row r="2535" spans="1:1" x14ac:dyDescent="0.2">
      <c r="A2535"/>
    </row>
    <row r="2536" spans="1:1" x14ac:dyDescent="0.2">
      <c r="A2536"/>
    </row>
    <row r="2537" spans="1:1" x14ac:dyDescent="0.2">
      <c r="A2537"/>
    </row>
    <row r="2538" spans="1:1" x14ac:dyDescent="0.2">
      <c r="A2538"/>
    </row>
    <row r="2539" spans="1:1" x14ac:dyDescent="0.2">
      <c r="A2539"/>
    </row>
    <row r="2540" spans="1:1" x14ac:dyDescent="0.2">
      <c r="A2540"/>
    </row>
    <row r="2541" spans="1:1" x14ac:dyDescent="0.2">
      <c r="A2541"/>
    </row>
    <row r="2542" spans="1:1" x14ac:dyDescent="0.2">
      <c r="A2542"/>
    </row>
    <row r="2543" spans="1:1" x14ac:dyDescent="0.2">
      <c r="A2543"/>
    </row>
    <row r="2544" spans="1:1" x14ac:dyDescent="0.2">
      <c r="A2544"/>
    </row>
    <row r="2545" spans="1:1" x14ac:dyDescent="0.2">
      <c r="A2545"/>
    </row>
    <row r="2546" spans="1:1" x14ac:dyDescent="0.2">
      <c r="A2546"/>
    </row>
    <row r="2547" spans="1:1" x14ac:dyDescent="0.2">
      <c r="A2547"/>
    </row>
    <row r="2548" spans="1:1" x14ac:dyDescent="0.2">
      <c r="A2548"/>
    </row>
    <row r="2549" spans="1:1" x14ac:dyDescent="0.2">
      <c r="A2549"/>
    </row>
    <row r="2550" spans="1:1" x14ac:dyDescent="0.2">
      <c r="A2550"/>
    </row>
    <row r="2551" spans="1:1" x14ac:dyDescent="0.2">
      <c r="A2551"/>
    </row>
    <row r="2552" spans="1:1" x14ac:dyDescent="0.2">
      <c r="A2552"/>
    </row>
    <row r="2553" spans="1:1" x14ac:dyDescent="0.2">
      <c r="A2553"/>
    </row>
    <row r="2554" spans="1:1" x14ac:dyDescent="0.2">
      <c r="A2554"/>
    </row>
    <row r="2555" spans="1:1" x14ac:dyDescent="0.2">
      <c r="A2555"/>
    </row>
    <row r="2556" spans="1:1" x14ac:dyDescent="0.2">
      <c r="A2556"/>
    </row>
    <row r="2557" spans="1:1" x14ac:dyDescent="0.2">
      <c r="A2557"/>
    </row>
    <row r="2558" spans="1:1" x14ac:dyDescent="0.2">
      <c r="A2558"/>
    </row>
    <row r="2559" spans="1:1" x14ac:dyDescent="0.2">
      <c r="A2559"/>
    </row>
    <row r="2560" spans="1:1" x14ac:dyDescent="0.2">
      <c r="A2560"/>
    </row>
    <row r="2561" spans="1:1" x14ac:dyDescent="0.2">
      <c r="A2561"/>
    </row>
    <row r="2562" spans="1:1" x14ac:dyDescent="0.2">
      <c r="A2562"/>
    </row>
    <row r="2563" spans="1:1" x14ac:dyDescent="0.2">
      <c r="A2563"/>
    </row>
    <row r="2564" spans="1:1" x14ac:dyDescent="0.2">
      <c r="A2564"/>
    </row>
    <row r="2565" spans="1:1" x14ac:dyDescent="0.2">
      <c r="A2565"/>
    </row>
    <row r="2566" spans="1:1" x14ac:dyDescent="0.2">
      <c r="A2566"/>
    </row>
    <row r="2567" spans="1:1" x14ac:dyDescent="0.2">
      <c r="A2567"/>
    </row>
    <row r="2568" spans="1:1" x14ac:dyDescent="0.2">
      <c r="A2568"/>
    </row>
    <row r="2569" spans="1:1" x14ac:dyDescent="0.2">
      <c r="A2569"/>
    </row>
    <row r="2570" spans="1:1" x14ac:dyDescent="0.2">
      <c r="A2570"/>
    </row>
    <row r="2571" spans="1:1" x14ac:dyDescent="0.2">
      <c r="A2571"/>
    </row>
    <row r="2572" spans="1:1" x14ac:dyDescent="0.2">
      <c r="A2572"/>
    </row>
    <row r="2573" spans="1:1" x14ac:dyDescent="0.2">
      <c r="A2573"/>
    </row>
    <row r="2574" spans="1:1" x14ac:dyDescent="0.2">
      <c r="A2574"/>
    </row>
    <row r="2575" spans="1:1" x14ac:dyDescent="0.2">
      <c r="A2575"/>
    </row>
    <row r="2576" spans="1:1" x14ac:dyDescent="0.2">
      <c r="A2576"/>
    </row>
    <row r="2577" spans="1:1" x14ac:dyDescent="0.2">
      <c r="A2577"/>
    </row>
    <row r="2578" spans="1:1" x14ac:dyDescent="0.2">
      <c r="A2578"/>
    </row>
    <row r="2579" spans="1:1" x14ac:dyDescent="0.2">
      <c r="A2579"/>
    </row>
    <row r="2580" spans="1:1" x14ac:dyDescent="0.2">
      <c r="A2580"/>
    </row>
    <row r="2581" spans="1:1" x14ac:dyDescent="0.2">
      <c r="A2581"/>
    </row>
    <row r="2582" spans="1:1" x14ac:dyDescent="0.2">
      <c r="A2582"/>
    </row>
    <row r="2583" spans="1:1" x14ac:dyDescent="0.2">
      <c r="A2583"/>
    </row>
    <row r="2584" spans="1:1" x14ac:dyDescent="0.2">
      <c r="A2584"/>
    </row>
    <row r="2585" spans="1:1" x14ac:dyDescent="0.2">
      <c r="A2585"/>
    </row>
    <row r="2586" spans="1:1" x14ac:dyDescent="0.2">
      <c r="A2586"/>
    </row>
    <row r="2587" spans="1:1" x14ac:dyDescent="0.2">
      <c r="A2587"/>
    </row>
    <row r="2588" spans="1:1" x14ac:dyDescent="0.2">
      <c r="A2588"/>
    </row>
    <row r="2589" spans="1:1" x14ac:dyDescent="0.2">
      <c r="A2589"/>
    </row>
    <row r="2590" spans="1:1" x14ac:dyDescent="0.2">
      <c r="A2590"/>
    </row>
    <row r="2591" spans="1:1" x14ac:dyDescent="0.2">
      <c r="A2591"/>
    </row>
    <row r="2592" spans="1:1" x14ac:dyDescent="0.2">
      <c r="A2592"/>
    </row>
    <row r="2593" spans="1:1" x14ac:dyDescent="0.2">
      <c r="A2593"/>
    </row>
    <row r="2594" spans="1:1" x14ac:dyDescent="0.2">
      <c r="A2594"/>
    </row>
    <row r="2595" spans="1:1" x14ac:dyDescent="0.2">
      <c r="A2595"/>
    </row>
    <row r="2596" spans="1:1" x14ac:dyDescent="0.2">
      <c r="A2596"/>
    </row>
    <row r="2597" spans="1:1" x14ac:dyDescent="0.2">
      <c r="A2597"/>
    </row>
    <row r="2598" spans="1:1" x14ac:dyDescent="0.2">
      <c r="A2598"/>
    </row>
    <row r="2599" spans="1:1" x14ac:dyDescent="0.2">
      <c r="A2599"/>
    </row>
    <row r="2600" spans="1:1" x14ac:dyDescent="0.2">
      <c r="A2600"/>
    </row>
    <row r="2601" spans="1:1" x14ac:dyDescent="0.2">
      <c r="A2601"/>
    </row>
    <row r="2602" spans="1:1" x14ac:dyDescent="0.2">
      <c r="A2602"/>
    </row>
    <row r="2603" spans="1:1" x14ac:dyDescent="0.2">
      <c r="A2603"/>
    </row>
    <row r="2604" spans="1:1" x14ac:dyDescent="0.2">
      <c r="A2604"/>
    </row>
    <row r="2605" spans="1:1" x14ac:dyDescent="0.2">
      <c r="A2605"/>
    </row>
    <row r="2606" spans="1:1" x14ac:dyDescent="0.2">
      <c r="A2606"/>
    </row>
    <row r="2607" spans="1:1" x14ac:dyDescent="0.2">
      <c r="A2607"/>
    </row>
    <row r="2608" spans="1:1" x14ac:dyDescent="0.2">
      <c r="A2608"/>
    </row>
    <row r="2609" spans="1:1" x14ac:dyDescent="0.2">
      <c r="A2609"/>
    </row>
    <row r="2610" spans="1:1" x14ac:dyDescent="0.2">
      <c r="A2610"/>
    </row>
    <row r="2611" spans="1:1" x14ac:dyDescent="0.2">
      <c r="A2611"/>
    </row>
    <row r="2612" spans="1:1" x14ac:dyDescent="0.2">
      <c r="A2612"/>
    </row>
    <row r="2613" spans="1:1" x14ac:dyDescent="0.2">
      <c r="A2613"/>
    </row>
    <row r="2614" spans="1:1" x14ac:dyDescent="0.2">
      <c r="A2614"/>
    </row>
    <row r="2615" spans="1:1" x14ac:dyDescent="0.2">
      <c r="A2615"/>
    </row>
    <row r="2616" spans="1:1" x14ac:dyDescent="0.2">
      <c r="A2616"/>
    </row>
    <row r="2617" spans="1:1" x14ac:dyDescent="0.2">
      <c r="A2617"/>
    </row>
    <row r="2618" spans="1:1" x14ac:dyDescent="0.2">
      <c r="A2618"/>
    </row>
    <row r="2619" spans="1:1" x14ac:dyDescent="0.2">
      <c r="A2619"/>
    </row>
    <row r="2620" spans="1:1" x14ac:dyDescent="0.2">
      <c r="A2620"/>
    </row>
    <row r="2621" spans="1:1" x14ac:dyDescent="0.2">
      <c r="A2621"/>
    </row>
    <row r="2622" spans="1:1" x14ac:dyDescent="0.2">
      <c r="A2622"/>
    </row>
    <row r="2623" spans="1:1" x14ac:dyDescent="0.2">
      <c r="A2623"/>
    </row>
    <row r="2624" spans="1:1" x14ac:dyDescent="0.2">
      <c r="A2624"/>
    </row>
    <row r="2625" spans="1:1" x14ac:dyDescent="0.2">
      <c r="A2625"/>
    </row>
    <row r="2626" spans="1:1" x14ac:dyDescent="0.2">
      <c r="A2626"/>
    </row>
    <row r="2627" spans="1:1" x14ac:dyDescent="0.2">
      <c r="A2627"/>
    </row>
    <row r="2628" spans="1:1" x14ac:dyDescent="0.2">
      <c r="A2628"/>
    </row>
    <row r="2629" spans="1:1" x14ac:dyDescent="0.2">
      <c r="A2629"/>
    </row>
    <row r="2630" spans="1:1" x14ac:dyDescent="0.2">
      <c r="A2630"/>
    </row>
    <row r="2631" spans="1:1" x14ac:dyDescent="0.2">
      <c r="A2631"/>
    </row>
    <row r="2632" spans="1:1" x14ac:dyDescent="0.2">
      <c r="A2632"/>
    </row>
    <row r="2633" spans="1:1" x14ac:dyDescent="0.2">
      <c r="A2633"/>
    </row>
    <row r="2634" spans="1:1" x14ac:dyDescent="0.2">
      <c r="A2634"/>
    </row>
    <row r="2635" spans="1:1" x14ac:dyDescent="0.2">
      <c r="A2635"/>
    </row>
    <row r="2636" spans="1:1" x14ac:dyDescent="0.2">
      <c r="A2636"/>
    </row>
    <row r="2637" spans="1:1" x14ac:dyDescent="0.2">
      <c r="A2637"/>
    </row>
    <row r="2638" spans="1:1" x14ac:dyDescent="0.2">
      <c r="A2638"/>
    </row>
    <row r="2639" spans="1:1" x14ac:dyDescent="0.2">
      <c r="A2639"/>
    </row>
    <row r="2640" spans="1:1" x14ac:dyDescent="0.2">
      <c r="A2640"/>
    </row>
    <row r="2641" spans="1:1" x14ac:dyDescent="0.2">
      <c r="A2641"/>
    </row>
    <row r="2642" spans="1:1" x14ac:dyDescent="0.2">
      <c r="A2642"/>
    </row>
    <row r="2643" spans="1:1" x14ac:dyDescent="0.2">
      <c r="A2643"/>
    </row>
    <row r="2644" spans="1:1" x14ac:dyDescent="0.2">
      <c r="A2644"/>
    </row>
    <row r="2645" spans="1:1" x14ac:dyDescent="0.2">
      <c r="A2645"/>
    </row>
    <row r="2646" spans="1:1" x14ac:dyDescent="0.2">
      <c r="A2646"/>
    </row>
    <row r="2647" spans="1:1" x14ac:dyDescent="0.2">
      <c r="A2647"/>
    </row>
    <row r="2648" spans="1:1" x14ac:dyDescent="0.2">
      <c r="A2648"/>
    </row>
    <row r="2649" spans="1:1" x14ac:dyDescent="0.2">
      <c r="A2649"/>
    </row>
    <row r="2650" spans="1:1" x14ac:dyDescent="0.2">
      <c r="A2650"/>
    </row>
    <row r="2651" spans="1:1" x14ac:dyDescent="0.2">
      <c r="A2651"/>
    </row>
    <row r="2652" spans="1:1" x14ac:dyDescent="0.2">
      <c r="A2652"/>
    </row>
    <row r="2653" spans="1:1" x14ac:dyDescent="0.2">
      <c r="A2653"/>
    </row>
    <row r="2654" spans="1:1" x14ac:dyDescent="0.2">
      <c r="A2654"/>
    </row>
    <row r="2655" spans="1:1" x14ac:dyDescent="0.2">
      <c r="A2655"/>
    </row>
    <row r="2656" spans="1:1" x14ac:dyDescent="0.2">
      <c r="A2656"/>
    </row>
    <row r="2657" spans="1:1" x14ac:dyDescent="0.2">
      <c r="A2657"/>
    </row>
    <row r="2658" spans="1:1" x14ac:dyDescent="0.2">
      <c r="A2658"/>
    </row>
    <row r="2659" spans="1:1" x14ac:dyDescent="0.2">
      <c r="A2659"/>
    </row>
    <row r="2660" spans="1:1" x14ac:dyDescent="0.2">
      <c r="A2660"/>
    </row>
    <row r="2661" spans="1:1" x14ac:dyDescent="0.2">
      <c r="A2661"/>
    </row>
    <row r="2662" spans="1:1" x14ac:dyDescent="0.2">
      <c r="A2662"/>
    </row>
    <row r="2663" spans="1:1" x14ac:dyDescent="0.2">
      <c r="A2663"/>
    </row>
    <row r="2664" spans="1:1" x14ac:dyDescent="0.2">
      <c r="A2664"/>
    </row>
    <row r="2665" spans="1:1" x14ac:dyDescent="0.2">
      <c r="A2665"/>
    </row>
    <row r="2666" spans="1:1" x14ac:dyDescent="0.2">
      <c r="A2666"/>
    </row>
    <row r="2667" spans="1:1" x14ac:dyDescent="0.2">
      <c r="A2667"/>
    </row>
    <row r="2668" spans="1:1" x14ac:dyDescent="0.2">
      <c r="A2668"/>
    </row>
    <row r="2669" spans="1:1" x14ac:dyDescent="0.2">
      <c r="A2669"/>
    </row>
    <row r="2670" spans="1:1" x14ac:dyDescent="0.2">
      <c r="A2670"/>
    </row>
    <row r="2671" spans="1:1" x14ac:dyDescent="0.2">
      <c r="A2671"/>
    </row>
    <row r="2672" spans="1:1" x14ac:dyDescent="0.2">
      <c r="A2672"/>
    </row>
    <row r="2673" spans="1:1" x14ac:dyDescent="0.2">
      <c r="A2673"/>
    </row>
    <row r="2674" spans="1:1" x14ac:dyDescent="0.2">
      <c r="A2674"/>
    </row>
    <row r="2675" spans="1:1" x14ac:dyDescent="0.2">
      <c r="A2675"/>
    </row>
    <row r="2676" spans="1:1" x14ac:dyDescent="0.2">
      <c r="A2676"/>
    </row>
    <row r="2677" spans="1:1" x14ac:dyDescent="0.2">
      <c r="A2677"/>
    </row>
    <row r="2678" spans="1:1" x14ac:dyDescent="0.2">
      <c r="A2678"/>
    </row>
    <row r="2679" spans="1:1" x14ac:dyDescent="0.2">
      <c r="A2679"/>
    </row>
    <row r="2680" spans="1:1" x14ac:dyDescent="0.2">
      <c r="A2680"/>
    </row>
    <row r="2681" spans="1:1" x14ac:dyDescent="0.2">
      <c r="A2681"/>
    </row>
    <row r="2682" spans="1:1" x14ac:dyDescent="0.2">
      <c r="A2682"/>
    </row>
    <row r="2683" spans="1:1" x14ac:dyDescent="0.2">
      <c r="A2683"/>
    </row>
    <row r="2684" spans="1:1" x14ac:dyDescent="0.2">
      <c r="A2684"/>
    </row>
    <row r="2685" spans="1:1" x14ac:dyDescent="0.2">
      <c r="A2685"/>
    </row>
    <row r="2686" spans="1:1" x14ac:dyDescent="0.2">
      <c r="A2686"/>
    </row>
    <row r="2687" spans="1:1" x14ac:dyDescent="0.2">
      <c r="A2687"/>
    </row>
    <row r="2688" spans="1:1" x14ac:dyDescent="0.2">
      <c r="A2688"/>
    </row>
    <row r="2689" spans="1:1" x14ac:dyDescent="0.2">
      <c r="A2689"/>
    </row>
    <row r="2690" spans="1:1" x14ac:dyDescent="0.2">
      <c r="A2690"/>
    </row>
    <row r="2691" spans="1:1" x14ac:dyDescent="0.2">
      <c r="A2691"/>
    </row>
    <row r="2692" spans="1:1" x14ac:dyDescent="0.2">
      <c r="A2692"/>
    </row>
    <row r="2693" spans="1:1" x14ac:dyDescent="0.2">
      <c r="A2693"/>
    </row>
    <row r="2694" spans="1:1" x14ac:dyDescent="0.2">
      <c r="A2694"/>
    </row>
    <row r="2695" spans="1:1" x14ac:dyDescent="0.2">
      <c r="A2695"/>
    </row>
    <row r="2696" spans="1:1" x14ac:dyDescent="0.2">
      <c r="A2696"/>
    </row>
    <row r="2697" spans="1:1" x14ac:dyDescent="0.2">
      <c r="A2697"/>
    </row>
    <row r="2698" spans="1:1" x14ac:dyDescent="0.2">
      <c r="A2698"/>
    </row>
    <row r="2699" spans="1:1" x14ac:dyDescent="0.2">
      <c r="A2699"/>
    </row>
    <row r="2700" spans="1:1" x14ac:dyDescent="0.2">
      <c r="A2700"/>
    </row>
    <row r="2701" spans="1:1" x14ac:dyDescent="0.2">
      <c r="A2701"/>
    </row>
    <row r="2702" spans="1:1" x14ac:dyDescent="0.2">
      <c r="A2702"/>
    </row>
    <row r="2703" spans="1:1" x14ac:dyDescent="0.2">
      <c r="A2703"/>
    </row>
    <row r="2704" spans="1:1" x14ac:dyDescent="0.2">
      <c r="A2704"/>
    </row>
    <row r="2705" spans="1:1" x14ac:dyDescent="0.2">
      <c r="A2705"/>
    </row>
    <row r="2706" spans="1:1" x14ac:dyDescent="0.2">
      <c r="A2706"/>
    </row>
    <row r="2707" spans="1:1" x14ac:dyDescent="0.2">
      <c r="A2707"/>
    </row>
    <row r="2708" spans="1:1" x14ac:dyDescent="0.2">
      <c r="A2708"/>
    </row>
    <row r="2709" spans="1:1" x14ac:dyDescent="0.2">
      <c r="A2709"/>
    </row>
    <row r="2710" spans="1:1" x14ac:dyDescent="0.2">
      <c r="A2710"/>
    </row>
    <row r="2711" spans="1:1" x14ac:dyDescent="0.2">
      <c r="A2711"/>
    </row>
    <row r="2712" spans="1:1" x14ac:dyDescent="0.2">
      <c r="A2712"/>
    </row>
    <row r="2713" spans="1:1" x14ac:dyDescent="0.2">
      <c r="A2713"/>
    </row>
    <row r="2714" spans="1:1" x14ac:dyDescent="0.2">
      <c r="A2714"/>
    </row>
    <row r="2715" spans="1:1" x14ac:dyDescent="0.2">
      <c r="A2715"/>
    </row>
    <row r="2716" spans="1:1" x14ac:dyDescent="0.2">
      <c r="A2716"/>
    </row>
    <row r="2717" spans="1:1" x14ac:dyDescent="0.2">
      <c r="A2717"/>
    </row>
    <row r="2718" spans="1:1" x14ac:dyDescent="0.2">
      <c r="A2718"/>
    </row>
    <row r="2719" spans="1:1" x14ac:dyDescent="0.2">
      <c r="A2719"/>
    </row>
    <row r="2720" spans="1:1" x14ac:dyDescent="0.2">
      <c r="A2720"/>
    </row>
    <row r="2721" spans="1:1" x14ac:dyDescent="0.2">
      <c r="A2721"/>
    </row>
    <row r="2722" spans="1:1" x14ac:dyDescent="0.2">
      <c r="A2722"/>
    </row>
    <row r="2723" spans="1:1" x14ac:dyDescent="0.2">
      <c r="A2723"/>
    </row>
    <row r="2724" spans="1:1" x14ac:dyDescent="0.2">
      <c r="A2724"/>
    </row>
    <row r="2725" spans="1:1" x14ac:dyDescent="0.2">
      <c r="A2725"/>
    </row>
    <row r="2726" spans="1:1" x14ac:dyDescent="0.2">
      <c r="A2726"/>
    </row>
    <row r="2727" spans="1:1" x14ac:dyDescent="0.2">
      <c r="A2727"/>
    </row>
    <row r="2728" spans="1:1" x14ac:dyDescent="0.2">
      <c r="A2728"/>
    </row>
    <row r="2729" spans="1:1" x14ac:dyDescent="0.2">
      <c r="A2729"/>
    </row>
    <row r="2730" spans="1:1" x14ac:dyDescent="0.2">
      <c r="A2730"/>
    </row>
    <row r="2731" spans="1:1" x14ac:dyDescent="0.2">
      <c r="A2731"/>
    </row>
    <row r="2732" spans="1:1" x14ac:dyDescent="0.2">
      <c r="A2732"/>
    </row>
    <row r="2733" spans="1:1" x14ac:dyDescent="0.2">
      <c r="A2733"/>
    </row>
    <row r="2734" spans="1:1" x14ac:dyDescent="0.2">
      <c r="A2734"/>
    </row>
    <row r="2735" spans="1:1" x14ac:dyDescent="0.2">
      <c r="A2735"/>
    </row>
    <row r="2736" spans="1:1" x14ac:dyDescent="0.2">
      <c r="A2736"/>
    </row>
    <row r="2737" spans="1:1" x14ac:dyDescent="0.2">
      <c r="A2737"/>
    </row>
    <row r="2738" spans="1:1" x14ac:dyDescent="0.2">
      <c r="A2738"/>
    </row>
    <row r="2739" spans="1:1" x14ac:dyDescent="0.2">
      <c r="A2739"/>
    </row>
    <row r="2740" spans="1:1" x14ac:dyDescent="0.2">
      <c r="A2740"/>
    </row>
    <row r="2741" spans="1:1" x14ac:dyDescent="0.2">
      <c r="A2741"/>
    </row>
    <row r="2742" spans="1:1" x14ac:dyDescent="0.2">
      <c r="A2742"/>
    </row>
    <row r="2743" spans="1:1" x14ac:dyDescent="0.2">
      <c r="A2743"/>
    </row>
    <row r="2744" spans="1:1" x14ac:dyDescent="0.2">
      <c r="A2744"/>
    </row>
    <row r="2745" spans="1:1" x14ac:dyDescent="0.2">
      <c r="A2745"/>
    </row>
    <row r="2746" spans="1:1" x14ac:dyDescent="0.2">
      <c r="A2746"/>
    </row>
    <row r="2747" spans="1:1" x14ac:dyDescent="0.2">
      <c r="A2747"/>
    </row>
    <row r="2748" spans="1:1" x14ac:dyDescent="0.2">
      <c r="A2748"/>
    </row>
    <row r="2749" spans="1:1" x14ac:dyDescent="0.2">
      <c r="A2749"/>
    </row>
    <row r="2750" spans="1:1" x14ac:dyDescent="0.2">
      <c r="A2750"/>
    </row>
    <row r="2751" spans="1:1" x14ac:dyDescent="0.2">
      <c r="A2751"/>
    </row>
    <row r="2752" spans="1:1" x14ac:dyDescent="0.2">
      <c r="A2752"/>
    </row>
    <row r="2753" spans="1:1" x14ac:dyDescent="0.2">
      <c r="A2753"/>
    </row>
    <row r="2754" spans="1:1" x14ac:dyDescent="0.2">
      <c r="A2754"/>
    </row>
    <row r="2755" spans="1:1" x14ac:dyDescent="0.2">
      <c r="A2755"/>
    </row>
    <row r="2756" spans="1:1" x14ac:dyDescent="0.2">
      <c r="A2756"/>
    </row>
    <row r="2757" spans="1:1" x14ac:dyDescent="0.2">
      <c r="A2757"/>
    </row>
    <row r="2758" spans="1:1" x14ac:dyDescent="0.2">
      <c r="A2758"/>
    </row>
    <row r="2759" spans="1:1" x14ac:dyDescent="0.2">
      <c r="A2759"/>
    </row>
    <row r="2760" spans="1:1" x14ac:dyDescent="0.2">
      <c r="A2760"/>
    </row>
    <row r="2761" spans="1:1" x14ac:dyDescent="0.2">
      <c r="A2761"/>
    </row>
    <row r="2762" spans="1:1" x14ac:dyDescent="0.2">
      <c r="A2762"/>
    </row>
    <row r="2763" spans="1:1" x14ac:dyDescent="0.2">
      <c r="A2763"/>
    </row>
    <row r="2764" spans="1:1" x14ac:dyDescent="0.2">
      <c r="A2764"/>
    </row>
    <row r="2765" spans="1:1" x14ac:dyDescent="0.2">
      <c r="A2765"/>
    </row>
    <row r="2766" spans="1:1" x14ac:dyDescent="0.2">
      <c r="A2766"/>
    </row>
    <row r="2767" spans="1:1" x14ac:dyDescent="0.2">
      <c r="A2767"/>
    </row>
    <row r="2768" spans="1:1" x14ac:dyDescent="0.2">
      <c r="A2768"/>
    </row>
    <row r="2769" spans="1:1" x14ac:dyDescent="0.2">
      <c r="A2769"/>
    </row>
    <row r="2770" spans="1:1" x14ac:dyDescent="0.2">
      <c r="A2770"/>
    </row>
    <row r="2771" spans="1:1" x14ac:dyDescent="0.2">
      <c r="A2771"/>
    </row>
    <row r="2772" spans="1:1" x14ac:dyDescent="0.2">
      <c r="A2772"/>
    </row>
    <row r="2773" spans="1:1" x14ac:dyDescent="0.2">
      <c r="A2773"/>
    </row>
    <row r="2774" spans="1:1" x14ac:dyDescent="0.2">
      <c r="A2774"/>
    </row>
    <row r="2775" spans="1:1" x14ac:dyDescent="0.2">
      <c r="A2775"/>
    </row>
    <row r="2776" spans="1:1" x14ac:dyDescent="0.2">
      <c r="A2776"/>
    </row>
    <row r="2777" spans="1:1" x14ac:dyDescent="0.2">
      <c r="A2777"/>
    </row>
    <row r="2778" spans="1:1" x14ac:dyDescent="0.2">
      <c r="A2778"/>
    </row>
    <row r="2779" spans="1:1" x14ac:dyDescent="0.2">
      <c r="A2779"/>
    </row>
    <row r="2780" spans="1:1" x14ac:dyDescent="0.2">
      <c r="A2780"/>
    </row>
    <row r="2781" spans="1:1" x14ac:dyDescent="0.2">
      <c r="A2781"/>
    </row>
    <row r="2782" spans="1:1" x14ac:dyDescent="0.2">
      <c r="A2782"/>
    </row>
    <row r="2783" spans="1:1" x14ac:dyDescent="0.2">
      <c r="A2783"/>
    </row>
    <row r="2784" spans="1:1" x14ac:dyDescent="0.2">
      <c r="A2784"/>
    </row>
    <row r="2785" spans="1:1" x14ac:dyDescent="0.2">
      <c r="A2785"/>
    </row>
    <row r="2786" spans="1:1" x14ac:dyDescent="0.2">
      <c r="A2786"/>
    </row>
    <row r="2787" spans="1:1" x14ac:dyDescent="0.2">
      <c r="A2787"/>
    </row>
    <row r="2788" spans="1:1" x14ac:dyDescent="0.2">
      <c r="A2788"/>
    </row>
    <row r="2789" spans="1:1" x14ac:dyDescent="0.2">
      <c r="A2789"/>
    </row>
    <row r="2790" spans="1:1" x14ac:dyDescent="0.2">
      <c r="A2790"/>
    </row>
    <row r="2791" spans="1:1" x14ac:dyDescent="0.2">
      <c r="A2791"/>
    </row>
    <row r="2792" spans="1:1" x14ac:dyDescent="0.2">
      <c r="A2792"/>
    </row>
    <row r="2793" spans="1:1" x14ac:dyDescent="0.2">
      <c r="A2793"/>
    </row>
    <row r="2794" spans="1:1" x14ac:dyDescent="0.2">
      <c r="A2794"/>
    </row>
    <row r="2795" spans="1:1" x14ac:dyDescent="0.2">
      <c r="A2795"/>
    </row>
    <row r="2796" spans="1:1" x14ac:dyDescent="0.2">
      <c r="A2796"/>
    </row>
    <row r="2797" spans="1:1" x14ac:dyDescent="0.2">
      <c r="A2797"/>
    </row>
    <row r="2798" spans="1:1" x14ac:dyDescent="0.2">
      <c r="A2798"/>
    </row>
    <row r="2799" spans="1:1" x14ac:dyDescent="0.2">
      <c r="A2799"/>
    </row>
    <row r="2800" spans="1:1" x14ac:dyDescent="0.2">
      <c r="A2800"/>
    </row>
    <row r="2801" spans="1:1" x14ac:dyDescent="0.2">
      <c r="A2801"/>
    </row>
    <row r="2802" spans="1:1" x14ac:dyDescent="0.2">
      <c r="A2802"/>
    </row>
    <row r="2803" spans="1:1" x14ac:dyDescent="0.2">
      <c r="A2803"/>
    </row>
    <row r="2804" spans="1:1" x14ac:dyDescent="0.2">
      <c r="A2804"/>
    </row>
    <row r="2805" spans="1:1" x14ac:dyDescent="0.2">
      <c r="A2805"/>
    </row>
    <row r="2806" spans="1:1" x14ac:dyDescent="0.2">
      <c r="A2806"/>
    </row>
    <row r="2807" spans="1:1" x14ac:dyDescent="0.2">
      <c r="A2807"/>
    </row>
    <row r="2808" spans="1:1" x14ac:dyDescent="0.2">
      <c r="A2808"/>
    </row>
    <row r="2809" spans="1:1" x14ac:dyDescent="0.2">
      <c r="A2809"/>
    </row>
    <row r="2810" spans="1:1" x14ac:dyDescent="0.2">
      <c r="A2810"/>
    </row>
    <row r="2811" spans="1:1" x14ac:dyDescent="0.2">
      <c r="A2811"/>
    </row>
    <row r="2812" spans="1:1" x14ac:dyDescent="0.2">
      <c r="A2812"/>
    </row>
    <row r="2813" spans="1:1" x14ac:dyDescent="0.2">
      <c r="A2813"/>
    </row>
    <row r="2814" spans="1:1" x14ac:dyDescent="0.2">
      <c r="A2814"/>
    </row>
    <row r="2815" spans="1:1" x14ac:dyDescent="0.2">
      <c r="A2815"/>
    </row>
    <row r="2816" spans="1:1" x14ac:dyDescent="0.2">
      <c r="A2816"/>
    </row>
    <row r="2817" spans="1:1" x14ac:dyDescent="0.2">
      <c r="A2817"/>
    </row>
    <row r="2818" spans="1:1" x14ac:dyDescent="0.2">
      <c r="A2818"/>
    </row>
    <row r="2819" spans="1:1" x14ac:dyDescent="0.2">
      <c r="A2819"/>
    </row>
    <row r="2820" spans="1:1" x14ac:dyDescent="0.2">
      <c r="A2820"/>
    </row>
    <row r="2821" spans="1:1" x14ac:dyDescent="0.2">
      <c r="A2821"/>
    </row>
    <row r="2822" spans="1:1" x14ac:dyDescent="0.2">
      <c r="A2822"/>
    </row>
    <row r="2823" spans="1:1" x14ac:dyDescent="0.2">
      <c r="A2823"/>
    </row>
    <row r="2824" spans="1:1" x14ac:dyDescent="0.2">
      <c r="A2824"/>
    </row>
    <row r="2825" spans="1:1" x14ac:dyDescent="0.2">
      <c r="A2825"/>
    </row>
    <row r="2826" spans="1:1" x14ac:dyDescent="0.2">
      <c r="A2826"/>
    </row>
    <row r="2827" spans="1:1" x14ac:dyDescent="0.2">
      <c r="A2827"/>
    </row>
    <row r="2828" spans="1:1" x14ac:dyDescent="0.2">
      <c r="A2828"/>
    </row>
    <row r="2829" spans="1:1" x14ac:dyDescent="0.2">
      <c r="A2829"/>
    </row>
    <row r="2830" spans="1:1" x14ac:dyDescent="0.2">
      <c r="A2830"/>
    </row>
    <row r="2831" spans="1:1" x14ac:dyDescent="0.2">
      <c r="A2831"/>
    </row>
    <row r="2832" spans="1:1" x14ac:dyDescent="0.2">
      <c r="A2832"/>
    </row>
    <row r="2833" spans="1:1" x14ac:dyDescent="0.2">
      <c r="A2833"/>
    </row>
    <row r="2834" spans="1:1" x14ac:dyDescent="0.2">
      <c r="A2834"/>
    </row>
    <row r="2835" spans="1:1" x14ac:dyDescent="0.2">
      <c r="A2835"/>
    </row>
    <row r="2836" spans="1:1" x14ac:dyDescent="0.2">
      <c r="A2836"/>
    </row>
    <row r="2837" spans="1:1" x14ac:dyDescent="0.2">
      <c r="A2837"/>
    </row>
    <row r="2838" spans="1:1" x14ac:dyDescent="0.2">
      <c r="A2838"/>
    </row>
    <row r="2839" spans="1:1" x14ac:dyDescent="0.2">
      <c r="A2839"/>
    </row>
    <row r="2840" spans="1:1" x14ac:dyDescent="0.2">
      <c r="A2840"/>
    </row>
    <row r="2841" spans="1:1" x14ac:dyDescent="0.2">
      <c r="A2841"/>
    </row>
    <row r="2842" spans="1:1" x14ac:dyDescent="0.2">
      <c r="A2842"/>
    </row>
    <row r="2843" spans="1:1" x14ac:dyDescent="0.2">
      <c r="A2843"/>
    </row>
    <row r="2844" spans="1:1" x14ac:dyDescent="0.2">
      <c r="A2844"/>
    </row>
    <row r="2845" spans="1:1" x14ac:dyDescent="0.2">
      <c r="A2845"/>
    </row>
    <row r="2846" spans="1:1" x14ac:dyDescent="0.2">
      <c r="A2846"/>
    </row>
    <row r="2847" spans="1:1" x14ac:dyDescent="0.2">
      <c r="A2847"/>
    </row>
    <row r="2848" spans="1:1" x14ac:dyDescent="0.2">
      <c r="A2848"/>
    </row>
    <row r="2849" spans="1:1" x14ac:dyDescent="0.2">
      <c r="A2849"/>
    </row>
    <row r="2850" spans="1:1" x14ac:dyDescent="0.2">
      <c r="A2850"/>
    </row>
    <row r="2851" spans="1:1" x14ac:dyDescent="0.2">
      <c r="A2851"/>
    </row>
    <row r="2852" spans="1:1" x14ac:dyDescent="0.2">
      <c r="A2852"/>
    </row>
    <row r="2853" spans="1:1" x14ac:dyDescent="0.2">
      <c r="A2853"/>
    </row>
    <row r="2854" spans="1:1" x14ac:dyDescent="0.2">
      <c r="A2854"/>
    </row>
    <row r="2855" spans="1:1" x14ac:dyDescent="0.2">
      <c r="A2855"/>
    </row>
    <row r="2856" spans="1:1" x14ac:dyDescent="0.2">
      <c r="A2856"/>
    </row>
    <row r="2857" spans="1:1" x14ac:dyDescent="0.2">
      <c r="A2857"/>
    </row>
    <row r="2858" spans="1:1" x14ac:dyDescent="0.2">
      <c r="A2858"/>
    </row>
    <row r="2859" spans="1:1" x14ac:dyDescent="0.2">
      <c r="A2859"/>
    </row>
    <row r="2860" spans="1:1" x14ac:dyDescent="0.2">
      <c r="A2860"/>
    </row>
    <row r="2861" spans="1:1" x14ac:dyDescent="0.2">
      <c r="A2861"/>
    </row>
    <row r="2862" spans="1:1" x14ac:dyDescent="0.2">
      <c r="A2862"/>
    </row>
    <row r="2863" spans="1:1" x14ac:dyDescent="0.2">
      <c r="A2863"/>
    </row>
    <row r="2864" spans="1:1" x14ac:dyDescent="0.2">
      <c r="A2864"/>
    </row>
    <row r="2865" spans="1:1" x14ac:dyDescent="0.2">
      <c r="A2865"/>
    </row>
    <row r="2866" spans="1:1" x14ac:dyDescent="0.2">
      <c r="A2866"/>
    </row>
    <row r="2867" spans="1:1" x14ac:dyDescent="0.2">
      <c r="A2867"/>
    </row>
    <row r="2868" spans="1:1" x14ac:dyDescent="0.2">
      <c r="A2868"/>
    </row>
    <row r="2869" spans="1:1" x14ac:dyDescent="0.2">
      <c r="A2869"/>
    </row>
    <row r="2870" spans="1:1" x14ac:dyDescent="0.2">
      <c r="A2870"/>
    </row>
    <row r="2871" spans="1:1" x14ac:dyDescent="0.2">
      <c r="A2871"/>
    </row>
    <row r="2872" spans="1:1" x14ac:dyDescent="0.2">
      <c r="A2872"/>
    </row>
    <row r="2873" spans="1:1" x14ac:dyDescent="0.2">
      <c r="A2873"/>
    </row>
    <row r="2874" spans="1:1" x14ac:dyDescent="0.2">
      <c r="A2874"/>
    </row>
    <row r="2875" spans="1:1" x14ac:dyDescent="0.2">
      <c r="A2875"/>
    </row>
    <row r="2876" spans="1:1" x14ac:dyDescent="0.2">
      <c r="A2876"/>
    </row>
    <row r="2877" spans="1:1" x14ac:dyDescent="0.2">
      <c r="A2877"/>
    </row>
    <row r="2878" spans="1:1" x14ac:dyDescent="0.2">
      <c r="A2878"/>
    </row>
    <row r="2879" spans="1:1" x14ac:dyDescent="0.2">
      <c r="A2879"/>
    </row>
    <row r="2880" spans="1:1" x14ac:dyDescent="0.2">
      <c r="A2880"/>
    </row>
    <row r="2881" spans="1:1" x14ac:dyDescent="0.2">
      <c r="A2881"/>
    </row>
    <row r="2882" spans="1:1" x14ac:dyDescent="0.2">
      <c r="A2882"/>
    </row>
    <row r="2883" spans="1:1" x14ac:dyDescent="0.2">
      <c r="A2883"/>
    </row>
    <row r="2884" spans="1:1" x14ac:dyDescent="0.2">
      <c r="A2884"/>
    </row>
    <row r="2885" spans="1:1" x14ac:dyDescent="0.2">
      <c r="A2885"/>
    </row>
    <row r="2886" spans="1:1" x14ac:dyDescent="0.2">
      <c r="A2886"/>
    </row>
    <row r="2887" spans="1:1" x14ac:dyDescent="0.2">
      <c r="A2887"/>
    </row>
    <row r="2888" spans="1:1" x14ac:dyDescent="0.2">
      <c r="A2888"/>
    </row>
    <row r="2889" spans="1:1" x14ac:dyDescent="0.2">
      <c r="A2889"/>
    </row>
    <row r="2890" spans="1:1" x14ac:dyDescent="0.2">
      <c r="A2890"/>
    </row>
    <row r="2891" spans="1:1" x14ac:dyDescent="0.2">
      <c r="A2891"/>
    </row>
    <row r="2892" spans="1:1" x14ac:dyDescent="0.2">
      <c r="A2892"/>
    </row>
    <row r="2893" spans="1:1" x14ac:dyDescent="0.2">
      <c r="A2893"/>
    </row>
    <row r="2894" spans="1:1" x14ac:dyDescent="0.2">
      <c r="A2894"/>
    </row>
    <row r="2895" spans="1:1" x14ac:dyDescent="0.2">
      <c r="A2895"/>
    </row>
    <row r="2896" spans="1:1" x14ac:dyDescent="0.2">
      <c r="A2896"/>
    </row>
    <row r="2897" spans="1:1" x14ac:dyDescent="0.2">
      <c r="A2897"/>
    </row>
    <row r="2898" spans="1:1" x14ac:dyDescent="0.2">
      <c r="A2898"/>
    </row>
    <row r="2899" spans="1:1" x14ac:dyDescent="0.2">
      <c r="A2899"/>
    </row>
    <row r="2900" spans="1:1" x14ac:dyDescent="0.2">
      <c r="A2900"/>
    </row>
    <row r="2901" spans="1:1" x14ac:dyDescent="0.2">
      <c r="A2901"/>
    </row>
    <row r="2902" spans="1:1" x14ac:dyDescent="0.2">
      <c r="A2902"/>
    </row>
    <row r="2903" spans="1:1" x14ac:dyDescent="0.2">
      <c r="A2903"/>
    </row>
    <row r="2904" spans="1:1" x14ac:dyDescent="0.2">
      <c r="A2904"/>
    </row>
    <row r="2905" spans="1:1" x14ac:dyDescent="0.2">
      <c r="A2905"/>
    </row>
    <row r="2906" spans="1:1" x14ac:dyDescent="0.2">
      <c r="A2906"/>
    </row>
    <row r="2907" spans="1:1" x14ac:dyDescent="0.2">
      <c r="A2907"/>
    </row>
    <row r="2908" spans="1:1" x14ac:dyDescent="0.2">
      <c r="A2908"/>
    </row>
    <row r="2909" spans="1:1" x14ac:dyDescent="0.2">
      <c r="A2909"/>
    </row>
    <row r="2910" spans="1:1" x14ac:dyDescent="0.2">
      <c r="A2910"/>
    </row>
    <row r="2911" spans="1:1" x14ac:dyDescent="0.2">
      <c r="A2911"/>
    </row>
    <row r="2912" spans="1:1" x14ac:dyDescent="0.2">
      <c r="A2912"/>
    </row>
    <row r="2913" spans="1:1" x14ac:dyDescent="0.2">
      <c r="A2913"/>
    </row>
    <row r="2914" spans="1:1" x14ac:dyDescent="0.2">
      <c r="A2914"/>
    </row>
    <row r="2915" spans="1:1" x14ac:dyDescent="0.2">
      <c r="A2915"/>
    </row>
    <row r="2916" spans="1:1" x14ac:dyDescent="0.2">
      <c r="A2916"/>
    </row>
    <row r="2917" spans="1:1" x14ac:dyDescent="0.2">
      <c r="A2917"/>
    </row>
    <row r="2918" spans="1:1" x14ac:dyDescent="0.2">
      <c r="A2918"/>
    </row>
    <row r="2919" spans="1:1" x14ac:dyDescent="0.2">
      <c r="A2919"/>
    </row>
    <row r="2920" spans="1:1" x14ac:dyDescent="0.2">
      <c r="A2920"/>
    </row>
    <row r="2921" spans="1:1" x14ac:dyDescent="0.2">
      <c r="A2921"/>
    </row>
    <row r="2922" spans="1:1" x14ac:dyDescent="0.2">
      <c r="A2922"/>
    </row>
    <row r="2923" spans="1:1" x14ac:dyDescent="0.2">
      <c r="A2923"/>
    </row>
    <row r="2924" spans="1:1" x14ac:dyDescent="0.2">
      <c r="A2924"/>
    </row>
    <row r="2925" spans="1:1" x14ac:dyDescent="0.2">
      <c r="A2925"/>
    </row>
    <row r="2926" spans="1:1" x14ac:dyDescent="0.2">
      <c r="A2926"/>
    </row>
    <row r="2927" spans="1:1" x14ac:dyDescent="0.2">
      <c r="A2927"/>
    </row>
    <row r="2928" spans="1:1" x14ac:dyDescent="0.2">
      <c r="A2928"/>
    </row>
    <row r="2929" spans="1:1" x14ac:dyDescent="0.2">
      <c r="A2929"/>
    </row>
    <row r="2930" spans="1:1" x14ac:dyDescent="0.2">
      <c r="A2930"/>
    </row>
    <row r="2931" spans="1:1" x14ac:dyDescent="0.2">
      <c r="A2931"/>
    </row>
    <row r="2932" spans="1:1" x14ac:dyDescent="0.2">
      <c r="A2932"/>
    </row>
    <row r="2933" spans="1:1" x14ac:dyDescent="0.2">
      <c r="A2933"/>
    </row>
    <row r="2934" spans="1:1" x14ac:dyDescent="0.2">
      <c r="A2934"/>
    </row>
    <row r="2935" spans="1:1" x14ac:dyDescent="0.2">
      <c r="A2935"/>
    </row>
    <row r="2936" spans="1:1" x14ac:dyDescent="0.2">
      <c r="A2936"/>
    </row>
    <row r="2937" spans="1:1" x14ac:dyDescent="0.2">
      <c r="A2937"/>
    </row>
    <row r="2938" spans="1:1" x14ac:dyDescent="0.2">
      <c r="A2938"/>
    </row>
    <row r="2939" spans="1:1" x14ac:dyDescent="0.2">
      <c r="A2939"/>
    </row>
    <row r="2940" spans="1:1" x14ac:dyDescent="0.2">
      <c r="A2940"/>
    </row>
    <row r="2941" spans="1:1" x14ac:dyDescent="0.2">
      <c r="A2941"/>
    </row>
    <row r="2942" spans="1:1" x14ac:dyDescent="0.2">
      <c r="A2942"/>
    </row>
    <row r="2943" spans="1:1" x14ac:dyDescent="0.2">
      <c r="A2943"/>
    </row>
    <row r="2944" spans="1:1" x14ac:dyDescent="0.2">
      <c r="A2944"/>
    </row>
    <row r="2945" spans="1:1" x14ac:dyDescent="0.2">
      <c r="A2945"/>
    </row>
    <row r="2946" spans="1:1" x14ac:dyDescent="0.2">
      <c r="A2946"/>
    </row>
    <row r="2947" spans="1:1" x14ac:dyDescent="0.2">
      <c r="A2947"/>
    </row>
    <row r="2948" spans="1:1" x14ac:dyDescent="0.2">
      <c r="A2948"/>
    </row>
    <row r="2949" spans="1:1" x14ac:dyDescent="0.2">
      <c r="A2949"/>
    </row>
    <row r="2950" spans="1:1" x14ac:dyDescent="0.2">
      <c r="A2950"/>
    </row>
    <row r="2951" spans="1:1" x14ac:dyDescent="0.2">
      <c r="A2951"/>
    </row>
    <row r="2952" spans="1:1" x14ac:dyDescent="0.2">
      <c r="A2952"/>
    </row>
    <row r="2953" spans="1:1" x14ac:dyDescent="0.2">
      <c r="A2953"/>
    </row>
    <row r="2954" spans="1:1" x14ac:dyDescent="0.2">
      <c r="A2954"/>
    </row>
    <row r="2955" spans="1:1" x14ac:dyDescent="0.2">
      <c r="A2955"/>
    </row>
    <row r="2956" spans="1:1" x14ac:dyDescent="0.2">
      <c r="A2956"/>
    </row>
    <row r="2957" spans="1:1" x14ac:dyDescent="0.2">
      <c r="A2957"/>
    </row>
    <row r="2958" spans="1:1" x14ac:dyDescent="0.2">
      <c r="A2958"/>
    </row>
    <row r="2959" spans="1:1" x14ac:dyDescent="0.2">
      <c r="A2959"/>
    </row>
    <row r="2960" spans="1:1" x14ac:dyDescent="0.2">
      <c r="A2960"/>
    </row>
    <row r="2961" spans="1:1" x14ac:dyDescent="0.2">
      <c r="A2961"/>
    </row>
    <row r="2962" spans="1:1" x14ac:dyDescent="0.2">
      <c r="A2962"/>
    </row>
    <row r="2963" spans="1:1" x14ac:dyDescent="0.2">
      <c r="A2963"/>
    </row>
    <row r="2964" spans="1:1" x14ac:dyDescent="0.2">
      <c r="A2964"/>
    </row>
    <row r="2965" spans="1:1" x14ac:dyDescent="0.2">
      <c r="A2965"/>
    </row>
    <row r="2966" spans="1:1" x14ac:dyDescent="0.2">
      <c r="A2966"/>
    </row>
    <row r="2967" spans="1:1" x14ac:dyDescent="0.2">
      <c r="A2967"/>
    </row>
    <row r="2968" spans="1:1" x14ac:dyDescent="0.2">
      <c r="A2968"/>
    </row>
    <row r="2969" spans="1:1" x14ac:dyDescent="0.2">
      <c r="A2969"/>
    </row>
    <row r="2970" spans="1:1" x14ac:dyDescent="0.2">
      <c r="A2970"/>
    </row>
    <row r="2971" spans="1:1" x14ac:dyDescent="0.2">
      <c r="A2971"/>
    </row>
    <row r="2972" spans="1:1" x14ac:dyDescent="0.2">
      <c r="A2972"/>
    </row>
    <row r="2973" spans="1:1" x14ac:dyDescent="0.2">
      <c r="A2973"/>
    </row>
    <row r="2974" spans="1:1" x14ac:dyDescent="0.2">
      <c r="A2974"/>
    </row>
    <row r="2975" spans="1:1" x14ac:dyDescent="0.2">
      <c r="A2975"/>
    </row>
    <row r="2976" spans="1:1" x14ac:dyDescent="0.2">
      <c r="A2976"/>
    </row>
    <row r="2977" spans="1:1" x14ac:dyDescent="0.2">
      <c r="A2977"/>
    </row>
    <row r="2978" spans="1:1" x14ac:dyDescent="0.2">
      <c r="A2978"/>
    </row>
    <row r="2979" spans="1:1" x14ac:dyDescent="0.2">
      <c r="A2979"/>
    </row>
    <row r="2980" spans="1:1" x14ac:dyDescent="0.2">
      <c r="A2980"/>
    </row>
    <row r="2981" spans="1:1" x14ac:dyDescent="0.2">
      <c r="A2981"/>
    </row>
    <row r="2982" spans="1:1" x14ac:dyDescent="0.2">
      <c r="A2982"/>
    </row>
    <row r="2983" spans="1:1" x14ac:dyDescent="0.2">
      <c r="A2983"/>
    </row>
    <row r="2984" spans="1:1" x14ac:dyDescent="0.2">
      <c r="A2984"/>
    </row>
    <row r="2985" spans="1:1" x14ac:dyDescent="0.2">
      <c r="A2985"/>
    </row>
    <row r="2986" spans="1:1" x14ac:dyDescent="0.2">
      <c r="A2986"/>
    </row>
    <row r="2987" spans="1:1" x14ac:dyDescent="0.2">
      <c r="A2987"/>
    </row>
    <row r="2988" spans="1:1" x14ac:dyDescent="0.2">
      <c r="A2988"/>
    </row>
    <row r="2989" spans="1:1" x14ac:dyDescent="0.2">
      <c r="A2989"/>
    </row>
    <row r="2990" spans="1:1" x14ac:dyDescent="0.2">
      <c r="A2990"/>
    </row>
    <row r="2991" spans="1:1" x14ac:dyDescent="0.2">
      <c r="A2991"/>
    </row>
    <row r="2992" spans="1:1" x14ac:dyDescent="0.2">
      <c r="A2992"/>
    </row>
    <row r="2993" spans="1:1" x14ac:dyDescent="0.2">
      <c r="A2993"/>
    </row>
    <row r="2994" spans="1:1" x14ac:dyDescent="0.2">
      <c r="A2994"/>
    </row>
    <row r="2995" spans="1:1" x14ac:dyDescent="0.2">
      <c r="A2995"/>
    </row>
    <row r="2996" spans="1:1" x14ac:dyDescent="0.2">
      <c r="A2996"/>
    </row>
    <row r="2997" spans="1:1" x14ac:dyDescent="0.2">
      <c r="A2997"/>
    </row>
    <row r="2998" spans="1:1" x14ac:dyDescent="0.2">
      <c r="A2998"/>
    </row>
    <row r="2999" spans="1:1" x14ac:dyDescent="0.2">
      <c r="A2999"/>
    </row>
    <row r="3000" spans="1:1" x14ac:dyDescent="0.2">
      <c r="A3000"/>
    </row>
    <row r="3001" spans="1:1" x14ac:dyDescent="0.2">
      <c r="A3001"/>
    </row>
    <row r="3002" spans="1:1" x14ac:dyDescent="0.2">
      <c r="A3002"/>
    </row>
    <row r="3003" spans="1:1" x14ac:dyDescent="0.2">
      <c r="A3003"/>
    </row>
    <row r="3004" spans="1:1" x14ac:dyDescent="0.2">
      <c r="A3004"/>
    </row>
    <row r="3005" spans="1:1" x14ac:dyDescent="0.2">
      <c r="A3005"/>
    </row>
    <row r="3006" spans="1:1" x14ac:dyDescent="0.2">
      <c r="A3006"/>
    </row>
    <row r="3007" spans="1:1" x14ac:dyDescent="0.2">
      <c r="A3007"/>
    </row>
    <row r="3008" spans="1:1" x14ac:dyDescent="0.2">
      <c r="A3008"/>
    </row>
    <row r="3009" spans="1:1" x14ac:dyDescent="0.2">
      <c r="A3009"/>
    </row>
    <row r="3010" spans="1:1" x14ac:dyDescent="0.2">
      <c r="A3010"/>
    </row>
    <row r="3011" spans="1:1" x14ac:dyDescent="0.2">
      <c r="A3011"/>
    </row>
    <row r="3012" spans="1:1" x14ac:dyDescent="0.2">
      <c r="A3012"/>
    </row>
    <row r="3013" spans="1:1" x14ac:dyDescent="0.2">
      <c r="A3013"/>
    </row>
    <row r="3014" spans="1:1" x14ac:dyDescent="0.2">
      <c r="A3014"/>
    </row>
    <row r="3015" spans="1:1" x14ac:dyDescent="0.2">
      <c r="A3015"/>
    </row>
    <row r="3016" spans="1:1" x14ac:dyDescent="0.2">
      <c r="A3016"/>
    </row>
    <row r="3017" spans="1:1" x14ac:dyDescent="0.2">
      <c r="A3017"/>
    </row>
    <row r="3018" spans="1:1" x14ac:dyDescent="0.2">
      <c r="A3018"/>
    </row>
    <row r="3019" spans="1:1" x14ac:dyDescent="0.2">
      <c r="A3019"/>
    </row>
    <row r="3020" spans="1:1" x14ac:dyDescent="0.2">
      <c r="A3020"/>
    </row>
    <row r="3021" spans="1:1" x14ac:dyDescent="0.2">
      <c r="A3021"/>
    </row>
    <row r="3022" spans="1:1" x14ac:dyDescent="0.2">
      <c r="A3022"/>
    </row>
    <row r="3023" spans="1:1" x14ac:dyDescent="0.2">
      <c r="A3023"/>
    </row>
    <row r="3024" spans="1:1" x14ac:dyDescent="0.2">
      <c r="A3024"/>
    </row>
    <row r="3025" spans="1:1" x14ac:dyDescent="0.2">
      <c r="A3025"/>
    </row>
    <row r="3026" spans="1:1" x14ac:dyDescent="0.2">
      <c r="A3026"/>
    </row>
    <row r="3027" spans="1:1" x14ac:dyDescent="0.2">
      <c r="A3027"/>
    </row>
    <row r="3028" spans="1:1" x14ac:dyDescent="0.2">
      <c r="A3028"/>
    </row>
    <row r="3029" spans="1:1" x14ac:dyDescent="0.2">
      <c r="A3029"/>
    </row>
    <row r="3030" spans="1:1" x14ac:dyDescent="0.2">
      <c r="A3030"/>
    </row>
    <row r="3031" spans="1:1" x14ac:dyDescent="0.2">
      <c r="A3031"/>
    </row>
    <row r="3032" spans="1:1" x14ac:dyDescent="0.2">
      <c r="A3032"/>
    </row>
    <row r="3033" spans="1:1" x14ac:dyDescent="0.2">
      <c r="A3033"/>
    </row>
    <row r="3034" spans="1:1" x14ac:dyDescent="0.2">
      <c r="A3034"/>
    </row>
    <row r="3035" spans="1:1" x14ac:dyDescent="0.2">
      <c r="A3035"/>
    </row>
    <row r="3036" spans="1:1" x14ac:dyDescent="0.2">
      <c r="A3036"/>
    </row>
    <row r="3037" spans="1:1" x14ac:dyDescent="0.2">
      <c r="A3037"/>
    </row>
    <row r="3038" spans="1:1" x14ac:dyDescent="0.2">
      <c r="A3038"/>
    </row>
    <row r="3039" spans="1:1" x14ac:dyDescent="0.2">
      <c r="A3039"/>
    </row>
    <row r="3040" spans="1:1" x14ac:dyDescent="0.2">
      <c r="A3040"/>
    </row>
    <row r="3041" spans="1:1" x14ac:dyDescent="0.2">
      <c r="A3041"/>
    </row>
    <row r="3042" spans="1:1" x14ac:dyDescent="0.2">
      <c r="A3042"/>
    </row>
    <row r="3043" spans="1:1" x14ac:dyDescent="0.2">
      <c r="A3043"/>
    </row>
    <row r="3044" spans="1:1" x14ac:dyDescent="0.2">
      <c r="A3044"/>
    </row>
    <row r="3045" spans="1:1" x14ac:dyDescent="0.2">
      <c r="A3045"/>
    </row>
    <row r="3046" spans="1:1" x14ac:dyDescent="0.2">
      <c r="A3046"/>
    </row>
    <row r="3047" spans="1:1" x14ac:dyDescent="0.2">
      <c r="A3047"/>
    </row>
    <row r="3048" spans="1:1" x14ac:dyDescent="0.2">
      <c r="A3048"/>
    </row>
    <row r="3049" spans="1:1" x14ac:dyDescent="0.2">
      <c r="A3049"/>
    </row>
    <row r="3050" spans="1:1" x14ac:dyDescent="0.2">
      <c r="A3050"/>
    </row>
    <row r="3051" spans="1:1" x14ac:dyDescent="0.2">
      <c r="A3051"/>
    </row>
    <row r="3052" spans="1:1" x14ac:dyDescent="0.2">
      <c r="A3052"/>
    </row>
    <row r="3053" spans="1:1" x14ac:dyDescent="0.2">
      <c r="A3053"/>
    </row>
    <row r="3054" spans="1:1" x14ac:dyDescent="0.2">
      <c r="A3054"/>
    </row>
    <row r="3055" spans="1:1" x14ac:dyDescent="0.2">
      <c r="A3055"/>
    </row>
    <row r="3056" spans="1:1" x14ac:dyDescent="0.2">
      <c r="A3056"/>
    </row>
    <row r="3057" spans="1:1" x14ac:dyDescent="0.2">
      <c r="A3057"/>
    </row>
    <row r="3058" spans="1:1" x14ac:dyDescent="0.2">
      <c r="A3058"/>
    </row>
    <row r="3059" spans="1:1" x14ac:dyDescent="0.2">
      <c r="A3059"/>
    </row>
    <row r="3060" spans="1:1" x14ac:dyDescent="0.2">
      <c r="A3060"/>
    </row>
    <row r="3061" spans="1:1" x14ac:dyDescent="0.2">
      <c r="A3061"/>
    </row>
    <row r="3062" spans="1:1" x14ac:dyDescent="0.2">
      <c r="A3062"/>
    </row>
    <row r="3063" spans="1:1" x14ac:dyDescent="0.2">
      <c r="A3063"/>
    </row>
    <row r="3064" spans="1:1" x14ac:dyDescent="0.2">
      <c r="A3064"/>
    </row>
    <row r="3065" spans="1:1" x14ac:dyDescent="0.2">
      <c r="A3065"/>
    </row>
    <row r="3066" spans="1:1" x14ac:dyDescent="0.2">
      <c r="A3066"/>
    </row>
    <row r="3067" spans="1:1" x14ac:dyDescent="0.2">
      <c r="A3067"/>
    </row>
    <row r="3068" spans="1:1" x14ac:dyDescent="0.2">
      <c r="A3068"/>
    </row>
    <row r="3069" spans="1:1" x14ac:dyDescent="0.2">
      <c r="A3069"/>
    </row>
    <row r="3070" spans="1:1" x14ac:dyDescent="0.2">
      <c r="A3070"/>
    </row>
    <row r="3071" spans="1:1" x14ac:dyDescent="0.2">
      <c r="A3071"/>
    </row>
    <row r="3072" spans="1:1" x14ac:dyDescent="0.2">
      <c r="A3072"/>
    </row>
    <row r="3073" spans="1:1" x14ac:dyDescent="0.2">
      <c r="A3073"/>
    </row>
    <row r="3074" spans="1:1" x14ac:dyDescent="0.2">
      <c r="A3074"/>
    </row>
    <row r="3075" spans="1:1" x14ac:dyDescent="0.2">
      <c r="A3075"/>
    </row>
    <row r="3076" spans="1:1" x14ac:dyDescent="0.2">
      <c r="A3076"/>
    </row>
    <row r="3077" spans="1:1" x14ac:dyDescent="0.2">
      <c r="A3077"/>
    </row>
    <row r="3078" spans="1:1" x14ac:dyDescent="0.2">
      <c r="A3078"/>
    </row>
    <row r="3079" spans="1:1" x14ac:dyDescent="0.2">
      <c r="A3079"/>
    </row>
    <row r="3080" spans="1:1" x14ac:dyDescent="0.2">
      <c r="A3080"/>
    </row>
    <row r="3081" spans="1:1" x14ac:dyDescent="0.2">
      <c r="A3081"/>
    </row>
    <row r="3082" spans="1:1" x14ac:dyDescent="0.2">
      <c r="A3082"/>
    </row>
    <row r="3083" spans="1:1" x14ac:dyDescent="0.2">
      <c r="A3083"/>
    </row>
    <row r="3084" spans="1:1" x14ac:dyDescent="0.2">
      <c r="A3084"/>
    </row>
    <row r="3085" spans="1:1" x14ac:dyDescent="0.2">
      <c r="A3085"/>
    </row>
    <row r="3086" spans="1:1" x14ac:dyDescent="0.2">
      <c r="A3086"/>
    </row>
    <row r="3087" spans="1:1" x14ac:dyDescent="0.2">
      <c r="A3087"/>
    </row>
    <row r="3088" spans="1:1" x14ac:dyDescent="0.2">
      <c r="A3088"/>
    </row>
    <row r="3089" spans="1:1" x14ac:dyDescent="0.2">
      <c r="A3089"/>
    </row>
    <row r="3090" spans="1:1" x14ac:dyDescent="0.2">
      <c r="A3090"/>
    </row>
    <row r="3091" spans="1:1" x14ac:dyDescent="0.2">
      <c r="A3091"/>
    </row>
    <row r="3092" spans="1:1" x14ac:dyDescent="0.2">
      <c r="A3092"/>
    </row>
    <row r="3093" spans="1:1" x14ac:dyDescent="0.2">
      <c r="A3093"/>
    </row>
    <row r="3094" spans="1:1" x14ac:dyDescent="0.2">
      <c r="A3094"/>
    </row>
    <row r="3095" spans="1:1" x14ac:dyDescent="0.2">
      <c r="A3095"/>
    </row>
    <row r="3096" spans="1:1" x14ac:dyDescent="0.2">
      <c r="A3096"/>
    </row>
    <row r="3097" spans="1:1" x14ac:dyDescent="0.2">
      <c r="A3097"/>
    </row>
    <row r="3098" spans="1:1" x14ac:dyDescent="0.2">
      <c r="A3098"/>
    </row>
    <row r="3099" spans="1:1" x14ac:dyDescent="0.2">
      <c r="A3099"/>
    </row>
    <row r="3100" spans="1:1" x14ac:dyDescent="0.2">
      <c r="A3100"/>
    </row>
    <row r="3101" spans="1:1" x14ac:dyDescent="0.2">
      <c r="A3101"/>
    </row>
    <row r="3102" spans="1:1" x14ac:dyDescent="0.2">
      <c r="A3102"/>
    </row>
    <row r="3103" spans="1:1" x14ac:dyDescent="0.2">
      <c r="A3103"/>
    </row>
    <row r="3104" spans="1:1" x14ac:dyDescent="0.2">
      <c r="A3104"/>
    </row>
    <row r="3105" spans="1:1" x14ac:dyDescent="0.2">
      <c r="A3105"/>
    </row>
    <row r="3106" spans="1:1" x14ac:dyDescent="0.2">
      <c r="A3106"/>
    </row>
    <row r="3107" spans="1:1" x14ac:dyDescent="0.2">
      <c r="A3107"/>
    </row>
    <row r="3108" spans="1:1" x14ac:dyDescent="0.2">
      <c r="A3108"/>
    </row>
    <row r="3109" spans="1:1" x14ac:dyDescent="0.2">
      <c r="A3109"/>
    </row>
    <row r="3110" spans="1:1" x14ac:dyDescent="0.2">
      <c r="A3110"/>
    </row>
    <row r="3111" spans="1:1" x14ac:dyDescent="0.2">
      <c r="A3111"/>
    </row>
    <row r="3112" spans="1:1" x14ac:dyDescent="0.2">
      <c r="A3112"/>
    </row>
    <row r="3113" spans="1:1" x14ac:dyDescent="0.2">
      <c r="A3113"/>
    </row>
    <row r="3114" spans="1:1" x14ac:dyDescent="0.2">
      <c r="A3114"/>
    </row>
    <row r="3115" spans="1:1" x14ac:dyDescent="0.2">
      <c r="A3115"/>
    </row>
    <row r="3116" spans="1:1" x14ac:dyDescent="0.2">
      <c r="A3116"/>
    </row>
    <row r="3117" spans="1:1" x14ac:dyDescent="0.2">
      <c r="A3117"/>
    </row>
    <row r="3118" spans="1:1" x14ac:dyDescent="0.2">
      <c r="A3118"/>
    </row>
    <row r="3119" spans="1:1" x14ac:dyDescent="0.2">
      <c r="A3119"/>
    </row>
    <row r="3120" spans="1:1" x14ac:dyDescent="0.2">
      <c r="A3120"/>
    </row>
    <row r="3121" spans="1:1" x14ac:dyDescent="0.2">
      <c r="A3121"/>
    </row>
    <row r="3122" spans="1:1" x14ac:dyDescent="0.2">
      <c r="A3122"/>
    </row>
    <row r="3123" spans="1:1" x14ac:dyDescent="0.2">
      <c r="A3123"/>
    </row>
    <row r="3124" spans="1:1" x14ac:dyDescent="0.2">
      <c r="A3124"/>
    </row>
    <row r="3125" spans="1:1" x14ac:dyDescent="0.2">
      <c r="A3125"/>
    </row>
    <row r="3126" spans="1:1" x14ac:dyDescent="0.2">
      <c r="A3126"/>
    </row>
    <row r="3127" spans="1:1" x14ac:dyDescent="0.2">
      <c r="A3127"/>
    </row>
    <row r="3128" spans="1:1" x14ac:dyDescent="0.2">
      <c r="A3128"/>
    </row>
    <row r="3129" spans="1:1" x14ac:dyDescent="0.2">
      <c r="A3129"/>
    </row>
    <row r="3130" spans="1:1" x14ac:dyDescent="0.2">
      <c r="A3130"/>
    </row>
    <row r="3131" spans="1:1" x14ac:dyDescent="0.2">
      <c r="A3131"/>
    </row>
    <row r="3132" spans="1:1" x14ac:dyDescent="0.2">
      <c r="A3132"/>
    </row>
    <row r="3133" spans="1:1" x14ac:dyDescent="0.2">
      <c r="A3133"/>
    </row>
    <row r="3134" spans="1:1" x14ac:dyDescent="0.2">
      <c r="A3134"/>
    </row>
    <row r="3135" spans="1:1" x14ac:dyDescent="0.2">
      <c r="A3135"/>
    </row>
    <row r="3136" spans="1:1" x14ac:dyDescent="0.2">
      <c r="A3136"/>
    </row>
    <row r="3137" spans="1:1" x14ac:dyDescent="0.2">
      <c r="A3137"/>
    </row>
    <row r="3138" spans="1:1" x14ac:dyDescent="0.2">
      <c r="A3138"/>
    </row>
    <row r="3139" spans="1:1" x14ac:dyDescent="0.2">
      <c r="A3139"/>
    </row>
    <row r="3140" spans="1:1" x14ac:dyDescent="0.2">
      <c r="A3140"/>
    </row>
    <row r="3141" spans="1:1" x14ac:dyDescent="0.2">
      <c r="A3141"/>
    </row>
    <row r="3142" spans="1:1" x14ac:dyDescent="0.2">
      <c r="A3142"/>
    </row>
    <row r="3143" spans="1:1" x14ac:dyDescent="0.2">
      <c r="A3143"/>
    </row>
    <row r="3144" spans="1:1" x14ac:dyDescent="0.2">
      <c r="A3144"/>
    </row>
    <row r="3145" spans="1:1" x14ac:dyDescent="0.2">
      <c r="A3145"/>
    </row>
    <row r="3146" spans="1:1" x14ac:dyDescent="0.2">
      <c r="A3146"/>
    </row>
    <row r="3147" spans="1:1" x14ac:dyDescent="0.2">
      <c r="A3147"/>
    </row>
    <row r="3148" spans="1:1" x14ac:dyDescent="0.2">
      <c r="A3148"/>
    </row>
    <row r="3149" spans="1:1" x14ac:dyDescent="0.2">
      <c r="A3149"/>
    </row>
    <row r="3150" spans="1:1" x14ac:dyDescent="0.2">
      <c r="A3150"/>
    </row>
    <row r="3151" spans="1:1" x14ac:dyDescent="0.2">
      <c r="A3151"/>
    </row>
    <row r="3152" spans="1:1" x14ac:dyDescent="0.2">
      <c r="A3152"/>
    </row>
    <row r="3153" spans="1:1" x14ac:dyDescent="0.2">
      <c r="A3153"/>
    </row>
    <row r="3154" spans="1:1" x14ac:dyDescent="0.2">
      <c r="A3154"/>
    </row>
    <row r="3155" spans="1:1" x14ac:dyDescent="0.2">
      <c r="A3155"/>
    </row>
    <row r="3156" spans="1:1" x14ac:dyDescent="0.2">
      <c r="A3156"/>
    </row>
    <row r="3157" spans="1:1" x14ac:dyDescent="0.2">
      <c r="A3157"/>
    </row>
    <row r="3158" spans="1:1" x14ac:dyDescent="0.2">
      <c r="A3158"/>
    </row>
    <row r="3159" spans="1:1" x14ac:dyDescent="0.2">
      <c r="A3159"/>
    </row>
    <row r="3160" spans="1:1" x14ac:dyDescent="0.2">
      <c r="A3160"/>
    </row>
    <row r="3161" spans="1:1" x14ac:dyDescent="0.2">
      <c r="A3161"/>
    </row>
    <row r="3162" spans="1:1" x14ac:dyDescent="0.2">
      <c r="A3162"/>
    </row>
    <row r="3163" spans="1:1" x14ac:dyDescent="0.2">
      <c r="A3163"/>
    </row>
    <row r="3164" spans="1:1" x14ac:dyDescent="0.2">
      <c r="A3164"/>
    </row>
    <row r="3165" spans="1:1" x14ac:dyDescent="0.2">
      <c r="A3165"/>
    </row>
    <row r="3166" spans="1:1" x14ac:dyDescent="0.2">
      <c r="A3166"/>
    </row>
    <row r="3167" spans="1:1" x14ac:dyDescent="0.2">
      <c r="A3167"/>
    </row>
    <row r="3168" spans="1:1" x14ac:dyDescent="0.2">
      <c r="A3168"/>
    </row>
    <row r="3169" spans="1:1" x14ac:dyDescent="0.2">
      <c r="A3169"/>
    </row>
    <row r="3170" spans="1:1" x14ac:dyDescent="0.2">
      <c r="A3170"/>
    </row>
    <row r="3171" spans="1:1" x14ac:dyDescent="0.2">
      <c r="A3171"/>
    </row>
    <row r="3172" spans="1:1" x14ac:dyDescent="0.2">
      <c r="A3172"/>
    </row>
    <row r="3173" spans="1:1" x14ac:dyDescent="0.2">
      <c r="A3173"/>
    </row>
    <row r="3174" spans="1:1" x14ac:dyDescent="0.2">
      <c r="A3174"/>
    </row>
    <row r="3175" spans="1:1" x14ac:dyDescent="0.2">
      <c r="A3175"/>
    </row>
    <row r="3176" spans="1:1" x14ac:dyDescent="0.2">
      <c r="A3176"/>
    </row>
    <row r="3177" spans="1:1" x14ac:dyDescent="0.2">
      <c r="A3177"/>
    </row>
    <row r="3178" spans="1:1" x14ac:dyDescent="0.2">
      <c r="A3178"/>
    </row>
    <row r="3179" spans="1:1" x14ac:dyDescent="0.2">
      <c r="A3179"/>
    </row>
    <row r="3180" spans="1:1" x14ac:dyDescent="0.2">
      <c r="A3180"/>
    </row>
    <row r="3181" spans="1:1" x14ac:dyDescent="0.2">
      <c r="A3181"/>
    </row>
    <row r="3182" spans="1:1" x14ac:dyDescent="0.2">
      <c r="A3182"/>
    </row>
    <row r="3183" spans="1:1" x14ac:dyDescent="0.2">
      <c r="A3183"/>
    </row>
    <row r="3184" spans="1:1" x14ac:dyDescent="0.2">
      <c r="A3184"/>
    </row>
    <row r="3185" spans="1:1" x14ac:dyDescent="0.2">
      <c r="A3185"/>
    </row>
    <row r="3186" spans="1:1" x14ac:dyDescent="0.2">
      <c r="A3186"/>
    </row>
    <row r="3187" spans="1:1" x14ac:dyDescent="0.2">
      <c r="A3187"/>
    </row>
    <row r="3188" spans="1:1" x14ac:dyDescent="0.2">
      <c r="A3188"/>
    </row>
    <row r="3189" spans="1:1" x14ac:dyDescent="0.2">
      <c r="A3189"/>
    </row>
    <row r="3190" spans="1:1" x14ac:dyDescent="0.2">
      <c r="A3190"/>
    </row>
    <row r="3191" spans="1:1" x14ac:dyDescent="0.2">
      <c r="A3191"/>
    </row>
    <row r="3192" spans="1:1" x14ac:dyDescent="0.2">
      <c r="A3192"/>
    </row>
    <row r="3193" spans="1:1" x14ac:dyDescent="0.2">
      <c r="A3193"/>
    </row>
    <row r="3194" spans="1:1" x14ac:dyDescent="0.2">
      <c r="A3194"/>
    </row>
    <row r="3195" spans="1:1" x14ac:dyDescent="0.2">
      <c r="A3195"/>
    </row>
    <row r="3196" spans="1:1" x14ac:dyDescent="0.2">
      <c r="A3196"/>
    </row>
    <row r="3197" spans="1:1" x14ac:dyDescent="0.2">
      <c r="A3197"/>
    </row>
    <row r="3198" spans="1:1" x14ac:dyDescent="0.2">
      <c r="A3198"/>
    </row>
    <row r="3199" spans="1:1" x14ac:dyDescent="0.2">
      <c r="A3199"/>
    </row>
    <row r="3200" spans="1:1" x14ac:dyDescent="0.2">
      <c r="A3200"/>
    </row>
    <row r="3201" spans="1:1" x14ac:dyDescent="0.2">
      <c r="A3201"/>
    </row>
    <row r="3202" spans="1:1" x14ac:dyDescent="0.2">
      <c r="A3202"/>
    </row>
    <row r="3203" spans="1:1" x14ac:dyDescent="0.2">
      <c r="A3203"/>
    </row>
    <row r="3204" spans="1:1" x14ac:dyDescent="0.2">
      <c r="A3204"/>
    </row>
    <row r="3205" spans="1:1" x14ac:dyDescent="0.2">
      <c r="A3205"/>
    </row>
    <row r="3206" spans="1:1" x14ac:dyDescent="0.2">
      <c r="A3206"/>
    </row>
    <row r="3207" spans="1:1" x14ac:dyDescent="0.2">
      <c r="A3207"/>
    </row>
    <row r="3208" spans="1:1" x14ac:dyDescent="0.2">
      <c r="A3208"/>
    </row>
    <row r="3209" spans="1:1" x14ac:dyDescent="0.2">
      <c r="A3209"/>
    </row>
    <row r="3210" spans="1:1" x14ac:dyDescent="0.2">
      <c r="A3210"/>
    </row>
    <row r="3211" spans="1:1" x14ac:dyDescent="0.2">
      <c r="A3211"/>
    </row>
    <row r="3212" spans="1:1" x14ac:dyDescent="0.2">
      <c r="A3212"/>
    </row>
    <row r="3213" spans="1:1" x14ac:dyDescent="0.2">
      <c r="A3213"/>
    </row>
    <row r="3214" spans="1:1" x14ac:dyDescent="0.2">
      <c r="A3214"/>
    </row>
    <row r="3215" spans="1:1" x14ac:dyDescent="0.2">
      <c r="A3215"/>
    </row>
    <row r="3216" spans="1:1" x14ac:dyDescent="0.2">
      <c r="A3216"/>
    </row>
    <row r="3217" spans="1:1" x14ac:dyDescent="0.2">
      <c r="A3217"/>
    </row>
    <row r="3218" spans="1:1" x14ac:dyDescent="0.2">
      <c r="A3218"/>
    </row>
    <row r="3219" spans="1:1" x14ac:dyDescent="0.2">
      <c r="A3219"/>
    </row>
    <row r="3220" spans="1:1" x14ac:dyDescent="0.2">
      <c r="A3220"/>
    </row>
    <row r="3221" spans="1:1" x14ac:dyDescent="0.2">
      <c r="A3221"/>
    </row>
    <row r="3222" spans="1:1" x14ac:dyDescent="0.2">
      <c r="A3222"/>
    </row>
    <row r="3223" spans="1:1" x14ac:dyDescent="0.2">
      <c r="A3223"/>
    </row>
    <row r="3224" spans="1:1" x14ac:dyDescent="0.2">
      <c r="A3224"/>
    </row>
    <row r="3225" spans="1:1" x14ac:dyDescent="0.2">
      <c r="A3225"/>
    </row>
    <row r="3226" spans="1:1" x14ac:dyDescent="0.2">
      <c r="A3226"/>
    </row>
    <row r="3227" spans="1:1" x14ac:dyDescent="0.2">
      <c r="A3227"/>
    </row>
    <row r="3228" spans="1:1" x14ac:dyDescent="0.2">
      <c r="A3228"/>
    </row>
    <row r="3229" spans="1:1" x14ac:dyDescent="0.2">
      <c r="A3229"/>
    </row>
    <row r="3230" spans="1:1" x14ac:dyDescent="0.2">
      <c r="A3230"/>
    </row>
    <row r="3231" spans="1:1" x14ac:dyDescent="0.2">
      <c r="A3231"/>
    </row>
    <row r="3232" spans="1:1" x14ac:dyDescent="0.2">
      <c r="A3232"/>
    </row>
    <row r="3233" spans="1:1" x14ac:dyDescent="0.2">
      <c r="A3233"/>
    </row>
    <row r="3234" spans="1:1" x14ac:dyDescent="0.2">
      <c r="A3234"/>
    </row>
    <row r="3235" spans="1:1" x14ac:dyDescent="0.2">
      <c r="A3235"/>
    </row>
    <row r="3236" spans="1:1" x14ac:dyDescent="0.2">
      <c r="A3236"/>
    </row>
    <row r="3237" spans="1:1" x14ac:dyDescent="0.2">
      <c r="A3237"/>
    </row>
    <row r="3238" spans="1:1" x14ac:dyDescent="0.2">
      <c r="A3238"/>
    </row>
    <row r="3239" spans="1:1" x14ac:dyDescent="0.2">
      <c r="A3239"/>
    </row>
    <row r="3240" spans="1:1" x14ac:dyDescent="0.2">
      <c r="A3240"/>
    </row>
    <row r="3241" spans="1:1" x14ac:dyDescent="0.2">
      <c r="A3241"/>
    </row>
    <row r="3242" spans="1:1" x14ac:dyDescent="0.2">
      <c r="A3242"/>
    </row>
    <row r="3243" spans="1:1" x14ac:dyDescent="0.2">
      <c r="A3243"/>
    </row>
    <row r="3244" spans="1:1" x14ac:dyDescent="0.2">
      <c r="A3244"/>
    </row>
    <row r="3245" spans="1:1" x14ac:dyDescent="0.2">
      <c r="A3245"/>
    </row>
    <row r="3246" spans="1:1" x14ac:dyDescent="0.2">
      <c r="A3246"/>
    </row>
    <row r="3247" spans="1:1" x14ac:dyDescent="0.2">
      <c r="A3247"/>
    </row>
    <row r="3248" spans="1:1" x14ac:dyDescent="0.2">
      <c r="A3248"/>
    </row>
    <row r="3249" spans="1:1" x14ac:dyDescent="0.2">
      <c r="A3249"/>
    </row>
    <row r="3250" spans="1:1" x14ac:dyDescent="0.2">
      <c r="A3250"/>
    </row>
    <row r="3251" spans="1:1" x14ac:dyDescent="0.2">
      <c r="A3251"/>
    </row>
    <row r="3252" spans="1:1" x14ac:dyDescent="0.2">
      <c r="A3252"/>
    </row>
    <row r="3253" spans="1:1" x14ac:dyDescent="0.2">
      <c r="A3253"/>
    </row>
    <row r="3254" spans="1:1" x14ac:dyDescent="0.2">
      <c r="A3254"/>
    </row>
    <row r="3255" spans="1:1" x14ac:dyDescent="0.2">
      <c r="A3255"/>
    </row>
    <row r="3256" spans="1:1" x14ac:dyDescent="0.2">
      <c r="A3256"/>
    </row>
    <row r="3257" spans="1:1" x14ac:dyDescent="0.2">
      <c r="A3257"/>
    </row>
    <row r="3258" spans="1:1" x14ac:dyDescent="0.2">
      <c r="A3258"/>
    </row>
    <row r="3259" spans="1:1" x14ac:dyDescent="0.2">
      <c r="A3259"/>
    </row>
    <row r="3260" spans="1:1" x14ac:dyDescent="0.2">
      <c r="A3260"/>
    </row>
    <row r="3261" spans="1:1" x14ac:dyDescent="0.2">
      <c r="A3261"/>
    </row>
    <row r="3262" spans="1:1" x14ac:dyDescent="0.2">
      <c r="A3262"/>
    </row>
    <row r="3263" spans="1:1" x14ac:dyDescent="0.2">
      <c r="A3263"/>
    </row>
    <row r="3264" spans="1:1" x14ac:dyDescent="0.2">
      <c r="A3264"/>
    </row>
    <row r="3265" spans="1:1" x14ac:dyDescent="0.2">
      <c r="A3265"/>
    </row>
    <row r="3266" spans="1:1" x14ac:dyDescent="0.2">
      <c r="A3266"/>
    </row>
    <row r="3267" spans="1:1" x14ac:dyDescent="0.2">
      <c r="A3267"/>
    </row>
    <row r="3268" spans="1:1" x14ac:dyDescent="0.2">
      <c r="A3268"/>
    </row>
    <row r="3269" spans="1:1" x14ac:dyDescent="0.2">
      <c r="A3269"/>
    </row>
    <row r="3270" spans="1:1" x14ac:dyDescent="0.2">
      <c r="A3270"/>
    </row>
    <row r="3271" spans="1:1" x14ac:dyDescent="0.2">
      <c r="A3271"/>
    </row>
    <row r="3272" spans="1:1" x14ac:dyDescent="0.2">
      <c r="A3272"/>
    </row>
    <row r="3273" spans="1:1" x14ac:dyDescent="0.2">
      <c r="A3273"/>
    </row>
    <row r="3274" spans="1:1" x14ac:dyDescent="0.2">
      <c r="A3274"/>
    </row>
    <row r="3275" spans="1:1" x14ac:dyDescent="0.2">
      <c r="A3275"/>
    </row>
    <row r="3276" spans="1:1" x14ac:dyDescent="0.2">
      <c r="A3276"/>
    </row>
    <row r="3277" spans="1:1" x14ac:dyDescent="0.2">
      <c r="A3277"/>
    </row>
    <row r="3278" spans="1:1" x14ac:dyDescent="0.2">
      <c r="A3278"/>
    </row>
    <row r="3279" spans="1:1" x14ac:dyDescent="0.2">
      <c r="A3279"/>
    </row>
    <row r="3280" spans="1:1" x14ac:dyDescent="0.2">
      <c r="A3280"/>
    </row>
    <row r="3281" spans="1:1" x14ac:dyDescent="0.2">
      <c r="A3281"/>
    </row>
    <row r="3282" spans="1:1" x14ac:dyDescent="0.2">
      <c r="A3282"/>
    </row>
    <row r="3283" spans="1:1" x14ac:dyDescent="0.2">
      <c r="A3283"/>
    </row>
    <row r="3284" spans="1:1" x14ac:dyDescent="0.2">
      <c r="A3284"/>
    </row>
    <row r="3285" spans="1:1" x14ac:dyDescent="0.2">
      <c r="A3285"/>
    </row>
    <row r="3286" spans="1:1" x14ac:dyDescent="0.2">
      <c r="A3286"/>
    </row>
    <row r="3287" spans="1:1" x14ac:dyDescent="0.2">
      <c r="A3287"/>
    </row>
    <row r="3288" spans="1:1" x14ac:dyDescent="0.2">
      <c r="A3288"/>
    </row>
    <row r="3289" spans="1:1" x14ac:dyDescent="0.2">
      <c r="A3289"/>
    </row>
    <row r="3290" spans="1:1" x14ac:dyDescent="0.2">
      <c r="A3290"/>
    </row>
    <row r="3291" spans="1:1" x14ac:dyDescent="0.2">
      <c r="A3291"/>
    </row>
    <row r="3292" spans="1:1" x14ac:dyDescent="0.2">
      <c r="A3292"/>
    </row>
    <row r="3293" spans="1:1" x14ac:dyDescent="0.2">
      <c r="A3293"/>
    </row>
    <row r="3294" spans="1:1" x14ac:dyDescent="0.2">
      <c r="A3294"/>
    </row>
    <row r="3295" spans="1:1" x14ac:dyDescent="0.2">
      <c r="A3295"/>
    </row>
    <row r="3296" spans="1:1" x14ac:dyDescent="0.2">
      <c r="A3296"/>
    </row>
    <row r="3297" spans="1:1" x14ac:dyDescent="0.2">
      <c r="A3297"/>
    </row>
    <row r="3298" spans="1:1" x14ac:dyDescent="0.2">
      <c r="A3298"/>
    </row>
    <row r="3299" spans="1:1" x14ac:dyDescent="0.2">
      <c r="A3299"/>
    </row>
    <row r="3300" spans="1:1" x14ac:dyDescent="0.2">
      <c r="A3300"/>
    </row>
    <row r="3301" spans="1:1" x14ac:dyDescent="0.2">
      <c r="A3301"/>
    </row>
    <row r="3302" spans="1:1" x14ac:dyDescent="0.2">
      <c r="A3302"/>
    </row>
    <row r="3303" spans="1:1" x14ac:dyDescent="0.2">
      <c r="A3303"/>
    </row>
    <row r="3304" spans="1:1" x14ac:dyDescent="0.2">
      <c r="A3304"/>
    </row>
    <row r="3305" spans="1:1" x14ac:dyDescent="0.2">
      <c r="A3305"/>
    </row>
    <row r="3306" spans="1:1" x14ac:dyDescent="0.2">
      <c r="A3306"/>
    </row>
    <row r="3307" spans="1:1" x14ac:dyDescent="0.2">
      <c r="A3307"/>
    </row>
    <row r="3308" spans="1:1" x14ac:dyDescent="0.2">
      <c r="A3308"/>
    </row>
    <row r="3309" spans="1:1" x14ac:dyDescent="0.2">
      <c r="A3309"/>
    </row>
    <row r="3310" spans="1:1" x14ac:dyDescent="0.2">
      <c r="A3310"/>
    </row>
    <row r="3311" spans="1:1" x14ac:dyDescent="0.2">
      <c r="A3311"/>
    </row>
    <row r="3312" spans="1:1" x14ac:dyDescent="0.2">
      <c r="A3312"/>
    </row>
    <row r="3313" spans="1:1" x14ac:dyDescent="0.2">
      <c r="A3313"/>
    </row>
    <row r="3314" spans="1:1" x14ac:dyDescent="0.2">
      <c r="A3314"/>
    </row>
    <row r="3315" spans="1:1" x14ac:dyDescent="0.2">
      <c r="A3315"/>
    </row>
    <row r="3316" spans="1:1" x14ac:dyDescent="0.2">
      <c r="A3316"/>
    </row>
    <row r="3317" spans="1:1" x14ac:dyDescent="0.2">
      <c r="A3317"/>
    </row>
    <row r="3318" spans="1:1" x14ac:dyDescent="0.2">
      <c r="A3318"/>
    </row>
    <row r="3319" spans="1:1" x14ac:dyDescent="0.2">
      <c r="A3319"/>
    </row>
    <row r="3320" spans="1:1" x14ac:dyDescent="0.2">
      <c r="A3320"/>
    </row>
    <row r="3321" spans="1:1" x14ac:dyDescent="0.2">
      <c r="A3321"/>
    </row>
    <row r="3322" spans="1:1" x14ac:dyDescent="0.2">
      <c r="A3322"/>
    </row>
    <row r="3323" spans="1:1" x14ac:dyDescent="0.2">
      <c r="A3323"/>
    </row>
    <row r="3324" spans="1:1" x14ac:dyDescent="0.2">
      <c r="A3324"/>
    </row>
    <row r="3325" spans="1:1" x14ac:dyDescent="0.2">
      <c r="A3325"/>
    </row>
    <row r="3326" spans="1:1" x14ac:dyDescent="0.2">
      <c r="A3326"/>
    </row>
    <row r="3327" spans="1:1" x14ac:dyDescent="0.2">
      <c r="A3327"/>
    </row>
    <row r="3328" spans="1:1" x14ac:dyDescent="0.2">
      <c r="A3328"/>
    </row>
    <row r="3329" spans="1:1" x14ac:dyDescent="0.2">
      <c r="A3329"/>
    </row>
    <row r="3330" spans="1:1" x14ac:dyDescent="0.2">
      <c r="A3330"/>
    </row>
    <row r="3331" spans="1:1" x14ac:dyDescent="0.2">
      <c r="A3331"/>
    </row>
    <row r="3332" spans="1:1" x14ac:dyDescent="0.2">
      <c r="A3332"/>
    </row>
    <row r="3333" spans="1:1" x14ac:dyDescent="0.2">
      <c r="A3333"/>
    </row>
    <row r="3334" spans="1:1" x14ac:dyDescent="0.2">
      <c r="A3334"/>
    </row>
    <row r="3335" spans="1:1" x14ac:dyDescent="0.2">
      <c r="A3335"/>
    </row>
    <row r="3336" spans="1:1" x14ac:dyDescent="0.2">
      <c r="A3336"/>
    </row>
    <row r="3337" spans="1:1" x14ac:dyDescent="0.2">
      <c r="A3337"/>
    </row>
    <row r="3338" spans="1:1" x14ac:dyDescent="0.2">
      <c r="A3338"/>
    </row>
    <row r="3339" spans="1:1" x14ac:dyDescent="0.2">
      <c r="A3339"/>
    </row>
    <row r="3340" spans="1:1" x14ac:dyDescent="0.2">
      <c r="A3340"/>
    </row>
    <row r="3341" spans="1:1" x14ac:dyDescent="0.2">
      <c r="A3341"/>
    </row>
    <row r="3342" spans="1:1" x14ac:dyDescent="0.2">
      <c r="A3342"/>
    </row>
    <row r="3343" spans="1:1" x14ac:dyDescent="0.2">
      <c r="A3343"/>
    </row>
    <row r="3344" spans="1:1" x14ac:dyDescent="0.2">
      <c r="A3344"/>
    </row>
    <row r="3345" spans="1:1" x14ac:dyDescent="0.2">
      <c r="A3345"/>
    </row>
    <row r="3346" spans="1:1" x14ac:dyDescent="0.2">
      <c r="A3346"/>
    </row>
    <row r="3347" spans="1:1" x14ac:dyDescent="0.2">
      <c r="A3347"/>
    </row>
    <row r="3348" spans="1:1" x14ac:dyDescent="0.2">
      <c r="A3348"/>
    </row>
    <row r="3349" spans="1:1" x14ac:dyDescent="0.2">
      <c r="A3349"/>
    </row>
    <row r="3350" spans="1:1" x14ac:dyDescent="0.2">
      <c r="A3350"/>
    </row>
    <row r="3351" spans="1:1" x14ac:dyDescent="0.2">
      <c r="A3351"/>
    </row>
    <row r="3352" spans="1:1" x14ac:dyDescent="0.2">
      <c r="A3352"/>
    </row>
    <row r="3353" spans="1:1" x14ac:dyDescent="0.2">
      <c r="A3353"/>
    </row>
    <row r="3354" spans="1:1" x14ac:dyDescent="0.2">
      <c r="A3354"/>
    </row>
    <row r="3355" spans="1:1" x14ac:dyDescent="0.2">
      <c r="A3355"/>
    </row>
    <row r="3356" spans="1:1" x14ac:dyDescent="0.2">
      <c r="A3356"/>
    </row>
    <row r="3357" spans="1:1" x14ac:dyDescent="0.2">
      <c r="A3357"/>
    </row>
    <row r="3358" spans="1:1" x14ac:dyDescent="0.2">
      <c r="A3358"/>
    </row>
    <row r="3359" spans="1:1" x14ac:dyDescent="0.2">
      <c r="A3359"/>
    </row>
    <row r="3360" spans="1:1" x14ac:dyDescent="0.2">
      <c r="A3360"/>
    </row>
    <row r="3361" spans="1:1" x14ac:dyDescent="0.2">
      <c r="A3361"/>
    </row>
    <row r="3362" spans="1:1" x14ac:dyDescent="0.2">
      <c r="A3362"/>
    </row>
    <row r="3363" spans="1:1" x14ac:dyDescent="0.2">
      <c r="A3363"/>
    </row>
    <row r="3364" spans="1:1" x14ac:dyDescent="0.2">
      <c r="A3364"/>
    </row>
    <row r="3365" spans="1:1" x14ac:dyDescent="0.2">
      <c r="A3365"/>
    </row>
    <row r="3366" spans="1:1" x14ac:dyDescent="0.2">
      <c r="A3366"/>
    </row>
    <row r="3367" spans="1:1" x14ac:dyDescent="0.2">
      <c r="A3367"/>
    </row>
    <row r="3368" spans="1:1" x14ac:dyDescent="0.2">
      <c r="A3368"/>
    </row>
    <row r="3369" spans="1:1" x14ac:dyDescent="0.2">
      <c r="A3369"/>
    </row>
    <row r="3370" spans="1:1" x14ac:dyDescent="0.2">
      <c r="A3370"/>
    </row>
    <row r="3371" spans="1:1" x14ac:dyDescent="0.2">
      <c r="A3371"/>
    </row>
    <row r="3372" spans="1:1" x14ac:dyDescent="0.2">
      <c r="A3372"/>
    </row>
    <row r="3373" spans="1:1" x14ac:dyDescent="0.2">
      <c r="A3373"/>
    </row>
    <row r="3374" spans="1:1" x14ac:dyDescent="0.2">
      <c r="A3374"/>
    </row>
    <row r="3375" spans="1:1" x14ac:dyDescent="0.2">
      <c r="A3375"/>
    </row>
    <row r="3376" spans="1:1" x14ac:dyDescent="0.2">
      <c r="A3376"/>
    </row>
    <row r="3377" spans="1:1" x14ac:dyDescent="0.2">
      <c r="A3377"/>
    </row>
    <row r="3378" spans="1:1" x14ac:dyDescent="0.2">
      <c r="A3378"/>
    </row>
    <row r="3379" spans="1:1" x14ac:dyDescent="0.2">
      <c r="A3379"/>
    </row>
    <row r="3380" spans="1:1" x14ac:dyDescent="0.2">
      <c r="A3380"/>
    </row>
    <row r="3381" spans="1:1" x14ac:dyDescent="0.2">
      <c r="A3381"/>
    </row>
    <row r="3382" spans="1:1" x14ac:dyDescent="0.2">
      <c r="A3382"/>
    </row>
    <row r="3383" spans="1:1" x14ac:dyDescent="0.2">
      <c r="A3383"/>
    </row>
    <row r="3384" spans="1:1" x14ac:dyDescent="0.2">
      <c r="A3384"/>
    </row>
    <row r="3385" spans="1:1" x14ac:dyDescent="0.2">
      <c r="A3385"/>
    </row>
    <row r="3386" spans="1:1" x14ac:dyDescent="0.2">
      <c r="A3386"/>
    </row>
    <row r="3387" spans="1:1" x14ac:dyDescent="0.2">
      <c r="A3387"/>
    </row>
    <row r="3388" spans="1:1" x14ac:dyDescent="0.2">
      <c r="A3388"/>
    </row>
    <row r="3389" spans="1:1" x14ac:dyDescent="0.2">
      <c r="A3389"/>
    </row>
    <row r="3390" spans="1:1" x14ac:dyDescent="0.2">
      <c r="A3390"/>
    </row>
    <row r="3391" spans="1:1" x14ac:dyDescent="0.2">
      <c r="A3391"/>
    </row>
    <row r="3392" spans="1:1" x14ac:dyDescent="0.2">
      <c r="A3392"/>
    </row>
    <row r="3393" spans="1:1" x14ac:dyDescent="0.2">
      <c r="A3393"/>
    </row>
    <row r="3394" spans="1:1" x14ac:dyDescent="0.2">
      <c r="A3394"/>
    </row>
    <row r="3395" spans="1:1" x14ac:dyDescent="0.2">
      <c r="A3395"/>
    </row>
    <row r="3396" spans="1:1" x14ac:dyDescent="0.2">
      <c r="A3396"/>
    </row>
    <row r="3397" spans="1:1" x14ac:dyDescent="0.2">
      <c r="A3397"/>
    </row>
    <row r="3398" spans="1:1" x14ac:dyDescent="0.2">
      <c r="A3398"/>
    </row>
    <row r="3399" spans="1:1" x14ac:dyDescent="0.2">
      <c r="A3399"/>
    </row>
    <row r="3400" spans="1:1" x14ac:dyDescent="0.2">
      <c r="A3400"/>
    </row>
    <row r="3401" spans="1:1" x14ac:dyDescent="0.2">
      <c r="A3401"/>
    </row>
    <row r="3402" spans="1:1" x14ac:dyDescent="0.2">
      <c r="A3402"/>
    </row>
    <row r="3403" spans="1:1" x14ac:dyDescent="0.2">
      <c r="A3403"/>
    </row>
    <row r="3404" spans="1:1" x14ac:dyDescent="0.2">
      <c r="A3404"/>
    </row>
    <row r="3405" spans="1:1" x14ac:dyDescent="0.2">
      <c r="A3405"/>
    </row>
    <row r="3406" spans="1:1" x14ac:dyDescent="0.2">
      <c r="A3406"/>
    </row>
    <row r="3407" spans="1:1" x14ac:dyDescent="0.2">
      <c r="A3407"/>
    </row>
    <row r="3408" spans="1:1" x14ac:dyDescent="0.2">
      <c r="A3408"/>
    </row>
    <row r="3409" spans="1:1" x14ac:dyDescent="0.2">
      <c r="A3409"/>
    </row>
    <row r="3410" spans="1:1" x14ac:dyDescent="0.2">
      <c r="A3410"/>
    </row>
    <row r="3411" spans="1:1" x14ac:dyDescent="0.2">
      <c r="A3411"/>
    </row>
    <row r="3412" spans="1:1" x14ac:dyDescent="0.2">
      <c r="A3412"/>
    </row>
    <row r="3413" spans="1:1" x14ac:dyDescent="0.2">
      <c r="A3413"/>
    </row>
    <row r="3414" spans="1:1" x14ac:dyDescent="0.2">
      <c r="A3414"/>
    </row>
    <row r="3415" spans="1:1" x14ac:dyDescent="0.2">
      <c r="A3415"/>
    </row>
    <row r="3416" spans="1:1" x14ac:dyDescent="0.2">
      <c r="A3416"/>
    </row>
    <row r="3417" spans="1:1" x14ac:dyDescent="0.2">
      <c r="A3417"/>
    </row>
    <row r="3418" spans="1:1" x14ac:dyDescent="0.2">
      <c r="A3418"/>
    </row>
    <row r="3419" spans="1:1" x14ac:dyDescent="0.2">
      <c r="A3419"/>
    </row>
    <row r="3420" spans="1:1" x14ac:dyDescent="0.2">
      <c r="A3420"/>
    </row>
    <row r="3421" spans="1:1" x14ac:dyDescent="0.2">
      <c r="A3421"/>
    </row>
    <row r="3422" spans="1:1" x14ac:dyDescent="0.2">
      <c r="A3422"/>
    </row>
    <row r="3423" spans="1:1" x14ac:dyDescent="0.2">
      <c r="A3423"/>
    </row>
    <row r="3424" spans="1:1" x14ac:dyDescent="0.2">
      <c r="A3424"/>
    </row>
    <row r="3425" spans="1:1" x14ac:dyDescent="0.2">
      <c r="A3425"/>
    </row>
    <row r="3426" spans="1:1" x14ac:dyDescent="0.2">
      <c r="A3426"/>
    </row>
    <row r="3427" spans="1:1" x14ac:dyDescent="0.2">
      <c r="A3427"/>
    </row>
    <row r="3428" spans="1:1" x14ac:dyDescent="0.2">
      <c r="A3428"/>
    </row>
    <row r="3429" spans="1:1" x14ac:dyDescent="0.2">
      <c r="A3429"/>
    </row>
    <row r="3430" spans="1:1" x14ac:dyDescent="0.2">
      <c r="A3430"/>
    </row>
    <row r="3431" spans="1:1" x14ac:dyDescent="0.2">
      <c r="A3431"/>
    </row>
    <row r="3432" spans="1:1" x14ac:dyDescent="0.2">
      <c r="A3432"/>
    </row>
    <row r="3433" spans="1:1" x14ac:dyDescent="0.2">
      <c r="A3433"/>
    </row>
    <row r="3434" spans="1:1" x14ac:dyDescent="0.2">
      <c r="A3434"/>
    </row>
    <row r="3435" spans="1:1" x14ac:dyDescent="0.2">
      <c r="A3435"/>
    </row>
    <row r="3436" spans="1:1" x14ac:dyDescent="0.2">
      <c r="A3436"/>
    </row>
    <row r="3437" spans="1:1" x14ac:dyDescent="0.2">
      <c r="A3437"/>
    </row>
    <row r="3438" spans="1:1" x14ac:dyDescent="0.2">
      <c r="A3438"/>
    </row>
    <row r="3439" spans="1:1" x14ac:dyDescent="0.2">
      <c r="A3439"/>
    </row>
    <row r="3440" spans="1:1" x14ac:dyDescent="0.2">
      <c r="A3440"/>
    </row>
    <row r="3441" spans="1:1" x14ac:dyDescent="0.2">
      <c r="A3441"/>
    </row>
    <row r="3442" spans="1:1" x14ac:dyDescent="0.2">
      <c r="A3442"/>
    </row>
    <row r="3443" spans="1:1" x14ac:dyDescent="0.2">
      <c r="A3443"/>
    </row>
    <row r="3444" spans="1:1" x14ac:dyDescent="0.2">
      <c r="A3444"/>
    </row>
    <row r="3445" spans="1:1" x14ac:dyDescent="0.2">
      <c r="A3445"/>
    </row>
    <row r="3446" spans="1:1" x14ac:dyDescent="0.2">
      <c r="A3446"/>
    </row>
    <row r="3447" spans="1:1" x14ac:dyDescent="0.2">
      <c r="A3447"/>
    </row>
    <row r="3448" spans="1:1" x14ac:dyDescent="0.2">
      <c r="A3448"/>
    </row>
    <row r="3449" spans="1:1" x14ac:dyDescent="0.2">
      <c r="A3449"/>
    </row>
    <row r="3450" spans="1:1" x14ac:dyDescent="0.2">
      <c r="A3450"/>
    </row>
    <row r="3451" spans="1:1" x14ac:dyDescent="0.2">
      <c r="A3451"/>
    </row>
    <row r="3452" spans="1:1" x14ac:dyDescent="0.2">
      <c r="A3452"/>
    </row>
    <row r="3453" spans="1:1" x14ac:dyDescent="0.2">
      <c r="A3453"/>
    </row>
    <row r="3454" spans="1:1" x14ac:dyDescent="0.2">
      <c r="A3454"/>
    </row>
    <row r="3455" spans="1:1" x14ac:dyDescent="0.2">
      <c r="A3455"/>
    </row>
    <row r="3456" spans="1:1" x14ac:dyDescent="0.2">
      <c r="A3456"/>
    </row>
    <row r="3457" spans="1:1" x14ac:dyDescent="0.2">
      <c r="A3457"/>
    </row>
    <row r="3458" spans="1:1" x14ac:dyDescent="0.2">
      <c r="A3458"/>
    </row>
    <row r="3459" spans="1:1" x14ac:dyDescent="0.2">
      <c r="A3459"/>
    </row>
    <row r="3460" spans="1:1" x14ac:dyDescent="0.2">
      <c r="A3460"/>
    </row>
    <row r="3461" spans="1:1" x14ac:dyDescent="0.2">
      <c r="A3461"/>
    </row>
    <row r="3462" spans="1:1" x14ac:dyDescent="0.2">
      <c r="A3462"/>
    </row>
    <row r="3463" spans="1:1" x14ac:dyDescent="0.2">
      <c r="A3463"/>
    </row>
    <row r="3464" spans="1:1" x14ac:dyDescent="0.2">
      <c r="A3464"/>
    </row>
    <row r="3465" spans="1:1" x14ac:dyDescent="0.2">
      <c r="A3465"/>
    </row>
    <row r="3466" spans="1:1" x14ac:dyDescent="0.2">
      <c r="A3466"/>
    </row>
    <row r="3467" spans="1:1" x14ac:dyDescent="0.2">
      <c r="A3467"/>
    </row>
    <row r="3468" spans="1:1" x14ac:dyDescent="0.2">
      <c r="A3468"/>
    </row>
    <row r="3469" spans="1:1" x14ac:dyDescent="0.2">
      <c r="A3469"/>
    </row>
    <row r="3470" spans="1:1" x14ac:dyDescent="0.2">
      <c r="A3470"/>
    </row>
    <row r="3471" spans="1:1" x14ac:dyDescent="0.2">
      <c r="A3471"/>
    </row>
    <row r="3472" spans="1:1" x14ac:dyDescent="0.2">
      <c r="A3472"/>
    </row>
    <row r="3473" spans="1:1" x14ac:dyDescent="0.2">
      <c r="A3473"/>
    </row>
    <row r="3474" spans="1:1" x14ac:dyDescent="0.2">
      <c r="A3474"/>
    </row>
    <row r="3475" spans="1:1" x14ac:dyDescent="0.2">
      <c r="A3475"/>
    </row>
    <row r="3476" spans="1:1" x14ac:dyDescent="0.2">
      <c r="A3476"/>
    </row>
    <row r="3477" spans="1:1" x14ac:dyDescent="0.2">
      <c r="A3477"/>
    </row>
    <row r="3478" spans="1:1" x14ac:dyDescent="0.2">
      <c r="A3478"/>
    </row>
    <row r="3479" spans="1:1" x14ac:dyDescent="0.2">
      <c r="A3479"/>
    </row>
    <row r="3480" spans="1:1" x14ac:dyDescent="0.2">
      <c r="A3480"/>
    </row>
    <row r="3481" spans="1:1" x14ac:dyDescent="0.2">
      <c r="A3481"/>
    </row>
    <row r="3482" spans="1:1" x14ac:dyDescent="0.2">
      <c r="A3482"/>
    </row>
    <row r="3483" spans="1:1" x14ac:dyDescent="0.2">
      <c r="A3483"/>
    </row>
    <row r="3484" spans="1:1" x14ac:dyDescent="0.2">
      <c r="A3484"/>
    </row>
    <row r="3485" spans="1:1" x14ac:dyDescent="0.2">
      <c r="A3485"/>
    </row>
    <row r="3486" spans="1:1" x14ac:dyDescent="0.2">
      <c r="A3486"/>
    </row>
    <row r="3487" spans="1:1" x14ac:dyDescent="0.2">
      <c r="A3487"/>
    </row>
    <row r="3488" spans="1:1" x14ac:dyDescent="0.2">
      <c r="A3488"/>
    </row>
    <row r="3489" spans="1:1" x14ac:dyDescent="0.2">
      <c r="A3489"/>
    </row>
    <row r="3490" spans="1:1" x14ac:dyDescent="0.2">
      <c r="A3490"/>
    </row>
    <row r="3491" spans="1:1" x14ac:dyDescent="0.2">
      <c r="A3491"/>
    </row>
    <row r="3492" spans="1:1" x14ac:dyDescent="0.2">
      <c r="A3492"/>
    </row>
    <row r="3493" spans="1:1" x14ac:dyDescent="0.2">
      <c r="A3493"/>
    </row>
    <row r="3494" spans="1:1" x14ac:dyDescent="0.2">
      <c r="A3494"/>
    </row>
    <row r="3495" spans="1:1" x14ac:dyDescent="0.2">
      <c r="A3495"/>
    </row>
    <row r="3496" spans="1:1" x14ac:dyDescent="0.2">
      <c r="A3496"/>
    </row>
    <row r="3497" spans="1:1" x14ac:dyDescent="0.2">
      <c r="A3497"/>
    </row>
    <row r="3498" spans="1:1" x14ac:dyDescent="0.2">
      <c r="A3498"/>
    </row>
    <row r="3499" spans="1:1" x14ac:dyDescent="0.2">
      <c r="A3499"/>
    </row>
    <row r="3500" spans="1:1" x14ac:dyDescent="0.2">
      <c r="A3500"/>
    </row>
    <row r="3501" spans="1:1" x14ac:dyDescent="0.2">
      <c r="A3501"/>
    </row>
    <row r="3502" spans="1:1" x14ac:dyDescent="0.2">
      <c r="A3502"/>
    </row>
    <row r="3503" spans="1:1" x14ac:dyDescent="0.2">
      <c r="A3503"/>
    </row>
    <row r="3504" spans="1:1" x14ac:dyDescent="0.2">
      <c r="A3504"/>
    </row>
    <row r="3505" spans="1:1" x14ac:dyDescent="0.2">
      <c r="A3505"/>
    </row>
    <row r="3506" spans="1:1" x14ac:dyDescent="0.2">
      <c r="A3506"/>
    </row>
    <row r="3507" spans="1:1" x14ac:dyDescent="0.2">
      <c r="A3507"/>
    </row>
    <row r="3508" spans="1:1" x14ac:dyDescent="0.2">
      <c r="A3508"/>
    </row>
    <row r="3509" spans="1:1" x14ac:dyDescent="0.2">
      <c r="A3509"/>
    </row>
    <row r="3510" spans="1:1" x14ac:dyDescent="0.2">
      <c r="A3510"/>
    </row>
    <row r="3511" spans="1:1" x14ac:dyDescent="0.2">
      <c r="A3511"/>
    </row>
    <row r="3512" spans="1:1" x14ac:dyDescent="0.2">
      <c r="A3512"/>
    </row>
    <row r="3513" spans="1:1" x14ac:dyDescent="0.2">
      <c r="A3513"/>
    </row>
    <row r="3514" spans="1:1" x14ac:dyDescent="0.2">
      <c r="A3514"/>
    </row>
    <row r="3515" spans="1:1" x14ac:dyDescent="0.2">
      <c r="A3515"/>
    </row>
    <row r="3516" spans="1:1" x14ac:dyDescent="0.2">
      <c r="A3516"/>
    </row>
    <row r="3517" spans="1:1" x14ac:dyDescent="0.2">
      <c r="A3517"/>
    </row>
    <row r="3518" spans="1:1" x14ac:dyDescent="0.2">
      <c r="A3518"/>
    </row>
    <row r="3519" spans="1:1" x14ac:dyDescent="0.2">
      <c r="A3519"/>
    </row>
    <row r="3520" spans="1:1" x14ac:dyDescent="0.2">
      <c r="A3520"/>
    </row>
    <row r="3521" spans="1:1" x14ac:dyDescent="0.2">
      <c r="A3521"/>
    </row>
    <row r="3522" spans="1:1" x14ac:dyDescent="0.2">
      <c r="A3522"/>
    </row>
    <row r="3523" spans="1:1" x14ac:dyDescent="0.2">
      <c r="A3523"/>
    </row>
    <row r="3524" spans="1:1" x14ac:dyDescent="0.2">
      <c r="A3524"/>
    </row>
    <row r="3525" spans="1:1" x14ac:dyDescent="0.2">
      <c r="A3525"/>
    </row>
    <row r="3526" spans="1:1" x14ac:dyDescent="0.2">
      <c r="A3526"/>
    </row>
    <row r="3527" spans="1:1" x14ac:dyDescent="0.2">
      <c r="A3527"/>
    </row>
    <row r="3528" spans="1:1" x14ac:dyDescent="0.2">
      <c r="A3528"/>
    </row>
    <row r="3529" spans="1:1" x14ac:dyDescent="0.2">
      <c r="A3529"/>
    </row>
    <row r="3530" spans="1:1" x14ac:dyDescent="0.2">
      <c r="A3530"/>
    </row>
    <row r="3531" spans="1:1" x14ac:dyDescent="0.2">
      <c r="A3531"/>
    </row>
    <row r="3532" spans="1:1" x14ac:dyDescent="0.2">
      <c r="A3532"/>
    </row>
    <row r="3533" spans="1:1" x14ac:dyDescent="0.2">
      <c r="A3533"/>
    </row>
    <row r="3534" spans="1:1" x14ac:dyDescent="0.2">
      <c r="A3534"/>
    </row>
    <row r="3535" spans="1:1" x14ac:dyDescent="0.2">
      <c r="A3535"/>
    </row>
    <row r="3536" spans="1:1" x14ac:dyDescent="0.2">
      <c r="A3536"/>
    </row>
    <row r="3537" spans="1:1" x14ac:dyDescent="0.2">
      <c r="A3537"/>
    </row>
    <row r="3538" spans="1:1" x14ac:dyDescent="0.2">
      <c r="A3538"/>
    </row>
    <row r="3539" spans="1:1" x14ac:dyDescent="0.2">
      <c r="A3539"/>
    </row>
    <row r="3540" spans="1:1" x14ac:dyDescent="0.2">
      <c r="A3540"/>
    </row>
    <row r="3541" spans="1:1" x14ac:dyDescent="0.2">
      <c r="A3541"/>
    </row>
    <row r="3542" spans="1:1" x14ac:dyDescent="0.2">
      <c r="A3542"/>
    </row>
    <row r="3543" spans="1:1" x14ac:dyDescent="0.2">
      <c r="A3543"/>
    </row>
    <row r="3544" spans="1:1" x14ac:dyDescent="0.2">
      <c r="A3544"/>
    </row>
    <row r="3545" spans="1:1" x14ac:dyDescent="0.2">
      <c r="A3545"/>
    </row>
    <row r="3546" spans="1:1" x14ac:dyDescent="0.2">
      <c r="A3546"/>
    </row>
    <row r="3547" spans="1:1" x14ac:dyDescent="0.2">
      <c r="A3547"/>
    </row>
    <row r="3548" spans="1:1" x14ac:dyDescent="0.2">
      <c r="A3548"/>
    </row>
    <row r="3549" spans="1:1" x14ac:dyDescent="0.2">
      <c r="A3549"/>
    </row>
    <row r="3550" spans="1:1" x14ac:dyDescent="0.2">
      <c r="A3550"/>
    </row>
    <row r="3551" spans="1:1" x14ac:dyDescent="0.2">
      <c r="A3551"/>
    </row>
    <row r="3552" spans="1:1" x14ac:dyDescent="0.2">
      <c r="A3552"/>
    </row>
    <row r="3553" spans="1:1" x14ac:dyDescent="0.2">
      <c r="A3553"/>
    </row>
    <row r="3554" spans="1:1" x14ac:dyDescent="0.2">
      <c r="A3554"/>
    </row>
    <row r="3555" spans="1:1" x14ac:dyDescent="0.2">
      <c r="A3555"/>
    </row>
    <row r="3556" spans="1:1" x14ac:dyDescent="0.2">
      <c r="A3556"/>
    </row>
    <row r="3557" spans="1:1" x14ac:dyDescent="0.2">
      <c r="A3557"/>
    </row>
    <row r="3558" spans="1:1" x14ac:dyDescent="0.2">
      <c r="A3558"/>
    </row>
    <row r="3559" spans="1:1" x14ac:dyDescent="0.2">
      <c r="A3559"/>
    </row>
    <row r="3560" spans="1:1" x14ac:dyDescent="0.2">
      <c r="A3560"/>
    </row>
    <row r="3561" spans="1:1" x14ac:dyDescent="0.2">
      <c r="A3561"/>
    </row>
    <row r="3562" spans="1:1" x14ac:dyDescent="0.2">
      <c r="A3562"/>
    </row>
    <row r="3563" spans="1:1" x14ac:dyDescent="0.2">
      <c r="A3563"/>
    </row>
    <row r="3564" spans="1:1" x14ac:dyDescent="0.2">
      <c r="A3564"/>
    </row>
    <row r="3565" spans="1:1" x14ac:dyDescent="0.2">
      <c r="A3565"/>
    </row>
    <row r="3566" spans="1:1" x14ac:dyDescent="0.2">
      <c r="A3566"/>
    </row>
    <row r="3567" spans="1:1" x14ac:dyDescent="0.2">
      <c r="A3567"/>
    </row>
    <row r="3568" spans="1:1" x14ac:dyDescent="0.2">
      <c r="A3568"/>
    </row>
    <row r="3569" spans="1:1" x14ac:dyDescent="0.2">
      <c r="A3569"/>
    </row>
    <row r="3570" spans="1:1" x14ac:dyDescent="0.2">
      <c r="A3570"/>
    </row>
    <row r="3571" spans="1:1" x14ac:dyDescent="0.2">
      <c r="A3571"/>
    </row>
    <row r="3572" spans="1:1" x14ac:dyDescent="0.2">
      <c r="A3572"/>
    </row>
    <row r="3573" spans="1:1" x14ac:dyDescent="0.2">
      <c r="A3573"/>
    </row>
    <row r="3574" spans="1:1" x14ac:dyDescent="0.2">
      <c r="A3574"/>
    </row>
    <row r="3575" spans="1:1" x14ac:dyDescent="0.2">
      <c r="A3575"/>
    </row>
    <row r="3576" spans="1:1" x14ac:dyDescent="0.2">
      <c r="A3576"/>
    </row>
    <row r="3577" spans="1:1" x14ac:dyDescent="0.2">
      <c r="A3577"/>
    </row>
    <row r="3578" spans="1:1" x14ac:dyDescent="0.2">
      <c r="A3578"/>
    </row>
    <row r="3579" spans="1:1" x14ac:dyDescent="0.2">
      <c r="A3579"/>
    </row>
    <row r="3580" spans="1:1" x14ac:dyDescent="0.2">
      <c r="A3580"/>
    </row>
    <row r="3581" spans="1:1" x14ac:dyDescent="0.2">
      <c r="A3581"/>
    </row>
    <row r="3582" spans="1:1" x14ac:dyDescent="0.2">
      <c r="A3582"/>
    </row>
    <row r="3583" spans="1:1" x14ac:dyDescent="0.2">
      <c r="A3583"/>
    </row>
    <row r="3584" spans="1:1" x14ac:dyDescent="0.2">
      <c r="A3584"/>
    </row>
    <row r="3585" spans="1:1" x14ac:dyDescent="0.2">
      <c r="A3585"/>
    </row>
    <row r="3586" spans="1:1" x14ac:dyDescent="0.2">
      <c r="A3586"/>
    </row>
    <row r="3587" spans="1:1" x14ac:dyDescent="0.2">
      <c r="A3587"/>
    </row>
    <row r="3588" spans="1:1" x14ac:dyDescent="0.2">
      <c r="A3588"/>
    </row>
    <row r="3589" spans="1:1" x14ac:dyDescent="0.2">
      <c r="A3589"/>
    </row>
    <row r="3590" spans="1:1" x14ac:dyDescent="0.2">
      <c r="A3590"/>
    </row>
    <row r="3591" spans="1:1" x14ac:dyDescent="0.2">
      <c r="A3591"/>
    </row>
    <row r="3592" spans="1:1" x14ac:dyDescent="0.2">
      <c r="A3592"/>
    </row>
    <row r="3593" spans="1:1" x14ac:dyDescent="0.2">
      <c r="A3593"/>
    </row>
    <row r="3594" spans="1:1" x14ac:dyDescent="0.2">
      <c r="A3594"/>
    </row>
    <row r="3595" spans="1:1" x14ac:dyDescent="0.2">
      <c r="A3595"/>
    </row>
    <row r="3596" spans="1:1" x14ac:dyDescent="0.2">
      <c r="A3596"/>
    </row>
    <row r="3597" spans="1:1" x14ac:dyDescent="0.2">
      <c r="A3597"/>
    </row>
    <row r="3598" spans="1:1" x14ac:dyDescent="0.2">
      <c r="A3598"/>
    </row>
    <row r="3599" spans="1:1" x14ac:dyDescent="0.2">
      <c r="A3599"/>
    </row>
    <row r="3600" spans="1:1" x14ac:dyDescent="0.2">
      <c r="A3600"/>
    </row>
    <row r="3601" spans="1:1" x14ac:dyDescent="0.2">
      <c r="A3601"/>
    </row>
    <row r="3602" spans="1:1" x14ac:dyDescent="0.2">
      <c r="A3602"/>
    </row>
    <row r="3603" spans="1:1" x14ac:dyDescent="0.2">
      <c r="A3603"/>
    </row>
    <row r="3604" spans="1:1" x14ac:dyDescent="0.2">
      <c r="A3604"/>
    </row>
    <row r="3605" spans="1:1" x14ac:dyDescent="0.2">
      <c r="A3605"/>
    </row>
    <row r="3606" spans="1:1" x14ac:dyDescent="0.2">
      <c r="A3606"/>
    </row>
    <row r="3607" spans="1:1" x14ac:dyDescent="0.2">
      <c r="A3607"/>
    </row>
    <row r="3608" spans="1:1" x14ac:dyDescent="0.2">
      <c r="A3608"/>
    </row>
    <row r="3609" spans="1:1" x14ac:dyDescent="0.2">
      <c r="A3609"/>
    </row>
    <row r="3610" spans="1:1" x14ac:dyDescent="0.2">
      <c r="A3610"/>
    </row>
    <row r="3611" spans="1:1" x14ac:dyDescent="0.2">
      <c r="A3611"/>
    </row>
    <row r="3612" spans="1:1" x14ac:dyDescent="0.2">
      <c r="A3612"/>
    </row>
    <row r="3613" spans="1:1" x14ac:dyDescent="0.2">
      <c r="A3613"/>
    </row>
    <row r="3614" spans="1:1" x14ac:dyDescent="0.2">
      <c r="A3614"/>
    </row>
    <row r="3615" spans="1:1" x14ac:dyDescent="0.2">
      <c r="A3615"/>
    </row>
    <row r="3616" spans="1:1" x14ac:dyDescent="0.2">
      <c r="A3616"/>
    </row>
    <row r="3617" spans="1:1" x14ac:dyDescent="0.2">
      <c r="A3617"/>
    </row>
    <row r="3618" spans="1:1" x14ac:dyDescent="0.2">
      <c r="A3618"/>
    </row>
    <row r="3619" spans="1:1" x14ac:dyDescent="0.2">
      <c r="A3619"/>
    </row>
    <row r="3620" spans="1:1" x14ac:dyDescent="0.2">
      <c r="A3620"/>
    </row>
    <row r="3621" spans="1:1" x14ac:dyDescent="0.2">
      <c r="A3621"/>
    </row>
    <row r="3622" spans="1:1" x14ac:dyDescent="0.2">
      <c r="A3622"/>
    </row>
    <row r="3623" spans="1:1" x14ac:dyDescent="0.2">
      <c r="A3623"/>
    </row>
    <row r="3624" spans="1:1" x14ac:dyDescent="0.2">
      <c r="A3624"/>
    </row>
    <row r="3625" spans="1:1" x14ac:dyDescent="0.2">
      <c r="A3625"/>
    </row>
    <row r="3626" spans="1:1" x14ac:dyDescent="0.2">
      <c r="A3626"/>
    </row>
    <row r="3627" spans="1:1" x14ac:dyDescent="0.2">
      <c r="A3627"/>
    </row>
    <row r="3628" spans="1:1" x14ac:dyDescent="0.2">
      <c r="A3628"/>
    </row>
    <row r="3629" spans="1:1" x14ac:dyDescent="0.2">
      <c r="A3629"/>
    </row>
    <row r="3630" spans="1:1" x14ac:dyDescent="0.2">
      <c r="A3630"/>
    </row>
    <row r="3631" spans="1:1" x14ac:dyDescent="0.2">
      <c r="A3631"/>
    </row>
    <row r="3632" spans="1:1" x14ac:dyDescent="0.2">
      <c r="A3632"/>
    </row>
    <row r="3633" spans="1:1" x14ac:dyDescent="0.2">
      <c r="A3633"/>
    </row>
    <row r="3634" spans="1:1" x14ac:dyDescent="0.2">
      <c r="A3634"/>
    </row>
    <row r="3635" spans="1:1" x14ac:dyDescent="0.2">
      <c r="A3635"/>
    </row>
    <row r="3636" spans="1:1" x14ac:dyDescent="0.2">
      <c r="A3636"/>
    </row>
    <row r="3637" spans="1:1" x14ac:dyDescent="0.2">
      <c r="A3637"/>
    </row>
    <row r="3638" spans="1:1" x14ac:dyDescent="0.2">
      <c r="A3638"/>
    </row>
    <row r="3639" spans="1:1" x14ac:dyDescent="0.2">
      <c r="A3639"/>
    </row>
    <row r="3640" spans="1:1" x14ac:dyDescent="0.2">
      <c r="A3640"/>
    </row>
    <row r="3641" spans="1:1" x14ac:dyDescent="0.2">
      <c r="A3641"/>
    </row>
    <row r="3642" spans="1:1" x14ac:dyDescent="0.2">
      <c r="A3642"/>
    </row>
    <row r="3643" spans="1:1" x14ac:dyDescent="0.2">
      <c r="A3643"/>
    </row>
    <row r="3644" spans="1:1" x14ac:dyDescent="0.2">
      <c r="A3644"/>
    </row>
    <row r="3645" spans="1:1" x14ac:dyDescent="0.2">
      <c r="A3645"/>
    </row>
    <row r="3646" spans="1:1" x14ac:dyDescent="0.2">
      <c r="A3646"/>
    </row>
    <row r="3647" spans="1:1" x14ac:dyDescent="0.2">
      <c r="A3647"/>
    </row>
    <row r="3648" spans="1:1" x14ac:dyDescent="0.2">
      <c r="A3648"/>
    </row>
    <row r="3649" spans="1:1" x14ac:dyDescent="0.2">
      <c r="A3649"/>
    </row>
    <row r="3650" spans="1:1" x14ac:dyDescent="0.2">
      <c r="A3650"/>
    </row>
    <row r="3651" spans="1:1" x14ac:dyDescent="0.2">
      <c r="A3651"/>
    </row>
    <row r="3652" spans="1:1" x14ac:dyDescent="0.2">
      <c r="A3652"/>
    </row>
    <row r="3653" spans="1:1" x14ac:dyDescent="0.2">
      <c r="A3653"/>
    </row>
    <row r="3654" spans="1:1" x14ac:dyDescent="0.2">
      <c r="A3654"/>
    </row>
    <row r="3655" spans="1:1" x14ac:dyDescent="0.2">
      <c r="A3655"/>
    </row>
    <row r="3656" spans="1:1" x14ac:dyDescent="0.2">
      <c r="A3656"/>
    </row>
    <row r="3657" spans="1:1" x14ac:dyDescent="0.2">
      <c r="A3657"/>
    </row>
    <row r="3658" spans="1:1" x14ac:dyDescent="0.2">
      <c r="A3658"/>
    </row>
    <row r="3659" spans="1:1" x14ac:dyDescent="0.2">
      <c r="A3659"/>
    </row>
    <row r="3660" spans="1:1" x14ac:dyDescent="0.2">
      <c r="A3660"/>
    </row>
    <row r="3661" spans="1:1" x14ac:dyDescent="0.2">
      <c r="A3661"/>
    </row>
    <row r="3662" spans="1:1" x14ac:dyDescent="0.2">
      <c r="A3662"/>
    </row>
    <row r="3663" spans="1:1" x14ac:dyDescent="0.2">
      <c r="A3663"/>
    </row>
    <row r="3664" spans="1:1" x14ac:dyDescent="0.2">
      <c r="A3664"/>
    </row>
    <row r="3665" spans="1:1" x14ac:dyDescent="0.2">
      <c r="A3665"/>
    </row>
    <row r="3666" spans="1:1" x14ac:dyDescent="0.2">
      <c r="A3666"/>
    </row>
    <row r="3667" spans="1:1" x14ac:dyDescent="0.2">
      <c r="A3667"/>
    </row>
    <row r="3668" spans="1:1" x14ac:dyDescent="0.2">
      <c r="A3668"/>
    </row>
    <row r="3669" spans="1:1" x14ac:dyDescent="0.2">
      <c r="A3669"/>
    </row>
    <row r="3670" spans="1:1" x14ac:dyDescent="0.2">
      <c r="A3670"/>
    </row>
    <row r="3671" spans="1:1" x14ac:dyDescent="0.2">
      <c r="A3671"/>
    </row>
    <row r="3672" spans="1:1" x14ac:dyDescent="0.2">
      <c r="A3672"/>
    </row>
    <row r="3673" spans="1:1" x14ac:dyDescent="0.2">
      <c r="A3673"/>
    </row>
    <row r="3674" spans="1:1" x14ac:dyDescent="0.2">
      <c r="A3674"/>
    </row>
    <row r="3675" spans="1:1" x14ac:dyDescent="0.2">
      <c r="A3675"/>
    </row>
    <row r="3676" spans="1:1" x14ac:dyDescent="0.2">
      <c r="A3676"/>
    </row>
    <row r="3677" spans="1:1" x14ac:dyDescent="0.2">
      <c r="A3677"/>
    </row>
    <row r="3678" spans="1:1" x14ac:dyDescent="0.2">
      <c r="A3678"/>
    </row>
    <row r="3679" spans="1:1" x14ac:dyDescent="0.2">
      <c r="A3679"/>
    </row>
    <row r="3680" spans="1:1" x14ac:dyDescent="0.2">
      <c r="A3680"/>
    </row>
    <row r="3681" spans="1:1" x14ac:dyDescent="0.2">
      <c r="A3681"/>
    </row>
    <row r="3682" spans="1:1" x14ac:dyDescent="0.2">
      <c r="A3682"/>
    </row>
    <row r="3683" spans="1:1" x14ac:dyDescent="0.2">
      <c r="A3683"/>
    </row>
    <row r="3684" spans="1:1" x14ac:dyDescent="0.2">
      <c r="A3684"/>
    </row>
    <row r="3685" spans="1:1" x14ac:dyDescent="0.2">
      <c r="A3685"/>
    </row>
    <row r="3686" spans="1:1" x14ac:dyDescent="0.2">
      <c r="A3686"/>
    </row>
    <row r="3687" spans="1:1" x14ac:dyDescent="0.2">
      <c r="A3687"/>
    </row>
    <row r="3688" spans="1:1" x14ac:dyDescent="0.2">
      <c r="A3688"/>
    </row>
    <row r="3689" spans="1:1" x14ac:dyDescent="0.2">
      <c r="A3689"/>
    </row>
    <row r="3690" spans="1:1" x14ac:dyDescent="0.2">
      <c r="A3690"/>
    </row>
    <row r="3691" spans="1:1" x14ac:dyDescent="0.2">
      <c r="A3691"/>
    </row>
    <row r="3692" spans="1:1" x14ac:dyDescent="0.2">
      <c r="A3692"/>
    </row>
    <row r="3693" spans="1:1" x14ac:dyDescent="0.2">
      <c r="A3693"/>
    </row>
    <row r="3694" spans="1:1" x14ac:dyDescent="0.2">
      <c r="A3694"/>
    </row>
    <row r="3695" spans="1:1" x14ac:dyDescent="0.2">
      <c r="A3695"/>
    </row>
    <row r="3696" spans="1:1" x14ac:dyDescent="0.2">
      <c r="A3696"/>
    </row>
    <row r="3697" spans="1:1" x14ac:dyDescent="0.2">
      <c r="A3697"/>
    </row>
    <row r="3698" spans="1:1" x14ac:dyDescent="0.2">
      <c r="A3698"/>
    </row>
    <row r="3699" spans="1:1" x14ac:dyDescent="0.2">
      <c r="A3699"/>
    </row>
    <row r="3700" spans="1:1" x14ac:dyDescent="0.2">
      <c r="A3700"/>
    </row>
    <row r="3701" spans="1:1" x14ac:dyDescent="0.2">
      <c r="A3701"/>
    </row>
    <row r="3702" spans="1:1" x14ac:dyDescent="0.2">
      <c r="A3702"/>
    </row>
    <row r="3703" spans="1:1" x14ac:dyDescent="0.2">
      <c r="A3703"/>
    </row>
    <row r="3704" spans="1:1" x14ac:dyDescent="0.2">
      <c r="A3704"/>
    </row>
    <row r="3705" spans="1:1" x14ac:dyDescent="0.2">
      <c r="A3705"/>
    </row>
    <row r="3706" spans="1:1" x14ac:dyDescent="0.2">
      <c r="A3706"/>
    </row>
    <row r="3707" spans="1:1" x14ac:dyDescent="0.2">
      <c r="A3707"/>
    </row>
    <row r="3708" spans="1:1" x14ac:dyDescent="0.2">
      <c r="A3708"/>
    </row>
    <row r="3709" spans="1:1" x14ac:dyDescent="0.2">
      <c r="A3709"/>
    </row>
    <row r="3710" spans="1:1" x14ac:dyDescent="0.2">
      <c r="A3710"/>
    </row>
    <row r="3711" spans="1:1" x14ac:dyDescent="0.2">
      <c r="A3711"/>
    </row>
    <row r="3712" spans="1:1" x14ac:dyDescent="0.2">
      <c r="A3712"/>
    </row>
    <row r="3713" spans="1:1" x14ac:dyDescent="0.2">
      <c r="A3713"/>
    </row>
    <row r="3714" spans="1:1" x14ac:dyDescent="0.2">
      <c r="A3714"/>
    </row>
    <row r="3715" spans="1:1" x14ac:dyDescent="0.2">
      <c r="A3715"/>
    </row>
    <row r="3716" spans="1:1" x14ac:dyDescent="0.2">
      <c r="A3716"/>
    </row>
    <row r="3717" spans="1:1" x14ac:dyDescent="0.2">
      <c r="A3717"/>
    </row>
    <row r="3718" spans="1:1" x14ac:dyDescent="0.2">
      <c r="A3718"/>
    </row>
    <row r="3719" spans="1:1" x14ac:dyDescent="0.2">
      <c r="A3719"/>
    </row>
    <row r="3720" spans="1:1" x14ac:dyDescent="0.2">
      <c r="A3720"/>
    </row>
    <row r="3721" spans="1:1" x14ac:dyDescent="0.2">
      <c r="A3721"/>
    </row>
    <row r="3722" spans="1:1" x14ac:dyDescent="0.2">
      <c r="A3722"/>
    </row>
    <row r="3723" spans="1:1" x14ac:dyDescent="0.2">
      <c r="A3723"/>
    </row>
    <row r="3724" spans="1:1" x14ac:dyDescent="0.2">
      <c r="A3724"/>
    </row>
    <row r="3725" spans="1:1" x14ac:dyDescent="0.2">
      <c r="A3725"/>
    </row>
    <row r="3726" spans="1:1" x14ac:dyDescent="0.2">
      <c r="A3726"/>
    </row>
    <row r="3727" spans="1:1" x14ac:dyDescent="0.2">
      <c r="A3727"/>
    </row>
    <row r="3728" spans="1:1" x14ac:dyDescent="0.2">
      <c r="A3728"/>
    </row>
    <row r="3729" spans="1:1" x14ac:dyDescent="0.2">
      <c r="A3729"/>
    </row>
    <row r="3730" spans="1:1" x14ac:dyDescent="0.2">
      <c r="A3730"/>
    </row>
    <row r="3731" spans="1:1" x14ac:dyDescent="0.2">
      <c r="A3731"/>
    </row>
    <row r="3732" spans="1:1" x14ac:dyDescent="0.2">
      <c r="A3732"/>
    </row>
    <row r="3733" spans="1:1" x14ac:dyDescent="0.2">
      <c r="A3733"/>
    </row>
    <row r="3734" spans="1:1" x14ac:dyDescent="0.2">
      <c r="A3734"/>
    </row>
    <row r="3735" spans="1:1" x14ac:dyDescent="0.2">
      <c r="A3735"/>
    </row>
    <row r="3736" spans="1:1" x14ac:dyDescent="0.2">
      <c r="A3736"/>
    </row>
    <row r="3737" spans="1:1" x14ac:dyDescent="0.2">
      <c r="A3737"/>
    </row>
    <row r="3738" spans="1:1" x14ac:dyDescent="0.2">
      <c r="A3738"/>
    </row>
    <row r="3739" spans="1:1" x14ac:dyDescent="0.2">
      <c r="A3739"/>
    </row>
    <row r="3740" spans="1:1" x14ac:dyDescent="0.2">
      <c r="A3740"/>
    </row>
    <row r="3741" spans="1:1" x14ac:dyDescent="0.2">
      <c r="A3741"/>
    </row>
    <row r="3742" spans="1:1" x14ac:dyDescent="0.2">
      <c r="A3742"/>
    </row>
    <row r="3743" spans="1:1" x14ac:dyDescent="0.2">
      <c r="A3743"/>
    </row>
    <row r="3744" spans="1:1" x14ac:dyDescent="0.2">
      <c r="A3744"/>
    </row>
    <row r="3745" spans="1:1" x14ac:dyDescent="0.2">
      <c r="A3745"/>
    </row>
    <row r="3746" spans="1:1" x14ac:dyDescent="0.2">
      <c r="A3746"/>
    </row>
    <row r="3747" spans="1:1" x14ac:dyDescent="0.2">
      <c r="A3747"/>
    </row>
    <row r="3748" spans="1:1" x14ac:dyDescent="0.2">
      <c r="A3748"/>
    </row>
    <row r="3749" spans="1:1" x14ac:dyDescent="0.2">
      <c r="A3749"/>
    </row>
    <row r="3750" spans="1:1" x14ac:dyDescent="0.2">
      <c r="A3750"/>
    </row>
    <row r="3751" spans="1:1" x14ac:dyDescent="0.2">
      <c r="A3751"/>
    </row>
    <row r="3752" spans="1:1" x14ac:dyDescent="0.2">
      <c r="A3752"/>
    </row>
    <row r="3753" spans="1:1" x14ac:dyDescent="0.2">
      <c r="A3753"/>
    </row>
    <row r="3754" spans="1:1" x14ac:dyDescent="0.2">
      <c r="A3754"/>
    </row>
    <row r="3755" spans="1:1" x14ac:dyDescent="0.2">
      <c r="A3755"/>
    </row>
    <row r="3756" spans="1:1" x14ac:dyDescent="0.2">
      <c r="A3756"/>
    </row>
    <row r="3757" spans="1:1" x14ac:dyDescent="0.2">
      <c r="A3757"/>
    </row>
    <row r="3758" spans="1:1" x14ac:dyDescent="0.2">
      <c r="A3758"/>
    </row>
    <row r="3759" spans="1:1" x14ac:dyDescent="0.2">
      <c r="A3759"/>
    </row>
    <row r="3760" spans="1:1" x14ac:dyDescent="0.2">
      <c r="A3760"/>
    </row>
    <row r="3761" spans="1:1" x14ac:dyDescent="0.2">
      <c r="A3761"/>
    </row>
    <row r="3762" spans="1:1" x14ac:dyDescent="0.2">
      <c r="A3762"/>
    </row>
    <row r="3763" spans="1:1" x14ac:dyDescent="0.2">
      <c r="A3763"/>
    </row>
    <row r="3764" spans="1:1" x14ac:dyDescent="0.2">
      <c r="A3764"/>
    </row>
    <row r="3765" spans="1:1" x14ac:dyDescent="0.2">
      <c r="A3765"/>
    </row>
    <row r="3766" spans="1:1" x14ac:dyDescent="0.2">
      <c r="A3766"/>
    </row>
    <row r="3767" spans="1:1" x14ac:dyDescent="0.2">
      <c r="A3767"/>
    </row>
    <row r="3768" spans="1:1" x14ac:dyDescent="0.2">
      <c r="A3768"/>
    </row>
    <row r="3769" spans="1:1" x14ac:dyDescent="0.2">
      <c r="A3769"/>
    </row>
    <row r="3770" spans="1:1" x14ac:dyDescent="0.2">
      <c r="A3770"/>
    </row>
    <row r="3771" spans="1:1" x14ac:dyDescent="0.2">
      <c r="A3771"/>
    </row>
    <row r="3772" spans="1:1" x14ac:dyDescent="0.2">
      <c r="A3772"/>
    </row>
    <row r="3773" spans="1:1" x14ac:dyDescent="0.2">
      <c r="A3773"/>
    </row>
    <row r="3774" spans="1:1" x14ac:dyDescent="0.2">
      <c r="A3774"/>
    </row>
    <row r="3775" spans="1:1" x14ac:dyDescent="0.2">
      <c r="A3775"/>
    </row>
    <row r="3776" spans="1:1" x14ac:dyDescent="0.2">
      <c r="A3776"/>
    </row>
    <row r="3777" spans="1:1" x14ac:dyDescent="0.2">
      <c r="A3777"/>
    </row>
    <row r="3778" spans="1:1" x14ac:dyDescent="0.2">
      <c r="A3778"/>
    </row>
    <row r="3779" spans="1:1" x14ac:dyDescent="0.2">
      <c r="A3779"/>
    </row>
    <row r="3780" spans="1:1" x14ac:dyDescent="0.2">
      <c r="A3780"/>
    </row>
    <row r="3781" spans="1:1" x14ac:dyDescent="0.2">
      <c r="A3781"/>
    </row>
    <row r="3782" spans="1:1" x14ac:dyDescent="0.2">
      <c r="A3782"/>
    </row>
    <row r="3783" spans="1:1" x14ac:dyDescent="0.2">
      <c r="A3783"/>
    </row>
    <row r="3784" spans="1:1" x14ac:dyDescent="0.2">
      <c r="A3784"/>
    </row>
    <row r="3785" spans="1:1" x14ac:dyDescent="0.2">
      <c r="A3785"/>
    </row>
    <row r="3786" spans="1:1" x14ac:dyDescent="0.2">
      <c r="A3786"/>
    </row>
    <row r="3787" spans="1:1" x14ac:dyDescent="0.2">
      <c r="A3787"/>
    </row>
    <row r="3788" spans="1:1" x14ac:dyDescent="0.2">
      <c r="A3788"/>
    </row>
    <row r="3789" spans="1:1" x14ac:dyDescent="0.2">
      <c r="A3789"/>
    </row>
    <row r="3790" spans="1:1" x14ac:dyDescent="0.2">
      <c r="A3790"/>
    </row>
    <row r="3791" spans="1:1" x14ac:dyDescent="0.2">
      <c r="A3791"/>
    </row>
    <row r="3792" spans="1:1" x14ac:dyDescent="0.2">
      <c r="A3792"/>
    </row>
    <row r="3793" spans="1:1" x14ac:dyDescent="0.2">
      <c r="A3793"/>
    </row>
    <row r="3794" spans="1:1" x14ac:dyDescent="0.2">
      <c r="A3794"/>
    </row>
    <row r="3795" spans="1:1" x14ac:dyDescent="0.2">
      <c r="A3795"/>
    </row>
    <row r="3796" spans="1:1" x14ac:dyDescent="0.2">
      <c r="A3796"/>
    </row>
    <row r="3797" spans="1:1" x14ac:dyDescent="0.2">
      <c r="A3797"/>
    </row>
    <row r="3798" spans="1:1" x14ac:dyDescent="0.2">
      <c r="A3798"/>
    </row>
    <row r="3799" spans="1:1" x14ac:dyDescent="0.2">
      <c r="A3799"/>
    </row>
    <row r="3800" spans="1:1" x14ac:dyDescent="0.2">
      <c r="A3800"/>
    </row>
    <row r="3801" spans="1:1" x14ac:dyDescent="0.2">
      <c r="A3801"/>
    </row>
    <row r="3802" spans="1:1" x14ac:dyDescent="0.2">
      <c r="A3802"/>
    </row>
    <row r="3803" spans="1:1" x14ac:dyDescent="0.2">
      <c r="A3803"/>
    </row>
    <row r="3804" spans="1:1" x14ac:dyDescent="0.2">
      <c r="A3804"/>
    </row>
    <row r="3805" spans="1:1" x14ac:dyDescent="0.2">
      <c r="A3805"/>
    </row>
    <row r="3806" spans="1:1" x14ac:dyDescent="0.2">
      <c r="A3806"/>
    </row>
    <row r="3807" spans="1:1" x14ac:dyDescent="0.2">
      <c r="A3807"/>
    </row>
    <row r="3808" spans="1:1" x14ac:dyDescent="0.2">
      <c r="A3808"/>
    </row>
    <row r="3809" spans="1:1" x14ac:dyDescent="0.2">
      <c r="A3809"/>
    </row>
    <row r="3810" spans="1:1" x14ac:dyDescent="0.2">
      <c r="A3810"/>
    </row>
    <row r="3811" spans="1:1" x14ac:dyDescent="0.2">
      <c r="A3811"/>
    </row>
    <row r="3812" spans="1:1" x14ac:dyDescent="0.2">
      <c r="A3812"/>
    </row>
    <row r="3813" spans="1:1" x14ac:dyDescent="0.2">
      <c r="A3813"/>
    </row>
    <row r="3814" spans="1:1" x14ac:dyDescent="0.2">
      <c r="A3814"/>
    </row>
    <row r="3815" spans="1:1" x14ac:dyDescent="0.2">
      <c r="A3815"/>
    </row>
    <row r="3816" spans="1:1" x14ac:dyDescent="0.2">
      <c r="A3816"/>
    </row>
    <row r="3817" spans="1:1" x14ac:dyDescent="0.2">
      <c r="A3817"/>
    </row>
    <row r="3818" spans="1:1" x14ac:dyDescent="0.2">
      <c r="A3818"/>
    </row>
    <row r="3819" spans="1:1" x14ac:dyDescent="0.2">
      <c r="A3819"/>
    </row>
    <row r="3820" spans="1:1" x14ac:dyDescent="0.2">
      <c r="A3820"/>
    </row>
    <row r="3821" spans="1:1" x14ac:dyDescent="0.2">
      <c r="A3821"/>
    </row>
    <row r="3822" spans="1:1" x14ac:dyDescent="0.2">
      <c r="A3822"/>
    </row>
    <row r="3823" spans="1:1" x14ac:dyDescent="0.2">
      <c r="A3823"/>
    </row>
    <row r="3824" spans="1:1" x14ac:dyDescent="0.2">
      <c r="A3824"/>
    </row>
    <row r="3825" spans="1:1" x14ac:dyDescent="0.2">
      <c r="A3825"/>
    </row>
    <row r="3826" spans="1:1" x14ac:dyDescent="0.2">
      <c r="A3826"/>
    </row>
    <row r="3827" spans="1:1" x14ac:dyDescent="0.2">
      <c r="A3827"/>
    </row>
    <row r="3828" spans="1:1" x14ac:dyDescent="0.2">
      <c r="A3828"/>
    </row>
    <row r="3829" spans="1:1" x14ac:dyDescent="0.2">
      <c r="A3829"/>
    </row>
    <row r="3830" spans="1:1" x14ac:dyDescent="0.2">
      <c r="A3830"/>
    </row>
    <row r="3831" spans="1:1" x14ac:dyDescent="0.2">
      <c r="A3831"/>
    </row>
    <row r="3832" spans="1:1" x14ac:dyDescent="0.2">
      <c r="A3832"/>
    </row>
    <row r="3833" spans="1:1" x14ac:dyDescent="0.2">
      <c r="A3833"/>
    </row>
    <row r="3834" spans="1:1" x14ac:dyDescent="0.2">
      <c r="A3834"/>
    </row>
    <row r="3835" spans="1:1" x14ac:dyDescent="0.2">
      <c r="A3835"/>
    </row>
    <row r="3836" spans="1:1" x14ac:dyDescent="0.2">
      <c r="A3836"/>
    </row>
    <row r="3837" spans="1:1" x14ac:dyDescent="0.2">
      <c r="A3837"/>
    </row>
    <row r="3838" spans="1:1" x14ac:dyDescent="0.2">
      <c r="A3838"/>
    </row>
    <row r="3839" spans="1:1" x14ac:dyDescent="0.2">
      <c r="A3839"/>
    </row>
    <row r="3840" spans="1:1" x14ac:dyDescent="0.2">
      <c r="A3840"/>
    </row>
    <row r="3841" spans="1:1" x14ac:dyDescent="0.2">
      <c r="A3841"/>
    </row>
    <row r="3842" spans="1:1" x14ac:dyDescent="0.2">
      <c r="A3842"/>
    </row>
    <row r="3843" spans="1:1" x14ac:dyDescent="0.2">
      <c r="A3843"/>
    </row>
    <row r="3844" spans="1:1" x14ac:dyDescent="0.2">
      <c r="A3844"/>
    </row>
    <row r="3845" spans="1:1" x14ac:dyDescent="0.2">
      <c r="A3845"/>
    </row>
    <row r="3846" spans="1:1" x14ac:dyDescent="0.2">
      <c r="A3846"/>
    </row>
    <row r="3847" spans="1:1" x14ac:dyDescent="0.2">
      <c r="A3847"/>
    </row>
    <row r="3848" spans="1:1" x14ac:dyDescent="0.2">
      <c r="A3848"/>
    </row>
    <row r="3849" spans="1:1" x14ac:dyDescent="0.2">
      <c r="A3849"/>
    </row>
    <row r="3850" spans="1:1" x14ac:dyDescent="0.2">
      <c r="A3850"/>
    </row>
    <row r="3851" spans="1:1" x14ac:dyDescent="0.2">
      <c r="A3851"/>
    </row>
    <row r="3852" spans="1:1" x14ac:dyDescent="0.2">
      <c r="A3852"/>
    </row>
    <row r="3853" spans="1:1" x14ac:dyDescent="0.2">
      <c r="A3853"/>
    </row>
    <row r="3854" spans="1:1" x14ac:dyDescent="0.2">
      <c r="A3854"/>
    </row>
    <row r="3855" spans="1:1" x14ac:dyDescent="0.2">
      <c r="A3855"/>
    </row>
    <row r="3856" spans="1:1" x14ac:dyDescent="0.2">
      <c r="A3856"/>
    </row>
    <row r="3857" spans="1:1" x14ac:dyDescent="0.2">
      <c r="A3857"/>
    </row>
    <row r="3858" spans="1:1" x14ac:dyDescent="0.2">
      <c r="A3858"/>
    </row>
    <row r="3859" spans="1:1" x14ac:dyDescent="0.2">
      <c r="A3859"/>
    </row>
    <row r="3860" spans="1:1" x14ac:dyDescent="0.2">
      <c r="A3860"/>
    </row>
    <row r="3861" spans="1:1" x14ac:dyDescent="0.2">
      <c r="A3861"/>
    </row>
    <row r="3862" spans="1:1" x14ac:dyDescent="0.2">
      <c r="A3862"/>
    </row>
    <row r="3863" spans="1:1" x14ac:dyDescent="0.2">
      <c r="A3863"/>
    </row>
    <row r="3864" spans="1:1" x14ac:dyDescent="0.2">
      <c r="A3864"/>
    </row>
    <row r="3865" spans="1:1" x14ac:dyDescent="0.2">
      <c r="A3865"/>
    </row>
    <row r="3866" spans="1:1" x14ac:dyDescent="0.2">
      <c r="A3866"/>
    </row>
    <row r="3867" spans="1:1" x14ac:dyDescent="0.2">
      <c r="A3867"/>
    </row>
    <row r="3868" spans="1:1" x14ac:dyDescent="0.2">
      <c r="A3868"/>
    </row>
    <row r="3869" spans="1:1" x14ac:dyDescent="0.2">
      <c r="A3869"/>
    </row>
    <row r="3870" spans="1:1" x14ac:dyDescent="0.2">
      <c r="A3870"/>
    </row>
    <row r="3871" spans="1:1" x14ac:dyDescent="0.2">
      <c r="A3871"/>
    </row>
    <row r="3872" spans="1:1" x14ac:dyDescent="0.2">
      <c r="A3872"/>
    </row>
    <row r="3873" spans="1:1" x14ac:dyDescent="0.2">
      <c r="A3873"/>
    </row>
    <row r="3874" spans="1:1" x14ac:dyDescent="0.2">
      <c r="A3874"/>
    </row>
    <row r="3875" spans="1:1" x14ac:dyDescent="0.2">
      <c r="A3875"/>
    </row>
    <row r="3876" spans="1:1" x14ac:dyDescent="0.2">
      <c r="A3876"/>
    </row>
    <row r="3877" spans="1:1" x14ac:dyDescent="0.2">
      <c r="A3877"/>
    </row>
    <row r="3878" spans="1:1" x14ac:dyDescent="0.2">
      <c r="A3878"/>
    </row>
    <row r="3879" spans="1:1" x14ac:dyDescent="0.2">
      <c r="A3879"/>
    </row>
    <row r="3880" spans="1:1" x14ac:dyDescent="0.2">
      <c r="A3880"/>
    </row>
    <row r="3881" spans="1:1" x14ac:dyDescent="0.2">
      <c r="A3881"/>
    </row>
    <row r="3882" spans="1:1" x14ac:dyDescent="0.2">
      <c r="A3882"/>
    </row>
    <row r="3883" spans="1:1" x14ac:dyDescent="0.2">
      <c r="A3883"/>
    </row>
    <row r="3884" spans="1:1" x14ac:dyDescent="0.2">
      <c r="A3884"/>
    </row>
    <row r="3885" spans="1:1" x14ac:dyDescent="0.2">
      <c r="A3885"/>
    </row>
    <row r="3886" spans="1:1" x14ac:dyDescent="0.2">
      <c r="A3886"/>
    </row>
    <row r="3887" spans="1:1" x14ac:dyDescent="0.2">
      <c r="A3887"/>
    </row>
    <row r="3888" spans="1:1" x14ac:dyDescent="0.2">
      <c r="A3888"/>
    </row>
    <row r="3889" spans="1:1" x14ac:dyDescent="0.2">
      <c r="A3889"/>
    </row>
    <row r="3890" spans="1:1" x14ac:dyDescent="0.2">
      <c r="A3890"/>
    </row>
    <row r="3891" spans="1:1" x14ac:dyDescent="0.2">
      <c r="A3891"/>
    </row>
    <row r="3892" spans="1:1" x14ac:dyDescent="0.2">
      <c r="A3892"/>
    </row>
    <row r="3893" spans="1:1" x14ac:dyDescent="0.2">
      <c r="A3893"/>
    </row>
    <row r="3894" spans="1:1" x14ac:dyDescent="0.2">
      <c r="A3894"/>
    </row>
    <row r="3895" spans="1:1" x14ac:dyDescent="0.2">
      <c r="A3895"/>
    </row>
    <row r="3896" spans="1:1" x14ac:dyDescent="0.2">
      <c r="A3896"/>
    </row>
    <row r="3897" spans="1:1" x14ac:dyDescent="0.2">
      <c r="A3897"/>
    </row>
    <row r="3898" spans="1:1" x14ac:dyDescent="0.2">
      <c r="A3898"/>
    </row>
    <row r="3899" spans="1:1" x14ac:dyDescent="0.2">
      <c r="A3899"/>
    </row>
    <row r="3900" spans="1:1" x14ac:dyDescent="0.2">
      <c r="A3900"/>
    </row>
    <row r="3901" spans="1:1" x14ac:dyDescent="0.2">
      <c r="A3901"/>
    </row>
    <row r="3902" spans="1:1" x14ac:dyDescent="0.2">
      <c r="A3902"/>
    </row>
    <row r="3903" spans="1:1" x14ac:dyDescent="0.2">
      <c r="A3903"/>
    </row>
    <row r="3904" spans="1:1" x14ac:dyDescent="0.2">
      <c r="A3904"/>
    </row>
    <row r="3905" spans="1:1" x14ac:dyDescent="0.2">
      <c r="A3905"/>
    </row>
    <row r="3906" spans="1:1" x14ac:dyDescent="0.2">
      <c r="A3906"/>
    </row>
    <row r="3907" spans="1:1" x14ac:dyDescent="0.2">
      <c r="A3907"/>
    </row>
    <row r="3908" spans="1:1" x14ac:dyDescent="0.2">
      <c r="A3908"/>
    </row>
    <row r="3909" spans="1:1" x14ac:dyDescent="0.2">
      <c r="A3909"/>
    </row>
    <row r="3910" spans="1:1" x14ac:dyDescent="0.2">
      <c r="A3910"/>
    </row>
    <row r="3911" spans="1:1" x14ac:dyDescent="0.2">
      <c r="A3911"/>
    </row>
    <row r="3912" spans="1:1" x14ac:dyDescent="0.2">
      <c r="A3912"/>
    </row>
    <row r="3913" spans="1:1" x14ac:dyDescent="0.2">
      <c r="A3913"/>
    </row>
    <row r="3914" spans="1:1" x14ac:dyDescent="0.2">
      <c r="A3914"/>
    </row>
    <row r="3915" spans="1:1" x14ac:dyDescent="0.2">
      <c r="A3915"/>
    </row>
    <row r="3916" spans="1:1" x14ac:dyDescent="0.2">
      <c r="A3916"/>
    </row>
    <row r="3917" spans="1:1" x14ac:dyDescent="0.2">
      <c r="A3917"/>
    </row>
    <row r="3918" spans="1:1" x14ac:dyDescent="0.2">
      <c r="A3918"/>
    </row>
    <row r="3919" spans="1:1" x14ac:dyDescent="0.2">
      <c r="A3919"/>
    </row>
    <row r="3920" spans="1:1" x14ac:dyDescent="0.2">
      <c r="A3920"/>
    </row>
    <row r="3921" spans="1:1" x14ac:dyDescent="0.2">
      <c r="A3921"/>
    </row>
    <row r="3922" spans="1:1" x14ac:dyDescent="0.2">
      <c r="A3922"/>
    </row>
    <row r="3923" spans="1:1" x14ac:dyDescent="0.2">
      <c r="A3923"/>
    </row>
    <row r="3924" spans="1:1" x14ac:dyDescent="0.2">
      <c r="A3924"/>
    </row>
    <row r="3925" spans="1:1" x14ac:dyDescent="0.2">
      <c r="A3925"/>
    </row>
    <row r="3926" spans="1:1" x14ac:dyDescent="0.2">
      <c r="A3926"/>
    </row>
    <row r="3927" spans="1:1" x14ac:dyDescent="0.2">
      <c r="A3927"/>
    </row>
    <row r="3928" spans="1:1" x14ac:dyDescent="0.2">
      <c r="A3928"/>
    </row>
    <row r="3929" spans="1:1" x14ac:dyDescent="0.2">
      <c r="A3929"/>
    </row>
    <row r="3930" spans="1:1" x14ac:dyDescent="0.2">
      <c r="A3930"/>
    </row>
    <row r="3931" spans="1:1" x14ac:dyDescent="0.2">
      <c r="A3931"/>
    </row>
    <row r="3932" spans="1:1" x14ac:dyDescent="0.2">
      <c r="A3932"/>
    </row>
    <row r="3933" spans="1:1" x14ac:dyDescent="0.2">
      <c r="A3933"/>
    </row>
    <row r="3934" spans="1:1" x14ac:dyDescent="0.2">
      <c r="A3934"/>
    </row>
    <row r="3935" spans="1:1" x14ac:dyDescent="0.2">
      <c r="A3935"/>
    </row>
    <row r="3936" spans="1:1" x14ac:dyDescent="0.2">
      <c r="A3936"/>
    </row>
    <row r="3937" spans="1:1" x14ac:dyDescent="0.2">
      <c r="A3937"/>
    </row>
    <row r="3938" spans="1:1" x14ac:dyDescent="0.2">
      <c r="A3938"/>
    </row>
    <row r="3939" spans="1:1" x14ac:dyDescent="0.2">
      <c r="A3939"/>
    </row>
    <row r="3940" spans="1:1" x14ac:dyDescent="0.2">
      <c r="A3940"/>
    </row>
    <row r="3941" spans="1:1" x14ac:dyDescent="0.2">
      <c r="A3941"/>
    </row>
    <row r="3942" spans="1:1" x14ac:dyDescent="0.2">
      <c r="A3942"/>
    </row>
    <row r="3943" spans="1:1" x14ac:dyDescent="0.2">
      <c r="A3943"/>
    </row>
    <row r="3944" spans="1:1" x14ac:dyDescent="0.2">
      <c r="A3944"/>
    </row>
    <row r="3945" spans="1:1" x14ac:dyDescent="0.2">
      <c r="A3945"/>
    </row>
    <row r="3946" spans="1:1" x14ac:dyDescent="0.2">
      <c r="A3946"/>
    </row>
    <row r="3947" spans="1:1" x14ac:dyDescent="0.2">
      <c r="A3947"/>
    </row>
    <row r="3948" spans="1:1" x14ac:dyDescent="0.2">
      <c r="A3948"/>
    </row>
    <row r="3949" spans="1:1" x14ac:dyDescent="0.2">
      <c r="A3949"/>
    </row>
    <row r="3950" spans="1:1" x14ac:dyDescent="0.2">
      <c r="A3950"/>
    </row>
    <row r="3951" spans="1:1" x14ac:dyDescent="0.2">
      <c r="A3951"/>
    </row>
    <row r="3952" spans="1:1" x14ac:dyDescent="0.2">
      <c r="A3952"/>
    </row>
    <row r="3953" spans="1:1" x14ac:dyDescent="0.2">
      <c r="A3953"/>
    </row>
    <row r="3954" spans="1:1" x14ac:dyDescent="0.2">
      <c r="A3954"/>
    </row>
    <row r="3955" spans="1:1" x14ac:dyDescent="0.2">
      <c r="A3955"/>
    </row>
    <row r="3956" spans="1:1" x14ac:dyDescent="0.2">
      <c r="A3956"/>
    </row>
    <row r="3957" spans="1:1" x14ac:dyDescent="0.2">
      <c r="A3957"/>
    </row>
    <row r="3958" spans="1:1" x14ac:dyDescent="0.2">
      <c r="A3958"/>
    </row>
    <row r="3959" spans="1:1" x14ac:dyDescent="0.2">
      <c r="A3959"/>
    </row>
    <row r="3960" spans="1:1" x14ac:dyDescent="0.2">
      <c r="A3960"/>
    </row>
    <row r="3961" spans="1:1" x14ac:dyDescent="0.2">
      <c r="A3961"/>
    </row>
    <row r="3962" spans="1:1" x14ac:dyDescent="0.2">
      <c r="A3962"/>
    </row>
    <row r="3963" spans="1:1" x14ac:dyDescent="0.2">
      <c r="A3963"/>
    </row>
    <row r="3964" spans="1:1" x14ac:dyDescent="0.2">
      <c r="A3964"/>
    </row>
    <row r="3965" spans="1:1" x14ac:dyDescent="0.2">
      <c r="A3965"/>
    </row>
    <row r="3966" spans="1:1" x14ac:dyDescent="0.2">
      <c r="A3966"/>
    </row>
    <row r="3967" spans="1:1" x14ac:dyDescent="0.2">
      <c r="A3967"/>
    </row>
    <row r="3968" spans="1:1" x14ac:dyDescent="0.2">
      <c r="A3968"/>
    </row>
    <row r="3969" spans="1:1" x14ac:dyDescent="0.2">
      <c r="A3969"/>
    </row>
    <row r="3970" spans="1:1" x14ac:dyDescent="0.2">
      <c r="A3970"/>
    </row>
    <row r="3971" spans="1:1" x14ac:dyDescent="0.2">
      <c r="A3971"/>
    </row>
    <row r="3972" spans="1:1" x14ac:dyDescent="0.2">
      <c r="A3972"/>
    </row>
    <row r="3973" spans="1:1" x14ac:dyDescent="0.2">
      <c r="A3973"/>
    </row>
    <row r="3974" spans="1:1" x14ac:dyDescent="0.2">
      <c r="A3974"/>
    </row>
    <row r="3975" spans="1:1" x14ac:dyDescent="0.2">
      <c r="A3975"/>
    </row>
    <row r="3976" spans="1:1" x14ac:dyDescent="0.2">
      <c r="A3976"/>
    </row>
    <row r="3977" spans="1:1" x14ac:dyDescent="0.2">
      <c r="A3977"/>
    </row>
    <row r="3978" spans="1:1" x14ac:dyDescent="0.2">
      <c r="A3978"/>
    </row>
    <row r="3979" spans="1:1" x14ac:dyDescent="0.2">
      <c r="A3979"/>
    </row>
    <row r="3980" spans="1:1" x14ac:dyDescent="0.2">
      <c r="A3980"/>
    </row>
    <row r="3981" spans="1:1" x14ac:dyDescent="0.2">
      <c r="A3981"/>
    </row>
    <row r="3982" spans="1:1" x14ac:dyDescent="0.2">
      <c r="A3982"/>
    </row>
    <row r="3983" spans="1:1" x14ac:dyDescent="0.2">
      <c r="A3983"/>
    </row>
    <row r="3984" spans="1:1" x14ac:dyDescent="0.2">
      <c r="A3984"/>
    </row>
    <row r="3985" spans="1:1" x14ac:dyDescent="0.2">
      <c r="A3985"/>
    </row>
    <row r="3986" spans="1:1" x14ac:dyDescent="0.2">
      <c r="A3986"/>
    </row>
    <row r="3987" spans="1:1" x14ac:dyDescent="0.2">
      <c r="A3987"/>
    </row>
    <row r="3988" spans="1:1" x14ac:dyDescent="0.2">
      <c r="A3988"/>
    </row>
    <row r="3989" spans="1:1" x14ac:dyDescent="0.2">
      <c r="A3989"/>
    </row>
    <row r="3990" spans="1:1" x14ac:dyDescent="0.2">
      <c r="A3990"/>
    </row>
    <row r="3991" spans="1:1" x14ac:dyDescent="0.2">
      <c r="A3991"/>
    </row>
    <row r="3992" spans="1:1" x14ac:dyDescent="0.2">
      <c r="A3992"/>
    </row>
    <row r="3993" spans="1:1" x14ac:dyDescent="0.2">
      <c r="A3993"/>
    </row>
    <row r="3994" spans="1:1" x14ac:dyDescent="0.2">
      <c r="A3994"/>
    </row>
    <row r="3995" spans="1:1" x14ac:dyDescent="0.2">
      <c r="A3995"/>
    </row>
    <row r="3996" spans="1:1" x14ac:dyDescent="0.2">
      <c r="A3996"/>
    </row>
    <row r="3997" spans="1:1" x14ac:dyDescent="0.2">
      <c r="A3997"/>
    </row>
    <row r="3998" spans="1:1" x14ac:dyDescent="0.2">
      <c r="A3998"/>
    </row>
    <row r="3999" spans="1:1" x14ac:dyDescent="0.2">
      <c r="A3999"/>
    </row>
    <row r="4000" spans="1:1" x14ac:dyDescent="0.2">
      <c r="A4000"/>
    </row>
    <row r="4001" spans="1:1" x14ac:dyDescent="0.2">
      <c r="A4001"/>
    </row>
    <row r="4002" spans="1:1" x14ac:dyDescent="0.2">
      <c r="A4002"/>
    </row>
    <row r="4003" spans="1:1" x14ac:dyDescent="0.2">
      <c r="A4003"/>
    </row>
    <row r="4004" spans="1:1" x14ac:dyDescent="0.2">
      <c r="A4004"/>
    </row>
    <row r="4005" spans="1:1" x14ac:dyDescent="0.2">
      <c r="A4005"/>
    </row>
    <row r="4006" spans="1:1" x14ac:dyDescent="0.2">
      <c r="A4006"/>
    </row>
    <row r="4007" spans="1:1" x14ac:dyDescent="0.2">
      <c r="A4007"/>
    </row>
    <row r="4008" spans="1:1" x14ac:dyDescent="0.2">
      <c r="A4008"/>
    </row>
    <row r="4009" spans="1:1" x14ac:dyDescent="0.2">
      <c r="A4009"/>
    </row>
    <row r="4010" spans="1:1" x14ac:dyDescent="0.2">
      <c r="A4010"/>
    </row>
    <row r="4011" spans="1:1" x14ac:dyDescent="0.2">
      <c r="A4011"/>
    </row>
    <row r="4012" spans="1:1" x14ac:dyDescent="0.2">
      <c r="A4012"/>
    </row>
    <row r="4013" spans="1:1" x14ac:dyDescent="0.2">
      <c r="A4013"/>
    </row>
    <row r="4014" spans="1:1" x14ac:dyDescent="0.2">
      <c r="A4014"/>
    </row>
    <row r="4015" spans="1:1" x14ac:dyDescent="0.2">
      <c r="A4015"/>
    </row>
    <row r="4016" spans="1:1" x14ac:dyDescent="0.2">
      <c r="A4016"/>
    </row>
    <row r="4017" spans="1:1" x14ac:dyDescent="0.2">
      <c r="A4017"/>
    </row>
    <row r="4018" spans="1:1" x14ac:dyDescent="0.2">
      <c r="A4018"/>
    </row>
    <row r="4019" spans="1:1" x14ac:dyDescent="0.2">
      <c r="A4019"/>
    </row>
    <row r="4020" spans="1:1" x14ac:dyDescent="0.2">
      <c r="A4020"/>
    </row>
    <row r="4021" spans="1:1" x14ac:dyDescent="0.2">
      <c r="A4021"/>
    </row>
    <row r="4022" spans="1:1" x14ac:dyDescent="0.2">
      <c r="A4022"/>
    </row>
    <row r="4023" spans="1:1" x14ac:dyDescent="0.2">
      <c r="A4023"/>
    </row>
    <row r="4024" spans="1:1" x14ac:dyDescent="0.2">
      <c r="A4024"/>
    </row>
    <row r="4025" spans="1:1" x14ac:dyDescent="0.2">
      <c r="A4025"/>
    </row>
    <row r="4026" spans="1:1" x14ac:dyDescent="0.2">
      <c r="A4026"/>
    </row>
    <row r="4027" spans="1:1" x14ac:dyDescent="0.2">
      <c r="A4027"/>
    </row>
    <row r="4028" spans="1:1" x14ac:dyDescent="0.2">
      <c r="A4028"/>
    </row>
    <row r="4029" spans="1:1" x14ac:dyDescent="0.2">
      <c r="A4029"/>
    </row>
    <row r="4030" spans="1:1" x14ac:dyDescent="0.2">
      <c r="A4030"/>
    </row>
    <row r="4031" spans="1:1" x14ac:dyDescent="0.2">
      <c r="A4031"/>
    </row>
    <row r="4032" spans="1:1" x14ac:dyDescent="0.2">
      <c r="A4032"/>
    </row>
    <row r="4033" spans="1:1" x14ac:dyDescent="0.2">
      <c r="A4033"/>
    </row>
    <row r="4034" spans="1:1" x14ac:dyDescent="0.2">
      <c r="A4034"/>
    </row>
    <row r="4035" spans="1:1" x14ac:dyDescent="0.2">
      <c r="A4035"/>
    </row>
    <row r="4036" spans="1:1" x14ac:dyDescent="0.2">
      <c r="A4036"/>
    </row>
    <row r="4037" spans="1:1" x14ac:dyDescent="0.2">
      <c r="A4037"/>
    </row>
    <row r="4038" spans="1:1" x14ac:dyDescent="0.2">
      <c r="A4038"/>
    </row>
    <row r="4039" spans="1:1" x14ac:dyDescent="0.2">
      <c r="A4039"/>
    </row>
    <row r="4040" spans="1:1" x14ac:dyDescent="0.2">
      <c r="A4040"/>
    </row>
    <row r="4041" spans="1:1" x14ac:dyDescent="0.2">
      <c r="A4041"/>
    </row>
    <row r="4042" spans="1:1" x14ac:dyDescent="0.2">
      <c r="A4042"/>
    </row>
    <row r="4043" spans="1:1" x14ac:dyDescent="0.2">
      <c r="A4043"/>
    </row>
    <row r="4044" spans="1:1" x14ac:dyDescent="0.2">
      <c r="A4044"/>
    </row>
    <row r="4045" spans="1:1" x14ac:dyDescent="0.2">
      <c r="A4045"/>
    </row>
    <row r="4046" spans="1:1" x14ac:dyDescent="0.2">
      <c r="A4046"/>
    </row>
    <row r="4047" spans="1:1" x14ac:dyDescent="0.2">
      <c r="A4047"/>
    </row>
    <row r="4048" spans="1:1" x14ac:dyDescent="0.2">
      <c r="A4048"/>
    </row>
    <row r="4049" spans="1:1" x14ac:dyDescent="0.2">
      <c r="A4049"/>
    </row>
    <row r="4050" spans="1:1" x14ac:dyDescent="0.2">
      <c r="A4050"/>
    </row>
    <row r="4051" spans="1:1" x14ac:dyDescent="0.2">
      <c r="A4051"/>
    </row>
    <row r="4052" spans="1:1" x14ac:dyDescent="0.2">
      <c r="A4052"/>
    </row>
    <row r="4053" spans="1:1" x14ac:dyDescent="0.2">
      <c r="A4053"/>
    </row>
    <row r="4054" spans="1:1" x14ac:dyDescent="0.2">
      <c r="A4054"/>
    </row>
    <row r="4055" spans="1:1" x14ac:dyDescent="0.2">
      <c r="A4055"/>
    </row>
    <row r="4056" spans="1:1" x14ac:dyDescent="0.2">
      <c r="A4056"/>
    </row>
    <row r="4057" spans="1:1" x14ac:dyDescent="0.2">
      <c r="A4057"/>
    </row>
    <row r="4058" spans="1:1" x14ac:dyDescent="0.2">
      <c r="A4058"/>
    </row>
    <row r="4059" spans="1:1" x14ac:dyDescent="0.2">
      <c r="A4059"/>
    </row>
    <row r="4060" spans="1:1" x14ac:dyDescent="0.2">
      <c r="A4060"/>
    </row>
    <row r="4061" spans="1:1" x14ac:dyDescent="0.2">
      <c r="A4061"/>
    </row>
    <row r="4062" spans="1:1" x14ac:dyDescent="0.2">
      <c r="A4062"/>
    </row>
    <row r="4063" spans="1:1" x14ac:dyDescent="0.2">
      <c r="A4063"/>
    </row>
    <row r="4064" spans="1:1" x14ac:dyDescent="0.2">
      <c r="A4064"/>
    </row>
    <row r="4065" spans="1:1" x14ac:dyDescent="0.2">
      <c r="A4065"/>
    </row>
    <row r="4066" spans="1:1" x14ac:dyDescent="0.2">
      <c r="A4066"/>
    </row>
    <row r="4067" spans="1:1" x14ac:dyDescent="0.2">
      <c r="A4067"/>
    </row>
    <row r="4068" spans="1:1" x14ac:dyDescent="0.2">
      <c r="A4068"/>
    </row>
    <row r="4069" spans="1:1" x14ac:dyDescent="0.2">
      <c r="A4069"/>
    </row>
    <row r="4070" spans="1:1" x14ac:dyDescent="0.2">
      <c r="A4070"/>
    </row>
    <row r="4071" spans="1:1" x14ac:dyDescent="0.2">
      <c r="A4071"/>
    </row>
    <row r="4072" spans="1:1" x14ac:dyDescent="0.2">
      <c r="A4072"/>
    </row>
    <row r="4073" spans="1:1" x14ac:dyDescent="0.2">
      <c r="A4073"/>
    </row>
    <row r="4074" spans="1:1" x14ac:dyDescent="0.2">
      <c r="A4074"/>
    </row>
    <row r="4075" spans="1:1" x14ac:dyDescent="0.2">
      <c r="A4075"/>
    </row>
    <row r="4076" spans="1:1" x14ac:dyDescent="0.2">
      <c r="A4076"/>
    </row>
    <row r="4077" spans="1:1" x14ac:dyDescent="0.2">
      <c r="A4077"/>
    </row>
    <row r="4078" spans="1:1" x14ac:dyDescent="0.2">
      <c r="A4078"/>
    </row>
    <row r="4079" spans="1:1" x14ac:dyDescent="0.2">
      <c r="A4079"/>
    </row>
    <row r="4080" spans="1:1" x14ac:dyDescent="0.2">
      <c r="A4080"/>
    </row>
    <row r="4081" spans="1:1" x14ac:dyDescent="0.2">
      <c r="A4081"/>
    </row>
    <row r="4082" spans="1:1" x14ac:dyDescent="0.2">
      <c r="A4082"/>
    </row>
    <row r="4083" spans="1:1" x14ac:dyDescent="0.2">
      <c r="A4083"/>
    </row>
    <row r="4084" spans="1:1" x14ac:dyDescent="0.2">
      <c r="A4084"/>
    </row>
    <row r="4085" spans="1:1" x14ac:dyDescent="0.2">
      <c r="A4085"/>
    </row>
    <row r="4086" spans="1:1" x14ac:dyDescent="0.2">
      <c r="A4086"/>
    </row>
    <row r="4087" spans="1:1" x14ac:dyDescent="0.2">
      <c r="A4087"/>
    </row>
    <row r="4088" spans="1:1" x14ac:dyDescent="0.2">
      <c r="A4088"/>
    </row>
    <row r="4089" spans="1:1" x14ac:dyDescent="0.2">
      <c r="A4089"/>
    </row>
    <row r="4090" spans="1:1" x14ac:dyDescent="0.2">
      <c r="A4090"/>
    </row>
    <row r="4091" spans="1:1" x14ac:dyDescent="0.2">
      <c r="A4091"/>
    </row>
    <row r="4092" spans="1:1" x14ac:dyDescent="0.2">
      <c r="A4092"/>
    </row>
    <row r="4093" spans="1:1" x14ac:dyDescent="0.2">
      <c r="A4093"/>
    </row>
    <row r="4094" spans="1:1" x14ac:dyDescent="0.2">
      <c r="A4094"/>
    </row>
    <row r="4095" spans="1:1" x14ac:dyDescent="0.2">
      <c r="A4095"/>
    </row>
    <row r="4096" spans="1:1" x14ac:dyDescent="0.2">
      <c r="A4096"/>
    </row>
    <row r="4097" spans="1:1" x14ac:dyDescent="0.2">
      <c r="A4097"/>
    </row>
    <row r="4098" spans="1:1" x14ac:dyDescent="0.2">
      <c r="A4098"/>
    </row>
    <row r="4099" spans="1:1" x14ac:dyDescent="0.2">
      <c r="A4099"/>
    </row>
    <row r="4100" spans="1:1" x14ac:dyDescent="0.2">
      <c r="A4100"/>
    </row>
    <row r="4101" spans="1:1" x14ac:dyDescent="0.2">
      <c r="A4101"/>
    </row>
    <row r="4102" spans="1:1" x14ac:dyDescent="0.2">
      <c r="A4102"/>
    </row>
    <row r="4103" spans="1:1" x14ac:dyDescent="0.2">
      <c r="A4103"/>
    </row>
    <row r="4104" spans="1:1" x14ac:dyDescent="0.2">
      <c r="A4104"/>
    </row>
    <row r="4105" spans="1:1" x14ac:dyDescent="0.2">
      <c r="A4105"/>
    </row>
    <row r="4106" spans="1:1" x14ac:dyDescent="0.2">
      <c r="A4106"/>
    </row>
    <row r="4107" spans="1:1" x14ac:dyDescent="0.2">
      <c r="A4107"/>
    </row>
    <row r="4108" spans="1:1" x14ac:dyDescent="0.2">
      <c r="A4108"/>
    </row>
    <row r="4109" spans="1:1" x14ac:dyDescent="0.2">
      <c r="A4109"/>
    </row>
    <row r="4110" spans="1:1" x14ac:dyDescent="0.2">
      <c r="A4110"/>
    </row>
    <row r="4111" spans="1:1" x14ac:dyDescent="0.2">
      <c r="A4111"/>
    </row>
    <row r="4112" spans="1:1" x14ac:dyDescent="0.2">
      <c r="A4112"/>
    </row>
    <row r="4113" spans="1:1" x14ac:dyDescent="0.2">
      <c r="A4113"/>
    </row>
    <row r="4114" spans="1:1" x14ac:dyDescent="0.2">
      <c r="A4114"/>
    </row>
    <row r="4115" spans="1:1" x14ac:dyDescent="0.2">
      <c r="A4115"/>
    </row>
    <row r="4116" spans="1:1" x14ac:dyDescent="0.2">
      <c r="A4116"/>
    </row>
    <row r="4117" spans="1:1" x14ac:dyDescent="0.2">
      <c r="A4117"/>
    </row>
    <row r="4118" spans="1:1" x14ac:dyDescent="0.2">
      <c r="A4118"/>
    </row>
    <row r="4119" spans="1:1" x14ac:dyDescent="0.2">
      <c r="A4119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U4115"/>
  <sheetViews>
    <sheetView tabSelected="1" topLeftCell="N1" workbookViewId="0">
      <selection activeCell="W2" sqref="W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style="5" customWidth="1"/>
    <col min="16" max="16" width="18.83203125" customWidth="1"/>
    <col min="17" max="17" width="13.1640625" style="8" customWidth="1"/>
    <col min="18" max="18" width="15.5" customWidth="1"/>
    <col min="19" max="19" width="22.1640625" customWidth="1"/>
    <col min="20" max="20" width="19.5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8379</v>
      </c>
    </row>
    <row r="2" spans="1:21" ht="46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ROUND(E:E/D:D,2)*100</f>
        <v>137</v>
      </c>
      <c r="P2">
        <f>IF(L:L=0,0,ROUND(E:E/$L:$L,2))</f>
        <v>63.92</v>
      </c>
      <c r="Q2" s="10" t="s">
        <v>8310</v>
      </c>
      <c r="R2" s="9" t="s">
        <v>8311</v>
      </c>
      <c r="S2" s="12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ROUND(E:E/D:D,2)*100</f>
        <v>143</v>
      </c>
      <c r="P3">
        <f t="shared" ref="P3:P66" si="1">IF(L:L=0,0,ROUND(E:E/$L:$L,2))</f>
        <v>185.48</v>
      </c>
      <c r="Q3" s="10" t="s">
        <v>8310</v>
      </c>
      <c r="R3" s="9" t="s">
        <v>8311</v>
      </c>
      <c r="S3" s="12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6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s="10" t="s">
        <v>8310</v>
      </c>
      <c r="R4" s="9" t="s">
        <v>8311</v>
      </c>
      <c r="S4" s="12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>
        <f t="shared" si="1"/>
        <v>69.27</v>
      </c>
      <c r="Q5" s="10" t="s">
        <v>8310</v>
      </c>
      <c r="R5" s="9" t="s">
        <v>8311</v>
      </c>
      <c r="S5" s="12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>
        <f t="shared" si="1"/>
        <v>190.55</v>
      </c>
      <c r="Q6" s="10" t="s">
        <v>8310</v>
      </c>
      <c r="R6" s="9" t="s">
        <v>8311</v>
      </c>
      <c r="S6" s="12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6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110.00000000000001</v>
      </c>
      <c r="P7">
        <f t="shared" si="1"/>
        <v>93.4</v>
      </c>
      <c r="Q7" s="10" t="s">
        <v>8310</v>
      </c>
      <c r="R7" s="9" t="s">
        <v>8311</v>
      </c>
      <c r="S7" s="12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6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>
        <f t="shared" si="1"/>
        <v>146.88</v>
      </c>
      <c r="Q8" s="10" t="s">
        <v>8310</v>
      </c>
      <c r="R8" s="9" t="s">
        <v>8311</v>
      </c>
      <c r="S8" s="12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6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>
        <f t="shared" si="1"/>
        <v>159.82</v>
      </c>
      <c r="Q9" s="10" t="s">
        <v>8310</v>
      </c>
      <c r="R9" s="9" t="s">
        <v>8311</v>
      </c>
      <c r="S9" s="12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>
        <f t="shared" si="1"/>
        <v>291.79000000000002</v>
      </c>
      <c r="Q10" s="10" t="s">
        <v>8310</v>
      </c>
      <c r="R10" s="9" t="s">
        <v>8311</v>
      </c>
      <c r="S10" s="12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6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>
        <f t="shared" si="1"/>
        <v>31.5</v>
      </c>
      <c r="Q11" s="10" t="s">
        <v>8310</v>
      </c>
      <c r="R11" s="9" t="s">
        <v>8311</v>
      </c>
      <c r="S11" s="12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6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>
        <f t="shared" si="1"/>
        <v>158.68</v>
      </c>
      <c r="Q12" s="10" t="s">
        <v>8310</v>
      </c>
      <c r="R12" s="9" t="s">
        <v>8311</v>
      </c>
      <c r="S12" s="12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6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>
        <f t="shared" si="1"/>
        <v>80.33</v>
      </c>
      <c r="Q13" s="10" t="s">
        <v>8310</v>
      </c>
      <c r="R13" s="9" t="s">
        <v>8311</v>
      </c>
      <c r="S13" s="12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6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>
        <f t="shared" si="1"/>
        <v>59.96</v>
      </c>
      <c r="Q14" s="10" t="s">
        <v>8310</v>
      </c>
      <c r="R14" s="9" t="s">
        <v>8311</v>
      </c>
      <c r="S14" s="12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>
        <f t="shared" si="1"/>
        <v>109.78</v>
      </c>
      <c r="Q15" s="10" t="s">
        <v>8310</v>
      </c>
      <c r="R15" s="9" t="s">
        <v>8311</v>
      </c>
      <c r="S15" s="12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>
        <f t="shared" si="1"/>
        <v>147.71</v>
      </c>
      <c r="Q16" s="10" t="s">
        <v>8310</v>
      </c>
      <c r="R16" s="9" t="s">
        <v>8311</v>
      </c>
      <c r="S16" s="12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6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>
        <f t="shared" si="1"/>
        <v>21.76</v>
      </c>
      <c r="Q17" s="10" t="s">
        <v>8310</v>
      </c>
      <c r="R17" s="9" t="s">
        <v>8311</v>
      </c>
      <c r="S17" s="12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6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>
        <f t="shared" si="1"/>
        <v>171.84</v>
      </c>
      <c r="Q18" s="10" t="s">
        <v>8310</v>
      </c>
      <c r="R18" s="9" t="s">
        <v>8311</v>
      </c>
      <c r="S18" s="12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6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>
        <f t="shared" si="1"/>
        <v>41.94</v>
      </c>
      <c r="Q19" s="10" t="s">
        <v>8310</v>
      </c>
      <c r="R19" s="9" t="s">
        <v>8311</v>
      </c>
      <c r="S19" s="12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6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>
        <f t="shared" si="1"/>
        <v>93.26</v>
      </c>
      <c r="Q20" s="10" t="s">
        <v>8310</v>
      </c>
      <c r="R20" s="9" t="s">
        <v>8311</v>
      </c>
      <c r="S20" s="12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6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>
        <f t="shared" si="1"/>
        <v>56.14</v>
      </c>
      <c r="Q21" s="10" t="s">
        <v>8310</v>
      </c>
      <c r="R21" s="9" t="s">
        <v>8311</v>
      </c>
      <c r="S21" s="12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6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>
        <f t="shared" si="1"/>
        <v>80.16</v>
      </c>
      <c r="Q22" s="10" t="s">
        <v>8310</v>
      </c>
      <c r="R22" s="9" t="s">
        <v>8311</v>
      </c>
      <c r="S22" s="12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6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109.00000000000001</v>
      </c>
      <c r="P23">
        <f t="shared" si="1"/>
        <v>199.9</v>
      </c>
      <c r="Q23" s="10" t="s">
        <v>8310</v>
      </c>
      <c r="R23" s="9" t="s">
        <v>8311</v>
      </c>
      <c r="S23" s="12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>
        <f t="shared" si="1"/>
        <v>51.25</v>
      </c>
      <c r="Q24" s="10" t="s">
        <v>8310</v>
      </c>
      <c r="R24" s="9" t="s">
        <v>8311</v>
      </c>
      <c r="S24" s="12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6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>
        <f t="shared" si="1"/>
        <v>103.04</v>
      </c>
      <c r="Q25" s="10" t="s">
        <v>8310</v>
      </c>
      <c r="R25" s="9" t="s">
        <v>8311</v>
      </c>
      <c r="S25" s="12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109.00000000000001</v>
      </c>
      <c r="P26">
        <f t="shared" si="1"/>
        <v>66.349999999999994</v>
      </c>
      <c r="Q26" s="10" t="s">
        <v>8310</v>
      </c>
      <c r="R26" s="9" t="s">
        <v>8311</v>
      </c>
      <c r="S26" s="12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6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>
        <f t="shared" si="1"/>
        <v>57.14</v>
      </c>
      <c r="Q27" s="10" t="s">
        <v>8310</v>
      </c>
      <c r="R27" s="9" t="s">
        <v>8311</v>
      </c>
      <c r="S27" s="12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3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>
        <f t="shared" si="1"/>
        <v>102.11</v>
      </c>
      <c r="Q28" s="10" t="s">
        <v>8310</v>
      </c>
      <c r="R28" s="9" t="s">
        <v>8311</v>
      </c>
      <c r="S28" s="12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6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112.00000000000001</v>
      </c>
      <c r="P29">
        <f t="shared" si="1"/>
        <v>148.97</v>
      </c>
      <c r="Q29" s="10" t="s">
        <v>8310</v>
      </c>
      <c r="R29" s="9" t="s">
        <v>8311</v>
      </c>
      <c r="S29" s="12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>
        <f t="shared" si="1"/>
        <v>169.61</v>
      </c>
      <c r="Q30" s="10" t="s">
        <v>8310</v>
      </c>
      <c r="R30" s="9" t="s">
        <v>8311</v>
      </c>
      <c r="S30" s="12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6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>
        <f t="shared" si="1"/>
        <v>31.62</v>
      </c>
      <c r="Q31" s="10" t="s">
        <v>8310</v>
      </c>
      <c r="R31" s="9" t="s">
        <v>8311</v>
      </c>
      <c r="S31" s="12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6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>
        <f t="shared" si="1"/>
        <v>76.45</v>
      </c>
      <c r="Q32" s="10" t="s">
        <v>8310</v>
      </c>
      <c r="R32" s="9" t="s">
        <v>8311</v>
      </c>
      <c r="S32" s="12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6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s="10" t="s">
        <v>8310</v>
      </c>
      <c r="R33" s="9" t="s">
        <v>8311</v>
      </c>
      <c r="S33" s="12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6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>
        <f t="shared" si="1"/>
        <v>320.45</v>
      </c>
      <c r="Q34" s="10" t="s">
        <v>8310</v>
      </c>
      <c r="R34" s="9" t="s">
        <v>8311</v>
      </c>
      <c r="S34" s="12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6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>
        <f t="shared" si="1"/>
        <v>83.75</v>
      </c>
      <c r="Q35" s="10" t="s">
        <v>8310</v>
      </c>
      <c r="R35" s="9" t="s">
        <v>8311</v>
      </c>
      <c r="S35" s="12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6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>
        <f t="shared" si="1"/>
        <v>49.88</v>
      </c>
      <c r="Q36" s="10" t="s">
        <v>8310</v>
      </c>
      <c r="R36" s="9" t="s">
        <v>8311</v>
      </c>
      <c r="S36" s="12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>
        <f t="shared" si="1"/>
        <v>59.46</v>
      </c>
      <c r="Q37" s="10" t="s">
        <v>8310</v>
      </c>
      <c r="R37" s="9" t="s">
        <v>8311</v>
      </c>
      <c r="S37" s="12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>
        <f t="shared" si="1"/>
        <v>193.84</v>
      </c>
      <c r="Q38" s="10" t="s">
        <v>8310</v>
      </c>
      <c r="R38" s="9" t="s">
        <v>8311</v>
      </c>
      <c r="S38" s="12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6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>
        <f t="shared" si="1"/>
        <v>159.51</v>
      </c>
      <c r="Q39" s="10" t="s">
        <v>8310</v>
      </c>
      <c r="R39" s="9" t="s">
        <v>8311</v>
      </c>
      <c r="S39" s="12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6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110.00000000000001</v>
      </c>
      <c r="P40">
        <f t="shared" si="1"/>
        <v>41.68</v>
      </c>
      <c r="Q40" s="10" t="s">
        <v>8310</v>
      </c>
      <c r="R40" s="9" t="s">
        <v>8311</v>
      </c>
      <c r="S40" s="12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6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>
        <f t="shared" si="1"/>
        <v>150.9</v>
      </c>
      <c r="Q41" s="10" t="s">
        <v>8310</v>
      </c>
      <c r="R41" s="9" t="s">
        <v>8311</v>
      </c>
      <c r="S41" s="12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6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>
        <f t="shared" si="1"/>
        <v>126.69</v>
      </c>
      <c r="Q42" s="10" t="s">
        <v>8310</v>
      </c>
      <c r="R42" s="9" t="s">
        <v>8311</v>
      </c>
      <c r="S42" s="12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6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</v>
      </c>
      <c r="Q43" s="10" t="s">
        <v>8310</v>
      </c>
      <c r="R43" s="9" t="s">
        <v>8311</v>
      </c>
      <c r="S43" s="12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6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>
        <f t="shared" si="1"/>
        <v>117.51</v>
      </c>
      <c r="Q44" s="10" t="s">
        <v>8310</v>
      </c>
      <c r="R44" s="9" t="s">
        <v>8311</v>
      </c>
      <c r="S44" s="12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6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>
        <f t="shared" si="1"/>
        <v>117.36</v>
      </c>
      <c r="Q45" s="10" t="s">
        <v>8310</v>
      </c>
      <c r="R45" s="9" t="s">
        <v>8311</v>
      </c>
      <c r="S45" s="12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6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133.33000000000001</v>
      </c>
      <c r="Q46" s="10" t="s">
        <v>8310</v>
      </c>
      <c r="R46" s="9" t="s">
        <v>8311</v>
      </c>
      <c r="S46" s="12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6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</v>
      </c>
      <c r="Q47" s="10" t="s">
        <v>8310</v>
      </c>
      <c r="R47" s="9" t="s">
        <v>8311</v>
      </c>
      <c r="S47" s="12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6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>
        <f t="shared" si="1"/>
        <v>194.44</v>
      </c>
      <c r="Q48" s="10" t="s">
        <v>8310</v>
      </c>
      <c r="R48" s="9" t="s">
        <v>8311</v>
      </c>
      <c r="S48" s="12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6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>
        <f t="shared" si="1"/>
        <v>76.87</v>
      </c>
      <c r="Q49" s="10" t="s">
        <v>8310</v>
      </c>
      <c r="R49" s="9" t="s">
        <v>8311</v>
      </c>
      <c r="S49" s="12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6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>
        <f t="shared" si="1"/>
        <v>56.82</v>
      </c>
      <c r="Q50" s="10" t="s">
        <v>8310</v>
      </c>
      <c r="R50" s="9" t="s">
        <v>8311</v>
      </c>
      <c r="S50" s="12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</v>
      </c>
      <c r="Q51" s="10" t="s">
        <v>8310</v>
      </c>
      <c r="R51" s="9" t="s">
        <v>8311</v>
      </c>
      <c r="S51" s="12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6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</v>
      </c>
      <c r="Q52" s="10" t="s">
        <v>8310</v>
      </c>
      <c r="R52" s="9" t="s">
        <v>8311</v>
      </c>
      <c r="S52" s="12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6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>
        <f t="shared" si="1"/>
        <v>118.34</v>
      </c>
      <c r="Q53" s="10" t="s">
        <v>8310</v>
      </c>
      <c r="R53" s="9" t="s">
        <v>8311</v>
      </c>
      <c r="S53" s="12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6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115.99999999999999</v>
      </c>
      <c r="P54">
        <f t="shared" si="1"/>
        <v>223.48</v>
      </c>
      <c r="Q54" s="10" t="s">
        <v>8310</v>
      </c>
      <c r="R54" s="9" t="s">
        <v>8311</v>
      </c>
      <c r="S54" s="12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110.00000000000001</v>
      </c>
      <c r="P55">
        <f t="shared" si="1"/>
        <v>28.11</v>
      </c>
      <c r="Q55" s="10" t="s">
        <v>8310</v>
      </c>
      <c r="R55" s="9" t="s">
        <v>8311</v>
      </c>
      <c r="S55" s="12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6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</v>
      </c>
      <c r="Q56" s="10" t="s">
        <v>8310</v>
      </c>
      <c r="R56" s="9" t="s">
        <v>8311</v>
      </c>
      <c r="S56" s="12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6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>
        <f t="shared" si="1"/>
        <v>128.94999999999999</v>
      </c>
      <c r="Q57" s="10" t="s">
        <v>8310</v>
      </c>
      <c r="R57" s="9" t="s">
        <v>8311</v>
      </c>
      <c r="S57" s="12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>
        <f t="shared" si="1"/>
        <v>49.32</v>
      </c>
      <c r="Q58" s="10" t="s">
        <v>8310</v>
      </c>
      <c r="R58" s="9" t="s">
        <v>8311</v>
      </c>
      <c r="S58" s="12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6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>
        <f t="shared" si="1"/>
        <v>221.52</v>
      </c>
      <c r="Q59" s="10" t="s">
        <v>8310</v>
      </c>
      <c r="R59" s="9" t="s">
        <v>8311</v>
      </c>
      <c r="S59" s="12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>
        <f t="shared" si="1"/>
        <v>137.21</v>
      </c>
      <c r="Q60" s="10" t="s">
        <v>8310</v>
      </c>
      <c r="R60" s="9" t="s">
        <v>8311</v>
      </c>
      <c r="S60" s="12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6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>
        <f t="shared" si="1"/>
        <v>606.82000000000005</v>
      </c>
      <c r="Q61" s="10" t="s">
        <v>8310</v>
      </c>
      <c r="R61" s="9" t="s">
        <v>8311</v>
      </c>
      <c r="S61" s="12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6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>
        <f t="shared" si="1"/>
        <v>43.04</v>
      </c>
      <c r="Q62" s="10" t="s">
        <v>8310</v>
      </c>
      <c r="R62" s="9" t="s">
        <v>8312</v>
      </c>
      <c r="S62" s="12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6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>
        <f t="shared" si="1"/>
        <v>322.39</v>
      </c>
      <c r="Q63" s="10" t="s">
        <v>8310</v>
      </c>
      <c r="R63" s="9" t="s">
        <v>8312</v>
      </c>
      <c r="S63" s="12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6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>
        <f t="shared" si="1"/>
        <v>96.71</v>
      </c>
      <c r="Q64" s="10" t="s">
        <v>8310</v>
      </c>
      <c r="R64" s="9" t="s">
        <v>8312</v>
      </c>
      <c r="S64" s="12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6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113.99999999999999</v>
      </c>
      <c r="P65">
        <f t="shared" si="1"/>
        <v>35.47</v>
      </c>
      <c r="Q65" s="10" t="s">
        <v>8310</v>
      </c>
      <c r="R65" s="9" t="s">
        <v>8312</v>
      </c>
      <c r="S65" s="12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6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>
        <f t="shared" si="1"/>
        <v>86.67</v>
      </c>
      <c r="Q66" s="10" t="s">
        <v>8310</v>
      </c>
      <c r="R66" s="9" t="s">
        <v>8312</v>
      </c>
      <c r="S66" s="12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ROUND(E:E/D:D,2)*100</f>
        <v>108</v>
      </c>
      <c r="P67">
        <f t="shared" ref="P67:P130" si="6">IF(L:L=0,0,ROUND(E:E/$L:$L,2))</f>
        <v>132.05000000000001</v>
      </c>
      <c r="Q67" s="10" t="s">
        <v>8310</v>
      </c>
      <c r="R67" s="9" t="s">
        <v>8312</v>
      </c>
      <c r="S67" s="12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119</v>
      </c>
      <c r="P68">
        <f t="shared" si="6"/>
        <v>91.23</v>
      </c>
      <c r="Q68" s="10" t="s">
        <v>8310</v>
      </c>
      <c r="R68" s="9" t="s">
        <v>8312</v>
      </c>
      <c r="S68" s="12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6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115.99999999999999</v>
      </c>
      <c r="P69">
        <f t="shared" si="6"/>
        <v>116.25</v>
      </c>
      <c r="Q69" s="10" t="s">
        <v>8310</v>
      </c>
      <c r="R69" s="9" t="s">
        <v>8312</v>
      </c>
      <c r="S69" s="12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127</v>
      </c>
      <c r="P70">
        <f t="shared" si="6"/>
        <v>21.19</v>
      </c>
      <c r="Q70" s="10" t="s">
        <v>8310</v>
      </c>
      <c r="R70" s="9" t="s">
        <v>8312</v>
      </c>
      <c r="S70" s="12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6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111.00000000000001</v>
      </c>
      <c r="P71">
        <f t="shared" si="6"/>
        <v>62.33</v>
      </c>
      <c r="Q71" s="10" t="s">
        <v>8310</v>
      </c>
      <c r="R71" s="9" t="s">
        <v>8312</v>
      </c>
      <c r="S71" s="12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6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127</v>
      </c>
      <c r="P72">
        <f t="shared" si="6"/>
        <v>37.409999999999997</v>
      </c>
      <c r="Q72" s="10" t="s">
        <v>8310</v>
      </c>
      <c r="R72" s="9" t="s">
        <v>8312</v>
      </c>
      <c r="S72" s="12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6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124</v>
      </c>
      <c r="P73">
        <f t="shared" si="6"/>
        <v>69.72</v>
      </c>
      <c r="Q73" s="10" t="s">
        <v>8310</v>
      </c>
      <c r="R73" s="9" t="s">
        <v>8312</v>
      </c>
      <c r="S73" s="12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6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108</v>
      </c>
      <c r="P74">
        <f t="shared" si="6"/>
        <v>58.17</v>
      </c>
      <c r="Q74" s="10" t="s">
        <v>8310</v>
      </c>
      <c r="R74" s="9" t="s">
        <v>8312</v>
      </c>
      <c r="S74" s="12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6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100</v>
      </c>
      <c r="P75">
        <f t="shared" si="6"/>
        <v>50</v>
      </c>
      <c r="Q75" s="10" t="s">
        <v>8310</v>
      </c>
      <c r="R75" s="9" t="s">
        <v>8312</v>
      </c>
      <c r="S75" s="12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6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112.99999999999999</v>
      </c>
      <c r="P76">
        <f t="shared" si="6"/>
        <v>19.47</v>
      </c>
      <c r="Q76" s="10" t="s">
        <v>8310</v>
      </c>
      <c r="R76" s="9" t="s">
        <v>8312</v>
      </c>
      <c r="S76" s="12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6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114.99999999999999</v>
      </c>
      <c r="P77">
        <f t="shared" si="6"/>
        <v>85.96</v>
      </c>
      <c r="Q77" s="10" t="s">
        <v>8310</v>
      </c>
      <c r="R77" s="9" t="s">
        <v>8312</v>
      </c>
      <c r="S77" s="12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6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153</v>
      </c>
      <c r="P78">
        <f t="shared" si="6"/>
        <v>30.67</v>
      </c>
      <c r="Q78" s="10" t="s">
        <v>8310</v>
      </c>
      <c r="R78" s="9" t="s">
        <v>8312</v>
      </c>
      <c r="S78" s="12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6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393</v>
      </c>
      <c r="P79">
        <f t="shared" si="6"/>
        <v>60.38</v>
      </c>
      <c r="Q79" s="10" t="s">
        <v>8310</v>
      </c>
      <c r="R79" s="9" t="s">
        <v>8312</v>
      </c>
      <c r="S79" s="12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2702</v>
      </c>
      <c r="P80">
        <f t="shared" si="6"/>
        <v>38.6</v>
      </c>
      <c r="Q80" s="10" t="s">
        <v>8310</v>
      </c>
      <c r="R80" s="9" t="s">
        <v>8312</v>
      </c>
      <c r="S80" s="12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6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127</v>
      </c>
      <c r="P81">
        <f t="shared" si="6"/>
        <v>40.270000000000003</v>
      </c>
      <c r="Q81" s="10" t="s">
        <v>8310</v>
      </c>
      <c r="R81" s="9" t="s">
        <v>8312</v>
      </c>
      <c r="S81" s="12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6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107</v>
      </c>
      <c r="P82">
        <f t="shared" si="6"/>
        <v>273.83</v>
      </c>
      <c r="Q82" s="10" t="s">
        <v>8310</v>
      </c>
      <c r="R82" s="9" t="s">
        <v>8312</v>
      </c>
      <c r="S82" s="12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6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198</v>
      </c>
      <c r="P83">
        <f t="shared" si="6"/>
        <v>53.04</v>
      </c>
      <c r="Q83" s="10" t="s">
        <v>8310</v>
      </c>
      <c r="R83" s="9" t="s">
        <v>8312</v>
      </c>
      <c r="S83" s="12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6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100</v>
      </c>
      <c r="P84">
        <f t="shared" si="6"/>
        <v>40.01</v>
      </c>
      <c r="Q84" s="10" t="s">
        <v>8310</v>
      </c>
      <c r="R84" s="9" t="s">
        <v>8312</v>
      </c>
      <c r="S84" s="12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6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103</v>
      </c>
      <c r="P85">
        <f t="shared" si="6"/>
        <v>15.77</v>
      </c>
      <c r="Q85" s="10" t="s">
        <v>8310</v>
      </c>
      <c r="R85" s="9" t="s">
        <v>8312</v>
      </c>
      <c r="S85" s="12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6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100</v>
      </c>
      <c r="P86">
        <f t="shared" si="6"/>
        <v>71.430000000000007</v>
      </c>
      <c r="Q86" s="10" t="s">
        <v>8310</v>
      </c>
      <c r="R86" s="9" t="s">
        <v>8312</v>
      </c>
      <c r="S86" s="12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6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126</v>
      </c>
      <c r="P87">
        <f t="shared" si="6"/>
        <v>71.709999999999994</v>
      </c>
      <c r="Q87" s="10" t="s">
        <v>8310</v>
      </c>
      <c r="R87" s="9" t="s">
        <v>8312</v>
      </c>
      <c r="S87" s="12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6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106</v>
      </c>
      <c r="P88">
        <f t="shared" si="6"/>
        <v>375.76</v>
      </c>
      <c r="Q88" s="10" t="s">
        <v>8310</v>
      </c>
      <c r="R88" s="9" t="s">
        <v>8312</v>
      </c>
      <c r="S88" s="12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6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105</v>
      </c>
      <c r="P89">
        <f t="shared" si="6"/>
        <v>104.6</v>
      </c>
      <c r="Q89" s="10" t="s">
        <v>8310</v>
      </c>
      <c r="R89" s="9" t="s">
        <v>8312</v>
      </c>
      <c r="S89" s="12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6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103</v>
      </c>
      <c r="P90">
        <f t="shared" si="6"/>
        <v>60</v>
      </c>
      <c r="Q90" s="10" t="s">
        <v>8310</v>
      </c>
      <c r="R90" s="9" t="s">
        <v>8312</v>
      </c>
      <c r="S90" s="12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6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114.99999999999999</v>
      </c>
      <c r="P91">
        <f t="shared" si="6"/>
        <v>123.29</v>
      </c>
      <c r="Q91" s="10" t="s">
        <v>8310</v>
      </c>
      <c r="R91" s="9" t="s">
        <v>8312</v>
      </c>
      <c r="S91" s="12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100</v>
      </c>
      <c r="P92">
        <f t="shared" si="6"/>
        <v>31.38</v>
      </c>
      <c r="Q92" s="10" t="s">
        <v>8310</v>
      </c>
      <c r="R92" s="9" t="s">
        <v>8312</v>
      </c>
      <c r="S92" s="12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6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120</v>
      </c>
      <c r="P93">
        <f t="shared" si="6"/>
        <v>78.260000000000005</v>
      </c>
      <c r="Q93" s="10" t="s">
        <v>8310</v>
      </c>
      <c r="R93" s="9" t="s">
        <v>8312</v>
      </c>
      <c r="S93" s="12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6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105</v>
      </c>
      <c r="P94">
        <f t="shared" si="6"/>
        <v>122.33</v>
      </c>
      <c r="Q94" s="10" t="s">
        <v>8310</v>
      </c>
      <c r="R94" s="9" t="s">
        <v>8312</v>
      </c>
      <c r="S94" s="12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6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111.00000000000001</v>
      </c>
      <c r="P95">
        <f t="shared" si="6"/>
        <v>73.73</v>
      </c>
      <c r="Q95" s="10" t="s">
        <v>8310</v>
      </c>
      <c r="R95" s="9" t="s">
        <v>8312</v>
      </c>
      <c r="S95" s="12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6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104</v>
      </c>
      <c r="P96">
        <f t="shared" si="6"/>
        <v>21.67</v>
      </c>
      <c r="Q96" s="10" t="s">
        <v>8310</v>
      </c>
      <c r="R96" s="9" t="s">
        <v>8312</v>
      </c>
      <c r="S96" s="12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6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131</v>
      </c>
      <c r="P97">
        <f t="shared" si="6"/>
        <v>21.9</v>
      </c>
      <c r="Q97" s="10" t="s">
        <v>8310</v>
      </c>
      <c r="R97" s="9" t="s">
        <v>8312</v>
      </c>
      <c r="S97" s="12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6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114.99999999999999</v>
      </c>
      <c r="P98">
        <f t="shared" si="6"/>
        <v>50.59</v>
      </c>
      <c r="Q98" s="10" t="s">
        <v>8310</v>
      </c>
      <c r="R98" s="9" t="s">
        <v>8312</v>
      </c>
      <c r="S98" s="12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6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106</v>
      </c>
      <c r="P99">
        <f t="shared" si="6"/>
        <v>53.13</v>
      </c>
      <c r="Q99" s="10" t="s">
        <v>8310</v>
      </c>
      <c r="R99" s="9" t="s">
        <v>8312</v>
      </c>
      <c r="S99" s="12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6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106</v>
      </c>
      <c r="P100">
        <f t="shared" si="6"/>
        <v>56.67</v>
      </c>
      <c r="Q100" s="10" t="s">
        <v>8310</v>
      </c>
      <c r="R100" s="9" t="s">
        <v>8312</v>
      </c>
      <c r="S100" s="12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106</v>
      </c>
      <c r="P101">
        <f t="shared" si="6"/>
        <v>40.78</v>
      </c>
      <c r="Q101" s="10" t="s">
        <v>8310</v>
      </c>
      <c r="R101" s="9" t="s">
        <v>8312</v>
      </c>
      <c r="S101" s="12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6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100</v>
      </c>
      <c r="P102">
        <f t="shared" si="6"/>
        <v>192.31</v>
      </c>
      <c r="Q102" s="10" t="s">
        <v>8310</v>
      </c>
      <c r="R102" s="9" t="s">
        <v>8312</v>
      </c>
      <c r="S102" s="12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6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100</v>
      </c>
      <c r="P103">
        <f t="shared" si="6"/>
        <v>100</v>
      </c>
      <c r="Q103" s="10" t="s">
        <v>8310</v>
      </c>
      <c r="R103" s="9" t="s">
        <v>8312</v>
      </c>
      <c r="S103" s="12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6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128</v>
      </c>
      <c r="P104">
        <f t="shared" si="6"/>
        <v>117.92</v>
      </c>
      <c r="Q104" s="10" t="s">
        <v>8310</v>
      </c>
      <c r="R104" s="9" t="s">
        <v>8312</v>
      </c>
      <c r="S104" s="12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105</v>
      </c>
      <c r="P105">
        <f t="shared" si="6"/>
        <v>27.9</v>
      </c>
      <c r="Q105" s="10" t="s">
        <v>8310</v>
      </c>
      <c r="R105" s="9" t="s">
        <v>8312</v>
      </c>
      <c r="S105" s="12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120</v>
      </c>
      <c r="P106">
        <f t="shared" si="6"/>
        <v>60</v>
      </c>
      <c r="Q106" s="10" t="s">
        <v>8310</v>
      </c>
      <c r="R106" s="9" t="s">
        <v>8312</v>
      </c>
      <c r="S106" s="12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6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107</v>
      </c>
      <c r="P107">
        <f t="shared" si="6"/>
        <v>39.380000000000003</v>
      </c>
      <c r="Q107" s="10" t="s">
        <v>8310</v>
      </c>
      <c r="R107" s="9" t="s">
        <v>8312</v>
      </c>
      <c r="S107" s="12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101</v>
      </c>
      <c r="P108">
        <f t="shared" si="6"/>
        <v>186.11</v>
      </c>
      <c r="Q108" s="10" t="s">
        <v>8310</v>
      </c>
      <c r="R108" s="9" t="s">
        <v>8312</v>
      </c>
      <c r="S108" s="12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6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102</v>
      </c>
      <c r="P109">
        <f t="shared" si="6"/>
        <v>111.38</v>
      </c>
      <c r="Q109" s="10" t="s">
        <v>8310</v>
      </c>
      <c r="R109" s="9" t="s">
        <v>8312</v>
      </c>
      <c r="S109" s="12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6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247.00000000000003</v>
      </c>
      <c r="P110">
        <f t="shared" si="6"/>
        <v>78.72</v>
      </c>
      <c r="Q110" s="10" t="s">
        <v>8310</v>
      </c>
      <c r="R110" s="9" t="s">
        <v>8312</v>
      </c>
      <c r="S110" s="12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6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220.00000000000003</v>
      </c>
      <c r="P111">
        <f t="shared" si="6"/>
        <v>46.7</v>
      </c>
      <c r="Q111" s="10" t="s">
        <v>8310</v>
      </c>
      <c r="R111" s="9" t="s">
        <v>8312</v>
      </c>
      <c r="S111" s="12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6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131</v>
      </c>
      <c r="P112">
        <f t="shared" si="6"/>
        <v>65.38</v>
      </c>
      <c r="Q112" s="10" t="s">
        <v>8310</v>
      </c>
      <c r="R112" s="9" t="s">
        <v>8312</v>
      </c>
      <c r="S112" s="12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6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155</v>
      </c>
      <c r="P113">
        <f t="shared" si="6"/>
        <v>102.08</v>
      </c>
      <c r="Q113" s="10" t="s">
        <v>8310</v>
      </c>
      <c r="R113" s="9" t="s">
        <v>8312</v>
      </c>
      <c r="S113" s="12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6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104</v>
      </c>
      <c r="P114">
        <f t="shared" si="6"/>
        <v>64.2</v>
      </c>
      <c r="Q114" s="10" t="s">
        <v>8310</v>
      </c>
      <c r="R114" s="9" t="s">
        <v>8312</v>
      </c>
      <c r="S114" s="12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141</v>
      </c>
      <c r="P115">
        <f t="shared" si="6"/>
        <v>90.38</v>
      </c>
      <c r="Q115" s="10" t="s">
        <v>8310</v>
      </c>
      <c r="R115" s="9" t="s">
        <v>8312</v>
      </c>
      <c r="S115" s="12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6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103</v>
      </c>
      <c r="P116">
        <f t="shared" si="6"/>
        <v>88.57</v>
      </c>
      <c r="Q116" s="10" t="s">
        <v>8310</v>
      </c>
      <c r="R116" s="9" t="s">
        <v>8312</v>
      </c>
      <c r="S116" s="12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140</v>
      </c>
      <c r="P117">
        <f t="shared" si="6"/>
        <v>28.73</v>
      </c>
      <c r="Q117" s="10" t="s">
        <v>8310</v>
      </c>
      <c r="R117" s="9" t="s">
        <v>8312</v>
      </c>
      <c r="S117" s="12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6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113.99999999999999</v>
      </c>
      <c r="P118">
        <f t="shared" si="6"/>
        <v>69.790000000000006</v>
      </c>
      <c r="Q118" s="10" t="s">
        <v>8310</v>
      </c>
      <c r="R118" s="9" t="s">
        <v>8312</v>
      </c>
      <c r="S118" s="12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6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100</v>
      </c>
      <c r="P119">
        <f t="shared" si="6"/>
        <v>167.49</v>
      </c>
      <c r="Q119" s="10" t="s">
        <v>8310</v>
      </c>
      <c r="R119" s="9" t="s">
        <v>8312</v>
      </c>
      <c r="S119" s="12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112.99999999999999</v>
      </c>
      <c r="P120">
        <f t="shared" si="6"/>
        <v>144.91</v>
      </c>
      <c r="Q120" s="10" t="s">
        <v>8310</v>
      </c>
      <c r="R120" s="9" t="s">
        <v>8312</v>
      </c>
      <c r="S120" s="12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6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105</v>
      </c>
      <c r="P121">
        <f t="shared" si="6"/>
        <v>91.84</v>
      </c>
      <c r="Q121" s="10" t="s">
        <v>8310</v>
      </c>
      <c r="R121" s="9" t="s">
        <v>8312</v>
      </c>
      <c r="S121" s="12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6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0</v>
      </c>
      <c r="P122">
        <f t="shared" si="6"/>
        <v>10</v>
      </c>
      <c r="Q122" s="10" t="s">
        <v>8310</v>
      </c>
      <c r="R122" s="9" t="s">
        <v>8313</v>
      </c>
      <c r="S122" s="12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6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0</v>
      </c>
      <c r="P123">
        <f t="shared" si="6"/>
        <v>1</v>
      </c>
      <c r="Q123" s="10" t="s">
        <v>8310</v>
      </c>
      <c r="R123" s="9" t="s">
        <v>8313</v>
      </c>
      <c r="S123" s="12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>
        <f t="shared" si="6"/>
        <v>0</v>
      </c>
      <c r="Q124" s="10" t="s">
        <v>8310</v>
      </c>
      <c r="R124" s="9" t="s">
        <v>8313</v>
      </c>
      <c r="S124" s="12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6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0</v>
      </c>
      <c r="P125">
        <f t="shared" si="6"/>
        <v>25.17</v>
      </c>
      <c r="Q125" s="10" t="s">
        <v>8310</v>
      </c>
      <c r="R125" s="9" t="s">
        <v>8313</v>
      </c>
      <c r="S125" s="12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6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>
        <f t="shared" si="6"/>
        <v>0</v>
      </c>
      <c r="Q126" s="10" t="s">
        <v>8310</v>
      </c>
      <c r="R126" s="9" t="s">
        <v>8313</v>
      </c>
      <c r="S126" s="12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6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14.000000000000002</v>
      </c>
      <c r="P127">
        <f t="shared" si="6"/>
        <v>11.67</v>
      </c>
      <c r="Q127" s="10" t="s">
        <v>8310</v>
      </c>
      <c r="R127" s="9" t="s">
        <v>8313</v>
      </c>
      <c r="S127" s="12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6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6</v>
      </c>
      <c r="P128">
        <f t="shared" si="6"/>
        <v>106.69</v>
      </c>
      <c r="Q128" s="10" t="s">
        <v>8310</v>
      </c>
      <c r="R128" s="9" t="s">
        <v>8313</v>
      </c>
      <c r="S128" s="12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6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</v>
      </c>
      <c r="P129">
        <f t="shared" si="6"/>
        <v>47.5</v>
      </c>
      <c r="Q129" s="10" t="s">
        <v>8310</v>
      </c>
      <c r="R129" s="9" t="s">
        <v>8313</v>
      </c>
      <c r="S129" s="12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2</v>
      </c>
      <c r="P130">
        <f t="shared" si="6"/>
        <v>311.17</v>
      </c>
      <c r="Q130" s="10" t="s">
        <v>8310</v>
      </c>
      <c r="R130" s="9" t="s">
        <v>8313</v>
      </c>
      <c r="S130" s="12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6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ROUND(E:E/D:D,2)*100</f>
        <v>0</v>
      </c>
      <c r="P131">
        <f t="shared" ref="P131:P194" si="11">IF(L:L=0,0,ROUND(E:E/$L:$L,2))</f>
        <v>0</v>
      </c>
      <c r="Q131" s="10" t="s">
        <v>8310</v>
      </c>
      <c r="R131" s="9" t="s">
        <v>8313</v>
      </c>
      <c r="S131" s="12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6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>
        <f t="shared" si="11"/>
        <v>0</v>
      </c>
      <c r="Q132" s="10" t="s">
        <v>8310</v>
      </c>
      <c r="R132" s="9" t="s">
        <v>8313</v>
      </c>
      <c r="S132" s="12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>
        <f t="shared" si="11"/>
        <v>0</v>
      </c>
      <c r="Q133" s="10" t="s">
        <v>8310</v>
      </c>
      <c r="R133" s="9" t="s">
        <v>8313</v>
      </c>
      <c r="S133" s="12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6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10</v>
      </c>
      <c r="P134">
        <f t="shared" si="11"/>
        <v>94.51</v>
      </c>
      <c r="Q134" s="10" t="s">
        <v>8310</v>
      </c>
      <c r="R134" s="9" t="s">
        <v>8313</v>
      </c>
      <c r="S134" s="12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>
        <f t="shared" si="11"/>
        <v>0</v>
      </c>
      <c r="Q135" s="10" t="s">
        <v>8310</v>
      </c>
      <c r="R135" s="9" t="s">
        <v>8313</v>
      </c>
      <c r="S135" s="12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>
        <f t="shared" si="11"/>
        <v>0</v>
      </c>
      <c r="Q136" s="10" t="s">
        <v>8310</v>
      </c>
      <c r="R136" s="9" t="s">
        <v>8313</v>
      </c>
      <c r="S136" s="12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6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13</v>
      </c>
      <c r="P137">
        <f t="shared" si="11"/>
        <v>80.599999999999994</v>
      </c>
      <c r="Q137" s="10" t="s">
        <v>8310</v>
      </c>
      <c r="R137" s="9" t="s">
        <v>8313</v>
      </c>
      <c r="S137" s="12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6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>
        <f t="shared" si="11"/>
        <v>0</v>
      </c>
      <c r="Q138" s="10" t="s">
        <v>8310</v>
      </c>
      <c r="R138" s="9" t="s">
        <v>8313</v>
      </c>
      <c r="S138" s="12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6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>
        <f t="shared" si="11"/>
        <v>0</v>
      </c>
      <c r="Q139" s="10" t="s">
        <v>8310</v>
      </c>
      <c r="R139" s="9" t="s">
        <v>8313</v>
      </c>
      <c r="S139" s="12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6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</v>
      </c>
      <c r="P140">
        <f t="shared" si="11"/>
        <v>81.239999999999995</v>
      </c>
      <c r="Q140" s="10" t="s">
        <v>8310</v>
      </c>
      <c r="R140" s="9" t="s">
        <v>8313</v>
      </c>
      <c r="S140" s="12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100</v>
      </c>
      <c r="P141">
        <f t="shared" si="11"/>
        <v>500</v>
      </c>
      <c r="Q141" s="10" t="s">
        <v>8310</v>
      </c>
      <c r="R141" s="9" t="s">
        <v>8313</v>
      </c>
      <c r="S141" s="12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6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>
        <f t="shared" si="11"/>
        <v>0</v>
      </c>
      <c r="Q142" s="10" t="s">
        <v>8310</v>
      </c>
      <c r="R142" s="9" t="s">
        <v>8313</v>
      </c>
      <c r="S142" s="12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6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11</v>
      </c>
      <c r="P143">
        <f t="shared" si="11"/>
        <v>46.18</v>
      </c>
      <c r="Q143" s="10" t="s">
        <v>8310</v>
      </c>
      <c r="R143" s="9" t="s">
        <v>8313</v>
      </c>
      <c r="S143" s="12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6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0</v>
      </c>
      <c r="P144">
        <f t="shared" si="11"/>
        <v>10</v>
      </c>
      <c r="Q144" s="10" t="s">
        <v>8310</v>
      </c>
      <c r="R144" s="9" t="s">
        <v>8313</v>
      </c>
      <c r="S144" s="12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6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>
        <f t="shared" si="11"/>
        <v>0</v>
      </c>
      <c r="Q145" s="10" t="s">
        <v>8310</v>
      </c>
      <c r="R145" s="9" t="s">
        <v>8313</v>
      </c>
      <c r="S145" s="12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6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28.000000000000004</v>
      </c>
      <c r="P146">
        <f t="shared" si="11"/>
        <v>55.95</v>
      </c>
      <c r="Q146" s="10" t="s">
        <v>8310</v>
      </c>
      <c r="R146" s="9" t="s">
        <v>8313</v>
      </c>
      <c r="S146" s="12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6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8</v>
      </c>
      <c r="P147">
        <f t="shared" si="11"/>
        <v>37.56</v>
      </c>
      <c r="Q147" s="10" t="s">
        <v>8310</v>
      </c>
      <c r="R147" s="9" t="s">
        <v>8313</v>
      </c>
      <c r="S147" s="12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6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1</v>
      </c>
      <c r="P148">
        <f t="shared" si="11"/>
        <v>38.33</v>
      </c>
      <c r="Q148" s="10" t="s">
        <v>8310</v>
      </c>
      <c r="R148" s="9" t="s">
        <v>8313</v>
      </c>
      <c r="S148" s="12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>
        <f t="shared" si="11"/>
        <v>0</v>
      </c>
      <c r="Q149" s="10" t="s">
        <v>8310</v>
      </c>
      <c r="R149" s="9" t="s">
        <v>8313</v>
      </c>
      <c r="S149" s="12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6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0</v>
      </c>
      <c r="P150">
        <f t="shared" si="11"/>
        <v>20</v>
      </c>
      <c r="Q150" s="10" t="s">
        <v>8310</v>
      </c>
      <c r="R150" s="9" t="s">
        <v>8313</v>
      </c>
      <c r="S150" s="12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6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1</v>
      </c>
      <c r="P151">
        <f t="shared" si="11"/>
        <v>15.33</v>
      </c>
      <c r="Q151" s="10" t="s">
        <v>8310</v>
      </c>
      <c r="R151" s="9" t="s">
        <v>8313</v>
      </c>
      <c r="S151" s="12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6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23</v>
      </c>
      <c r="P152">
        <f t="shared" si="11"/>
        <v>449.43</v>
      </c>
      <c r="Q152" s="10" t="s">
        <v>8310</v>
      </c>
      <c r="R152" s="9" t="s">
        <v>8313</v>
      </c>
      <c r="S152" s="12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6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0</v>
      </c>
      <c r="P153">
        <f t="shared" si="11"/>
        <v>28</v>
      </c>
      <c r="Q153" s="10" t="s">
        <v>8310</v>
      </c>
      <c r="R153" s="9" t="s">
        <v>8313</v>
      </c>
      <c r="S153" s="12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0</v>
      </c>
      <c r="P154">
        <f t="shared" si="11"/>
        <v>15</v>
      </c>
      <c r="Q154" s="10" t="s">
        <v>8310</v>
      </c>
      <c r="R154" s="9" t="s">
        <v>8313</v>
      </c>
      <c r="S154" s="12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6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1</v>
      </c>
      <c r="P155">
        <f t="shared" si="11"/>
        <v>35.9</v>
      </c>
      <c r="Q155" s="10" t="s">
        <v>8310</v>
      </c>
      <c r="R155" s="9" t="s">
        <v>8313</v>
      </c>
      <c r="S155" s="12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3</v>
      </c>
      <c r="P156">
        <f t="shared" si="11"/>
        <v>13.33</v>
      </c>
      <c r="Q156" s="10" t="s">
        <v>8310</v>
      </c>
      <c r="R156" s="9" t="s">
        <v>8313</v>
      </c>
      <c r="S156" s="12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0</v>
      </c>
      <c r="P157">
        <f t="shared" si="11"/>
        <v>20.25</v>
      </c>
      <c r="Q157" s="10" t="s">
        <v>8310</v>
      </c>
      <c r="R157" s="9" t="s">
        <v>8313</v>
      </c>
      <c r="S157" s="12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6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</v>
      </c>
      <c r="P158">
        <f t="shared" si="11"/>
        <v>119</v>
      </c>
      <c r="Q158" s="10" t="s">
        <v>8310</v>
      </c>
      <c r="R158" s="9" t="s">
        <v>8313</v>
      </c>
      <c r="S158" s="12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6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0</v>
      </c>
      <c r="P159">
        <f t="shared" si="11"/>
        <v>4</v>
      </c>
      <c r="Q159" s="10" t="s">
        <v>8310</v>
      </c>
      <c r="R159" s="9" t="s">
        <v>8313</v>
      </c>
      <c r="S159" s="12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6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>
        <f t="shared" si="11"/>
        <v>0</v>
      </c>
      <c r="Q160" s="10" t="s">
        <v>8310</v>
      </c>
      <c r="R160" s="9" t="s">
        <v>8313</v>
      </c>
      <c r="S160" s="12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6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0</v>
      </c>
      <c r="P161">
        <f t="shared" si="11"/>
        <v>10</v>
      </c>
      <c r="Q161" s="10" t="s">
        <v>8310</v>
      </c>
      <c r="R161" s="9" t="s">
        <v>8313</v>
      </c>
      <c r="S161" s="12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6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>
        <f t="shared" si="11"/>
        <v>0</v>
      </c>
      <c r="Q162" s="10" t="s">
        <v>8310</v>
      </c>
      <c r="R162" s="9" t="s">
        <v>8314</v>
      </c>
      <c r="S162" s="12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6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0</v>
      </c>
      <c r="P163">
        <f t="shared" si="11"/>
        <v>5</v>
      </c>
      <c r="Q163" s="10" t="s">
        <v>8310</v>
      </c>
      <c r="R163" s="9" t="s">
        <v>8314</v>
      </c>
      <c r="S163" s="12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6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16</v>
      </c>
      <c r="P164">
        <f t="shared" si="11"/>
        <v>43.5</v>
      </c>
      <c r="Q164" s="10" t="s">
        <v>8310</v>
      </c>
      <c r="R164" s="9" t="s">
        <v>8314</v>
      </c>
      <c r="S164" s="12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>
        <f t="shared" si="11"/>
        <v>0</v>
      </c>
      <c r="Q165" s="10" t="s">
        <v>8310</v>
      </c>
      <c r="R165" s="9" t="s">
        <v>8314</v>
      </c>
      <c r="S165" s="12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6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1</v>
      </c>
      <c r="P166">
        <f t="shared" si="11"/>
        <v>91.43</v>
      </c>
      <c r="Q166" s="10" t="s">
        <v>8310</v>
      </c>
      <c r="R166" s="9" t="s">
        <v>8314</v>
      </c>
      <c r="S166" s="12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>
        <f t="shared" si="11"/>
        <v>0</v>
      </c>
      <c r="Q167" s="10" t="s">
        <v>8310</v>
      </c>
      <c r="R167" s="9" t="s">
        <v>8314</v>
      </c>
      <c r="S167" s="12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6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60</v>
      </c>
      <c r="P168">
        <f t="shared" si="11"/>
        <v>3000</v>
      </c>
      <c r="Q168" s="10" t="s">
        <v>8310</v>
      </c>
      <c r="R168" s="9" t="s">
        <v>8314</v>
      </c>
      <c r="S168" s="12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6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0</v>
      </c>
      <c r="P169">
        <f t="shared" si="11"/>
        <v>5.5</v>
      </c>
      <c r="Q169" s="10" t="s">
        <v>8310</v>
      </c>
      <c r="R169" s="9" t="s">
        <v>8314</v>
      </c>
      <c r="S169" s="12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6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</v>
      </c>
      <c r="P170">
        <f t="shared" si="11"/>
        <v>108.33</v>
      </c>
      <c r="Q170" s="10" t="s">
        <v>8310</v>
      </c>
      <c r="R170" s="9" t="s">
        <v>8314</v>
      </c>
      <c r="S170" s="12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6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22</v>
      </c>
      <c r="P171">
        <f t="shared" si="11"/>
        <v>56</v>
      </c>
      <c r="Q171" s="10" t="s">
        <v>8310</v>
      </c>
      <c r="R171" s="9" t="s">
        <v>8314</v>
      </c>
      <c r="S171" s="12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6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</v>
      </c>
      <c r="P172">
        <f t="shared" si="11"/>
        <v>32.5</v>
      </c>
      <c r="Q172" s="10" t="s">
        <v>8310</v>
      </c>
      <c r="R172" s="9" t="s">
        <v>8314</v>
      </c>
      <c r="S172" s="12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6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0</v>
      </c>
      <c r="P173">
        <f t="shared" si="11"/>
        <v>1</v>
      </c>
      <c r="Q173" s="10" t="s">
        <v>8310</v>
      </c>
      <c r="R173" s="9" t="s">
        <v>8314</v>
      </c>
      <c r="S173" s="12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6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>
        <f t="shared" si="11"/>
        <v>0</v>
      </c>
      <c r="Q174" s="10" t="s">
        <v>8310</v>
      </c>
      <c r="R174" s="9" t="s">
        <v>8314</v>
      </c>
      <c r="S174" s="12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6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>
        <f t="shared" si="11"/>
        <v>0</v>
      </c>
      <c r="Q175" s="10" t="s">
        <v>8310</v>
      </c>
      <c r="R175" s="9" t="s">
        <v>8314</v>
      </c>
      <c r="S175" s="12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6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>
        <f t="shared" si="11"/>
        <v>0</v>
      </c>
      <c r="Q176" s="10" t="s">
        <v>8310</v>
      </c>
      <c r="R176" s="9" t="s">
        <v>8314</v>
      </c>
      <c r="S176" s="12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6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</v>
      </c>
      <c r="P177">
        <f t="shared" si="11"/>
        <v>49.88</v>
      </c>
      <c r="Q177" s="10" t="s">
        <v>8310</v>
      </c>
      <c r="R177" s="9" t="s">
        <v>8314</v>
      </c>
      <c r="S177" s="12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6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>
        <f t="shared" si="11"/>
        <v>0</v>
      </c>
      <c r="Q178" s="10" t="s">
        <v>8310</v>
      </c>
      <c r="R178" s="9" t="s">
        <v>8314</v>
      </c>
      <c r="S178" s="12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40</v>
      </c>
      <c r="P179">
        <f t="shared" si="11"/>
        <v>25.71</v>
      </c>
      <c r="Q179" s="10" t="s">
        <v>8310</v>
      </c>
      <c r="R179" s="9" t="s">
        <v>8314</v>
      </c>
      <c r="S179" s="12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>
        <f t="shared" si="11"/>
        <v>0</v>
      </c>
      <c r="Q180" s="10" t="s">
        <v>8310</v>
      </c>
      <c r="R180" s="9" t="s">
        <v>8314</v>
      </c>
      <c r="S180" s="12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20</v>
      </c>
      <c r="P181">
        <f t="shared" si="11"/>
        <v>100</v>
      </c>
      <c r="Q181" s="10" t="s">
        <v>8310</v>
      </c>
      <c r="R181" s="9" t="s">
        <v>8314</v>
      </c>
      <c r="S181" s="12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6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33</v>
      </c>
      <c r="P182">
        <f t="shared" si="11"/>
        <v>30.85</v>
      </c>
      <c r="Q182" s="10" t="s">
        <v>8310</v>
      </c>
      <c r="R182" s="9" t="s">
        <v>8314</v>
      </c>
      <c r="S182" s="12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6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21</v>
      </c>
      <c r="P183">
        <f t="shared" si="11"/>
        <v>180.5</v>
      </c>
      <c r="Q183" s="10" t="s">
        <v>8310</v>
      </c>
      <c r="R183" s="9" t="s">
        <v>8314</v>
      </c>
      <c r="S183" s="12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6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>
        <f t="shared" si="11"/>
        <v>0</v>
      </c>
      <c r="Q184" s="10" t="s">
        <v>8310</v>
      </c>
      <c r="R184" s="9" t="s">
        <v>8314</v>
      </c>
      <c r="S184" s="12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36</v>
      </c>
      <c r="P185">
        <f t="shared" si="11"/>
        <v>373.5</v>
      </c>
      <c r="Q185" s="10" t="s">
        <v>8310</v>
      </c>
      <c r="R185" s="9" t="s">
        <v>8314</v>
      </c>
      <c r="S185" s="12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6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</v>
      </c>
      <c r="P186">
        <f t="shared" si="11"/>
        <v>25.5</v>
      </c>
      <c r="Q186" s="10" t="s">
        <v>8310</v>
      </c>
      <c r="R186" s="9" t="s">
        <v>8314</v>
      </c>
      <c r="S186" s="12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6</v>
      </c>
      <c r="P187">
        <f t="shared" si="11"/>
        <v>220</v>
      </c>
      <c r="Q187" s="10" t="s">
        <v>8310</v>
      </c>
      <c r="R187" s="9" t="s">
        <v>8314</v>
      </c>
      <c r="S187" s="12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6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>
        <f t="shared" si="11"/>
        <v>0</v>
      </c>
      <c r="Q188" s="10" t="s">
        <v>8310</v>
      </c>
      <c r="R188" s="9" t="s">
        <v>8314</v>
      </c>
      <c r="S188" s="12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16</v>
      </c>
      <c r="P189">
        <f t="shared" si="11"/>
        <v>160</v>
      </c>
      <c r="Q189" s="10" t="s">
        <v>8310</v>
      </c>
      <c r="R189" s="9" t="s">
        <v>8314</v>
      </c>
      <c r="S189" s="12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6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>
        <f t="shared" si="11"/>
        <v>0</v>
      </c>
      <c r="Q190" s="10" t="s">
        <v>8310</v>
      </c>
      <c r="R190" s="9" t="s">
        <v>8314</v>
      </c>
      <c r="S190" s="12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6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0</v>
      </c>
      <c r="P191">
        <f t="shared" si="11"/>
        <v>69</v>
      </c>
      <c r="Q191" s="10" t="s">
        <v>8310</v>
      </c>
      <c r="R191" s="9" t="s">
        <v>8314</v>
      </c>
      <c r="S191" s="12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0</v>
      </c>
      <c r="P192">
        <f t="shared" si="11"/>
        <v>50</v>
      </c>
      <c r="Q192" s="10" t="s">
        <v>8310</v>
      </c>
      <c r="R192" s="9" t="s">
        <v>8314</v>
      </c>
      <c r="S192" s="12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6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5</v>
      </c>
      <c r="P193">
        <f t="shared" si="11"/>
        <v>83.33</v>
      </c>
      <c r="Q193" s="10" t="s">
        <v>8310</v>
      </c>
      <c r="R193" s="9" t="s">
        <v>8314</v>
      </c>
      <c r="S193" s="12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6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0</v>
      </c>
      <c r="P194">
        <f t="shared" si="11"/>
        <v>5.67</v>
      </c>
      <c r="Q194" s="10" t="s">
        <v>8310</v>
      </c>
      <c r="R194" s="9" t="s">
        <v>8314</v>
      </c>
      <c r="S194" s="12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6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ROUND(E:E/D:D,2)*100</f>
        <v>0</v>
      </c>
      <c r="P195">
        <f t="shared" ref="P195:P258" si="16">IF(L:L=0,0,ROUND(E:E/$L:$L,2))</f>
        <v>0</v>
      </c>
      <c r="Q195" s="10" t="s">
        <v>8310</v>
      </c>
      <c r="R195" s="9" t="s">
        <v>8314</v>
      </c>
      <c r="S195" s="12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6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0</v>
      </c>
      <c r="P196">
        <f t="shared" si="16"/>
        <v>1</v>
      </c>
      <c r="Q196" s="10" t="s">
        <v>8310</v>
      </c>
      <c r="R196" s="9" t="s">
        <v>8314</v>
      </c>
      <c r="S196" s="12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6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>
        <f t="shared" si="16"/>
        <v>0</v>
      </c>
      <c r="Q197" s="10" t="s">
        <v>8310</v>
      </c>
      <c r="R197" s="9" t="s">
        <v>8314</v>
      </c>
      <c r="S197" s="12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6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42</v>
      </c>
      <c r="P198">
        <f t="shared" si="16"/>
        <v>77.11</v>
      </c>
      <c r="Q198" s="10" t="s">
        <v>8310</v>
      </c>
      <c r="R198" s="9" t="s">
        <v>8314</v>
      </c>
      <c r="S198" s="12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6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10</v>
      </c>
      <c r="P199">
        <f t="shared" si="16"/>
        <v>32.75</v>
      </c>
      <c r="Q199" s="10" t="s">
        <v>8310</v>
      </c>
      <c r="R199" s="9" t="s">
        <v>8314</v>
      </c>
      <c r="S199" s="12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6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</v>
      </c>
      <c r="P200">
        <f t="shared" si="16"/>
        <v>46.5</v>
      </c>
      <c r="Q200" s="10" t="s">
        <v>8310</v>
      </c>
      <c r="R200" s="9" t="s">
        <v>8314</v>
      </c>
      <c r="S200" s="12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6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>
        <f t="shared" si="16"/>
        <v>0</v>
      </c>
      <c r="Q201" s="10" t="s">
        <v>8310</v>
      </c>
      <c r="R201" s="9" t="s">
        <v>8314</v>
      </c>
      <c r="S201" s="12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26</v>
      </c>
      <c r="P202">
        <f t="shared" si="16"/>
        <v>87.31</v>
      </c>
      <c r="Q202" s="10" t="s">
        <v>8310</v>
      </c>
      <c r="R202" s="9" t="s">
        <v>8314</v>
      </c>
      <c r="S202" s="12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6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57.999999999999993</v>
      </c>
      <c r="P203">
        <f t="shared" si="16"/>
        <v>54.29</v>
      </c>
      <c r="Q203" s="10" t="s">
        <v>8310</v>
      </c>
      <c r="R203" s="9" t="s">
        <v>8314</v>
      </c>
      <c r="S203" s="12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>
        <f t="shared" si="16"/>
        <v>0</v>
      </c>
      <c r="Q204" s="10" t="s">
        <v>8310</v>
      </c>
      <c r="R204" s="9" t="s">
        <v>8314</v>
      </c>
      <c r="S204" s="12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6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30</v>
      </c>
      <c r="P205">
        <f t="shared" si="16"/>
        <v>93.25</v>
      </c>
      <c r="Q205" s="10" t="s">
        <v>8310</v>
      </c>
      <c r="R205" s="9" t="s">
        <v>8314</v>
      </c>
      <c r="S205" s="12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6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51</v>
      </c>
      <c r="P206">
        <f t="shared" si="16"/>
        <v>117.68</v>
      </c>
      <c r="Q206" s="10" t="s">
        <v>8310</v>
      </c>
      <c r="R206" s="9" t="s">
        <v>8314</v>
      </c>
      <c r="S206" s="12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6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16</v>
      </c>
      <c r="P207">
        <f t="shared" si="16"/>
        <v>76.47</v>
      </c>
      <c r="Q207" s="10" t="s">
        <v>8310</v>
      </c>
      <c r="R207" s="9" t="s">
        <v>8314</v>
      </c>
      <c r="S207" s="12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6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>
        <f t="shared" si="16"/>
        <v>0</v>
      </c>
      <c r="Q208" s="10" t="s">
        <v>8310</v>
      </c>
      <c r="R208" s="9" t="s">
        <v>8314</v>
      </c>
      <c r="S208" s="12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6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15</v>
      </c>
      <c r="P209">
        <f t="shared" si="16"/>
        <v>163.85</v>
      </c>
      <c r="Q209" s="10" t="s">
        <v>8310</v>
      </c>
      <c r="R209" s="9" t="s">
        <v>8314</v>
      </c>
      <c r="S209" s="12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6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>
        <f t="shared" si="16"/>
        <v>0</v>
      </c>
      <c r="Q210" s="10" t="s">
        <v>8310</v>
      </c>
      <c r="R210" s="9" t="s">
        <v>8314</v>
      </c>
      <c r="S210" s="12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6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>
        <f t="shared" si="16"/>
        <v>0</v>
      </c>
      <c r="Q211" s="10" t="s">
        <v>8310</v>
      </c>
      <c r="R211" s="9" t="s">
        <v>8314</v>
      </c>
      <c r="S211" s="12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6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25</v>
      </c>
      <c r="P212">
        <f t="shared" si="16"/>
        <v>91.82</v>
      </c>
      <c r="Q212" s="10" t="s">
        <v>8310</v>
      </c>
      <c r="R212" s="9" t="s">
        <v>8314</v>
      </c>
      <c r="S212" s="12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6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45</v>
      </c>
      <c r="P213">
        <f t="shared" si="16"/>
        <v>185.83</v>
      </c>
      <c r="Q213" s="10" t="s">
        <v>8310</v>
      </c>
      <c r="R213" s="9" t="s">
        <v>8314</v>
      </c>
      <c r="S213" s="12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0</v>
      </c>
      <c r="P214">
        <f t="shared" si="16"/>
        <v>1</v>
      </c>
      <c r="Q214" s="10" t="s">
        <v>8310</v>
      </c>
      <c r="R214" s="9" t="s">
        <v>8314</v>
      </c>
      <c r="S214" s="12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3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0</v>
      </c>
      <c r="P215">
        <f t="shared" si="16"/>
        <v>20</v>
      </c>
      <c r="Q215" s="10" t="s">
        <v>8310</v>
      </c>
      <c r="R215" s="9" t="s">
        <v>8314</v>
      </c>
      <c r="S215" s="12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6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0</v>
      </c>
      <c r="P216">
        <f t="shared" si="16"/>
        <v>1</v>
      </c>
      <c r="Q216" s="10" t="s">
        <v>8310</v>
      </c>
      <c r="R216" s="9" t="s">
        <v>8314</v>
      </c>
      <c r="S216" s="12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6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0</v>
      </c>
      <c r="P217">
        <f t="shared" si="16"/>
        <v>10</v>
      </c>
      <c r="Q217" s="10" t="s">
        <v>8310</v>
      </c>
      <c r="R217" s="9" t="s">
        <v>8314</v>
      </c>
      <c r="S217" s="12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6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56.000000000000007</v>
      </c>
      <c r="P218">
        <f t="shared" si="16"/>
        <v>331.54</v>
      </c>
      <c r="Q218" s="10" t="s">
        <v>8310</v>
      </c>
      <c r="R218" s="9" t="s">
        <v>8314</v>
      </c>
      <c r="S218" s="12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12</v>
      </c>
      <c r="P219">
        <f t="shared" si="16"/>
        <v>314.29000000000002</v>
      </c>
      <c r="Q219" s="10" t="s">
        <v>8310</v>
      </c>
      <c r="R219" s="9" t="s">
        <v>8314</v>
      </c>
      <c r="S219" s="12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6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2</v>
      </c>
      <c r="P220">
        <f t="shared" si="16"/>
        <v>100</v>
      </c>
      <c r="Q220" s="10" t="s">
        <v>8310</v>
      </c>
      <c r="R220" s="9" t="s">
        <v>8314</v>
      </c>
      <c r="S220" s="12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18</v>
      </c>
      <c r="P221">
        <f t="shared" si="16"/>
        <v>115.99</v>
      </c>
      <c r="Q221" s="10" t="s">
        <v>8310</v>
      </c>
      <c r="R221" s="9" t="s">
        <v>8314</v>
      </c>
      <c r="S221" s="12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6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1</v>
      </c>
      <c r="P222">
        <f t="shared" si="16"/>
        <v>120</v>
      </c>
      <c r="Q222" s="10" t="s">
        <v>8310</v>
      </c>
      <c r="R222" s="9" t="s">
        <v>8314</v>
      </c>
      <c r="S222" s="12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>
        <f t="shared" si="16"/>
        <v>0</v>
      </c>
      <c r="Q223" s="10" t="s">
        <v>8310</v>
      </c>
      <c r="R223" s="9" t="s">
        <v>8314</v>
      </c>
      <c r="S223" s="12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6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13</v>
      </c>
      <c r="P224">
        <f t="shared" si="16"/>
        <v>65</v>
      </c>
      <c r="Q224" s="10" t="s">
        <v>8310</v>
      </c>
      <c r="R224" s="9" t="s">
        <v>8314</v>
      </c>
      <c r="S224" s="12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6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>
        <f t="shared" si="16"/>
        <v>0</v>
      </c>
      <c r="Q225" s="10" t="s">
        <v>8310</v>
      </c>
      <c r="R225" s="9" t="s">
        <v>8314</v>
      </c>
      <c r="S225" s="12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6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>
        <f t="shared" si="16"/>
        <v>0</v>
      </c>
      <c r="Q226" s="10" t="s">
        <v>8310</v>
      </c>
      <c r="R226" s="9" t="s">
        <v>8314</v>
      </c>
      <c r="S226" s="12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6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>
        <f t="shared" si="16"/>
        <v>0</v>
      </c>
      <c r="Q227" s="10" t="s">
        <v>8310</v>
      </c>
      <c r="R227" s="9" t="s">
        <v>8314</v>
      </c>
      <c r="S227" s="12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1</v>
      </c>
      <c r="P228">
        <f t="shared" si="16"/>
        <v>125</v>
      </c>
      <c r="Q228" s="10" t="s">
        <v>8310</v>
      </c>
      <c r="R228" s="9" t="s">
        <v>8314</v>
      </c>
      <c r="S228" s="12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6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>
        <f t="shared" si="16"/>
        <v>0</v>
      </c>
      <c r="Q229" s="10" t="s">
        <v>8310</v>
      </c>
      <c r="R229" s="9" t="s">
        <v>8314</v>
      </c>
      <c r="S229" s="12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>
        <f t="shared" si="16"/>
        <v>0</v>
      </c>
      <c r="Q230" s="10" t="s">
        <v>8310</v>
      </c>
      <c r="R230" s="9" t="s">
        <v>8314</v>
      </c>
      <c r="S230" s="12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6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>
        <f t="shared" si="16"/>
        <v>0</v>
      </c>
      <c r="Q231" s="10" t="s">
        <v>8310</v>
      </c>
      <c r="R231" s="9" t="s">
        <v>8314</v>
      </c>
      <c r="S231" s="12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6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0</v>
      </c>
      <c r="P232">
        <f t="shared" si="16"/>
        <v>30</v>
      </c>
      <c r="Q232" s="10" t="s">
        <v>8310</v>
      </c>
      <c r="R232" s="9" t="s">
        <v>8314</v>
      </c>
      <c r="S232" s="12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6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>
        <f t="shared" si="16"/>
        <v>0</v>
      </c>
      <c r="Q233" s="10" t="s">
        <v>8310</v>
      </c>
      <c r="R233" s="9" t="s">
        <v>8314</v>
      </c>
      <c r="S233" s="12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6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3</v>
      </c>
      <c r="P234">
        <f t="shared" si="16"/>
        <v>15.71</v>
      </c>
      <c r="Q234" s="10" t="s">
        <v>8310</v>
      </c>
      <c r="R234" s="9" t="s">
        <v>8314</v>
      </c>
      <c r="S234" s="12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6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>
        <f t="shared" si="16"/>
        <v>0</v>
      </c>
      <c r="Q235" s="10" t="s">
        <v>8310</v>
      </c>
      <c r="R235" s="9" t="s">
        <v>8314</v>
      </c>
      <c r="S235" s="12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6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40</v>
      </c>
      <c r="P236">
        <f t="shared" si="16"/>
        <v>80.2</v>
      </c>
      <c r="Q236" s="10" t="s">
        <v>8310</v>
      </c>
      <c r="R236" s="9" t="s">
        <v>8314</v>
      </c>
      <c r="S236" s="12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>
        <f t="shared" si="16"/>
        <v>0</v>
      </c>
      <c r="Q237" s="10" t="s">
        <v>8310</v>
      </c>
      <c r="R237" s="9" t="s">
        <v>8314</v>
      </c>
      <c r="S237" s="12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6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>
        <f t="shared" si="16"/>
        <v>0</v>
      </c>
      <c r="Q238" s="10" t="s">
        <v>8310</v>
      </c>
      <c r="R238" s="9" t="s">
        <v>8314</v>
      </c>
      <c r="S238" s="12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0</v>
      </c>
      <c r="P239">
        <f t="shared" si="16"/>
        <v>50</v>
      </c>
      <c r="Q239" s="10" t="s">
        <v>8310</v>
      </c>
      <c r="R239" s="9" t="s">
        <v>8314</v>
      </c>
      <c r="S239" s="12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6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>
        <f t="shared" si="16"/>
        <v>0</v>
      </c>
      <c r="Q240" s="10" t="s">
        <v>8310</v>
      </c>
      <c r="R240" s="9" t="s">
        <v>8314</v>
      </c>
      <c r="S240" s="12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6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25</v>
      </c>
      <c r="P241">
        <f t="shared" si="16"/>
        <v>50</v>
      </c>
      <c r="Q241" s="10" t="s">
        <v>8310</v>
      </c>
      <c r="R241" s="9" t="s">
        <v>8314</v>
      </c>
      <c r="S241" s="12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6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108</v>
      </c>
      <c r="P242">
        <f t="shared" si="16"/>
        <v>117.85</v>
      </c>
      <c r="Q242" s="10" t="s">
        <v>8310</v>
      </c>
      <c r="R242" s="9" t="s">
        <v>8315</v>
      </c>
      <c r="S242" s="12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6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112.99999999999999</v>
      </c>
      <c r="P243">
        <f t="shared" si="16"/>
        <v>109.04</v>
      </c>
      <c r="Q243" s="10" t="s">
        <v>8310</v>
      </c>
      <c r="R243" s="9" t="s">
        <v>8315</v>
      </c>
      <c r="S243" s="12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6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112.99999999999999</v>
      </c>
      <c r="P244">
        <f t="shared" si="16"/>
        <v>73.02</v>
      </c>
      <c r="Q244" s="10" t="s">
        <v>8310</v>
      </c>
      <c r="R244" s="9" t="s">
        <v>8315</v>
      </c>
      <c r="S244" s="12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6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103</v>
      </c>
      <c r="P245">
        <f t="shared" si="16"/>
        <v>78.2</v>
      </c>
      <c r="Q245" s="10" t="s">
        <v>8310</v>
      </c>
      <c r="R245" s="9" t="s">
        <v>8315</v>
      </c>
      <c r="S245" s="12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6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113.99999999999999</v>
      </c>
      <c r="P246">
        <f t="shared" si="16"/>
        <v>47.4</v>
      </c>
      <c r="Q246" s="10" t="s">
        <v>8310</v>
      </c>
      <c r="R246" s="9" t="s">
        <v>8315</v>
      </c>
      <c r="S246" s="12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6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104</v>
      </c>
      <c r="P247">
        <f t="shared" si="16"/>
        <v>54.02</v>
      </c>
      <c r="Q247" s="10" t="s">
        <v>8310</v>
      </c>
      <c r="R247" s="9" t="s">
        <v>8315</v>
      </c>
      <c r="S247" s="12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6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305</v>
      </c>
      <c r="P248">
        <f t="shared" si="16"/>
        <v>68.489999999999995</v>
      </c>
      <c r="Q248" s="10" t="s">
        <v>8310</v>
      </c>
      <c r="R248" s="9" t="s">
        <v>8315</v>
      </c>
      <c r="S248" s="12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134</v>
      </c>
      <c r="P249">
        <f t="shared" si="16"/>
        <v>108.15</v>
      </c>
      <c r="Q249" s="10" t="s">
        <v>8310</v>
      </c>
      <c r="R249" s="9" t="s">
        <v>8315</v>
      </c>
      <c r="S249" s="12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6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101</v>
      </c>
      <c r="P250">
        <f t="shared" si="16"/>
        <v>589.95000000000005</v>
      </c>
      <c r="Q250" s="10" t="s">
        <v>8310</v>
      </c>
      <c r="R250" s="9" t="s">
        <v>8315</v>
      </c>
      <c r="S250" s="12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6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112.99999999999999</v>
      </c>
      <c r="P251">
        <f t="shared" si="16"/>
        <v>48.05</v>
      </c>
      <c r="Q251" s="10" t="s">
        <v>8310</v>
      </c>
      <c r="R251" s="9" t="s">
        <v>8315</v>
      </c>
      <c r="S251" s="12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6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106</v>
      </c>
      <c r="P252">
        <f t="shared" si="16"/>
        <v>72.48</v>
      </c>
      <c r="Q252" s="10" t="s">
        <v>8310</v>
      </c>
      <c r="R252" s="9" t="s">
        <v>8315</v>
      </c>
      <c r="S252" s="12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6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126</v>
      </c>
      <c r="P253">
        <f t="shared" si="16"/>
        <v>57.08</v>
      </c>
      <c r="Q253" s="10" t="s">
        <v>8310</v>
      </c>
      <c r="R253" s="9" t="s">
        <v>8315</v>
      </c>
      <c r="S253" s="12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6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185</v>
      </c>
      <c r="P254">
        <f t="shared" si="16"/>
        <v>85.44</v>
      </c>
      <c r="Q254" s="10" t="s">
        <v>8310</v>
      </c>
      <c r="R254" s="9" t="s">
        <v>8315</v>
      </c>
      <c r="S254" s="12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6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101</v>
      </c>
      <c r="P255">
        <f t="shared" si="16"/>
        <v>215.86</v>
      </c>
      <c r="Q255" s="10" t="s">
        <v>8310</v>
      </c>
      <c r="R255" s="9" t="s">
        <v>8315</v>
      </c>
      <c r="S255" s="12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6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117</v>
      </c>
      <c r="P256">
        <f t="shared" si="16"/>
        <v>89.39</v>
      </c>
      <c r="Q256" s="10" t="s">
        <v>8310</v>
      </c>
      <c r="R256" s="9" t="s">
        <v>8315</v>
      </c>
      <c r="S256" s="12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107</v>
      </c>
      <c r="P257">
        <f t="shared" si="16"/>
        <v>45.42</v>
      </c>
      <c r="Q257" s="10" t="s">
        <v>8310</v>
      </c>
      <c r="R257" s="9" t="s">
        <v>8315</v>
      </c>
      <c r="S257" s="12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6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139</v>
      </c>
      <c r="P258">
        <f t="shared" si="16"/>
        <v>65.760000000000005</v>
      </c>
      <c r="Q258" s="10" t="s">
        <v>8310</v>
      </c>
      <c r="R258" s="9" t="s">
        <v>8315</v>
      </c>
      <c r="S258" s="12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6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ROUND(E:E/D:D,2)*100</f>
        <v>107</v>
      </c>
      <c r="P259">
        <f t="shared" ref="P259:P322" si="21">IF(L:L=0,0,ROUND(E:E/$L:$L,2))</f>
        <v>66.7</v>
      </c>
      <c r="Q259" s="10" t="s">
        <v>8310</v>
      </c>
      <c r="R259" s="9" t="s">
        <v>8315</v>
      </c>
      <c r="S259" s="12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6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191</v>
      </c>
      <c r="P260">
        <f t="shared" si="21"/>
        <v>83.35</v>
      </c>
      <c r="Q260" s="10" t="s">
        <v>8310</v>
      </c>
      <c r="R260" s="9" t="s">
        <v>8315</v>
      </c>
      <c r="S260" s="12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6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132</v>
      </c>
      <c r="P261">
        <f t="shared" si="21"/>
        <v>105.05</v>
      </c>
      <c r="Q261" s="10" t="s">
        <v>8310</v>
      </c>
      <c r="R261" s="9" t="s">
        <v>8315</v>
      </c>
      <c r="S261" s="12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106</v>
      </c>
      <c r="P262">
        <f t="shared" si="21"/>
        <v>120.91</v>
      </c>
      <c r="Q262" s="10" t="s">
        <v>8310</v>
      </c>
      <c r="R262" s="9" t="s">
        <v>8315</v>
      </c>
      <c r="S262" s="12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107</v>
      </c>
      <c r="P263">
        <f t="shared" si="21"/>
        <v>97.64</v>
      </c>
      <c r="Q263" s="10" t="s">
        <v>8310</v>
      </c>
      <c r="R263" s="9" t="s">
        <v>8315</v>
      </c>
      <c r="S263" s="12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240</v>
      </c>
      <c r="P264">
        <f t="shared" si="21"/>
        <v>41.38</v>
      </c>
      <c r="Q264" s="10" t="s">
        <v>8310</v>
      </c>
      <c r="R264" s="9" t="s">
        <v>8315</v>
      </c>
      <c r="S264" s="12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118</v>
      </c>
      <c r="P265">
        <f t="shared" si="21"/>
        <v>30.65</v>
      </c>
      <c r="Q265" s="10" t="s">
        <v>8310</v>
      </c>
      <c r="R265" s="9" t="s">
        <v>8315</v>
      </c>
      <c r="S265" s="12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118</v>
      </c>
      <c r="P266">
        <f t="shared" si="21"/>
        <v>64.95</v>
      </c>
      <c r="Q266" s="10" t="s">
        <v>8310</v>
      </c>
      <c r="R266" s="9" t="s">
        <v>8315</v>
      </c>
      <c r="S266" s="12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46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111.00000000000001</v>
      </c>
      <c r="P267">
        <f t="shared" si="21"/>
        <v>95.78</v>
      </c>
      <c r="Q267" s="10" t="s">
        <v>8310</v>
      </c>
      <c r="R267" s="9" t="s">
        <v>8315</v>
      </c>
      <c r="S267" s="12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6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146</v>
      </c>
      <c r="P268">
        <f t="shared" si="21"/>
        <v>40.42</v>
      </c>
      <c r="Q268" s="10" t="s">
        <v>8310</v>
      </c>
      <c r="R268" s="9" t="s">
        <v>8315</v>
      </c>
      <c r="S268" s="12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6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132</v>
      </c>
      <c r="P269">
        <f t="shared" si="21"/>
        <v>78.58</v>
      </c>
      <c r="Q269" s="10" t="s">
        <v>8310</v>
      </c>
      <c r="R269" s="9" t="s">
        <v>8315</v>
      </c>
      <c r="S269" s="12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6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111.00000000000001</v>
      </c>
      <c r="P270">
        <f t="shared" si="21"/>
        <v>50.18</v>
      </c>
      <c r="Q270" s="10" t="s">
        <v>8310</v>
      </c>
      <c r="R270" s="9" t="s">
        <v>8315</v>
      </c>
      <c r="S270" s="12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6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147</v>
      </c>
      <c r="P271">
        <f t="shared" si="21"/>
        <v>92.25</v>
      </c>
      <c r="Q271" s="10" t="s">
        <v>8310</v>
      </c>
      <c r="R271" s="9" t="s">
        <v>8315</v>
      </c>
      <c r="S271" s="12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6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153</v>
      </c>
      <c r="P272">
        <f t="shared" si="21"/>
        <v>57.54</v>
      </c>
      <c r="Q272" s="10" t="s">
        <v>8310</v>
      </c>
      <c r="R272" s="9" t="s">
        <v>8315</v>
      </c>
      <c r="S272" s="12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6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105</v>
      </c>
      <c r="P273">
        <f t="shared" si="21"/>
        <v>109.42</v>
      </c>
      <c r="Q273" s="10" t="s">
        <v>8310</v>
      </c>
      <c r="R273" s="9" t="s">
        <v>8315</v>
      </c>
      <c r="S273" s="12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6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177</v>
      </c>
      <c r="P274">
        <f t="shared" si="21"/>
        <v>81.89</v>
      </c>
      <c r="Q274" s="10" t="s">
        <v>8310</v>
      </c>
      <c r="R274" s="9" t="s">
        <v>8315</v>
      </c>
      <c r="S274" s="12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6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108</v>
      </c>
      <c r="P275">
        <f t="shared" si="21"/>
        <v>45.67</v>
      </c>
      <c r="Q275" s="10" t="s">
        <v>8310</v>
      </c>
      <c r="R275" s="9" t="s">
        <v>8315</v>
      </c>
      <c r="S275" s="12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6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156</v>
      </c>
      <c r="P276">
        <f t="shared" si="21"/>
        <v>55.22</v>
      </c>
      <c r="Q276" s="10" t="s">
        <v>8310</v>
      </c>
      <c r="R276" s="9" t="s">
        <v>8315</v>
      </c>
      <c r="S276" s="12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6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108</v>
      </c>
      <c r="P277">
        <f t="shared" si="21"/>
        <v>65.3</v>
      </c>
      <c r="Q277" s="10" t="s">
        <v>8310</v>
      </c>
      <c r="R277" s="9" t="s">
        <v>8315</v>
      </c>
      <c r="S277" s="12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6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148</v>
      </c>
      <c r="P278">
        <f t="shared" si="21"/>
        <v>95.23</v>
      </c>
      <c r="Q278" s="10" t="s">
        <v>8310</v>
      </c>
      <c r="R278" s="9" t="s">
        <v>8315</v>
      </c>
      <c r="S278" s="12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6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110.00000000000001</v>
      </c>
      <c r="P279">
        <f t="shared" si="21"/>
        <v>75.44</v>
      </c>
      <c r="Q279" s="10" t="s">
        <v>8310</v>
      </c>
      <c r="R279" s="9" t="s">
        <v>8315</v>
      </c>
      <c r="S279" s="12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150</v>
      </c>
      <c r="P280">
        <f t="shared" si="21"/>
        <v>97.82</v>
      </c>
      <c r="Q280" s="10" t="s">
        <v>8310</v>
      </c>
      <c r="R280" s="9" t="s">
        <v>8315</v>
      </c>
      <c r="S280" s="12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6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157</v>
      </c>
      <c r="P281">
        <f t="shared" si="21"/>
        <v>87.69</v>
      </c>
      <c r="Q281" s="10" t="s">
        <v>8310</v>
      </c>
      <c r="R281" s="9" t="s">
        <v>8315</v>
      </c>
      <c r="S281" s="12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6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156</v>
      </c>
      <c r="P282">
        <f t="shared" si="21"/>
        <v>54.75</v>
      </c>
      <c r="Q282" s="10" t="s">
        <v>8310</v>
      </c>
      <c r="R282" s="9" t="s">
        <v>8315</v>
      </c>
      <c r="S282" s="12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6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121</v>
      </c>
      <c r="P283">
        <f t="shared" si="21"/>
        <v>83.95</v>
      </c>
      <c r="Q283" s="10" t="s">
        <v>8310</v>
      </c>
      <c r="R283" s="9" t="s">
        <v>8315</v>
      </c>
      <c r="S283" s="12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6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101</v>
      </c>
      <c r="P284">
        <f t="shared" si="21"/>
        <v>254.39</v>
      </c>
      <c r="Q284" s="10" t="s">
        <v>8310</v>
      </c>
      <c r="R284" s="9" t="s">
        <v>8315</v>
      </c>
      <c r="S284" s="12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113.99999999999999</v>
      </c>
      <c r="P285">
        <f t="shared" si="21"/>
        <v>101.83</v>
      </c>
      <c r="Q285" s="10" t="s">
        <v>8310</v>
      </c>
      <c r="R285" s="9" t="s">
        <v>8315</v>
      </c>
      <c r="S285" s="12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6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105</v>
      </c>
      <c r="P286">
        <f t="shared" si="21"/>
        <v>55.07</v>
      </c>
      <c r="Q286" s="10" t="s">
        <v>8310</v>
      </c>
      <c r="R286" s="9" t="s">
        <v>8315</v>
      </c>
      <c r="S286" s="12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6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229</v>
      </c>
      <c r="P287">
        <f t="shared" si="21"/>
        <v>56.9</v>
      </c>
      <c r="Q287" s="10" t="s">
        <v>8310</v>
      </c>
      <c r="R287" s="9" t="s">
        <v>8315</v>
      </c>
      <c r="S287" s="12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6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109.00000000000001</v>
      </c>
      <c r="P288">
        <f t="shared" si="21"/>
        <v>121.28</v>
      </c>
      <c r="Q288" s="10" t="s">
        <v>8310</v>
      </c>
      <c r="R288" s="9" t="s">
        <v>8315</v>
      </c>
      <c r="S288" s="12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176</v>
      </c>
      <c r="P289">
        <f t="shared" si="21"/>
        <v>91.19</v>
      </c>
      <c r="Q289" s="10" t="s">
        <v>8310</v>
      </c>
      <c r="R289" s="9" t="s">
        <v>8315</v>
      </c>
      <c r="S289" s="12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6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103</v>
      </c>
      <c r="P290">
        <f t="shared" si="21"/>
        <v>115.45</v>
      </c>
      <c r="Q290" s="10" t="s">
        <v>8310</v>
      </c>
      <c r="R290" s="9" t="s">
        <v>8315</v>
      </c>
      <c r="S290" s="12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6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105</v>
      </c>
      <c r="P291">
        <f t="shared" si="21"/>
        <v>67.77</v>
      </c>
      <c r="Q291" s="10" t="s">
        <v>8310</v>
      </c>
      <c r="R291" s="9" t="s">
        <v>8315</v>
      </c>
      <c r="S291" s="12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107</v>
      </c>
      <c r="P292">
        <f t="shared" si="21"/>
        <v>28.58</v>
      </c>
      <c r="Q292" s="10" t="s">
        <v>8310</v>
      </c>
      <c r="R292" s="9" t="s">
        <v>8315</v>
      </c>
      <c r="S292" s="12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6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120</v>
      </c>
      <c r="P293">
        <f t="shared" si="21"/>
        <v>46.88</v>
      </c>
      <c r="Q293" s="10" t="s">
        <v>8310</v>
      </c>
      <c r="R293" s="9" t="s">
        <v>8315</v>
      </c>
      <c r="S293" s="12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6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102</v>
      </c>
      <c r="P294">
        <f t="shared" si="21"/>
        <v>154.41999999999999</v>
      </c>
      <c r="Q294" s="10" t="s">
        <v>8310</v>
      </c>
      <c r="R294" s="9" t="s">
        <v>8315</v>
      </c>
      <c r="S294" s="12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6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101</v>
      </c>
      <c r="P295">
        <f t="shared" si="21"/>
        <v>201.22</v>
      </c>
      <c r="Q295" s="10" t="s">
        <v>8310</v>
      </c>
      <c r="R295" s="9" t="s">
        <v>8315</v>
      </c>
      <c r="S295" s="12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6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100</v>
      </c>
      <c r="P296">
        <f t="shared" si="21"/>
        <v>100</v>
      </c>
      <c r="Q296" s="10" t="s">
        <v>8310</v>
      </c>
      <c r="R296" s="9" t="s">
        <v>8315</v>
      </c>
      <c r="S296" s="12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6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133</v>
      </c>
      <c r="P297">
        <f t="shared" si="21"/>
        <v>100.08</v>
      </c>
      <c r="Q297" s="10" t="s">
        <v>8310</v>
      </c>
      <c r="R297" s="9" t="s">
        <v>8315</v>
      </c>
      <c r="S297" s="12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6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119</v>
      </c>
      <c r="P298">
        <f t="shared" si="21"/>
        <v>230.09</v>
      </c>
      <c r="Q298" s="10" t="s">
        <v>8310</v>
      </c>
      <c r="R298" s="9" t="s">
        <v>8315</v>
      </c>
      <c r="S298" s="12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6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101</v>
      </c>
      <c r="P299">
        <f t="shared" si="21"/>
        <v>141.75</v>
      </c>
      <c r="Q299" s="10" t="s">
        <v>8310</v>
      </c>
      <c r="R299" s="9" t="s">
        <v>8315</v>
      </c>
      <c r="S299" s="12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109.00000000000001</v>
      </c>
      <c r="P300">
        <f t="shared" si="21"/>
        <v>56.34</v>
      </c>
      <c r="Q300" s="10" t="s">
        <v>8310</v>
      </c>
      <c r="R300" s="9" t="s">
        <v>8315</v>
      </c>
      <c r="S300" s="12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6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179</v>
      </c>
      <c r="P301">
        <f t="shared" si="21"/>
        <v>73.34</v>
      </c>
      <c r="Q301" s="10" t="s">
        <v>8310</v>
      </c>
      <c r="R301" s="9" t="s">
        <v>8315</v>
      </c>
      <c r="S301" s="12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6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102</v>
      </c>
      <c r="P302">
        <f t="shared" si="21"/>
        <v>85.34</v>
      </c>
      <c r="Q302" s="10" t="s">
        <v>8310</v>
      </c>
      <c r="R302" s="9" t="s">
        <v>8315</v>
      </c>
      <c r="S302" s="12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6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119</v>
      </c>
      <c r="P303">
        <f t="shared" si="21"/>
        <v>61.5</v>
      </c>
      <c r="Q303" s="10" t="s">
        <v>8310</v>
      </c>
      <c r="R303" s="9" t="s">
        <v>8315</v>
      </c>
      <c r="S303" s="12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46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100</v>
      </c>
      <c r="P304">
        <f t="shared" si="21"/>
        <v>93.02</v>
      </c>
      <c r="Q304" s="10" t="s">
        <v>8310</v>
      </c>
      <c r="R304" s="9" t="s">
        <v>8315</v>
      </c>
      <c r="S304" s="12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6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137</v>
      </c>
      <c r="P305">
        <f t="shared" si="21"/>
        <v>50.29</v>
      </c>
      <c r="Q305" s="10" t="s">
        <v>8310</v>
      </c>
      <c r="R305" s="9" t="s">
        <v>8315</v>
      </c>
      <c r="S305" s="12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231.99999999999997</v>
      </c>
      <c r="P306">
        <f t="shared" si="21"/>
        <v>106.43</v>
      </c>
      <c r="Q306" s="10" t="s">
        <v>8310</v>
      </c>
      <c r="R306" s="9" t="s">
        <v>8315</v>
      </c>
      <c r="S306" s="12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130</v>
      </c>
      <c r="P307">
        <f t="shared" si="21"/>
        <v>51.72</v>
      </c>
      <c r="Q307" s="10" t="s">
        <v>8310</v>
      </c>
      <c r="R307" s="9" t="s">
        <v>8315</v>
      </c>
      <c r="S307" s="12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293</v>
      </c>
      <c r="P308">
        <f t="shared" si="21"/>
        <v>36.61</v>
      </c>
      <c r="Q308" s="10" t="s">
        <v>8310</v>
      </c>
      <c r="R308" s="9" t="s">
        <v>8315</v>
      </c>
      <c r="S308" s="12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111.00000000000001</v>
      </c>
      <c r="P309">
        <f t="shared" si="21"/>
        <v>42.52</v>
      </c>
      <c r="Q309" s="10" t="s">
        <v>8310</v>
      </c>
      <c r="R309" s="9" t="s">
        <v>8315</v>
      </c>
      <c r="S309" s="12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6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106</v>
      </c>
      <c r="P310">
        <f t="shared" si="21"/>
        <v>62.71</v>
      </c>
      <c r="Q310" s="10" t="s">
        <v>8310</v>
      </c>
      <c r="R310" s="9" t="s">
        <v>8315</v>
      </c>
      <c r="S310" s="12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6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119</v>
      </c>
      <c r="P311">
        <f t="shared" si="21"/>
        <v>89.96</v>
      </c>
      <c r="Q311" s="10" t="s">
        <v>8310</v>
      </c>
      <c r="R311" s="9" t="s">
        <v>8315</v>
      </c>
      <c r="S311" s="12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6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104</v>
      </c>
      <c r="P312">
        <f t="shared" si="21"/>
        <v>28.92</v>
      </c>
      <c r="Q312" s="10" t="s">
        <v>8310</v>
      </c>
      <c r="R312" s="9" t="s">
        <v>8315</v>
      </c>
      <c r="S312" s="12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3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104</v>
      </c>
      <c r="P313">
        <f t="shared" si="21"/>
        <v>138.80000000000001</v>
      </c>
      <c r="Q313" s="10" t="s">
        <v>8310</v>
      </c>
      <c r="R313" s="9" t="s">
        <v>8315</v>
      </c>
      <c r="S313" s="12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6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112.00000000000001</v>
      </c>
      <c r="P314">
        <f t="shared" si="21"/>
        <v>61.3</v>
      </c>
      <c r="Q314" s="10" t="s">
        <v>8310</v>
      </c>
      <c r="R314" s="9" t="s">
        <v>8315</v>
      </c>
      <c r="S314" s="12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6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105</v>
      </c>
      <c r="P315">
        <f t="shared" si="21"/>
        <v>80.2</v>
      </c>
      <c r="Q315" s="10" t="s">
        <v>8310</v>
      </c>
      <c r="R315" s="9" t="s">
        <v>8315</v>
      </c>
      <c r="S315" s="12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6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385</v>
      </c>
      <c r="P316">
        <f t="shared" si="21"/>
        <v>32.1</v>
      </c>
      <c r="Q316" s="10" t="s">
        <v>8310</v>
      </c>
      <c r="R316" s="9" t="s">
        <v>8315</v>
      </c>
      <c r="S316" s="12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6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101</v>
      </c>
      <c r="P317">
        <f t="shared" si="21"/>
        <v>200.89</v>
      </c>
      <c r="Q317" s="10" t="s">
        <v>8310</v>
      </c>
      <c r="R317" s="9" t="s">
        <v>8315</v>
      </c>
      <c r="S317" s="12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113.99999999999999</v>
      </c>
      <c r="P318">
        <f t="shared" si="21"/>
        <v>108.01</v>
      </c>
      <c r="Q318" s="10" t="s">
        <v>8310</v>
      </c>
      <c r="R318" s="9" t="s">
        <v>8315</v>
      </c>
      <c r="S318" s="12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101</v>
      </c>
      <c r="P319">
        <f t="shared" si="21"/>
        <v>95.7</v>
      </c>
      <c r="Q319" s="10" t="s">
        <v>8310</v>
      </c>
      <c r="R319" s="9" t="s">
        <v>8315</v>
      </c>
      <c r="S319" s="12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6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283</v>
      </c>
      <c r="P320">
        <f t="shared" si="21"/>
        <v>49.88</v>
      </c>
      <c r="Q320" s="10" t="s">
        <v>8310</v>
      </c>
      <c r="R320" s="9" t="s">
        <v>8315</v>
      </c>
      <c r="S320" s="12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112.99999999999999</v>
      </c>
      <c r="P321">
        <f t="shared" si="21"/>
        <v>110.47</v>
      </c>
      <c r="Q321" s="10" t="s">
        <v>8310</v>
      </c>
      <c r="R321" s="9" t="s">
        <v>8315</v>
      </c>
      <c r="S321" s="12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6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107</v>
      </c>
      <c r="P322">
        <f t="shared" si="21"/>
        <v>134.91</v>
      </c>
      <c r="Q322" s="10" t="s">
        <v>8310</v>
      </c>
      <c r="R322" s="9" t="s">
        <v>8315</v>
      </c>
      <c r="S322" s="12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6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5">ROUND(E:E/D:D,2)*100</f>
        <v>103</v>
      </c>
      <c r="P323">
        <f t="shared" ref="P323:P386" si="26">IF(L:L=0,0,ROUND(E:E/$L:$L,2))</f>
        <v>106.62</v>
      </c>
      <c r="Q323" s="10" t="s">
        <v>8310</v>
      </c>
      <c r="R323" s="9" t="s">
        <v>8315</v>
      </c>
      <c r="S323" s="12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6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108</v>
      </c>
      <c r="P324">
        <f t="shared" si="26"/>
        <v>145.04</v>
      </c>
      <c r="Q324" s="10" t="s">
        <v>8310</v>
      </c>
      <c r="R324" s="9" t="s">
        <v>8315</v>
      </c>
      <c r="S324" s="12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6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123</v>
      </c>
      <c r="P325">
        <f t="shared" si="26"/>
        <v>114.59</v>
      </c>
      <c r="Q325" s="10" t="s">
        <v>8310</v>
      </c>
      <c r="R325" s="9" t="s">
        <v>8315</v>
      </c>
      <c r="S325" s="12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6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102</v>
      </c>
      <c r="P326">
        <f t="shared" si="26"/>
        <v>105.32</v>
      </c>
      <c r="Q326" s="10" t="s">
        <v>8310</v>
      </c>
      <c r="R326" s="9" t="s">
        <v>8315</v>
      </c>
      <c r="S326" s="12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6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104</v>
      </c>
      <c r="P327">
        <f t="shared" si="26"/>
        <v>70.92</v>
      </c>
      <c r="Q327" s="10" t="s">
        <v>8310</v>
      </c>
      <c r="R327" s="9" t="s">
        <v>8315</v>
      </c>
      <c r="S327" s="12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6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112.99999999999999</v>
      </c>
      <c r="P328">
        <f t="shared" si="26"/>
        <v>147.16999999999999</v>
      </c>
      <c r="Q328" s="10" t="s">
        <v>8310</v>
      </c>
      <c r="R328" s="9" t="s">
        <v>8315</v>
      </c>
      <c r="S328" s="12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6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136</v>
      </c>
      <c r="P329">
        <f t="shared" si="26"/>
        <v>160.47</v>
      </c>
      <c r="Q329" s="10" t="s">
        <v>8310</v>
      </c>
      <c r="R329" s="9" t="s">
        <v>8315</v>
      </c>
      <c r="S329" s="12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6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104</v>
      </c>
      <c r="P330">
        <f t="shared" si="26"/>
        <v>156.05000000000001</v>
      </c>
      <c r="Q330" s="10" t="s">
        <v>8310</v>
      </c>
      <c r="R330" s="9" t="s">
        <v>8315</v>
      </c>
      <c r="S330" s="12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6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106</v>
      </c>
      <c r="P331">
        <f t="shared" si="26"/>
        <v>63.17</v>
      </c>
      <c r="Q331" s="10" t="s">
        <v>8310</v>
      </c>
      <c r="R331" s="9" t="s">
        <v>8315</v>
      </c>
      <c r="S331" s="12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6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102</v>
      </c>
      <c r="P332">
        <f t="shared" si="26"/>
        <v>104.82</v>
      </c>
      <c r="Q332" s="10" t="s">
        <v>8310</v>
      </c>
      <c r="R332" s="9" t="s">
        <v>8315</v>
      </c>
      <c r="S332" s="12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6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107</v>
      </c>
      <c r="P333">
        <f t="shared" si="26"/>
        <v>97.36</v>
      </c>
      <c r="Q333" s="10" t="s">
        <v>8310</v>
      </c>
      <c r="R333" s="9" t="s">
        <v>8315</v>
      </c>
      <c r="S333" s="12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6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112.99999999999999</v>
      </c>
      <c r="P334">
        <f t="shared" si="26"/>
        <v>203.63</v>
      </c>
      <c r="Q334" s="10" t="s">
        <v>8310</v>
      </c>
      <c r="R334" s="9" t="s">
        <v>8315</v>
      </c>
      <c r="S334" s="12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6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125</v>
      </c>
      <c r="P335">
        <f t="shared" si="26"/>
        <v>188.31</v>
      </c>
      <c r="Q335" s="10" t="s">
        <v>8310</v>
      </c>
      <c r="R335" s="9" t="s">
        <v>8315</v>
      </c>
      <c r="S335" s="12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6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101</v>
      </c>
      <c r="P336">
        <f t="shared" si="26"/>
        <v>146.65</v>
      </c>
      <c r="Q336" s="10" t="s">
        <v>8310</v>
      </c>
      <c r="R336" s="9" t="s">
        <v>8315</v>
      </c>
      <c r="S336" s="12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6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103</v>
      </c>
      <c r="P337">
        <f t="shared" si="26"/>
        <v>109.19</v>
      </c>
      <c r="Q337" s="10" t="s">
        <v>8310</v>
      </c>
      <c r="R337" s="9" t="s">
        <v>8315</v>
      </c>
      <c r="S337" s="12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6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117</v>
      </c>
      <c r="P338">
        <f t="shared" si="26"/>
        <v>59.25</v>
      </c>
      <c r="Q338" s="10" t="s">
        <v>8310</v>
      </c>
      <c r="R338" s="9" t="s">
        <v>8315</v>
      </c>
      <c r="S338" s="12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6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101</v>
      </c>
      <c r="P339">
        <f t="shared" si="26"/>
        <v>97.9</v>
      </c>
      <c r="Q339" s="10" t="s">
        <v>8310</v>
      </c>
      <c r="R339" s="9" t="s">
        <v>8315</v>
      </c>
      <c r="S339" s="12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6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110.00000000000001</v>
      </c>
      <c r="P340">
        <f t="shared" si="26"/>
        <v>70</v>
      </c>
      <c r="Q340" s="10" t="s">
        <v>8310</v>
      </c>
      <c r="R340" s="9" t="s">
        <v>8315</v>
      </c>
      <c r="S340" s="12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6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108</v>
      </c>
      <c r="P341">
        <f t="shared" si="26"/>
        <v>72.87</v>
      </c>
      <c r="Q341" s="10" t="s">
        <v>8310</v>
      </c>
      <c r="R341" s="9" t="s">
        <v>8315</v>
      </c>
      <c r="S341" s="12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6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125</v>
      </c>
      <c r="P342">
        <f t="shared" si="26"/>
        <v>146.35</v>
      </c>
      <c r="Q342" s="10" t="s">
        <v>8310</v>
      </c>
      <c r="R342" s="9" t="s">
        <v>8315</v>
      </c>
      <c r="S342" s="12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6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107</v>
      </c>
      <c r="P343">
        <f t="shared" si="26"/>
        <v>67.91</v>
      </c>
      <c r="Q343" s="10" t="s">
        <v>8310</v>
      </c>
      <c r="R343" s="9" t="s">
        <v>8315</v>
      </c>
      <c r="S343" s="12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100</v>
      </c>
      <c r="P344">
        <f t="shared" si="26"/>
        <v>169.85</v>
      </c>
      <c r="Q344" s="10" t="s">
        <v>8310</v>
      </c>
      <c r="R344" s="9" t="s">
        <v>8315</v>
      </c>
      <c r="S344" s="12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6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102</v>
      </c>
      <c r="P345">
        <f t="shared" si="26"/>
        <v>58.41</v>
      </c>
      <c r="Q345" s="10" t="s">
        <v>8310</v>
      </c>
      <c r="R345" s="9" t="s">
        <v>8315</v>
      </c>
      <c r="S345" s="12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6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102</v>
      </c>
      <c r="P346">
        <f t="shared" si="26"/>
        <v>119.99</v>
      </c>
      <c r="Q346" s="10" t="s">
        <v>8310</v>
      </c>
      <c r="R346" s="9" t="s">
        <v>8315</v>
      </c>
      <c r="S346" s="12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6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123</v>
      </c>
      <c r="P347">
        <f t="shared" si="26"/>
        <v>99.86</v>
      </c>
      <c r="Q347" s="10" t="s">
        <v>8310</v>
      </c>
      <c r="R347" s="9" t="s">
        <v>8315</v>
      </c>
      <c r="S347" s="12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6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170</v>
      </c>
      <c r="P348">
        <f t="shared" si="26"/>
        <v>90.58</v>
      </c>
      <c r="Q348" s="10" t="s">
        <v>8310</v>
      </c>
      <c r="R348" s="9" t="s">
        <v>8315</v>
      </c>
      <c r="S348" s="12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6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112.00000000000001</v>
      </c>
      <c r="P349">
        <f t="shared" si="26"/>
        <v>117.77</v>
      </c>
      <c r="Q349" s="10" t="s">
        <v>8310</v>
      </c>
      <c r="R349" s="9" t="s">
        <v>8315</v>
      </c>
      <c r="S349" s="12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6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103</v>
      </c>
      <c r="P350">
        <f t="shared" si="26"/>
        <v>86.55</v>
      </c>
      <c r="Q350" s="10" t="s">
        <v>8310</v>
      </c>
      <c r="R350" s="9" t="s">
        <v>8315</v>
      </c>
      <c r="S350" s="12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107</v>
      </c>
      <c r="P351">
        <f t="shared" si="26"/>
        <v>71.900000000000006</v>
      </c>
      <c r="Q351" s="10" t="s">
        <v>8310</v>
      </c>
      <c r="R351" s="9" t="s">
        <v>8315</v>
      </c>
      <c r="S351" s="12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6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114.99999999999999</v>
      </c>
      <c r="P352">
        <f t="shared" si="26"/>
        <v>129.82</v>
      </c>
      <c r="Q352" s="10" t="s">
        <v>8310</v>
      </c>
      <c r="R352" s="9" t="s">
        <v>8315</v>
      </c>
      <c r="S352" s="12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6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127</v>
      </c>
      <c r="P353">
        <f t="shared" si="26"/>
        <v>44.91</v>
      </c>
      <c r="Q353" s="10" t="s">
        <v>8310</v>
      </c>
      <c r="R353" s="9" t="s">
        <v>8315</v>
      </c>
      <c r="S353" s="12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6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117</v>
      </c>
      <c r="P354">
        <f t="shared" si="26"/>
        <v>40.76</v>
      </c>
      <c r="Q354" s="10" t="s">
        <v>8310</v>
      </c>
      <c r="R354" s="9" t="s">
        <v>8315</v>
      </c>
      <c r="S354" s="12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6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109.00000000000001</v>
      </c>
      <c r="P355">
        <f t="shared" si="26"/>
        <v>103.52</v>
      </c>
      <c r="Q355" s="10" t="s">
        <v>8310</v>
      </c>
      <c r="R355" s="9" t="s">
        <v>8315</v>
      </c>
      <c r="S355" s="12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6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104</v>
      </c>
      <c r="P356">
        <f t="shared" si="26"/>
        <v>125.45</v>
      </c>
      <c r="Q356" s="10" t="s">
        <v>8310</v>
      </c>
      <c r="R356" s="9" t="s">
        <v>8315</v>
      </c>
      <c r="S356" s="12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115.99999999999999</v>
      </c>
      <c r="P357">
        <f t="shared" si="26"/>
        <v>246.61</v>
      </c>
      <c r="Q357" s="10" t="s">
        <v>8310</v>
      </c>
      <c r="R357" s="9" t="s">
        <v>8315</v>
      </c>
      <c r="S357" s="12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103</v>
      </c>
      <c r="P358">
        <f t="shared" si="26"/>
        <v>79.400000000000006</v>
      </c>
      <c r="Q358" s="10" t="s">
        <v>8310</v>
      </c>
      <c r="R358" s="9" t="s">
        <v>8315</v>
      </c>
      <c r="S358" s="12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6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174</v>
      </c>
      <c r="P359">
        <f t="shared" si="26"/>
        <v>86.14</v>
      </c>
      <c r="Q359" s="10" t="s">
        <v>8310</v>
      </c>
      <c r="R359" s="9" t="s">
        <v>8315</v>
      </c>
      <c r="S359" s="12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6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103</v>
      </c>
      <c r="P360">
        <f t="shared" si="26"/>
        <v>193.05</v>
      </c>
      <c r="Q360" s="10" t="s">
        <v>8310</v>
      </c>
      <c r="R360" s="9" t="s">
        <v>8315</v>
      </c>
      <c r="S360" s="12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6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105</v>
      </c>
      <c r="P361">
        <f t="shared" si="26"/>
        <v>84.02</v>
      </c>
      <c r="Q361" s="10" t="s">
        <v>8310</v>
      </c>
      <c r="R361" s="9" t="s">
        <v>8315</v>
      </c>
      <c r="S361" s="12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6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101</v>
      </c>
      <c r="P362">
        <f t="shared" si="26"/>
        <v>139.83000000000001</v>
      </c>
      <c r="Q362" s="10" t="s">
        <v>8310</v>
      </c>
      <c r="R362" s="9" t="s">
        <v>8315</v>
      </c>
      <c r="S362" s="12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6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111.00000000000001</v>
      </c>
      <c r="P363">
        <f t="shared" si="26"/>
        <v>109.82</v>
      </c>
      <c r="Q363" s="10" t="s">
        <v>8310</v>
      </c>
      <c r="R363" s="9" t="s">
        <v>8315</v>
      </c>
      <c r="S363" s="12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6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124</v>
      </c>
      <c r="P364">
        <f t="shared" si="26"/>
        <v>139.53</v>
      </c>
      <c r="Q364" s="10" t="s">
        <v>8310</v>
      </c>
      <c r="R364" s="9" t="s">
        <v>8315</v>
      </c>
      <c r="S364" s="12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6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101</v>
      </c>
      <c r="P365">
        <f t="shared" si="26"/>
        <v>347.85</v>
      </c>
      <c r="Q365" s="10" t="s">
        <v>8310</v>
      </c>
      <c r="R365" s="9" t="s">
        <v>8315</v>
      </c>
      <c r="S365" s="12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6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110.00000000000001</v>
      </c>
      <c r="P366">
        <f t="shared" si="26"/>
        <v>68.239999999999995</v>
      </c>
      <c r="Q366" s="10" t="s">
        <v>8310</v>
      </c>
      <c r="R366" s="9" t="s">
        <v>8315</v>
      </c>
      <c r="S366" s="12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6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104</v>
      </c>
      <c r="P367">
        <f t="shared" si="26"/>
        <v>239.94</v>
      </c>
      <c r="Q367" s="10" t="s">
        <v>8310</v>
      </c>
      <c r="R367" s="9" t="s">
        <v>8315</v>
      </c>
      <c r="S367" s="12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6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101</v>
      </c>
      <c r="P368">
        <f t="shared" si="26"/>
        <v>287.31</v>
      </c>
      <c r="Q368" s="10" t="s">
        <v>8310</v>
      </c>
      <c r="R368" s="9" t="s">
        <v>8315</v>
      </c>
      <c r="S368" s="12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6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103</v>
      </c>
      <c r="P369">
        <f t="shared" si="26"/>
        <v>86.85</v>
      </c>
      <c r="Q369" s="10" t="s">
        <v>8310</v>
      </c>
      <c r="R369" s="9" t="s">
        <v>8315</v>
      </c>
      <c r="S369" s="12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6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104</v>
      </c>
      <c r="P370">
        <f t="shared" si="26"/>
        <v>81.849999999999994</v>
      </c>
      <c r="Q370" s="10" t="s">
        <v>8310</v>
      </c>
      <c r="R370" s="9" t="s">
        <v>8315</v>
      </c>
      <c r="S370" s="12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6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110.00000000000001</v>
      </c>
      <c r="P371">
        <f t="shared" si="26"/>
        <v>42.87</v>
      </c>
      <c r="Q371" s="10" t="s">
        <v>8310</v>
      </c>
      <c r="R371" s="9" t="s">
        <v>8315</v>
      </c>
      <c r="S371" s="12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6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122</v>
      </c>
      <c r="P372">
        <f t="shared" si="26"/>
        <v>709.42</v>
      </c>
      <c r="Q372" s="10" t="s">
        <v>8310</v>
      </c>
      <c r="R372" s="9" t="s">
        <v>8315</v>
      </c>
      <c r="S372" s="12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6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113.99999999999999</v>
      </c>
      <c r="P373">
        <f t="shared" si="26"/>
        <v>161.26</v>
      </c>
      <c r="Q373" s="10" t="s">
        <v>8310</v>
      </c>
      <c r="R373" s="9" t="s">
        <v>8315</v>
      </c>
      <c r="S373" s="12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125</v>
      </c>
      <c r="P374">
        <f t="shared" si="26"/>
        <v>41.78</v>
      </c>
      <c r="Q374" s="10" t="s">
        <v>8310</v>
      </c>
      <c r="R374" s="9" t="s">
        <v>8315</v>
      </c>
      <c r="S374" s="12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6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107</v>
      </c>
      <c r="P375">
        <f t="shared" si="26"/>
        <v>89.89</v>
      </c>
      <c r="Q375" s="10" t="s">
        <v>8310</v>
      </c>
      <c r="R375" s="9" t="s">
        <v>8315</v>
      </c>
      <c r="S375" s="12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6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131</v>
      </c>
      <c r="P376">
        <f t="shared" si="26"/>
        <v>45.05</v>
      </c>
      <c r="Q376" s="10" t="s">
        <v>8310</v>
      </c>
      <c r="R376" s="9" t="s">
        <v>8315</v>
      </c>
      <c r="S376" s="12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6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120</v>
      </c>
      <c r="P377">
        <f t="shared" si="26"/>
        <v>42.86</v>
      </c>
      <c r="Q377" s="10" t="s">
        <v>8310</v>
      </c>
      <c r="R377" s="9" t="s">
        <v>8315</v>
      </c>
      <c r="S377" s="12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6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106</v>
      </c>
      <c r="P378">
        <f t="shared" si="26"/>
        <v>54.08</v>
      </c>
      <c r="Q378" s="10" t="s">
        <v>8310</v>
      </c>
      <c r="R378" s="9" t="s">
        <v>8315</v>
      </c>
      <c r="S378" s="12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6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113.99999999999999</v>
      </c>
      <c r="P379">
        <f t="shared" si="26"/>
        <v>103.22</v>
      </c>
      <c r="Q379" s="10" t="s">
        <v>8310</v>
      </c>
      <c r="R379" s="9" t="s">
        <v>8315</v>
      </c>
      <c r="S379" s="12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6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112.00000000000001</v>
      </c>
      <c r="P380">
        <f t="shared" si="26"/>
        <v>40.4</v>
      </c>
      <c r="Q380" s="10" t="s">
        <v>8310</v>
      </c>
      <c r="R380" s="9" t="s">
        <v>8315</v>
      </c>
      <c r="S380" s="12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6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115.99999999999999</v>
      </c>
      <c r="P381">
        <f t="shared" si="26"/>
        <v>116.86</v>
      </c>
      <c r="Q381" s="10" t="s">
        <v>8310</v>
      </c>
      <c r="R381" s="9" t="s">
        <v>8315</v>
      </c>
      <c r="S381" s="12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6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142</v>
      </c>
      <c r="P382">
        <f t="shared" si="26"/>
        <v>115.51</v>
      </c>
      <c r="Q382" s="10" t="s">
        <v>8310</v>
      </c>
      <c r="R382" s="9" t="s">
        <v>8315</v>
      </c>
      <c r="S382" s="12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6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105</v>
      </c>
      <c r="P383">
        <f t="shared" si="26"/>
        <v>104.31</v>
      </c>
      <c r="Q383" s="10" t="s">
        <v>8310</v>
      </c>
      <c r="R383" s="9" t="s">
        <v>8315</v>
      </c>
      <c r="S383" s="12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6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256</v>
      </c>
      <c r="P384">
        <f t="shared" si="26"/>
        <v>69.77</v>
      </c>
      <c r="Q384" s="10" t="s">
        <v>8310</v>
      </c>
      <c r="R384" s="9" t="s">
        <v>8315</v>
      </c>
      <c r="S384" s="12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6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206.99999999999997</v>
      </c>
      <c r="P385">
        <f t="shared" si="26"/>
        <v>43.02</v>
      </c>
      <c r="Q385" s="10" t="s">
        <v>8310</v>
      </c>
      <c r="R385" s="9" t="s">
        <v>8315</v>
      </c>
      <c r="S385" s="12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6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5"/>
        <v>112.00000000000001</v>
      </c>
      <c r="P386">
        <f t="shared" si="26"/>
        <v>58.54</v>
      </c>
      <c r="Q386" s="10" t="s">
        <v>8310</v>
      </c>
      <c r="R386" s="9" t="s">
        <v>8315</v>
      </c>
      <c r="S386" s="12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6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0">ROUND(E:E/D:D,2)*100</f>
        <v>106</v>
      </c>
      <c r="P387">
        <f t="shared" ref="P387:P450" si="31">IF(L:L=0,0,ROUND(E:E/$L:$L,2))</f>
        <v>111.8</v>
      </c>
      <c r="Q387" s="10" t="s">
        <v>8310</v>
      </c>
      <c r="R387" s="9" t="s">
        <v>8315</v>
      </c>
      <c r="S387" s="12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6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100</v>
      </c>
      <c r="P388">
        <f t="shared" si="31"/>
        <v>46.23</v>
      </c>
      <c r="Q388" s="10" t="s">
        <v>8310</v>
      </c>
      <c r="R388" s="9" t="s">
        <v>8315</v>
      </c>
      <c r="S388" s="12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6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214</v>
      </c>
      <c r="P389">
        <f t="shared" si="31"/>
        <v>144.69</v>
      </c>
      <c r="Q389" s="10" t="s">
        <v>8310</v>
      </c>
      <c r="R389" s="9" t="s">
        <v>8315</v>
      </c>
      <c r="S389" s="12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6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126</v>
      </c>
      <c r="P390">
        <f t="shared" si="31"/>
        <v>88.85</v>
      </c>
      <c r="Q390" s="10" t="s">
        <v>8310</v>
      </c>
      <c r="R390" s="9" t="s">
        <v>8315</v>
      </c>
      <c r="S390" s="12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6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182</v>
      </c>
      <c r="P391">
        <f t="shared" si="31"/>
        <v>81.75</v>
      </c>
      <c r="Q391" s="10" t="s">
        <v>8310</v>
      </c>
      <c r="R391" s="9" t="s">
        <v>8315</v>
      </c>
      <c r="S391" s="12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6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100</v>
      </c>
      <c r="P392">
        <f t="shared" si="31"/>
        <v>71.430000000000007</v>
      </c>
      <c r="Q392" s="10" t="s">
        <v>8310</v>
      </c>
      <c r="R392" s="9" t="s">
        <v>8315</v>
      </c>
      <c r="S392" s="12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6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101</v>
      </c>
      <c r="P393">
        <f t="shared" si="31"/>
        <v>104.26</v>
      </c>
      <c r="Q393" s="10" t="s">
        <v>8310</v>
      </c>
      <c r="R393" s="9" t="s">
        <v>8315</v>
      </c>
      <c r="S393" s="12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6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101</v>
      </c>
      <c r="P394">
        <f t="shared" si="31"/>
        <v>90.62</v>
      </c>
      <c r="Q394" s="10" t="s">
        <v>8310</v>
      </c>
      <c r="R394" s="9" t="s">
        <v>8315</v>
      </c>
      <c r="S394" s="12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110.00000000000001</v>
      </c>
      <c r="P395">
        <f t="shared" si="31"/>
        <v>157.33000000000001</v>
      </c>
      <c r="Q395" s="10" t="s">
        <v>8310</v>
      </c>
      <c r="R395" s="9" t="s">
        <v>8315</v>
      </c>
      <c r="S395" s="12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6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112.00000000000001</v>
      </c>
      <c r="P396">
        <f t="shared" si="31"/>
        <v>105.18</v>
      </c>
      <c r="Q396" s="10" t="s">
        <v>8310</v>
      </c>
      <c r="R396" s="9" t="s">
        <v>8315</v>
      </c>
      <c r="S396" s="12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6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108</v>
      </c>
      <c r="P397">
        <f t="shared" si="31"/>
        <v>58.72</v>
      </c>
      <c r="Q397" s="10" t="s">
        <v>8310</v>
      </c>
      <c r="R397" s="9" t="s">
        <v>8315</v>
      </c>
      <c r="S397" s="12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6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107</v>
      </c>
      <c r="P398">
        <f t="shared" si="31"/>
        <v>81.63</v>
      </c>
      <c r="Q398" s="10" t="s">
        <v>8310</v>
      </c>
      <c r="R398" s="9" t="s">
        <v>8315</v>
      </c>
      <c r="S398" s="12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46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104</v>
      </c>
      <c r="P399">
        <f t="shared" si="31"/>
        <v>56.46</v>
      </c>
      <c r="Q399" s="10" t="s">
        <v>8310</v>
      </c>
      <c r="R399" s="9" t="s">
        <v>8315</v>
      </c>
      <c r="S399" s="12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6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125</v>
      </c>
      <c r="P400">
        <f t="shared" si="31"/>
        <v>140.1</v>
      </c>
      <c r="Q400" s="10" t="s">
        <v>8310</v>
      </c>
      <c r="R400" s="9" t="s">
        <v>8315</v>
      </c>
      <c r="S400" s="12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6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107</v>
      </c>
      <c r="P401">
        <f t="shared" si="31"/>
        <v>224.85</v>
      </c>
      <c r="Q401" s="10" t="s">
        <v>8310</v>
      </c>
      <c r="R401" s="9" t="s">
        <v>8315</v>
      </c>
      <c r="S401" s="12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6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112.00000000000001</v>
      </c>
      <c r="P402">
        <f t="shared" si="31"/>
        <v>181.13</v>
      </c>
      <c r="Q402" s="10" t="s">
        <v>8310</v>
      </c>
      <c r="R402" s="9" t="s">
        <v>8315</v>
      </c>
      <c r="S402" s="12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6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104</v>
      </c>
      <c r="P403">
        <f t="shared" si="31"/>
        <v>711.04</v>
      </c>
      <c r="Q403" s="10" t="s">
        <v>8310</v>
      </c>
      <c r="R403" s="9" t="s">
        <v>8315</v>
      </c>
      <c r="S403" s="12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6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142</v>
      </c>
      <c r="P404">
        <f t="shared" si="31"/>
        <v>65.88</v>
      </c>
      <c r="Q404" s="10" t="s">
        <v>8310</v>
      </c>
      <c r="R404" s="9" t="s">
        <v>8315</v>
      </c>
      <c r="S404" s="12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6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105</v>
      </c>
      <c r="P405">
        <f t="shared" si="31"/>
        <v>75.19</v>
      </c>
      <c r="Q405" s="10" t="s">
        <v>8310</v>
      </c>
      <c r="R405" s="9" t="s">
        <v>8315</v>
      </c>
      <c r="S405" s="12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6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103</v>
      </c>
      <c r="P406">
        <f t="shared" si="31"/>
        <v>133.13999999999999</v>
      </c>
      <c r="Q406" s="10" t="s">
        <v>8310</v>
      </c>
      <c r="R406" s="9" t="s">
        <v>8315</v>
      </c>
      <c r="S406" s="12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108</v>
      </c>
      <c r="P407">
        <f t="shared" si="31"/>
        <v>55.2</v>
      </c>
      <c r="Q407" s="10" t="s">
        <v>8310</v>
      </c>
      <c r="R407" s="9" t="s">
        <v>8315</v>
      </c>
      <c r="S407" s="12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6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108</v>
      </c>
      <c r="P408">
        <f t="shared" si="31"/>
        <v>86.16</v>
      </c>
      <c r="Q408" s="10" t="s">
        <v>8310</v>
      </c>
      <c r="R408" s="9" t="s">
        <v>8315</v>
      </c>
      <c r="S408" s="12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6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102</v>
      </c>
      <c r="P409">
        <f t="shared" si="31"/>
        <v>92.32</v>
      </c>
      <c r="Q409" s="10" t="s">
        <v>8310</v>
      </c>
      <c r="R409" s="9" t="s">
        <v>8315</v>
      </c>
      <c r="S409" s="12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6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101</v>
      </c>
      <c r="P410">
        <f t="shared" si="31"/>
        <v>160.16</v>
      </c>
      <c r="Q410" s="10" t="s">
        <v>8310</v>
      </c>
      <c r="R410" s="9" t="s">
        <v>8315</v>
      </c>
      <c r="S410" s="12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6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137</v>
      </c>
      <c r="P411">
        <f t="shared" si="31"/>
        <v>45.6</v>
      </c>
      <c r="Q411" s="10" t="s">
        <v>8310</v>
      </c>
      <c r="R411" s="9" t="s">
        <v>8315</v>
      </c>
      <c r="S411" s="12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6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128</v>
      </c>
      <c r="P412">
        <f t="shared" si="31"/>
        <v>183.29</v>
      </c>
      <c r="Q412" s="10" t="s">
        <v>8310</v>
      </c>
      <c r="R412" s="9" t="s">
        <v>8315</v>
      </c>
      <c r="S412" s="12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6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101</v>
      </c>
      <c r="P413">
        <f t="shared" si="31"/>
        <v>125.79</v>
      </c>
      <c r="Q413" s="10" t="s">
        <v>8310</v>
      </c>
      <c r="R413" s="9" t="s">
        <v>8315</v>
      </c>
      <c r="S413" s="12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6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127</v>
      </c>
      <c r="P414">
        <f t="shared" si="31"/>
        <v>57.65</v>
      </c>
      <c r="Q414" s="10" t="s">
        <v>8310</v>
      </c>
      <c r="R414" s="9" t="s">
        <v>8315</v>
      </c>
      <c r="S414" s="12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6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105</v>
      </c>
      <c r="P415">
        <f t="shared" si="31"/>
        <v>78.66</v>
      </c>
      <c r="Q415" s="10" t="s">
        <v>8310</v>
      </c>
      <c r="R415" s="9" t="s">
        <v>8315</v>
      </c>
      <c r="S415" s="12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6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103</v>
      </c>
      <c r="P416">
        <f t="shared" si="31"/>
        <v>91.48</v>
      </c>
      <c r="Q416" s="10" t="s">
        <v>8310</v>
      </c>
      <c r="R416" s="9" t="s">
        <v>8315</v>
      </c>
      <c r="S416" s="12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102</v>
      </c>
      <c r="P417">
        <f t="shared" si="31"/>
        <v>68.099999999999994</v>
      </c>
      <c r="Q417" s="10" t="s">
        <v>8310</v>
      </c>
      <c r="R417" s="9" t="s">
        <v>8315</v>
      </c>
      <c r="S417" s="12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120</v>
      </c>
      <c r="P418">
        <f t="shared" si="31"/>
        <v>48.09</v>
      </c>
      <c r="Q418" s="10" t="s">
        <v>8310</v>
      </c>
      <c r="R418" s="9" t="s">
        <v>8315</v>
      </c>
      <c r="S418" s="12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6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100</v>
      </c>
      <c r="P419">
        <f t="shared" si="31"/>
        <v>202.42</v>
      </c>
      <c r="Q419" s="10" t="s">
        <v>8310</v>
      </c>
      <c r="R419" s="9" t="s">
        <v>8315</v>
      </c>
      <c r="S419" s="12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6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101</v>
      </c>
      <c r="P420">
        <f t="shared" si="31"/>
        <v>216.75</v>
      </c>
      <c r="Q420" s="10" t="s">
        <v>8310</v>
      </c>
      <c r="R420" s="9" t="s">
        <v>8315</v>
      </c>
      <c r="S420" s="12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6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100</v>
      </c>
      <c r="P421">
        <f t="shared" si="31"/>
        <v>110.07</v>
      </c>
      <c r="Q421" s="10" t="s">
        <v>8310</v>
      </c>
      <c r="R421" s="9" t="s">
        <v>8315</v>
      </c>
      <c r="S421" s="12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6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0</v>
      </c>
      <c r="P422">
        <f t="shared" si="31"/>
        <v>4.83</v>
      </c>
      <c r="Q422" s="10" t="s">
        <v>8310</v>
      </c>
      <c r="R422" s="9" t="s">
        <v>8316</v>
      </c>
      <c r="S422" s="12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6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</v>
      </c>
      <c r="P423">
        <f t="shared" si="31"/>
        <v>50.17</v>
      </c>
      <c r="Q423" s="10" t="s">
        <v>8310</v>
      </c>
      <c r="R423" s="9" t="s">
        <v>8316</v>
      </c>
      <c r="S423" s="12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6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</v>
      </c>
      <c r="P424">
        <f t="shared" si="31"/>
        <v>35.83</v>
      </c>
      <c r="Q424" s="10" t="s">
        <v>8310</v>
      </c>
      <c r="R424" s="9" t="s">
        <v>8316</v>
      </c>
      <c r="S424" s="12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6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1</v>
      </c>
      <c r="P425">
        <f t="shared" si="31"/>
        <v>11.77</v>
      </c>
      <c r="Q425" s="10" t="s">
        <v>8310</v>
      </c>
      <c r="R425" s="9" t="s">
        <v>8316</v>
      </c>
      <c r="S425" s="12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6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7.0000000000000009</v>
      </c>
      <c r="P426">
        <f t="shared" si="31"/>
        <v>40.78</v>
      </c>
      <c r="Q426" s="10" t="s">
        <v>8310</v>
      </c>
      <c r="R426" s="9" t="s">
        <v>8316</v>
      </c>
      <c r="S426" s="12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6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0</v>
      </c>
      <c r="P427">
        <f t="shared" si="31"/>
        <v>3</v>
      </c>
      <c r="Q427" s="10" t="s">
        <v>8310</v>
      </c>
      <c r="R427" s="9" t="s">
        <v>8316</v>
      </c>
      <c r="S427" s="12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6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</v>
      </c>
      <c r="P428">
        <f t="shared" si="31"/>
        <v>16.63</v>
      </c>
      <c r="Q428" s="10" t="s">
        <v>8310</v>
      </c>
      <c r="R428" s="9" t="s">
        <v>8316</v>
      </c>
      <c r="S428" s="12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6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>
        <f t="shared" si="31"/>
        <v>0</v>
      </c>
      <c r="Q429" s="10" t="s">
        <v>8310</v>
      </c>
      <c r="R429" s="9" t="s">
        <v>8316</v>
      </c>
      <c r="S429" s="12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6</v>
      </c>
      <c r="P430">
        <f t="shared" si="31"/>
        <v>52</v>
      </c>
      <c r="Q430" s="10" t="s">
        <v>8310</v>
      </c>
      <c r="R430" s="9" t="s">
        <v>8316</v>
      </c>
      <c r="S430" s="12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>
        <f t="shared" si="31"/>
        <v>0</v>
      </c>
      <c r="Q431" s="10" t="s">
        <v>8310</v>
      </c>
      <c r="R431" s="9" t="s">
        <v>8316</v>
      </c>
      <c r="S431" s="12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</v>
      </c>
      <c r="P432">
        <f t="shared" si="31"/>
        <v>4.8</v>
      </c>
      <c r="Q432" s="10" t="s">
        <v>8310</v>
      </c>
      <c r="R432" s="9" t="s">
        <v>8316</v>
      </c>
      <c r="S432" s="12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6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14.000000000000002</v>
      </c>
      <c r="P433">
        <f t="shared" si="31"/>
        <v>51.88</v>
      </c>
      <c r="Q433" s="10" t="s">
        <v>8310</v>
      </c>
      <c r="R433" s="9" t="s">
        <v>8316</v>
      </c>
      <c r="S433" s="12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6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10</v>
      </c>
      <c r="P434">
        <f t="shared" si="31"/>
        <v>71.25</v>
      </c>
      <c r="Q434" s="10" t="s">
        <v>8310</v>
      </c>
      <c r="R434" s="9" t="s">
        <v>8316</v>
      </c>
      <c r="S434" s="12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>
        <f t="shared" si="31"/>
        <v>0</v>
      </c>
      <c r="Q435" s="10" t="s">
        <v>8310</v>
      </c>
      <c r="R435" s="9" t="s">
        <v>8316</v>
      </c>
      <c r="S435" s="12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6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5</v>
      </c>
      <c r="P436">
        <f t="shared" si="31"/>
        <v>62.5</v>
      </c>
      <c r="Q436" s="10" t="s">
        <v>8310</v>
      </c>
      <c r="R436" s="9" t="s">
        <v>8316</v>
      </c>
      <c r="S436" s="12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6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0</v>
      </c>
      <c r="P437">
        <f t="shared" si="31"/>
        <v>1</v>
      </c>
      <c r="Q437" s="10" t="s">
        <v>8310</v>
      </c>
      <c r="R437" s="9" t="s">
        <v>8316</v>
      </c>
      <c r="S437" s="12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6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>
        <f t="shared" si="31"/>
        <v>0</v>
      </c>
      <c r="Q438" s="10" t="s">
        <v>8310</v>
      </c>
      <c r="R438" s="9" t="s">
        <v>8316</v>
      </c>
      <c r="S438" s="12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6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>
        <f t="shared" si="31"/>
        <v>0</v>
      </c>
      <c r="Q439" s="10" t="s">
        <v>8310</v>
      </c>
      <c r="R439" s="9" t="s">
        <v>8316</v>
      </c>
      <c r="S439" s="12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6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</v>
      </c>
      <c r="P440">
        <f t="shared" si="31"/>
        <v>170.55</v>
      </c>
      <c r="Q440" s="10" t="s">
        <v>8310</v>
      </c>
      <c r="R440" s="9" t="s">
        <v>8316</v>
      </c>
      <c r="S440" s="12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6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>
        <f t="shared" si="31"/>
        <v>0</v>
      </c>
      <c r="Q441" s="10" t="s">
        <v>8310</v>
      </c>
      <c r="R441" s="9" t="s">
        <v>8316</v>
      </c>
      <c r="S441" s="12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3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0</v>
      </c>
      <c r="P442">
        <f t="shared" si="31"/>
        <v>5</v>
      </c>
      <c r="Q442" s="10" t="s">
        <v>8310</v>
      </c>
      <c r="R442" s="9" t="s">
        <v>8316</v>
      </c>
      <c r="S442" s="12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6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>
        <f t="shared" si="31"/>
        <v>0</v>
      </c>
      <c r="Q443" s="10" t="s">
        <v>8310</v>
      </c>
      <c r="R443" s="9" t="s">
        <v>8316</v>
      </c>
      <c r="S443" s="12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39</v>
      </c>
      <c r="P444">
        <f t="shared" si="31"/>
        <v>393.59</v>
      </c>
      <c r="Q444" s="10" t="s">
        <v>8310</v>
      </c>
      <c r="R444" s="9" t="s">
        <v>8316</v>
      </c>
      <c r="S444" s="12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6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0</v>
      </c>
      <c r="P445">
        <f t="shared" si="31"/>
        <v>5</v>
      </c>
      <c r="Q445" s="10" t="s">
        <v>8310</v>
      </c>
      <c r="R445" s="9" t="s">
        <v>8316</v>
      </c>
      <c r="S445" s="12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5</v>
      </c>
      <c r="P446">
        <f t="shared" si="31"/>
        <v>50</v>
      </c>
      <c r="Q446" s="10" t="s">
        <v>8310</v>
      </c>
      <c r="R446" s="9" t="s">
        <v>8316</v>
      </c>
      <c r="S446" s="12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6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0</v>
      </c>
      <c r="P447">
        <f t="shared" si="31"/>
        <v>1</v>
      </c>
      <c r="Q447" s="10" t="s">
        <v>8310</v>
      </c>
      <c r="R447" s="9" t="s">
        <v>8316</v>
      </c>
      <c r="S447" s="12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6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7.0000000000000009</v>
      </c>
      <c r="P448">
        <f t="shared" si="31"/>
        <v>47.88</v>
      </c>
      <c r="Q448" s="10" t="s">
        <v>8310</v>
      </c>
      <c r="R448" s="9" t="s">
        <v>8316</v>
      </c>
      <c r="S448" s="12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6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0</v>
      </c>
      <c r="P449">
        <f t="shared" si="31"/>
        <v>5</v>
      </c>
      <c r="Q449" s="10" t="s">
        <v>8310</v>
      </c>
      <c r="R449" s="9" t="s">
        <v>8316</v>
      </c>
      <c r="S449" s="12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6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3</v>
      </c>
      <c r="P450">
        <f t="shared" si="31"/>
        <v>20.5</v>
      </c>
      <c r="Q450" s="10" t="s">
        <v>8310</v>
      </c>
      <c r="R450" s="9" t="s">
        <v>8316</v>
      </c>
      <c r="S450" s="12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6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5">ROUND(E:E/D:D,2)*100</f>
        <v>2</v>
      </c>
      <c r="P451">
        <f t="shared" ref="P451:P514" si="36">IF(L:L=0,0,ROUND(E:E/$L:$L,2))</f>
        <v>9</v>
      </c>
      <c r="Q451" s="10" t="s">
        <v>8310</v>
      </c>
      <c r="R451" s="9" t="s">
        <v>8316</v>
      </c>
      <c r="S451" s="12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6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1</v>
      </c>
      <c r="P452">
        <f t="shared" si="36"/>
        <v>56.57</v>
      </c>
      <c r="Q452" s="10" t="s">
        <v>8310</v>
      </c>
      <c r="R452" s="9" t="s">
        <v>8316</v>
      </c>
      <c r="S452" s="12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6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>
        <f t="shared" si="36"/>
        <v>0</v>
      </c>
      <c r="Q453" s="10" t="s">
        <v>8310</v>
      </c>
      <c r="R453" s="9" t="s">
        <v>8316</v>
      </c>
      <c r="S453" s="12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64</v>
      </c>
      <c r="P454">
        <f t="shared" si="36"/>
        <v>40</v>
      </c>
      <c r="Q454" s="10" t="s">
        <v>8310</v>
      </c>
      <c r="R454" s="9" t="s">
        <v>8316</v>
      </c>
      <c r="S454" s="12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6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0</v>
      </c>
      <c r="P455">
        <f t="shared" si="36"/>
        <v>13</v>
      </c>
      <c r="Q455" s="10" t="s">
        <v>8310</v>
      </c>
      <c r="R455" s="9" t="s">
        <v>8316</v>
      </c>
      <c r="S455" s="12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6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1</v>
      </c>
      <c r="P456">
        <f t="shared" si="36"/>
        <v>16.399999999999999</v>
      </c>
      <c r="Q456" s="10" t="s">
        <v>8310</v>
      </c>
      <c r="R456" s="9" t="s">
        <v>8316</v>
      </c>
      <c r="S456" s="12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6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0</v>
      </c>
      <c r="P457">
        <f t="shared" si="36"/>
        <v>22.5</v>
      </c>
      <c r="Q457" s="10" t="s">
        <v>8310</v>
      </c>
      <c r="R457" s="9" t="s">
        <v>8316</v>
      </c>
      <c r="S457" s="12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6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1</v>
      </c>
      <c r="P458">
        <f t="shared" si="36"/>
        <v>20.329999999999998</v>
      </c>
      <c r="Q458" s="10" t="s">
        <v>8310</v>
      </c>
      <c r="R458" s="9" t="s">
        <v>8316</v>
      </c>
      <c r="S458" s="12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6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>
        <f t="shared" si="36"/>
        <v>0</v>
      </c>
      <c r="Q459" s="10" t="s">
        <v>8310</v>
      </c>
      <c r="R459" s="9" t="s">
        <v>8316</v>
      </c>
      <c r="S459" s="12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6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</v>
      </c>
      <c r="P460">
        <f t="shared" si="36"/>
        <v>16.760000000000002</v>
      </c>
      <c r="Q460" s="10" t="s">
        <v>8310</v>
      </c>
      <c r="R460" s="9" t="s">
        <v>8316</v>
      </c>
      <c r="S460" s="12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6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0</v>
      </c>
      <c r="P461">
        <f t="shared" si="36"/>
        <v>25</v>
      </c>
      <c r="Q461" s="10" t="s">
        <v>8310</v>
      </c>
      <c r="R461" s="9" t="s">
        <v>8316</v>
      </c>
      <c r="S461" s="12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0</v>
      </c>
      <c r="P462">
        <f t="shared" si="36"/>
        <v>12.5</v>
      </c>
      <c r="Q462" s="10" t="s">
        <v>8310</v>
      </c>
      <c r="R462" s="9" t="s">
        <v>8316</v>
      </c>
      <c r="S462" s="12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6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>
        <f t="shared" si="36"/>
        <v>0</v>
      </c>
      <c r="Q463" s="10" t="s">
        <v>8310</v>
      </c>
      <c r="R463" s="9" t="s">
        <v>8316</v>
      </c>
      <c r="S463" s="12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6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>
        <f t="shared" si="36"/>
        <v>0</v>
      </c>
      <c r="Q464" s="10" t="s">
        <v>8310</v>
      </c>
      <c r="R464" s="9" t="s">
        <v>8316</v>
      </c>
      <c r="S464" s="12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6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</v>
      </c>
      <c r="P465">
        <f t="shared" si="36"/>
        <v>113.64</v>
      </c>
      <c r="Q465" s="10" t="s">
        <v>8310</v>
      </c>
      <c r="R465" s="9" t="s">
        <v>8316</v>
      </c>
      <c r="S465" s="12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0</v>
      </c>
      <c r="P466">
        <f t="shared" si="36"/>
        <v>1</v>
      </c>
      <c r="Q466" s="10" t="s">
        <v>8310</v>
      </c>
      <c r="R466" s="9" t="s">
        <v>8316</v>
      </c>
      <c r="S466" s="12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27</v>
      </c>
      <c r="P467">
        <f t="shared" si="36"/>
        <v>17.25</v>
      </c>
      <c r="Q467" s="10" t="s">
        <v>8310</v>
      </c>
      <c r="R467" s="9" t="s">
        <v>8316</v>
      </c>
      <c r="S467" s="12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6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1</v>
      </c>
      <c r="P468">
        <f t="shared" si="36"/>
        <v>15.2</v>
      </c>
      <c r="Q468" s="10" t="s">
        <v>8310</v>
      </c>
      <c r="R468" s="9" t="s">
        <v>8316</v>
      </c>
      <c r="S468" s="12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6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22</v>
      </c>
      <c r="P469">
        <f t="shared" si="36"/>
        <v>110.64</v>
      </c>
      <c r="Q469" s="10" t="s">
        <v>8310</v>
      </c>
      <c r="R469" s="9" t="s">
        <v>8316</v>
      </c>
      <c r="S469" s="12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6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>
        <f t="shared" si="36"/>
        <v>0</v>
      </c>
      <c r="Q470" s="10" t="s">
        <v>8310</v>
      </c>
      <c r="R470" s="9" t="s">
        <v>8316</v>
      </c>
      <c r="S470" s="12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>
        <f t="shared" si="36"/>
        <v>0</v>
      </c>
      <c r="Q471" s="10" t="s">
        <v>8310</v>
      </c>
      <c r="R471" s="9" t="s">
        <v>8316</v>
      </c>
      <c r="S471" s="12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6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</v>
      </c>
      <c r="P472">
        <f t="shared" si="36"/>
        <v>25.5</v>
      </c>
      <c r="Q472" s="10" t="s">
        <v>8310</v>
      </c>
      <c r="R472" s="9" t="s">
        <v>8316</v>
      </c>
      <c r="S472" s="12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12</v>
      </c>
      <c r="P473">
        <f t="shared" si="36"/>
        <v>38.479999999999997</v>
      </c>
      <c r="Q473" s="10" t="s">
        <v>8310</v>
      </c>
      <c r="R473" s="9" t="s">
        <v>8316</v>
      </c>
      <c r="S473" s="12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6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18</v>
      </c>
      <c r="P474">
        <f t="shared" si="36"/>
        <v>28.2</v>
      </c>
      <c r="Q474" s="10" t="s">
        <v>8310</v>
      </c>
      <c r="R474" s="9" t="s">
        <v>8316</v>
      </c>
      <c r="S474" s="12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6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3</v>
      </c>
      <c r="P475">
        <f t="shared" si="36"/>
        <v>61.5</v>
      </c>
      <c r="Q475" s="10" t="s">
        <v>8310</v>
      </c>
      <c r="R475" s="9" t="s">
        <v>8316</v>
      </c>
      <c r="S475" s="12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6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0</v>
      </c>
      <c r="P476">
        <f t="shared" si="36"/>
        <v>1</v>
      </c>
      <c r="Q476" s="10" t="s">
        <v>8310</v>
      </c>
      <c r="R476" s="9" t="s">
        <v>8316</v>
      </c>
      <c r="S476" s="12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6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>
        <f t="shared" si="36"/>
        <v>0</v>
      </c>
      <c r="Q477" s="10" t="s">
        <v>8310</v>
      </c>
      <c r="R477" s="9" t="s">
        <v>8316</v>
      </c>
      <c r="S477" s="12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18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</v>
      </c>
      <c r="P478">
        <f t="shared" si="36"/>
        <v>39.57</v>
      </c>
      <c r="Q478" s="10" t="s">
        <v>8310</v>
      </c>
      <c r="R478" s="9" t="s">
        <v>8316</v>
      </c>
      <c r="S478" s="12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6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>
        <f t="shared" si="36"/>
        <v>0</v>
      </c>
      <c r="Q479" s="10" t="s">
        <v>8310</v>
      </c>
      <c r="R479" s="9" t="s">
        <v>8316</v>
      </c>
      <c r="S479" s="12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6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>
        <f t="shared" si="36"/>
        <v>0</v>
      </c>
      <c r="Q480" s="10" t="s">
        <v>8310</v>
      </c>
      <c r="R480" s="9" t="s">
        <v>8316</v>
      </c>
      <c r="S480" s="12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6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33</v>
      </c>
      <c r="P481">
        <f t="shared" si="36"/>
        <v>88.8</v>
      </c>
      <c r="Q481" s="10" t="s">
        <v>8310</v>
      </c>
      <c r="R481" s="9" t="s">
        <v>8316</v>
      </c>
      <c r="S481" s="12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6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19</v>
      </c>
      <c r="P482">
        <f t="shared" si="36"/>
        <v>55.46</v>
      </c>
      <c r="Q482" s="10" t="s">
        <v>8310</v>
      </c>
      <c r="R482" s="9" t="s">
        <v>8316</v>
      </c>
      <c r="S482" s="12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6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</v>
      </c>
      <c r="P483">
        <f t="shared" si="36"/>
        <v>87.14</v>
      </c>
      <c r="Q483" s="10" t="s">
        <v>8310</v>
      </c>
      <c r="R483" s="9" t="s">
        <v>8316</v>
      </c>
      <c r="S483" s="12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6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0</v>
      </c>
      <c r="P484">
        <f t="shared" si="36"/>
        <v>10</v>
      </c>
      <c r="Q484" s="10" t="s">
        <v>8310</v>
      </c>
      <c r="R484" s="9" t="s">
        <v>8316</v>
      </c>
      <c r="S484" s="12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6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50</v>
      </c>
      <c r="P485">
        <f t="shared" si="36"/>
        <v>51.22</v>
      </c>
      <c r="Q485" s="10" t="s">
        <v>8310</v>
      </c>
      <c r="R485" s="9" t="s">
        <v>8316</v>
      </c>
      <c r="S485" s="12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0</v>
      </c>
      <c r="P486">
        <f t="shared" si="36"/>
        <v>13.55</v>
      </c>
      <c r="Q486" s="10" t="s">
        <v>8310</v>
      </c>
      <c r="R486" s="9" t="s">
        <v>8316</v>
      </c>
      <c r="S486" s="12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22</v>
      </c>
      <c r="P487">
        <f t="shared" si="36"/>
        <v>66.52</v>
      </c>
      <c r="Q487" s="10" t="s">
        <v>8310</v>
      </c>
      <c r="R487" s="9" t="s">
        <v>8316</v>
      </c>
      <c r="S487" s="12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6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0</v>
      </c>
      <c r="P488">
        <f t="shared" si="36"/>
        <v>50</v>
      </c>
      <c r="Q488" s="10" t="s">
        <v>8310</v>
      </c>
      <c r="R488" s="9" t="s">
        <v>8316</v>
      </c>
      <c r="S488" s="12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6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>
        <f t="shared" si="36"/>
        <v>0</v>
      </c>
      <c r="Q489" s="10" t="s">
        <v>8310</v>
      </c>
      <c r="R489" s="9" t="s">
        <v>8316</v>
      </c>
      <c r="S489" s="12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>
        <f t="shared" si="36"/>
        <v>0</v>
      </c>
      <c r="Q490" s="10" t="s">
        <v>8310</v>
      </c>
      <c r="R490" s="9" t="s">
        <v>8316</v>
      </c>
      <c r="S490" s="12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6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0</v>
      </c>
      <c r="P491">
        <f t="shared" si="36"/>
        <v>71.67</v>
      </c>
      <c r="Q491" s="10" t="s">
        <v>8310</v>
      </c>
      <c r="R491" s="9" t="s">
        <v>8316</v>
      </c>
      <c r="S491" s="12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>
        <f t="shared" si="36"/>
        <v>0</v>
      </c>
      <c r="Q492" s="10" t="s">
        <v>8310</v>
      </c>
      <c r="R492" s="9" t="s">
        <v>8316</v>
      </c>
      <c r="S492" s="12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6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>
        <f t="shared" si="36"/>
        <v>0</v>
      </c>
      <c r="Q493" s="10" t="s">
        <v>8310</v>
      </c>
      <c r="R493" s="9" t="s">
        <v>8316</v>
      </c>
      <c r="S493" s="12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6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>
        <f t="shared" si="36"/>
        <v>0</v>
      </c>
      <c r="Q494" s="10" t="s">
        <v>8310</v>
      </c>
      <c r="R494" s="9" t="s">
        <v>8316</v>
      </c>
      <c r="S494" s="12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6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>
        <f t="shared" si="36"/>
        <v>0</v>
      </c>
      <c r="Q495" s="10" t="s">
        <v>8310</v>
      </c>
      <c r="R495" s="9" t="s">
        <v>8316</v>
      </c>
      <c r="S495" s="12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6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0</v>
      </c>
      <c r="P496">
        <f t="shared" si="36"/>
        <v>10.33</v>
      </c>
      <c r="Q496" s="10" t="s">
        <v>8310</v>
      </c>
      <c r="R496" s="9" t="s">
        <v>8316</v>
      </c>
      <c r="S496" s="12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6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>
        <f t="shared" si="36"/>
        <v>0</v>
      </c>
      <c r="Q497" s="10" t="s">
        <v>8310</v>
      </c>
      <c r="R497" s="9" t="s">
        <v>8316</v>
      </c>
      <c r="S497" s="12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0</v>
      </c>
      <c r="P498">
        <f t="shared" si="36"/>
        <v>1</v>
      </c>
      <c r="Q498" s="10" t="s">
        <v>8310</v>
      </c>
      <c r="R498" s="9" t="s">
        <v>8316</v>
      </c>
      <c r="S498" s="12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1</v>
      </c>
      <c r="P499">
        <f t="shared" si="36"/>
        <v>10</v>
      </c>
      <c r="Q499" s="10" t="s">
        <v>8310</v>
      </c>
      <c r="R499" s="9" t="s">
        <v>8316</v>
      </c>
      <c r="S499" s="12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6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5</v>
      </c>
      <c r="P500">
        <f t="shared" si="36"/>
        <v>136.09</v>
      </c>
      <c r="Q500" s="10" t="s">
        <v>8310</v>
      </c>
      <c r="R500" s="9" t="s">
        <v>8316</v>
      </c>
      <c r="S500" s="12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76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10</v>
      </c>
      <c r="P501">
        <f t="shared" si="36"/>
        <v>73.459999999999994</v>
      </c>
      <c r="Q501" s="10" t="s">
        <v>8310</v>
      </c>
      <c r="R501" s="9" t="s">
        <v>8316</v>
      </c>
      <c r="S501" s="12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46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</v>
      </c>
      <c r="P502">
        <f t="shared" si="36"/>
        <v>53.75</v>
      </c>
      <c r="Q502" s="10" t="s">
        <v>8310</v>
      </c>
      <c r="R502" s="9" t="s">
        <v>8316</v>
      </c>
      <c r="S502" s="12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6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>
        <f t="shared" si="36"/>
        <v>0</v>
      </c>
      <c r="Q503" s="10" t="s">
        <v>8310</v>
      </c>
      <c r="R503" s="9" t="s">
        <v>8316</v>
      </c>
      <c r="S503" s="12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6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</v>
      </c>
      <c r="P504">
        <f t="shared" si="36"/>
        <v>57.5</v>
      </c>
      <c r="Q504" s="10" t="s">
        <v>8310</v>
      </c>
      <c r="R504" s="9" t="s">
        <v>8316</v>
      </c>
      <c r="S504" s="12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6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2</v>
      </c>
      <c r="P505">
        <f t="shared" si="36"/>
        <v>12.67</v>
      </c>
      <c r="Q505" s="10" t="s">
        <v>8310</v>
      </c>
      <c r="R505" s="9" t="s">
        <v>8316</v>
      </c>
      <c r="S505" s="12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6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</v>
      </c>
      <c r="P506">
        <f t="shared" si="36"/>
        <v>67</v>
      </c>
      <c r="Q506" s="10" t="s">
        <v>8310</v>
      </c>
      <c r="R506" s="9" t="s">
        <v>8316</v>
      </c>
      <c r="S506" s="12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6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0</v>
      </c>
      <c r="P507">
        <f t="shared" si="36"/>
        <v>3.71</v>
      </c>
      <c r="Q507" s="10" t="s">
        <v>8310</v>
      </c>
      <c r="R507" s="9" t="s">
        <v>8316</v>
      </c>
      <c r="S507" s="12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6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0</v>
      </c>
      <c r="P508">
        <f t="shared" si="36"/>
        <v>250</v>
      </c>
      <c r="Q508" s="10" t="s">
        <v>8310</v>
      </c>
      <c r="R508" s="9" t="s">
        <v>8316</v>
      </c>
      <c r="S508" s="12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6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</v>
      </c>
      <c r="P509">
        <f t="shared" si="36"/>
        <v>64</v>
      </c>
      <c r="Q509" s="10" t="s">
        <v>8310</v>
      </c>
      <c r="R509" s="9" t="s">
        <v>8316</v>
      </c>
      <c r="S509" s="12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6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1</v>
      </c>
      <c r="P510">
        <f t="shared" si="36"/>
        <v>133.33000000000001</v>
      </c>
      <c r="Q510" s="10" t="s">
        <v>8310</v>
      </c>
      <c r="R510" s="9" t="s">
        <v>8316</v>
      </c>
      <c r="S510" s="12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6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0</v>
      </c>
      <c r="P511">
        <f t="shared" si="36"/>
        <v>10</v>
      </c>
      <c r="Q511" s="10" t="s">
        <v>8310</v>
      </c>
      <c r="R511" s="9" t="s">
        <v>8316</v>
      </c>
      <c r="S511" s="12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6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>
        <f t="shared" si="36"/>
        <v>0</v>
      </c>
      <c r="Q512" s="10" t="s">
        <v>8310</v>
      </c>
      <c r="R512" s="9" t="s">
        <v>8316</v>
      </c>
      <c r="S512" s="12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6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3</v>
      </c>
      <c r="P513">
        <f t="shared" si="36"/>
        <v>30</v>
      </c>
      <c r="Q513" s="10" t="s">
        <v>8310</v>
      </c>
      <c r="R513" s="9" t="s">
        <v>8316</v>
      </c>
      <c r="S513" s="12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6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5"/>
        <v>0</v>
      </c>
      <c r="P514">
        <f t="shared" si="36"/>
        <v>5.5</v>
      </c>
      <c r="Q514" s="10" t="s">
        <v>8310</v>
      </c>
      <c r="R514" s="9" t="s">
        <v>8316</v>
      </c>
      <c r="S514" s="12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0">ROUND(E:E/D:D,2)*100</f>
        <v>14.000000000000002</v>
      </c>
      <c r="P515">
        <f t="shared" ref="P515:P578" si="41">IF(L:L=0,0,ROUND(E:E/$L:$L,2))</f>
        <v>102.38</v>
      </c>
      <c r="Q515" s="10" t="s">
        <v>8310</v>
      </c>
      <c r="R515" s="9" t="s">
        <v>8316</v>
      </c>
      <c r="S515" s="12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6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</v>
      </c>
      <c r="P516">
        <f t="shared" si="41"/>
        <v>16.670000000000002</v>
      </c>
      <c r="Q516" s="10" t="s">
        <v>8310</v>
      </c>
      <c r="R516" s="9" t="s">
        <v>8316</v>
      </c>
      <c r="S516" s="12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6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25</v>
      </c>
      <c r="P517">
        <f t="shared" si="41"/>
        <v>725.03</v>
      </c>
      <c r="Q517" s="10" t="s">
        <v>8310</v>
      </c>
      <c r="R517" s="9" t="s">
        <v>8316</v>
      </c>
      <c r="S517" s="12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>
        <f t="shared" si="41"/>
        <v>0</v>
      </c>
      <c r="Q518" s="10" t="s">
        <v>8310</v>
      </c>
      <c r="R518" s="9" t="s">
        <v>8316</v>
      </c>
      <c r="S518" s="12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6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</v>
      </c>
      <c r="P519">
        <f t="shared" si="41"/>
        <v>68.33</v>
      </c>
      <c r="Q519" s="10" t="s">
        <v>8310</v>
      </c>
      <c r="R519" s="9" t="s">
        <v>8316</v>
      </c>
      <c r="S519" s="12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6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>
        <f t="shared" si="41"/>
        <v>0</v>
      </c>
      <c r="Q520" s="10" t="s">
        <v>8310</v>
      </c>
      <c r="R520" s="9" t="s">
        <v>8316</v>
      </c>
      <c r="S520" s="12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6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23</v>
      </c>
      <c r="P521">
        <f t="shared" si="41"/>
        <v>39.229999999999997</v>
      </c>
      <c r="Q521" s="10" t="s">
        <v>8310</v>
      </c>
      <c r="R521" s="9" t="s">
        <v>8316</v>
      </c>
      <c r="S521" s="12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6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102</v>
      </c>
      <c r="P522">
        <f t="shared" si="41"/>
        <v>150.15</v>
      </c>
      <c r="Q522" s="10" t="s">
        <v>8317</v>
      </c>
      <c r="R522" s="9" t="s">
        <v>8318</v>
      </c>
      <c r="S522" s="12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6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105</v>
      </c>
      <c r="P523">
        <f t="shared" si="41"/>
        <v>93.43</v>
      </c>
      <c r="Q523" s="10" t="s">
        <v>8317</v>
      </c>
      <c r="R523" s="9" t="s">
        <v>8318</v>
      </c>
      <c r="S523" s="12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6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114.99999999999999</v>
      </c>
      <c r="P524">
        <f t="shared" si="41"/>
        <v>110.97</v>
      </c>
      <c r="Q524" s="10" t="s">
        <v>8317</v>
      </c>
      <c r="R524" s="9" t="s">
        <v>8318</v>
      </c>
      <c r="S524" s="12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6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121</v>
      </c>
      <c r="P525">
        <f t="shared" si="41"/>
        <v>71.790000000000006</v>
      </c>
      <c r="Q525" s="10" t="s">
        <v>8317</v>
      </c>
      <c r="R525" s="9" t="s">
        <v>8318</v>
      </c>
      <c r="S525" s="12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6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109.00000000000001</v>
      </c>
      <c r="P526">
        <f t="shared" si="41"/>
        <v>29.26</v>
      </c>
      <c r="Q526" s="10" t="s">
        <v>8317</v>
      </c>
      <c r="R526" s="9" t="s">
        <v>8318</v>
      </c>
      <c r="S526" s="12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6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100</v>
      </c>
      <c r="P527">
        <f t="shared" si="41"/>
        <v>1000</v>
      </c>
      <c r="Q527" s="10" t="s">
        <v>8317</v>
      </c>
      <c r="R527" s="9" t="s">
        <v>8318</v>
      </c>
      <c r="S527" s="12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6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113.99999999999999</v>
      </c>
      <c r="P528">
        <f t="shared" si="41"/>
        <v>74.349999999999994</v>
      </c>
      <c r="Q528" s="10" t="s">
        <v>8317</v>
      </c>
      <c r="R528" s="9" t="s">
        <v>8318</v>
      </c>
      <c r="S528" s="12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6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101</v>
      </c>
      <c r="P529">
        <f t="shared" si="41"/>
        <v>63.83</v>
      </c>
      <c r="Q529" s="10" t="s">
        <v>8317</v>
      </c>
      <c r="R529" s="9" t="s">
        <v>8318</v>
      </c>
      <c r="S529" s="12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115.99999999999999</v>
      </c>
      <c r="P530">
        <f t="shared" si="41"/>
        <v>44.33</v>
      </c>
      <c r="Q530" s="10" t="s">
        <v>8317</v>
      </c>
      <c r="R530" s="9" t="s">
        <v>8318</v>
      </c>
      <c r="S530" s="12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6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130</v>
      </c>
      <c r="P531">
        <f t="shared" si="41"/>
        <v>86.94</v>
      </c>
      <c r="Q531" s="10" t="s">
        <v>8317</v>
      </c>
      <c r="R531" s="9" t="s">
        <v>8318</v>
      </c>
      <c r="S531" s="12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6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108</v>
      </c>
      <c r="P532">
        <f t="shared" si="41"/>
        <v>126.55</v>
      </c>
      <c r="Q532" s="10" t="s">
        <v>8317</v>
      </c>
      <c r="R532" s="9" t="s">
        <v>8318</v>
      </c>
      <c r="S532" s="12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6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100</v>
      </c>
      <c r="P533">
        <f t="shared" si="41"/>
        <v>129.03</v>
      </c>
      <c r="Q533" s="10" t="s">
        <v>8317</v>
      </c>
      <c r="R533" s="9" t="s">
        <v>8318</v>
      </c>
      <c r="S533" s="12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6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123</v>
      </c>
      <c r="P534">
        <f t="shared" si="41"/>
        <v>71.239999999999995</v>
      </c>
      <c r="Q534" s="10" t="s">
        <v>8317</v>
      </c>
      <c r="R534" s="9" t="s">
        <v>8318</v>
      </c>
      <c r="S534" s="12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6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100</v>
      </c>
      <c r="P535">
        <f t="shared" si="41"/>
        <v>117.88</v>
      </c>
      <c r="Q535" s="10" t="s">
        <v>8317</v>
      </c>
      <c r="R535" s="9" t="s">
        <v>8318</v>
      </c>
      <c r="S535" s="12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6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105</v>
      </c>
      <c r="P536">
        <f t="shared" si="41"/>
        <v>327.08</v>
      </c>
      <c r="Q536" s="10" t="s">
        <v>8317</v>
      </c>
      <c r="R536" s="9" t="s">
        <v>8318</v>
      </c>
      <c r="S536" s="12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103</v>
      </c>
      <c r="P537">
        <f t="shared" si="41"/>
        <v>34.75</v>
      </c>
      <c r="Q537" s="10" t="s">
        <v>8317</v>
      </c>
      <c r="R537" s="9" t="s">
        <v>8318</v>
      </c>
      <c r="S537" s="12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6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118</v>
      </c>
      <c r="P538">
        <f t="shared" si="41"/>
        <v>100.06</v>
      </c>
      <c r="Q538" s="10" t="s">
        <v>8317</v>
      </c>
      <c r="R538" s="9" t="s">
        <v>8318</v>
      </c>
      <c r="S538" s="12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6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121</v>
      </c>
      <c r="P539">
        <f t="shared" si="41"/>
        <v>40.85</v>
      </c>
      <c r="Q539" s="10" t="s">
        <v>8317</v>
      </c>
      <c r="R539" s="9" t="s">
        <v>8318</v>
      </c>
      <c r="S539" s="12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6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302</v>
      </c>
      <c r="P540">
        <f t="shared" si="41"/>
        <v>252.02</v>
      </c>
      <c r="Q540" s="10" t="s">
        <v>8317</v>
      </c>
      <c r="R540" s="9" t="s">
        <v>8318</v>
      </c>
      <c r="S540" s="12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6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101</v>
      </c>
      <c r="P541">
        <f t="shared" si="41"/>
        <v>25.16</v>
      </c>
      <c r="Q541" s="10" t="s">
        <v>8317</v>
      </c>
      <c r="R541" s="9" t="s">
        <v>8318</v>
      </c>
      <c r="S541" s="12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0</v>
      </c>
      <c r="P542">
        <f t="shared" si="41"/>
        <v>1</v>
      </c>
      <c r="Q542" s="10" t="s">
        <v>8319</v>
      </c>
      <c r="R542" s="9" t="s">
        <v>8320</v>
      </c>
      <c r="S542" s="12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6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1</v>
      </c>
      <c r="P543">
        <f t="shared" si="41"/>
        <v>25</v>
      </c>
      <c r="Q543" s="10" t="s">
        <v>8319</v>
      </c>
      <c r="R543" s="9" t="s">
        <v>8320</v>
      </c>
      <c r="S543" s="12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6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0</v>
      </c>
      <c r="P544">
        <f t="shared" si="41"/>
        <v>1</v>
      </c>
      <c r="Q544" s="10" t="s">
        <v>8319</v>
      </c>
      <c r="R544" s="9" t="s">
        <v>8320</v>
      </c>
      <c r="S544" s="12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6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0</v>
      </c>
      <c r="P545">
        <f t="shared" si="41"/>
        <v>35</v>
      </c>
      <c r="Q545" s="10" t="s">
        <v>8319</v>
      </c>
      <c r="R545" s="9" t="s">
        <v>8320</v>
      </c>
      <c r="S545" s="12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6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</v>
      </c>
      <c r="P546">
        <f t="shared" si="41"/>
        <v>3</v>
      </c>
      <c r="Q546" s="10" t="s">
        <v>8319</v>
      </c>
      <c r="R546" s="9" t="s">
        <v>8320</v>
      </c>
      <c r="S546" s="12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6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27</v>
      </c>
      <c r="P547">
        <f t="shared" si="41"/>
        <v>402.71</v>
      </c>
      <c r="Q547" s="10" t="s">
        <v>8319</v>
      </c>
      <c r="R547" s="9" t="s">
        <v>8320</v>
      </c>
      <c r="S547" s="12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6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0</v>
      </c>
      <c r="P548">
        <f t="shared" si="41"/>
        <v>26</v>
      </c>
      <c r="Q548" s="10" t="s">
        <v>8319</v>
      </c>
      <c r="R548" s="9" t="s">
        <v>8320</v>
      </c>
      <c r="S548" s="12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6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>
        <f t="shared" si="41"/>
        <v>0</v>
      </c>
      <c r="Q549" s="10" t="s">
        <v>8319</v>
      </c>
      <c r="R549" s="9" t="s">
        <v>8320</v>
      </c>
      <c r="S549" s="12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6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0</v>
      </c>
      <c r="P550">
        <f t="shared" si="41"/>
        <v>9</v>
      </c>
      <c r="Q550" s="10" t="s">
        <v>8319</v>
      </c>
      <c r="R550" s="9" t="s">
        <v>8320</v>
      </c>
      <c r="S550" s="12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6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3</v>
      </c>
      <c r="P551">
        <f t="shared" si="41"/>
        <v>8.5</v>
      </c>
      <c r="Q551" s="10" t="s">
        <v>8319</v>
      </c>
      <c r="R551" s="9" t="s">
        <v>8320</v>
      </c>
      <c r="S551" s="12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6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1</v>
      </c>
      <c r="P552">
        <f t="shared" si="41"/>
        <v>8.75</v>
      </c>
      <c r="Q552" s="10" t="s">
        <v>8319</v>
      </c>
      <c r="R552" s="9" t="s">
        <v>8320</v>
      </c>
      <c r="S552" s="12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6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</v>
      </c>
      <c r="P553">
        <f t="shared" si="41"/>
        <v>135.04</v>
      </c>
      <c r="Q553" s="10" t="s">
        <v>8319</v>
      </c>
      <c r="R553" s="9" t="s">
        <v>8320</v>
      </c>
      <c r="S553" s="12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6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>
        <f t="shared" si="41"/>
        <v>0</v>
      </c>
      <c r="Q554" s="10" t="s">
        <v>8319</v>
      </c>
      <c r="R554" s="9" t="s">
        <v>8320</v>
      </c>
      <c r="S554" s="12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6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0</v>
      </c>
      <c r="P555">
        <f t="shared" si="41"/>
        <v>20.5</v>
      </c>
      <c r="Q555" s="10" t="s">
        <v>8319</v>
      </c>
      <c r="R555" s="9" t="s">
        <v>8320</v>
      </c>
      <c r="S555" s="12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6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37</v>
      </c>
      <c r="P556">
        <f t="shared" si="41"/>
        <v>64.36</v>
      </c>
      <c r="Q556" s="10" t="s">
        <v>8319</v>
      </c>
      <c r="R556" s="9" t="s">
        <v>8320</v>
      </c>
      <c r="S556" s="12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6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>
        <f t="shared" si="41"/>
        <v>0</v>
      </c>
      <c r="Q557" s="10" t="s">
        <v>8319</v>
      </c>
      <c r="R557" s="9" t="s">
        <v>8320</v>
      </c>
      <c r="S557" s="12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3</v>
      </c>
      <c r="P558">
        <f t="shared" si="41"/>
        <v>200</v>
      </c>
      <c r="Q558" s="10" t="s">
        <v>8319</v>
      </c>
      <c r="R558" s="9" t="s">
        <v>8320</v>
      </c>
      <c r="S558" s="12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6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1</v>
      </c>
      <c r="P559">
        <f t="shared" si="41"/>
        <v>68.3</v>
      </c>
      <c r="Q559" s="10" t="s">
        <v>8319</v>
      </c>
      <c r="R559" s="9" t="s">
        <v>8320</v>
      </c>
      <c r="S559" s="12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6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>
        <f t="shared" si="41"/>
        <v>0</v>
      </c>
      <c r="Q560" s="10" t="s">
        <v>8319</v>
      </c>
      <c r="R560" s="9" t="s">
        <v>8320</v>
      </c>
      <c r="S560" s="12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6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0</v>
      </c>
      <c r="P561">
        <f t="shared" si="41"/>
        <v>50</v>
      </c>
      <c r="Q561" s="10" t="s">
        <v>8319</v>
      </c>
      <c r="R561" s="9" t="s">
        <v>8320</v>
      </c>
      <c r="S561" s="12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6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0</v>
      </c>
      <c r="P562">
        <f t="shared" si="41"/>
        <v>4</v>
      </c>
      <c r="Q562" s="10" t="s">
        <v>8319</v>
      </c>
      <c r="R562" s="9" t="s">
        <v>8320</v>
      </c>
      <c r="S562" s="12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6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0</v>
      </c>
      <c r="P563">
        <f t="shared" si="41"/>
        <v>27.5</v>
      </c>
      <c r="Q563" s="10" t="s">
        <v>8319</v>
      </c>
      <c r="R563" s="9" t="s">
        <v>8320</v>
      </c>
      <c r="S563" s="12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6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>
        <f t="shared" si="41"/>
        <v>0</v>
      </c>
      <c r="Q564" s="10" t="s">
        <v>8319</v>
      </c>
      <c r="R564" s="9" t="s">
        <v>8320</v>
      </c>
      <c r="S564" s="12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6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0</v>
      </c>
      <c r="P565">
        <f t="shared" si="41"/>
        <v>34</v>
      </c>
      <c r="Q565" s="10" t="s">
        <v>8319</v>
      </c>
      <c r="R565" s="9" t="s">
        <v>8320</v>
      </c>
      <c r="S565" s="12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6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0</v>
      </c>
      <c r="P566">
        <f t="shared" si="41"/>
        <v>1</v>
      </c>
      <c r="Q566" s="10" t="s">
        <v>8319</v>
      </c>
      <c r="R566" s="9" t="s">
        <v>8320</v>
      </c>
      <c r="S566" s="12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6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>
        <f t="shared" si="41"/>
        <v>0</v>
      </c>
      <c r="Q567" s="10" t="s">
        <v>8319</v>
      </c>
      <c r="R567" s="9" t="s">
        <v>8320</v>
      </c>
      <c r="S567" s="12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6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0</v>
      </c>
      <c r="P568">
        <f t="shared" si="41"/>
        <v>1</v>
      </c>
      <c r="Q568" s="10" t="s">
        <v>8319</v>
      </c>
      <c r="R568" s="9" t="s">
        <v>8320</v>
      </c>
      <c r="S568" s="12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6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>
        <f t="shared" si="41"/>
        <v>0</v>
      </c>
      <c r="Q569" s="10" t="s">
        <v>8319</v>
      </c>
      <c r="R569" s="9" t="s">
        <v>8320</v>
      </c>
      <c r="S569" s="12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1</v>
      </c>
      <c r="P570">
        <f t="shared" si="41"/>
        <v>49</v>
      </c>
      <c r="Q570" s="10" t="s">
        <v>8319</v>
      </c>
      <c r="R570" s="9" t="s">
        <v>8320</v>
      </c>
      <c r="S570" s="12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6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1</v>
      </c>
      <c r="P571">
        <f t="shared" si="41"/>
        <v>20</v>
      </c>
      <c r="Q571" s="10" t="s">
        <v>8319</v>
      </c>
      <c r="R571" s="9" t="s">
        <v>8320</v>
      </c>
      <c r="S571" s="12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0</v>
      </c>
      <c r="P572">
        <f t="shared" si="41"/>
        <v>142</v>
      </c>
      <c r="Q572" s="10" t="s">
        <v>8319</v>
      </c>
      <c r="R572" s="9" t="s">
        <v>8320</v>
      </c>
      <c r="S572" s="12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6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0</v>
      </c>
      <c r="P573">
        <f t="shared" si="41"/>
        <v>53</v>
      </c>
      <c r="Q573" s="10" t="s">
        <v>8319</v>
      </c>
      <c r="R573" s="9" t="s">
        <v>8320</v>
      </c>
      <c r="S573" s="12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6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>
        <f t="shared" si="41"/>
        <v>0</v>
      </c>
      <c r="Q574" s="10" t="s">
        <v>8319</v>
      </c>
      <c r="R574" s="9" t="s">
        <v>8320</v>
      </c>
      <c r="S574" s="12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6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0</v>
      </c>
      <c r="P575">
        <f t="shared" si="41"/>
        <v>38.44</v>
      </c>
      <c r="Q575" s="10" t="s">
        <v>8319</v>
      </c>
      <c r="R575" s="9" t="s">
        <v>8320</v>
      </c>
      <c r="S575" s="12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6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1</v>
      </c>
      <c r="P576">
        <f t="shared" si="41"/>
        <v>20</v>
      </c>
      <c r="Q576" s="10" t="s">
        <v>8319</v>
      </c>
      <c r="R576" s="9" t="s">
        <v>8320</v>
      </c>
      <c r="S576" s="12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6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0</v>
      </c>
      <c r="P577">
        <f t="shared" si="41"/>
        <v>64.75</v>
      </c>
      <c r="Q577" s="10" t="s">
        <v>8319</v>
      </c>
      <c r="R577" s="9" t="s">
        <v>8320</v>
      </c>
      <c r="S577" s="12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6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0"/>
        <v>0</v>
      </c>
      <c r="P578">
        <f t="shared" si="41"/>
        <v>1</v>
      </c>
      <c r="Q578" s="10" t="s">
        <v>8319</v>
      </c>
      <c r="R578" s="9" t="s">
        <v>8320</v>
      </c>
      <c r="S578" s="12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6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5">ROUND(E:E/D:D,2)*100</f>
        <v>0</v>
      </c>
      <c r="P579">
        <f t="shared" ref="P579:P642" si="46">IF(L:L=0,0,ROUND(E:E/$L:$L,2))</f>
        <v>10</v>
      </c>
      <c r="Q579" s="10" t="s">
        <v>8319</v>
      </c>
      <c r="R579" s="9" t="s">
        <v>8320</v>
      </c>
      <c r="S579" s="12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0</v>
      </c>
      <c r="P580">
        <f t="shared" si="46"/>
        <v>2</v>
      </c>
      <c r="Q580" s="10" t="s">
        <v>8319</v>
      </c>
      <c r="R580" s="9" t="s">
        <v>8320</v>
      </c>
      <c r="S580" s="12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</v>
      </c>
      <c r="P581">
        <f t="shared" si="46"/>
        <v>35</v>
      </c>
      <c r="Q581" s="10" t="s">
        <v>8319</v>
      </c>
      <c r="R581" s="9" t="s">
        <v>8320</v>
      </c>
      <c r="S581" s="12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6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0</v>
      </c>
      <c r="P582">
        <f t="shared" si="46"/>
        <v>1</v>
      </c>
      <c r="Q582" s="10" t="s">
        <v>8319</v>
      </c>
      <c r="R582" s="9" t="s">
        <v>8320</v>
      </c>
      <c r="S582" s="12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6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>
        <f t="shared" si="46"/>
        <v>0</v>
      </c>
      <c r="Q583" s="10" t="s">
        <v>8319</v>
      </c>
      <c r="R583" s="9" t="s">
        <v>8320</v>
      </c>
      <c r="S583" s="12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6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>
        <f t="shared" si="46"/>
        <v>0</v>
      </c>
      <c r="Q584" s="10" t="s">
        <v>8319</v>
      </c>
      <c r="R584" s="9" t="s">
        <v>8320</v>
      </c>
      <c r="S584" s="12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0</v>
      </c>
      <c r="P585">
        <f t="shared" si="46"/>
        <v>1</v>
      </c>
      <c r="Q585" s="10" t="s">
        <v>8319</v>
      </c>
      <c r="R585" s="9" t="s">
        <v>8320</v>
      </c>
      <c r="S585" s="12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1</v>
      </c>
      <c r="P586">
        <f t="shared" si="46"/>
        <v>5</v>
      </c>
      <c r="Q586" s="10" t="s">
        <v>8319</v>
      </c>
      <c r="R586" s="9" t="s">
        <v>8320</v>
      </c>
      <c r="S586" s="12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6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>
        <f t="shared" si="46"/>
        <v>0</v>
      </c>
      <c r="Q587" s="10" t="s">
        <v>8319</v>
      </c>
      <c r="R587" s="9" t="s">
        <v>8320</v>
      </c>
      <c r="S587" s="12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3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1</v>
      </c>
      <c r="P588">
        <f t="shared" si="46"/>
        <v>14</v>
      </c>
      <c r="Q588" s="10" t="s">
        <v>8319</v>
      </c>
      <c r="R588" s="9" t="s">
        <v>8320</v>
      </c>
      <c r="S588" s="12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6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</v>
      </c>
      <c r="P589">
        <f t="shared" si="46"/>
        <v>389.29</v>
      </c>
      <c r="Q589" s="10" t="s">
        <v>8319</v>
      </c>
      <c r="R589" s="9" t="s">
        <v>8320</v>
      </c>
      <c r="S589" s="12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6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</v>
      </c>
      <c r="P590">
        <f t="shared" si="46"/>
        <v>150.5</v>
      </c>
      <c r="Q590" s="10" t="s">
        <v>8319</v>
      </c>
      <c r="R590" s="9" t="s">
        <v>8320</v>
      </c>
      <c r="S590" s="12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0</v>
      </c>
      <c r="P591">
        <f t="shared" si="46"/>
        <v>1</v>
      </c>
      <c r="Q591" s="10" t="s">
        <v>8319</v>
      </c>
      <c r="R591" s="9" t="s">
        <v>8320</v>
      </c>
      <c r="S591" s="12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6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</v>
      </c>
      <c r="P592">
        <f t="shared" si="46"/>
        <v>24.78</v>
      </c>
      <c r="Q592" s="10" t="s">
        <v>8319</v>
      </c>
      <c r="R592" s="9" t="s">
        <v>8320</v>
      </c>
      <c r="S592" s="12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6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0</v>
      </c>
      <c r="P593">
        <f t="shared" si="46"/>
        <v>30.5</v>
      </c>
      <c r="Q593" s="10" t="s">
        <v>8319</v>
      </c>
      <c r="R593" s="9" t="s">
        <v>8320</v>
      </c>
      <c r="S593" s="12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6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</v>
      </c>
      <c r="P594">
        <f t="shared" si="46"/>
        <v>250</v>
      </c>
      <c r="Q594" s="10" t="s">
        <v>8319</v>
      </c>
      <c r="R594" s="9" t="s">
        <v>8320</v>
      </c>
      <c r="S594" s="12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6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23</v>
      </c>
      <c r="P595">
        <f t="shared" si="46"/>
        <v>16.43</v>
      </c>
      <c r="Q595" s="10" t="s">
        <v>8319</v>
      </c>
      <c r="R595" s="9" t="s">
        <v>8320</v>
      </c>
      <c r="S595" s="12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0</v>
      </c>
      <c r="P596">
        <f t="shared" si="46"/>
        <v>13</v>
      </c>
      <c r="Q596" s="10" t="s">
        <v>8319</v>
      </c>
      <c r="R596" s="9" t="s">
        <v>8320</v>
      </c>
      <c r="S596" s="12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6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0</v>
      </c>
      <c r="P597">
        <f t="shared" si="46"/>
        <v>53.25</v>
      </c>
      <c r="Q597" s="10" t="s">
        <v>8319</v>
      </c>
      <c r="R597" s="9" t="s">
        <v>8320</v>
      </c>
      <c r="S597" s="12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0</v>
      </c>
      <c r="P598">
        <f t="shared" si="46"/>
        <v>3</v>
      </c>
      <c r="Q598" s="10" t="s">
        <v>8319</v>
      </c>
      <c r="R598" s="9" t="s">
        <v>8320</v>
      </c>
      <c r="S598" s="12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6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0</v>
      </c>
      <c r="P599">
        <f t="shared" si="46"/>
        <v>10</v>
      </c>
      <c r="Q599" s="10" t="s">
        <v>8319</v>
      </c>
      <c r="R599" s="9" t="s">
        <v>8320</v>
      </c>
      <c r="S599" s="12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34</v>
      </c>
      <c r="P600">
        <f t="shared" si="46"/>
        <v>121.43</v>
      </c>
      <c r="Q600" s="10" t="s">
        <v>8319</v>
      </c>
      <c r="R600" s="9" t="s">
        <v>8320</v>
      </c>
      <c r="S600" s="12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6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0</v>
      </c>
      <c r="P601">
        <f t="shared" si="46"/>
        <v>15.5</v>
      </c>
      <c r="Q601" s="10" t="s">
        <v>8319</v>
      </c>
      <c r="R601" s="9" t="s">
        <v>8320</v>
      </c>
      <c r="S601" s="12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2</v>
      </c>
      <c r="P602">
        <f t="shared" si="46"/>
        <v>100</v>
      </c>
      <c r="Q602" s="10" t="s">
        <v>8319</v>
      </c>
      <c r="R602" s="9" t="s">
        <v>8320</v>
      </c>
      <c r="S602" s="12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6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</v>
      </c>
      <c r="P603">
        <f t="shared" si="46"/>
        <v>23.33</v>
      </c>
      <c r="Q603" s="10" t="s">
        <v>8319</v>
      </c>
      <c r="R603" s="9" t="s">
        <v>8320</v>
      </c>
      <c r="S603" s="12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6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>
        <f t="shared" si="46"/>
        <v>0</v>
      </c>
      <c r="Q604" s="10" t="s">
        <v>8319</v>
      </c>
      <c r="R604" s="9" t="s">
        <v>8320</v>
      </c>
      <c r="S604" s="12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6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4</v>
      </c>
      <c r="P605">
        <f t="shared" si="46"/>
        <v>45.39</v>
      </c>
      <c r="Q605" s="10" t="s">
        <v>8319</v>
      </c>
      <c r="R605" s="9" t="s">
        <v>8320</v>
      </c>
      <c r="S605" s="12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6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>
        <f t="shared" si="46"/>
        <v>0</v>
      </c>
      <c r="Q606" s="10" t="s">
        <v>8319</v>
      </c>
      <c r="R606" s="9" t="s">
        <v>8320</v>
      </c>
      <c r="S606" s="12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3</v>
      </c>
      <c r="P607">
        <f t="shared" si="46"/>
        <v>16.38</v>
      </c>
      <c r="Q607" s="10" t="s">
        <v>8319</v>
      </c>
      <c r="R607" s="9" t="s">
        <v>8320</v>
      </c>
      <c r="S607" s="12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6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0</v>
      </c>
      <c r="P608">
        <f t="shared" si="46"/>
        <v>10</v>
      </c>
      <c r="Q608" s="10" t="s">
        <v>8319</v>
      </c>
      <c r="R608" s="9" t="s">
        <v>8320</v>
      </c>
      <c r="S608" s="12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6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>
        <f t="shared" si="46"/>
        <v>0</v>
      </c>
      <c r="Q609" s="10" t="s">
        <v>8319</v>
      </c>
      <c r="R609" s="9" t="s">
        <v>8320</v>
      </c>
      <c r="S609" s="12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6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1</v>
      </c>
      <c r="P610">
        <f t="shared" si="46"/>
        <v>292.2</v>
      </c>
      <c r="Q610" s="10" t="s">
        <v>8319</v>
      </c>
      <c r="R610" s="9" t="s">
        <v>8320</v>
      </c>
      <c r="S610" s="12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6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1</v>
      </c>
      <c r="P611">
        <f t="shared" si="46"/>
        <v>5</v>
      </c>
      <c r="Q611" s="10" t="s">
        <v>8319</v>
      </c>
      <c r="R611" s="9" t="s">
        <v>8320</v>
      </c>
      <c r="S611" s="12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6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>
        <f t="shared" si="46"/>
        <v>0</v>
      </c>
      <c r="Q612" s="10" t="s">
        <v>8319</v>
      </c>
      <c r="R612" s="9" t="s">
        <v>8320</v>
      </c>
      <c r="S612" s="12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6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>
        <f t="shared" si="46"/>
        <v>0</v>
      </c>
      <c r="Q613" s="10" t="s">
        <v>8319</v>
      </c>
      <c r="R613" s="9" t="s">
        <v>8320</v>
      </c>
      <c r="S613" s="12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>
        <f t="shared" si="46"/>
        <v>0</v>
      </c>
      <c r="Q614" s="10" t="s">
        <v>8319</v>
      </c>
      <c r="R614" s="9" t="s">
        <v>8320</v>
      </c>
      <c r="S614" s="12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6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21</v>
      </c>
      <c r="P615">
        <f t="shared" si="46"/>
        <v>105.93</v>
      </c>
      <c r="Q615" s="10" t="s">
        <v>8319</v>
      </c>
      <c r="R615" s="9" t="s">
        <v>8320</v>
      </c>
      <c r="S615" s="12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6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>
        <f t="shared" si="46"/>
        <v>0</v>
      </c>
      <c r="Q616" s="10" t="s">
        <v>8319</v>
      </c>
      <c r="R616" s="9" t="s">
        <v>8320</v>
      </c>
      <c r="S616" s="12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6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>
        <f t="shared" si="46"/>
        <v>0</v>
      </c>
      <c r="Q617" s="10" t="s">
        <v>8319</v>
      </c>
      <c r="R617" s="9" t="s">
        <v>8320</v>
      </c>
      <c r="S617" s="12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6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>
        <f t="shared" si="46"/>
        <v>0</v>
      </c>
      <c r="Q618" s="10" t="s">
        <v>8319</v>
      </c>
      <c r="R618" s="9" t="s">
        <v>8320</v>
      </c>
      <c r="S618" s="12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6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3</v>
      </c>
      <c r="P619">
        <f t="shared" si="46"/>
        <v>20</v>
      </c>
      <c r="Q619" s="10" t="s">
        <v>8319</v>
      </c>
      <c r="R619" s="9" t="s">
        <v>8320</v>
      </c>
      <c r="S619" s="12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6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>
        <f t="shared" si="46"/>
        <v>0</v>
      </c>
      <c r="Q620" s="10" t="s">
        <v>8319</v>
      </c>
      <c r="R620" s="9" t="s">
        <v>8320</v>
      </c>
      <c r="S620" s="12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0</v>
      </c>
      <c r="P621">
        <f t="shared" si="46"/>
        <v>1</v>
      </c>
      <c r="Q621" s="10" t="s">
        <v>8319</v>
      </c>
      <c r="R621" s="9" t="s">
        <v>8320</v>
      </c>
      <c r="S621" s="12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6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1</v>
      </c>
      <c r="P622">
        <f t="shared" si="46"/>
        <v>300</v>
      </c>
      <c r="Q622" s="10" t="s">
        <v>8319</v>
      </c>
      <c r="R622" s="9" t="s">
        <v>8320</v>
      </c>
      <c r="S622" s="12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6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</v>
      </c>
      <c r="P623">
        <f t="shared" si="46"/>
        <v>87</v>
      </c>
      <c r="Q623" s="10" t="s">
        <v>8319</v>
      </c>
      <c r="R623" s="9" t="s">
        <v>8320</v>
      </c>
      <c r="S623" s="12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6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6</v>
      </c>
      <c r="P624">
        <f t="shared" si="46"/>
        <v>37.89</v>
      </c>
      <c r="Q624" s="10" t="s">
        <v>8319</v>
      </c>
      <c r="R624" s="9" t="s">
        <v>8320</v>
      </c>
      <c r="S624" s="12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6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>
        <f t="shared" si="46"/>
        <v>0</v>
      </c>
      <c r="Q625" s="10" t="s">
        <v>8319</v>
      </c>
      <c r="R625" s="9" t="s">
        <v>8320</v>
      </c>
      <c r="S625" s="12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6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>
        <f t="shared" si="46"/>
        <v>0</v>
      </c>
      <c r="Q626" s="10" t="s">
        <v>8319</v>
      </c>
      <c r="R626" s="9" t="s">
        <v>8320</v>
      </c>
      <c r="S626" s="12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6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>
        <f t="shared" si="46"/>
        <v>0</v>
      </c>
      <c r="Q627" s="10" t="s">
        <v>8319</v>
      </c>
      <c r="R627" s="9" t="s">
        <v>8320</v>
      </c>
      <c r="S627" s="12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6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17</v>
      </c>
      <c r="P628">
        <f t="shared" si="46"/>
        <v>111.41</v>
      </c>
      <c r="Q628" s="10" t="s">
        <v>8319</v>
      </c>
      <c r="R628" s="9" t="s">
        <v>8320</v>
      </c>
      <c r="S628" s="12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6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0</v>
      </c>
      <c r="P629">
        <f t="shared" si="46"/>
        <v>90</v>
      </c>
      <c r="Q629" s="10" t="s">
        <v>8319</v>
      </c>
      <c r="R629" s="9" t="s">
        <v>8320</v>
      </c>
      <c r="S629" s="12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6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>
        <f t="shared" si="46"/>
        <v>0</v>
      </c>
      <c r="Q630" s="10" t="s">
        <v>8319</v>
      </c>
      <c r="R630" s="9" t="s">
        <v>8320</v>
      </c>
      <c r="S630" s="12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6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0</v>
      </c>
      <c r="P631">
        <f t="shared" si="46"/>
        <v>116.67</v>
      </c>
      <c r="Q631" s="10" t="s">
        <v>8319</v>
      </c>
      <c r="R631" s="9" t="s">
        <v>8320</v>
      </c>
      <c r="S631" s="12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6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0</v>
      </c>
      <c r="P632">
        <f t="shared" si="46"/>
        <v>10</v>
      </c>
      <c r="Q632" s="10" t="s">
        <v>8319</v>
      </c>
      <c r="R632" s="9" t="s">
        <v>8320</v>
      </c>
      <c r="S632" s="12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</v>
      </c>
      <c r="P633">
        <f t="shared" si="46"/>
        <v>76.67</v>
      </c>
      <c r="Q633" s="10" t="s">
        <v>8319</v>
      </c>
      <c r="R633" s="9" t="s">
        <v>8320</v>
      </c>
      <c r="S633" s="12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>
        <f t="shared" si="46"/>
        <v>0</v>
      </c>
      <c r="Q634" s="10" t="s">
        <v>8319</v>
      </c>
      <c r="R634" s="9" t="s">
        <v>8320</v>
      </c>
      <c r="S634" s="12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6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12</v>
      </c>
      <c r="P635">
        <f t="shared" si="46"/>
        <v>49.8</v>
      </c>
      <c r="Q635" s="10" t="s">
        <v>8319</v>
      </c>
      <c r="R635" s="9" t="s">
        <v>8320</v>
      </c>
      <c r="S635" s="12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0</v>
      </c>
      <c r="P636">
        <f t="shared" si="46"/>
        <v>1</v>
      </c>
      <c r="Q636" s="10" t="s">
        <v>8319</v>
      </c>
      <c r="R636" s="9" t="s">
        <v>8320</v>
      </c>
      <c r="S636" s="12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0</v>
      </c>
      <c r="P637">
        <f t="shared" si="46"/>
        <v>2</v>
      </c>
      <c r="Q637" s="10" t="s">
        <v>8319</v>
      </c>
      <c r="R637" s="9" t="s">
        <v>8320</v>
      </c>
      <c r="S637" s="12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0</v>
      </c>
      <c r="P638">
        <f t="shared" si="46"/>
        <v>4</v>
      </c>
      <c r="Q638" s="10" t="s">
        <v>8319</v>
      </c>
      <c r="R638" s="9" t="s">
        <v>8320</v>
      </c>
      <c r="S638" s="12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6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>
        <f t="shared" si="46"/>
        <v>0</v>
      </c>
      <c r="Q639" s="10" t="s">
        <v>8319</v>
      </c>
      <c r="R639" s="9" t="s">
        <v>8320</v>
      </c>
      <c r="S639" s="12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0</v>
      </c>
      <c r="P640">
        <f t="shared" si="46"/>
        <v>3</v>
      </c>
      <c r="Q640" s="10" t="s">
        <v>8319</v>
      </c>
      <c r="R640" s="9" t="s">
        <v>8320</v>
      </c>
      <c r="S640" s="12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0</v>
      </c>
      <c r="P641">
        <f t="shared" si="46"/>
        <v>1</v>
      </c>
      <c r="Q641" s="10" t="s">
        <v>8319</v>
      </c>
      <c r="R641" s="9" t="s">
        <v>8320</v>
      </c>
      <c r="S641" s="12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6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5"/>
        <v>144</v>
      </c>
      <c r="P642">
        <f t="shared" si="46"/>
        <v>50.5</v>
      </c>
      <c r="Q642" s="10" t="s">
        <v>8319</v>
      </c>
      <c r="R642" s="9" t="s">
        <v>8321</v>
      </c>
      <c r="S642" s="12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6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0">ROUND(E:E/D:D,2)*100</f>
        <v>119</v>
      </c>
      <c r="P643">
        <f t="shared" ref="P643:P706" si="51">IF(L:L=0,0,ROUND(E:E/$L:$L,2))</f>
        <v>151.32</v>
      </c>
      <c r="Q643" s="10" t="s">
        <v>8319</v>
      </c>
      <c r="R643" s="9" t="s">
        <v>8321</v>
      </c>
      <c r="S643" s="12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6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1460</v>
      </c>
      <c r="P644">
        <f t="shared" si="51"/>
        <v>134.36000000000001</v>
      </c>
      <c r="Q644" s="10" t="s">
        <v>8319</v>
      </c>
      <c r="R644" s="9" t="s">
        <v>8321</v>
      </c>
      <c r="S644" s="12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106</v>
      </c>
      <c r="P645">
        <f t="shared" si="51"/>
        <v>174.03</v>
      </c>
      <c r="Q645" s="10" t="s">
        <v>8319</v>
      </c>
      <c r="R645" s="9" t="s">
        <v>8321</v>
      </c>
      <c r="S645" s="12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6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300</v>
      </c>
      <c r="P646">
        <f t="shared" si="51"/>
        <v>73.489999999999995</v>
      </c>
      <c r="Q646" s="10" t="s">
        <v>8319</v>
      </c>
      <c r="R646" s="9" t="s">
        <v>8321</v>
      </c>
      <c r="S646" s="12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279</v>
      </c>
      <c r="P647">
        <f t="shared" si="51"/>
        <v>23.52</v>
      </c>
      <c r="Q647" s="10" t="s">
        <v>8319</v>
      </c>
      <c r="R647" s="9" t="s">
        <v>8321</v>
      </c>
      <c r="S647" s="12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6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132</v>
      </c>
      <c r="P648">
        <f t="shared" si="51"/>
        <v>39.07</v>
      </c>
      <c r="Q648" s="10" t="s">
        <v>8319</v>
      </c>
      <c r="R648" s="9" t="s">
        <v>8321</v>
      </c>
      <c r="S648" s="12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6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107</v>
      </c>
      <c r="P649">
        <f t="shared" si="51"/>
        <v>125.94</v>
      </c>
      <c r="Q649" s="10" t="s">
        <v>8319</v>
      </c>
      <c r="R649" s="9" t="s">
        <v>8321</v>
      </c>
      <c r="S649" s="12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127</v>
      </c>
      <c r="P650">
        <f t="shared" si="51"/>
        <v>1644</v>
      </c>
      <c r="Q650" s="10" t="s">
        <v>8319</v>
      </c>
      <c r="R650" s="9" t="s">
        <v>8321</v>
      </c>
      <c r="S650" s="12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6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140</v>
      </c>
      <c r="P651">
        <f t="shared" si="51"/>
        <v>42.67</v>
      </c>
      <c r="Q651" s="10" t="s">
        <v>8319</v>
      </c>
      <c r="R651" s="9" t="s">
        <v>8321</v>
      </c>
      <c r="S651" s="12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6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112.00000000000001</v>
      </c>
      <c r="P652">
        <f t="shared" si="51"/>
        <v>35.130000000000003</v>
      </c>
      <c r="Q652" s="10" t="s">
        <v>8319</v>
      </c>
      <c r="R652" s="9" t="s">
        <v>8321</v>
      </c>
      <c r="S652" s="12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6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101</v>
      </c>
      <c r="P653">
        <f t="shared" si="51"/>
        <v>239.35</v>
      </c>
      <c r="Q653" s="10" t="s">
        <v>8319</v>
      </c>
      <c r="R653" s="9" t="s">
        <v>8321</v>
      </c>
      <c r="S653" s="12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6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100</v>
      </c>
      <c r="P654">
        <f t="shared" si="51"/>
        <v>107.64</v>
      </c>
      <c r="Q654" s="10" t="s">
        <v>8319</v>
      </c>
      <c r="R654" s="9" t="s">
        <v>8321</v>
      </c>
      <c r="S654" s="12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6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141</v>
      </c>
      <c r="P655">
        <f t="shared" si="51"/>
        <v>95.83</v>
      </c>
      <c r="Q655" s="10" t="s">
        <v>8319</v>
      </c>
      <c r="R655" s="9" t="s">
        <v>8321</v>
      </c>
      <c r="S655" s="12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6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267</v>
      </c>
      <c r="P656">
        <f t="shared" si="51"/>
        <v>31.66</v>
      </c>
      <c r="Q656" s="10" t="s">
        <v>8319</v>
      </c>
      <c r="R656" s="9" t="s">
        <v>8321</v>
      </c>
      <c r="S656" s="12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6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147</v>
      </c>
      <c r="P657">
        <f t="shared" si="51"/>
        <v>42.89</v>
      </c>
      <c r="Q657" s="10" t="s">
        <v>8319</v>
      </c>
      <c r="R657" s="9" t="s">
        <v>8321</v>
      </c>
      <c r="S657" s="12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6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214</v>
      </c>
      <c r="P658">
        <f t="shared" si="51"/>
        <v>122.74</v>
      </c>
      <c r="Q658" s="10" t="s">
        <v>8319</v>
      </c>
      <c r="R658" s="9" t="s">
        <v>8321</v>
      </c>
      <c r="S658" s="12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6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126</v>
      </c>
      <c r="P659">
        <f t="shared" si="51"/>
        <v>190.45</v>
      </c>
      <c r="Q659" s="10" t="s">
        <v>8319</v>
      </c>
      <c r="R659" s="9" t="s">
        <v>8321</v>
      </c>
      <c r="S659" s="12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6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104</v>
      </c>
      <c r="P660">
        <f t="shared" si="51"/>
        <v>109.34</v>
      </c>
      <c r="Q660" s="10" t="s">
        <v>8319</v>
      </c>
      <c r="R660" s="9" t="s">
        <v>8321</v>
      </c>
      <c r="S660" s="12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101</v>
      </c>
      <c r="P661">
        <f t="shared" si="51"/>
        <v>143.66999999999999</v>
      </c>
      <c r="Q661" s="10" t="s">
        <v>8319</v>
      </c>
      <c r="R661" s="9" t="s">
        <v>8321</v>
      </c>
      <c r="S661" s="12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6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</v>
      </c>
      <c r="P662">
        <f t="shared" si="51"/>
        <v>84.94</v>
      </c>
      <c r="Q662" s="10" t="s">
        <v>8319</v>
      </c>
      <c r="R662" s="9" t="s">
        <v>8321</v>
      </c>
      <c r="S662" s="12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6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1</v>
      </c>
      <c r="P663">
        <f t="shared" si="51"/>
        <v>10.56</v>
      </c>
      <c r="Q663" s="10" t="s">
        <v>8319</v>
      </c>
      <c r="R663" s="9" t="s">
        <v>8321</v>
      </c>
      <c r="S663" s="12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0</v>
      </c>
      <c r="P664">
        <f t="shared" si="51"/>
        <v>39</v>
      </c>
      <c r="Q664" s="10" t="s">
        <v>8319</v>
      </c>
      <c r="R664" s="9" t="s">
        <v>8321</v>
      </c>
      <c r="S664" s="12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6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0</v>
      </c>
      <c r="P665">
        <f t="shared" si="51"/>
        <v>100</v>
      </c>
      <c r="Q665" s="10" t="s">
        <v>8319</v>
      </c>
      <c r="R665" s="9" t="s">
        <v>8321</v>
      </c>
      <c r="S665" s="12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6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8</v>
      </c>
      <c r="P666">
        <f t="shared" si="51"/>
        <v>31.17</v>
      </c>
      <c r="Q666" s="10" t="s">
        <v>8319</v>
      </c>
      <c r="R666" s="9" t="s">
        <v>8321</v>
      </c>
      <c r="S666" s="12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6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19</v>
      </c>
      <c r="P667">
        <f t="shared" si="51"/>
        <v>155.33000000000001</v>
      </c>
      <c r="Q667" s="10" t="s">
        <v>8319</v>
      </c>
      <c r="R667" s="9" t="s">
        <v>8321</v>
      </c>
      <c r="S667" s="12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6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0</v>
      </c>
      <c r="P668">
        <f t="shared" si="51"/>
        <v>2</v>
      </c>
      <c r="Q668" s="10" t="s">
        <v>8319</v>
      </c>
      <c r="R668" s="9" t="s">
        <v>8321</v>
      </c>
      <c r="S668" s="12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6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10</v>
      </c>
      <c r="P669">
        <f t="shared" si="51"/>
        <v>178.93</v>
      </c>
      <c r="Q669" s="10" t="s">
        <v>8319</v>
      </c>
      <c r="R669" s="9" t="s">
        <v>8321</v>
      </c>
      <c r="S669" s="12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6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5</v>
      </c>
      <c r="P670">
        <f t="shared" si="51"/>
        <v>27.36</v>
      </c>
      <c r="Q670" s="10" t="s">
        <v>8319</v>
      </c>
      <c r="R670" s="9" t="s">
        <v>8321</v>
      </c>
      <c r="S670" s="12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22</v>
      </c>
      <c r="P671">
        <f t="shared" si="51"/>
        <v>1536.25</v>
      </c>
      <c r="Q671" s="10" t="s">
        <v>8319</v>
      </c>
      <c r="R671" s="9" t="s">
        <v>8321</v>
      </c>
      <c r="S671" s="12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6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28.999999999999996</v>
      </c>
      <c r="P672">
        <f t="shared" si="51"/>
        <v>85</v>
      </c>
      <c r="Q672" s="10" t="s">
        <v>8319</v>
      </c>
      <c r="R672" s="9" t="s">
        <v>8321</v>
      </c>
      <c r="S672" s="12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6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39</v>
      </c>
      <c r="P673">
        <f t="shared" si="51"/>
        <v>788.53</v>
      </c>
      <c r="Q673" s="10" t="s">
        <v>8319</v>
      </c>
      <c r="R673" s="9" t="s">
        <v>8321</v>
      </c>
      <c r="S673" s="12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6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22</v>
      </c>
      <c r="P674">
        <f t="shared" si="51"/>
        <v>50.3</v>
      </c>
      <c r="Q674" s="10" t="s">
        <v>8319</v>
      </c>
      <c r="R674" s="9" t="s">
        <v>8321</v>
      </c>
      <c r="S674" s="12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6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0</v>
      </c>
      <c r="P675">
        <f t="shared" si="51"/>
        <v>68.33</v>
      </c>
      <c r="Q675" s="10" t="s">
        <v>8319</v>
      </c>
      <c r="R675" s="9" t="s">
        <v>8321</v>
      </c>
      <c r="S675" s="12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0</v>
      </c>
      <c r="P676">
        <f t="shared" si="51"/>
        <v>7.5</v>
      </c>
      <c r="Q676" s="10" t="s">
        <v>8319</v>
      </c>
      <c r="R676" s="9" t="s">
        <v>8321</v>
      </c>
      <c r="S676" s="12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6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15</v>
      </c>
      <c r="P677">
        <f t="shared" si="51"/>
        <v>34.270000000000003</v>
      </c>
      <c r="Q677" s="10" t="s">
        <v>8319</v>
      </c>
      <c r="R677" s="9" t="s">
        <v>8321</v>
      </c>
      <c r="S677" s="12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</v>
      </c>
      <c r="P678">
        <f t="shared" si="51"/>
        <v>61.29</v>
      </c>
      <c r="Q678" s="10" t="s">
        <v>8319</v>
      </c>
      <c r="R678" s="9" t="s">
        <v>8321</v>
      </c>
      <c r="S678" s="12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6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26</v>
      </c>
      <c r="P679">
        <f t="shared" si="51"/>
        <v>133.25</v>
      </c>
      <c r="Q679" s="10" t="s">
        <v>8319</v>
      </c>
      <c r="R679" s="9" t="s">
        <v>8321</v>
      </c>
      <c r="S679" s="12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6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4</v>
      </c>
      <c r="P680">
        <f t="shared" si="51"/>
        <v>65.180000000000007</v>
      </c>
      <c r="Q680" s="10" t="s">
        <v>8319</v>
      </c>
      <c r="R680" s="9" t="s">
        <v>8321</v>
      </c>
      <c r="S680" s="12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6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15</v>
      </c>
      <c r="P681">
        <f t="shared" si="51"/>
        <v>93.9</v>
      </c>
      <c r="Q681" s="10" t="s">
        <v>8319</v>
      </c>
      <c r="R681" s="9" t="s">
        <v>8321</v>
      </c>
      <c r="S681" s="12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6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26</v>
      </c>
      <c r="P682">
        <f t="shared" si="51"/>
        <v>150.65</v>
      </c>
      <c r="Q682" s="10" t="s">
        <v>8319</v>
      </c>
      <c r="R682" s="9" t="s">
        <v>8321</v>
      </c>
      <c r="S682" s="12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6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0</v>
      </c>
      <c r="P683">
        <f t="shared" si="51"/>
        <v>1</v>
      </c>
      <c r="Q683" s="10" t="s">
        <v>8319</v>
      </c>
      <c r="R683" s="9" t="s">
        <v>8321</v>
      </c>
      <c r="S683" s="12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6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0</v>
      </c>
      <c r="P684">
        <f t="shared" si="51"/>
        <v>13.25</v>
      </c>
      <c r="Q684" s="10" t="s">
        <v>8319</v>
      </c>
      <c r="R684" s="9" t="s">
        <v>8321</v>
      </c>
      <c r="S684" s="12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6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1</v>
      </c>
      <c r="P685">
        <f t="shared" si="51"/>
        <v>99.33</v>
      </c>
      <c r="Q685" s="10" t="s">
        <v>8319</v>
      </c>
      <c r="R685" s="9" t="s">
        <v>8321</v>
      </c>
      <c r="S685" s="12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7.0000000000000009</v>
      </c>
      <c r="P686">
        <f t="shared" si="51"/>
        <v>177.39</v>
      </c>
      <c r="Q686" s="10" t="s">
        <v>8319</v>
      </c>
      <c r="R686" s="9" t="s">
        <v>8321</v>
      </c>
      <c r="S686" s="12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6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28.000000000000004</v>
      </c>
      <c r="P687">
        <f t="shared" si="51"/>
        <v>55.3</v>
      </c>
      <c r="Q687" s="10" t="s">
        <v>8319</v>
      </c>
      <c r="R687" s="9" t="s">
        <v>8321</v>
      </c>
      <c r="S687" s="12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>
        <f t="shared" si="51"/>
        <v>0</v>
      </c>
      <c r="Q688" s="10" t="s">
        <v>8319</v>
      </c>
      <c r="R688" s="9" t="s">
        <v>8321</v>
      </c>
      <c r="S688" s="12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6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4</v>
      </c>
      <c r="P689">
        <f t="shared" si="51"/>
        <v>591.66999999999996</v>
      </c>
      <c r="Q689" s="10" t="s">
        <v>8319</v>
      </c>
      <c r="R689" s="9" t="s">
        <v>8321</v>
      </c>
      <c r="S689" s="12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6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73</v>
      </c>
      <c r="P690">
        <f t="shared" si="51"/>
        <v>405.5</v>
      </c>
      <c r="Q690" s="10" t="s">
        <v>8319</v>
      </c>
      <c r="R690" s="9" t="s">
        <v>8321</v>
      </c>
      <c r="S690" s="12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6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57.999999999999993</v>
      </c>
      <c r="P691">
        <f t="shared" si="51"/>
        <v>343.15</v>
      </c>
      <c r="Q691" s="10" t="s">
        <v>8319</v>
      </c>
      <c r="R691" s="9" t="s">
        <v>8321</v>
      </c>
      <c r="S691" s="12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12</v>
      </c>
      <c r="P692">
        <f t="shared" si="51"/>
        <v>72.59</v>
      </c>
      <c r="Q692" s="10" t="s">
        <v>8319</v>
      </c>
      <c r="R692" s="9" t="s">
        <v>8321</v>
      </c>
      <c r="S692" s="12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6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1</v>
      </c>
      <c r="P693">
        <f t="shared" si="51"/>
        <v>26</v>
      </c>
      <c r="Q693" s="10" t="s">
        <v>8319</v>
      </c>
      <c r="R693" s="9" t="s">
        <v>8321</v>
      </c>
      <c r="S693" s="12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6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7.0000000000000009</v>
      </c>
      <c r="P694">
        <f t="shared" si="51"/>
        <v>6.5</v>
      </c>
      <c r="Q694" s="10" t="s">
        <v>8319</v>
      </c>
      <c r="R694" s="9" t="s">
        <v>8321</v>
      </c>
      <c r="S694" s="12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35</v>
      </c>
      <c r="P695">
        <f t="shared" si="51"/>
        <v>119.39</v>
      </c>
      <c r="Q695" s="10" t="s">
        <v>8319</v>
      </c>
      <c r="R695" s="9" t="s">
        <v>8321</v>
      </c>
      <c r="S695" s="12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6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0</v>
      </c>
      <c r="P696">
        <f t="shared" si="51"/>
        <v>84.29</v>
      </c>
      <c r="Q696" s="10" t="s">
        <v>8319</v>
      </c>
      <c r="R696" s="9" t="s">
        <v>8321</v>
      </c>
      <c r="S696" s="12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6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</v>
      </c>
      <c r="P697">
        <f t="shared" si="51"/>
        <v>90.86</v>
      </c>
      <c r="Q697" s="10" t="s">
        <v>8319</v>
      </c>
      <c r="R697" s="9" t="s">
        <v>8321</v>
      </c>
      <c r="S697" s="12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0</v>
      </c>
      <c r="P698">
        <f t="shared" si="51"/>
        <v>1</v>
      </c>
      <c r="Q698" s="10" t="s">
        <v>8319</v>
      </c>
      <c r="R698" s="9" t="s">
        <v>8321</v>
      </c>
      <c r="S698" s="12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6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46</v>
      </c>
      <c r="P699">
        <f t="shared" si="51"/>
        <v>20.34</v>
      </c>
      <c r="Q699" s="10" t="s">
        <v>8319</v>
      </c>
      <c r="R699" s="9" t="s">
        <v>8321</v>
      </c>
      <c r="S699" s="12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6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15</v>
      </c>
      <c r="P700">
        <f t="shared" si="51"/>
        <v>530.69000000000005</v>
      </c>
      <c r="Q700" s="10" t="s">
        <v>8319</v>
      </c>
      <c r="R700" s="9" t="s">
        <v>8321</v>
      </c>
      <c r="S700" s="12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6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82</v>
      </c>
      <c r="P701">
        <f t="shared" si="51"/>
        <v>120.39</v>
      </c>
      <c r="Q701" s="10" t="s">
        <v>8319</v>
      </c>
      <c r="R701" s="9" t="s">
        <v>8321</v>
      </c>
      <c r="S701" s="12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6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3</v>
      </c>
      <c r="P702">
        <f t="shared" si="51"/>
        <v>13</v>
      </c>
      <c r="Q702" s="10" t="s">
        <v>8319</v>
      </c>
      <c r="R702" s="9" t="s">
        <v>8321</v>
      </c>
      <c r="S702" s="12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6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27</v>
      </c>
      <c r="P703">
        <f t="shared" si="51"/>
        <v>291.33</v>
      </c>
      <c r="Q703" s="10" t="s">
        <v>8319</v>
      </c>
      <c r="R703" s="9" t="s">
        <v>8321</v>
      </c>
      <c r="S703" s="12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6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31</v>
      </c>
      <c r="P704">
        <f t="shared" si="51"/>
        <v>124.92</v>
      </c>
      <c r="Q704" s="10" t="s">
        <v>8319</v>
      </c>
      <c r="R704" s="9" t="s">
        <v>8321</v>
      </c>
      <c r="S704" s="12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6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6</v>
      </c>
      <c r="P705">
        <f t="shared" si="51"/>
        <v>119.57</v>
      </c>
      <c r="Q705" s="10" t="s">
        <v>8319</v>
      </c>
      <c r="R705" s="9" t="s">
        <v>8321</v>
      </c>
      <c r="S705" s="12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6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0"/>
        <v>1</v>
      </c>
      <c r="P706">
        <f t="shared" si="51"/>
        <v>120.25</v>
      </c>
      <c r="Q706" s="10" t="s">
        <v>8319</v>
      </c>
      <c r="R706" s="9" t="s">
        <v>8321</v>
      </c>
      <c r="S706" s="12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5">ROUND(E:E/D:D,2)*100</f>
        <v>1</v>
      </c>
      <c r="P707">
        <f t="shared" ref="P707:P770" si="56">IF(L:L=0,0,ROUND(E:E/$L:$L,2))</f>
        <v>195.4</v>
      </c>
      <c r="Q707" s="10" t="s">
        <v>8319</v>
      </c>
      <c r="R707" s="9" t="s">
        <v>8321</v>
      </c>
      <c r="S707" s="12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6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>
        <f t="shared" si="56"/>
        <v>0</v>
      </c>
      <c r="Q708" s="10" t="s">
        <v>8319</v>
      </c>
      <c r="R708" s="9" t="s">
        <v>8321</v>
      </c>
      <c r="S708" s="12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6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79</v>
      </c>
      <c r="P709">
        <f t="shared" si="56"/>
        <v>117.7</v>
      </c>
      <c r="Q709" s="10" t="s">
        <v>8319</v>
      </c>
      <c r="R709" s="9" t="s">
        <v>8321</v>
      </c>
      <c r="S709" s="12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6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22</v>
      </c>
      <c r="P710">
        <f t="shared" si="56"/>
        <v>23.95</v>
      </c>
      <c r="Q710" s="10" t="s">
        <v>8319</v>
      </c>
      <c r="R710" s="9" t="s">
        <v>8321</v>
      </c>
      <c r="S710" s="12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0</v>
      </c>
      <c r="P711">
        <f t="shared" si="56"/>
        <v>30.5</v>
      </c>
      <c r="Q711" s="10" t="s">
        <v>8319</v>
      </c>
      <c r="R711" s="9" t="s">
        <v>8321</v>
      </c>
      <c r="S711" s="12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>
        <f t="shared" si="56"/>
        <v>0</v>
      </c>
      <c r="Q712" s="10" t="s">
        <v>8319</v>
      </c>
      <c r="R712" s="9" t="s">
        <v>8321</v>
      </c>
      <c r="S712" s="12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6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34</v>
      </c>
      <c r="P713">
        <f t="shared" si="56"/>
        <v>99.97</v>
      </c>
      <c r="Q713" s="10" t="s">
        <v>8319</v>
      </c>
      <c r="R713" s="9" t="s">
        <v>8321</v>
      </c>
      <c r="S713" s="12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6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0</v>
      </c>
      <c r="P714">
        <f t="shared" si="56"/>
        <v>26.25</v>
      </c>
      <c r="Q714" s="10" t="s">
        <v>8319</v>
      </c>
      <c r="R714" s="9" t="s">
        <v>8321</v>
      </c>
      <c r="S714" s="12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6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1</v>
      </c>
      <c r="P715">
        <f t="shared" si="56"/>
        <v>199</v>
      </c>
      <c r="Q715" s="10" t="s">
        <v>8319</v>
      </c>
      <c r="R715" s="9" t="s">
        <v>8321</v>
      </c>
      <c r="S715" s="12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6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15</v>
      </c>
      <c r="P716">
        <f t="shared" si="56"/>
        <v>80.319999999999993</v>
      </c>
      <c r="Q716" s="10" t="s">
        <v>8319</v>
      </c>
      <c r="R716" s="9" t="s">
        <v>8321</v>
      </c>
      <c r="S716" s="12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6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</v>
      </c>
      <c r="P717">
        <f t="shared" si="56"/>
        <v>115.75</v>
      </c>
      <c r="Q717" s="10" t="s">
        <v>8319</v>
      </c>
      <c r="R717" s="9" t="s">
        <v>8321</v>
      </c>
      <c r="S717" s="12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6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10</v>
      </c>
      <c r="P718">
        <f t="shared" si="56"/>
        <v>44.69</v>
      </c>
      <c r="Q718" s="10" t="s">
        <v>8319</v>
      </c>
      <c r="R718" s="9" t="s">
        <v>8321</v>
      </c>
      <c r="S718" s="12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0</v>
      </c>
      <c r="P719">
        <f t="shared" si="56"/>
        <v>76.25</v>
      </c>
      <c r="Q719" s="10" t="s">
        <v>8319</v>
      </c>
      <c r="R719" s="9" t="s">
        <v>8321</v>
      </c>
      <c r="S719" s="12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6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1</v>
      </c>
      <c r="P720">
        <f t="shared" si="56"/>
        <v>22.5</v>
      </c>
      <c r="Q720" s="10" t="s">
        <v>8319</v>
      </c>
      <c r="R720" s="9" t="s">
        <v>8321</v>
      </c>
      <c r="S720" s="12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6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</v>
      </c>
      <c r="P721">
        <f t="shared" si="56"/>
        <v>19.399999999999999</v>
      </c>
      <c r="Q721" s="10" t="s">
        <v>8319</v>
      </c>
      <c r="R721" s="9" t="s">
        <v>8321</v>
      </c>
      <c r="S721" s="12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6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144</v>
      </c>
      <c r="P722">
        <f t="shared" si="56"/>
        <v>66.709999999999994</v>
      </c>
      <c r="Q722" s="10" t="s">
        <v>8322</v>
      </c>
      <c r="R722" s="9" t="s">
        <v>8323</v>
      </c>
      <c r="S722" s="12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6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122</v>
      </c>
      <c r="P723">
        <f t="shared" si="56"/>
        <v>84.14</v>
      </c>
      <c r="Q723" s="10" t="s">
        <v>8322</v>
      </c>
      <c r="R723" s="9" t="s">
        <v>8323</v>
      </c>
      <c r="S723" s="12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6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132</v>
      </c>
      <c r="P724">
        <f t="shared" si="56"/>
        <v>215.73</v>
      </c>
      <c r="Q724" s="10" t="s">
        <v>8322</v>
      </c>
      <c r="R724" s="9" t="s">
        <v>8323</v>
      </c>
      <c r="S724" s="12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109.00000000000001</v>
      </c>
      <c r="P725">
        <f t="shared" si="56"/>
        <v>54.69</v>
      </c>
      <c r="Q725" s="10" t="s">
        <v>8322</v>
      </c>
      <c r="R725" s="9" t="s">
        <v>8323</v>
      </c>
      <c r="S725" s="12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6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105</v>
      </c>
      <c r="P726">
        <f t="shared" si="56"/>
        <v>51.63</v>
      </c>
      <c r="Q726" s="10" t="s">
        <v>8322</v>
      </c>
      <c r="R726" s="9" t="s">
        <v>8323</v>
      </c>
      <c r="S726" s="12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6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100</v>
      </c>
      <c r="P727">
        <f t="shared" si="56"/>
        <v>143.36000000000001</v>
      </c>
      <c r="Q727" s="10" t="s">
        <v>8322</v>
      </c>
      <c r="R727" s="9" t="s">
        <v>8323</v>
      </c>
      <c r="S727" s="12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6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101</v>
      </c>
      <c r="P728">
        <f t="shared" si="56"/>
        <v>72.430000000000007</v>
      </c>
      <c r="Q728" s="10" t="s">
        <v>8322</v>
      </c>
      <c r="R728" s="9" t="s">
        <v>8323</v>
      </c>
      <c r="S728" s="12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6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156</v>
      </c>
      <c r="P729">
        <f t="shared" si="56"/>
        <v>36.53</v>
      </c>
      <c r="Q729" s="10" t="s">
        <v>8322</v>
      </c>
      <c r="R729" s="9" t="s">
        <v>8323</v>
      </c>
      <c r="S729" s="12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3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106</v>
      </c>
      <c r="P730">
        <f t="shared" si="56"/>
        <v>60.9</v>
      </c>
      <c r="Q730" s="10" t="s">
        <v>8322</v>
      </c>
      <c r="R730" s="9" t="s">
        <v>8323</v>
      </c>
      <c r="S730" s="12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6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131</v>
      </c>
      <c r="P731">
        <f t="shared" si="56"/>
        <v>43.55</v>
      </c>
      <c r="Q731" s="10" t="s">
        <v>8322</v>
      </c>
      <c r="R731" s="9" t="s">
        <v>8323</v>
      </c>
      <c r="S731" s="12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132</v>
      </c>
      <c r="P732">
        <f t="shared" si="56"/>
        <v>99.77</v>
      </c>
      <c r="Q732" s="10" t="s">
        <v>8322</v>
      </c>
      <c r="R732" s="9" t="s">
        <v>8323</v>
      </c>
      <c r="S732" s="12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6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126</v>
      </c>
      <c r="P733">
        <f t="shared" si="56"/>
        <v>88.73</v>
      </c>
      <c r="Q733" s="10" t="s">
        <v>8322</v>
      </c>
      <c r="R733" s="9" t="s">
        <v>8323</v>
      </c>
      <c r="S733" s="12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6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160</v>
      </c>
      <c r="P734">
        <f t="shared" si="56"/>
        <v>4.92</v>
      </c>
      <c r="Q734" s="10" t="s">
        <v>8322</v>
      </c>
      <c r="R734" s="9" t="s">
        <v>8323</v>
      </c>
      <c r="S734" s="12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6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120</v>
      </c>
      <c r="P735">
        <f t="shared" si="56"/>
        <v>17.82</v>
      </c>
      <c r="Q735" s="10" t="s">
        <v>8322</v>
      </c>
      <c r="R735" s="9" t="s">
        <v>8323</v>
      </c>
      <c r="S735" s="12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126</v>
      </c>
      <c r="P736">
        <f t="shared" si="56"/>
        <v>187.19</v>
      </c>
      <c r="Q736" s="10" t="s">
        <v>8322</v>
      </c>
      <c r="R736" s="9" t="s">
        <v>8323</v>
      </c>
      <c r="S736" s="12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6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113.99999999999999</v>
      </c>
      <c r="P737">
        <f t="shared" si="56"/>
        <v>234.81</v>
      </c>
      <c r="Q737" s="10" t="s">
        <v>8322</v>
      </c>
      <c r="R737" s="9" t="s">
        <v>8323</v>
      </c>
      <c r="S737" s="12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6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315</v>
      </c>
      <c r="P738">
        <f t="shared" si="56"/>
        <v>105.05</v>
      </c>
      <c r="Q738" s="10" t="s">
        <v>8322</v>
      </c>
      <c r="R738" s="9" t="s">
        <v>8323</v>
      </c>
      <c r="S738" s="12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6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122</v>
      </c>
      <c r="P739">
        <f t="shared" si="56"/>
        <v>56.67</v>
      </c>
      <c r="Q739" s="10" t="s">
        <v>8322</v>
      </c>
      <c r="R739" s="9" t="s">
        <v>8323</v>
      </c>
      <c r="S739" s="12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107</v>
      </c>
      <c r="P740">
        <f t="shared" si="56"/>
        <v>39.049999999999997</v>
      </c>
      <c r="Q740" s="10" t="s">
        <v>8322</v>
      </c>
      <c r="R740" s="9" t="s">
        <v>8323</v>
      </c>
      <c r="S740" s="12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6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158</v>
      </c>
      <c r="P741">
        <f t="shared" si="56"/>
        <v>68.349999999999994</v>
      </c>
      <c r="Q741" s="10" t="s">
        <v>8322</v>
      </c>
      <c r="R741" s="9" t="s">
        <v>8323</v>
      </c>
      <c r="S741" s="12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6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107</v>
      </c>
      <c r="P742">
        <f t="shared" si="56"/>
        <v>169.58</v>
      </c>
      <c r="Q742" s="10" t="s">
        <v>8322</v>
      </c>
      <c r="R742" s="9" t="s">
        <v>8323</v>
      </c>
      <c r="S742" s="12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102</v>
      </c>
      <c r="P743">
        <f t="shared" si="56"/>
        <v>141.41999999999999</v>
      </c>
      <c r="Q743" s="10" t="s">
        <v>8322</v>
      </c>
      <c r="R743" s="9" t="s">
        <v>8323</v>
      </c>
      <c r="S743" s="12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6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111.00000000000001</v>
      </c>
      <c r="P744">
        <f t="shared" si="56"/>
        <v>67.39</v>
      </c>
      <c r="Q744" s="10" t="s">
        <v>8322</v>
      </c>
      <c r="R744" s="9" t="s">
        <v>8323</v>
      </c>
      <c r="S744" s="12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6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148</v>
      </c>
      <c r="P745">
        <f t="shared" si="56"/>
        <v>54.27</v>
      </c>
      <c r="Q745" s="10" t="s">
        <v>8322</v>
      </c>
      <c r="R745" s="9" t="s">
        <v>8323</v>
      </c>
      <c r="S745" s="12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102</v>
      </c>
      <c r="P746">
        <f t="shared" si="56"/>
        <v>82.52</v>
      </c>
      <c r="Q746" s="10" t="s">
        <v>8322</v>
      </c>
      <c r="R746" s="9" t="s">
        <v>8323</v>
      </c>
      <c r="S746" s="12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6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179</v>
      </c>
      <c r="P747">
        <f t="shared" si="56"/>
        <v>53.73</v>
      </c>
      <c r="Q747" s="10" t="s">
        <v>8322</v>
      </c>
      <c r="R747" s="9" t="s">
        <v>8323</v>
      </c>
      <c r="S747" s="12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111.00000000000001</v>
      </c>
      <c r="P748">
        <f t="shared" si="56"/>
        <v>34.21</v>
      </c>
      <c r="Q748" s="10" t="s">
        <v>8322</v>
      </c>
      <c r="R748" s="9" t="s">
        <v>8323</v>
      </c>
      <c r="S748" s="12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6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100</v>
      </c>
      <c r="P749">
        <f t="shared" si="56"/>
        <v>127.33</v>
      </c>
      <c r="Q749" s="10" t="s">
        <v>8322</v>
      </c>
      <c r="R749" s="9" t="s">
        <v>8323</v>
      </c>
      <c r="S749" s="12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6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100</v>
      </c>
      <c r="P750">
        <f t="shared" si="56"/>
        <v>45.57</v>
      </c>
      <c r="Q750" s="10" t="s">
        <v>8322</v>
      </c>
      <c r="R750" s="9" t="s">
        <v>8323</v>
      </c>
      <c r="S750" s="12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6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106</v>
      </c>
      <c r="P751">
        <f t="shared" si="56"/>
        <v>95.96</v>
      </c>
      <c r="Q751" s="10" t="s">
        <v>8322</v>
      </c>
      <c r="R751" s="9" t="s">
        <v>8323</v>
      </c>
      <c r="S751" s="12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6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103</v>
      </c>
      <c r="P752">
        <f t="shared" si="56"/>
        <v>77.27</v>
      </c>
      <c r="Q752" s="10" t="s">
        <v>8322</v>
      </c>
      <c r="R752" s="9" t="s">
        <v>8323</v>
      </c>
      <c r="S752" s="12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6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119</v>
      </c>
      <c r="P753">
        <f t="shared" si="56"/>
        <v>57.34</v>
      </c>
      <c r="Q753" s="10" t="s">
        <v>8322</v>
      </c>
      <c r="R753" s="9" t="s">
        <v>8323</v>
      </c>
      <c r="S753" s="12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6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112.00000000000001</v>
      </c>
      <c r="P754">
        <f t="shared" si="56"/>
        <v>53.19</v>
      </c>
      <c r="Q754" s="10" t="s">
        <v>8322</v>
      </c>
      <c r="R754" s="9" t="s">
        <v>8323</v>
      </c>
      <c r="S754" s="12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6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128</v>
      </c>
      <c r="P755">
        <f t="shared" si="56"/>
        <v>492.31</v>
      </c>
      <c r="Q755" s="10" t="s">
        <v>8322</v>
      </c>
      <c r="R755" s="9" t="s">
        <v>8323</v>
      </c>
      <c r="S755" s="12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6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104</v>
      </c>
      <c r="P756">
        <f t="shared" si="56"/>
        <v>42.35</v>
      </c>
      <c r="Q756" s="10" t="s">
        <v>8322</v>
      </c>
      <c r="R756" s="9" t="s">
        <v>8323</v>
      </c>
      <c r="S756" s="12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6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102</v>
      </c>
      <c r="P757">
        <f t="shared" si="56"/>
        <v>37.47</v>
      </c>
      <c r="Q757" s="10" t="s">
        <v>8322</v>
      </c>
      <c r="R757" s="9" t="s">
        <v>8323</v>
      </c>
      <c r="S757" s="12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6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118</v>
      </c>
      <c r="P758">
        <f t="shared" si="56"/>
        <v>37.450000000000003</v>
      </c>
      <c r="Q758" s="10" t="s">
        <v>8322</v>
      </c>
      <c r="R758" s="9" t="s">
        <v>8323</v>
      </c>
      <c r="S758" s="12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6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238</v>
      </c>
      <c r="P759">
        <f t="shared" si="56"/>
        <v>33.06</v>
      </c>
      <c r="Q759" s="10" t="s">
        <v>8322</v>
      </c>
      <c r="R759" s="9" t="s">
        <v>8323</v>
      </c>
      <c r="S759" s="12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102</v>
      </c>
      <c r="P760">
        <f t="shared" si="56"/>
        <v>134.21</v>
      </c>
      <c r="Q760" s="10" t="s">
        <v>8322</v>
      </c>
      <c r="R760" s="9" t="s">
        <v>8323</v>
      </c>
      <c r="S760" s="12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6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102</v>
      </c>
      <c r="P761">
        <f t="shared" si="56"/>
        <v>51.47</v>
      </c>
      <c r="Q761" s="10" t="s">
        <v>8322</v>
      </c>
      <c r="R761" s="9" t="s">
        <v>8323</v>
      </c>
      <c r="S761" s="12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6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>
        <f t="shared" si="56"/>
        <v>0</v>
      </c>
      <c r="Q762" s="10" t="s">
        <v>8322</v>
      </c>
      <c r="R762" s="9" t="s">
        <v>8324</v>
      </c>
      <c r="S762" s="12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6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5</v>
      </c>
      <c r="P763">
        <f t="shared" si="56"/>
        <v>39.17</v>
      </c>
      <c r="Q763" s="10" t="s">
        <v>8322</v>
      </c>
      <c r="R763" s="9" t="s">
        <v>8324</v>
      </c>
      <c r="S763" s="12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6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>
        <f t="shared" si="56"/>
        <v>0</v>
      </c>
      <c r="Q764" s="10" t="s">
        <v>8322</v>
      </c>
      <c r="R764" s="9" t="s">
        <v>8324</v>
      </c>
      <c r="S764" s="12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6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0</v>
      </c>
      <c r="P765">
        <f t="shared" si="56"/>
        <v>5</v>
      </c>
      <c r="Q765" s="10" t="s">
        <v>8322</v>
      </c>
      <c r="R765" s="9" t="s">
        <v>8324</v>
      </c>
      <c r="S765" s="12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6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>
        <f t="shared" si="56"/>
        <v>0</v>
      </c>
      <c r="Q766" s="10" t="s">
        <v>8322</v>
      </c>
      <c r="R766" s="9" t="s">
        <v>8324</v>
      </c>
      <c r="S766" s="12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6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36</v>
      </c>
      <c r="P767">
        <f t="shared" si="56"/>
        <v>57.3</v>
      </c>
      <c r="Q767" s="10" t="s">
        <v>8322</v>
      </c>
      <c r="R767" s="9" t="s">
        <v>8324</v>
      </c>
      <c r="S767" s="12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6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>
        <f t="shared" si="56"/>
        <v>0</v>
      </c>
      <c r="Q768" s="10" t="s">
        <v>8322</v>
      </c>
      <c r="R768" s="9" t="s">
        <v>8324</v>
      </c>
      <c r="S768" s="12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4</v>
      </c>
      <c r="P769">
        <f t="shared" si="56"/>
        <v>59</v>
      </c>
      <c r="Q769" s="10" t="s">
        <v>8322</v>
      </c>
      <c r="R769" s="9" t="s">
        <v>8324</v>
      </c>
      <c r="S769" s="12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6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5"/>
        <v>0</v>
      </c>
      <c r="P770">
        <f t="shared" si="56"/>
        <v>0</v>
      </c>
      <c r="Q770" s="10" t="s">
        <v>8322</v>
      </c>
      <c r="R770" s="9" t="s">
        <v>8324</v>
      </c>
      <c r="S770" s="12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6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ROUND(E:E/D:D,2)*100</f>
        <v>41</v>
      </c>
      <c r="P771">
        <f t="shared" ref="P771:P834" si="61">IF(L:L=0,0,ROUND(E:E/$L:$L,2))</f>
        <v>31.85</v>
      </c>
      <c r="Q771" s="10" t="s">
        <v>8322</v>
      </c>
      <c r="R771" s="9" t="s">
        <v>8324</v>
      </c>
      <c r="S771" s="12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6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>
        <f t="shared" si="61"/>
        <v>0</v>
      </c>
      <c r="Q772" s="10" t="s">
        <v>8322</v>
      </c>
      <c r="R772" s="9" t="s">
        <v>8324</v>
      </c>
      <c r="S772" s="12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6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0</v>
      </c>
      <c r="P773">
        <f t="shared" si="61"/>
        <v>10</v>
      </c>
      <c r="Q773" s="10" t="s">
        <v>8322</v>
      </c>
      <c r="R773" s="9" t="s">
        <v>8324</v>
      </c>
      <c r="S773" s="12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</v>
      </c>
      <c r="P774">
        <f t="shared" si="61"/>
        <v>50</v>
      </c>
      <c r="Q774" s="10" t="s">
        <v>8322</v>
      </c>
      <c r="R774" s="9" t="s">
        <v>8324</v>
      </c>
      <c r="S774" s="12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6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1</v>
      </c>
      <c r="P775">
        <f t="shared" si="61"/>
        <v>16</v>
      </c>
      <c r="Q775" s="10" t="s">
        <v>8322</v>
      </c>
      <c r="R775" s="9" t="s">
        <v>8324</v>
      </c>
      <c r="S775" s="12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6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70</v>
      </c>
      <c r="P776">
        <f t="shared" si="61"/>
        <v>39</v>
      </c>
      <c r="Q776" s="10" t="s">
        <v>8322</v>
      </c>
      <c r="R776" s="9" t="s">
        <v>8324</v>
      </c>
      <c r="S776" s="12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6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2</v>
      </c>
      <c r="P777">
        <f t="shared" si="61"/>
        <v>34</v>
      </c>
      <c r="Q777" s="10" t="s">
        <v>8322</v>
      </c>
      <c r="R777" s="9" t="s">
        <v>8324</v>
      </c>
      <c r="S777" s="12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6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51</v>
      </c>
      <c r="P778">
        <f t="shared" si="61"/>
        <v>63.12</v>
      </c>
      <c r="Q778" s="10" t="s">
        <v>8322</v>
      </c>
      <c r="R778" s="9" t="s">
        <v>8324</v>
      </c>
      <c r="S778" s="12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6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1</v>
      </c>
      <c r="P779">
        <f t="shared" si="61"/>
        <v>7</v>
      </c>
      <c r="Q779" s="10" t="s">
        <v>8322</v>
      </c>
      <c r="R779" s="9" t="s">
        <v>8324</v>
      </c>
      <c r="S779" s="12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6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0</v>
      </c>
      <c r="P780">
        <f t="shared" si="61"/>
        <v>2</v>
      </c>
      <c r="Q780" s="10" t="s">
        <v>8322</v>
      </c>
      <c r="R780" s="9" t="s">
        <v>8324</v>
      </c>
      <c r="S780" s="12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6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3</v>
      </c>
      <c r="P781">
        <f t="shared" si="61"/>
        <v>66.67</v>
      </c>
      <c r="Q781" s="10" t="s">
        <v>8322</v>
      </c>
      <c r="R781" s="9" t="s">
        <v>8324</v>
      </c>
      <c r="S781" s="12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104</v>
      </c>
      <c r="P782">
        <f t="shared" si="61"/>
        <v>38.520000000000003</v>
      </c>
      <c r="Q782" s="10" t="s">
        <v>8325</v>
      </c>
      <c r="R782" s="9" t="s">
        <v>8326</v>
      </c>
      <c r="S782" s="12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6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133</v>
      </c>
      <c r="P783">
        <f t="shared" si="61"/>
        <v>42.61</v>
      </c>
      <c r="Q783" s="10" t="s">
        <v>8325</v>
      </c>
      <c r="R783" s="9" t="s">
        <v>8326</v>
      </c>
      <c r="S783" s="12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6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100</v>
      </c>
      <c r="P784">
        <f t="shared" si="61"/>
        <v>50</v>
      </c>
      <c r="Q784" s="10" t="s">
        <v>8325</v>
      </c>
      <c r="R784" s="9" t="s">
        <v>8326</v>
      </c>
      <c r="S784" s="12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6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148</v>
      </c>
      <c r="P785">
        <f t="shared" si="61"/>
        <v>63.49</v>
      </c>
      <c r="Q785" s="10" t="s">
        <v>8325</v>
      </c>
      <c r="R785" s="9" t="s">
        <v>8326</v>
      </c>
      <c r="S785" s="12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6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103</v>
      </c>
      <c r="P786">
        <f t="shared" si="61"/>
        <v>102.5</v>
      </c>
      <c r="Q786" s="10" t="s">
        <v>8325</v>
      </c>
      <c r="R786" s="9" t="s">
        <v>8326</v>
      </c>
      <c r="S786" s="12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6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181</v>
      </c>
      <c r="P787">
        <f t="shared" si="61"/>
        <v>31.14</v>
      </c>
      <c r="Q787" s="10" t="s">
        <v>8325</v>
      </c>
      <c r="R787" s="9" t="s">
        <v>8326</v>
      </c>
      <c r="S787" s="12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6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143</v>
      </c>
      <c r="P788">
        <f t="shared" si="61"/>
        <v>162.27000000000001</v>
      </c>
      <c r="Q788" s="10" t="s">
        <v>8325</v>
      </c>
      <c r="R788" s="9" t="s">
        <v>8326</v>
      </c>
      <c r="S788" s="12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6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113.99999999999999</v>
      </c>
      <c r="P789">
        <f t="shared" si="61"/>
        <v>80.59</v>
      </c>
      <c r="Q789" s="10" t="s">
        <v>8325</v>
      </c>
      <c r="R789" s="9" t="s">
        <v>8326</v>
      </c>
      <c r="S789" s="12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6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204</v>
      </c>
      <c r="P790">
        <f t="shared" si="61"/>
        <v>59.85</v>
      </c>
      <c r="Q790" s="10" t="s">
        <v>8325</v>
      </c>
      <c r="R790" s="9" t="s">
        <v>8326</v>
      </c>
      <c r="S790" s="12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6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109.00000000000001</v>
      </c>
      <c r="P791">
        <f t="shared" si="61"/>
        <v>132.86000000000001</v>
      </c>
      <c r="Q791" s="10" t="s">
        <v>8325</v>
      </c>
      <c r="R791" s="9" t="s">
        <v>8326</v>
      </c>
      <c r="S791" s="12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6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144</v>
      </c>
      <c r="P792">
        <f t="shared" si="61"/>
        <v>92.55</v>
      </c>
      <c r="Q792" s="10" t="s">
        <v>8325</v>
      </c>
      <c r="R792" s="9" t="s">
        <v>8326</v>
      </c>
      <c r="S792" s="12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6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104</v>
      </c>
      <c r="P793">
        <f t="shared" si="61"/>
        <v>60.86</v>
      </c>
      <c r="Q793" s="10" t="s">
        <v>8325</v>
      </c>
      <c r="R793" s="9" t="s">
        <v>8326</v>
      </c>
      <c r="S793" s="12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100</v>
      </c>
      <c r="P794">
        <f t="shared" si="61"/>
        <v>41.85</v>
      </c>
      <c r="Q794" s="10" t="s">
        <v>8325</v>
      </c>
      <c r="R794" s="9" t="s">
        <v>8326</v>
      </c>
      <c r="S794" s="12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6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103</v>
      </c>
      <c r="P795">
        <f t="shared" si="61"/>
        <v>88.33</v>
      </c>
      <c r="Q795" s="10" t="s">
        <v>8325</v>
      </c>
      <c r="R795" s="9" t="s">
        <v>8326</v>
      </c>
      <c r="S795" s="12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6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105</v>
      </c>
      <c r="P796">
        <f t="shared" si="61"/>
        <v>158.96</v>
      </c>
      <c r="Q796" s="10" t="s">
        <v>8325</v>
      </c>
      <c r="R796" s="9" t="s">
        <v>8326</v>
      </c>
      <c r="S796" s="12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6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112.00000000000001</v>
      </c>
      <c r="P797">
        <f t="shared" si="61"/>
        <v>85.05</v>
      </c>
      <c r="Q797" s="10" t="s">
        <v>8325</v>
      </c>
      <c r="R797" s="9" t="s">
        <v>8326</v>
      </c>
      <c r="S797" s="12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101</v>
      </c>
      <c r="P798">
        <f t="shared" si="61"/>
        <v>112.61</v>
      </c>
      <c r="Q798" s="10" t="s">
        <v>8325</v>
      </c>
      <c r="R798" s="9" t="s">
        <v>8326</v>
      </c>
      <c r="S798" s="12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6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108</v>
      </c>
      <c r="P799">
        <f t="shared" si="61"/>
        <v>45.44</v>
      </c>
      <c r="Q799" s="10" t="s">
        <v>8325</v>
      </c>
      <c r="R799" s="9" t="s">
        <v>8326</v>
      </c>
      <c r="S799" s="12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6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114.99999999999999</v>
      </c>
      <c r="P800">
        <f t="shared" si="61"/>
        <v>46.22</v>
      </c>
      <c r="Q800" s="10" t="s">
        <v>8325</v>
      </c>
      <c r="R800" s="9" t="s">
        <v>8326</v>
      </c>
      <c r="S800" s="12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6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100</v>
      </c>
      <c r="P801">
        <f t="shared" si="61"/>
        <v>178.61</v>
      </c>
      <c r="Q801" s="10" t="s">
        <v>8325</v>
      </c>
      <c r="R801" s="9" t="s">
        <v>8326</v>
      </c>
      <c r="S801" s="12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6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152</v>
      </c>
      <c r="P802">
        <f t="shared" si="61"/>
        <v>40.75</v>
      </c>
      <c r="Q802" s="10" t="s">
        <v>8325</v>
      </c>
      <c r="R802" s="9" t="s">
        <v>8326</v>
      </c>
      <c r="S802" s="12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6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112.00000000000001</v>
      </c>
      <c r="P803">
        <f t="shared" si="61"/>
        <v>43.73</v>
      </c>
      <c r="Q803" s="10" t="s">
        <v>8325</v>
      </c>
      <c r="R803" s="9" t="s">
        <v>8326</v>
      </c>
      <c r="S803" s="12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6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101</v>
      </c>
      <c r="P804">
        <f t="shared" si="61"/>
        <v>81.069999999999993</v>
      </c>
      <c r="Q804" s="10" t="s">
        <v>8325</v>
      </c>
      <c r="R804" s="9" t="s">
        <v>8326</v>
      </c>
      <c r="S804" s="12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6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123</v>
      </c>
      <c r="P805">
        <f t="shared" si="61"/>
        <v>74.61</v>
      </c>
      <c r="Q805" s="10" t="s">
        <v>8325</v>
      </c>
      <c r="R805" s="9" t="s">
        <v>8326</v>
      </c>
      <c r="S805" s="12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6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100</v>
      </c>
      <c r="P806">
        <f t="shared" si="61"/>
        <v>305.56</v>
      </c>
      <c r="Q806" s="10" t="s">
        <v>8325</v>
      </c>
      <c r="R806" s="9" t="s">
        <v>8326</v>
      </c>
      <c r="S806" s="12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6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105</v>
      </c>
      <c r="P807">
        <f t="shared" si="61"/>
        <v>58.33</v>
      </c>
      <c r="Q807" s="10" t="s">
        <v>8325</v>
      </c>
      <c r="R807" s="9" t="s">
        <v>8326</v>
      </c>
      <c r="S807" s="12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104</v>
      </c>
      <c r="P808">
        <f t="shared" si="61"/>
        <v>117.68</v>
      </c>
      <c r="Q808" s="10" t="s">
        <v>8325</v>
      </c>
      <c r="R808" s="9" t="s">
        <v>8326</v>
      </c>
      <c r="S808" s="12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105</v>
      </c>
      <c r="P809">
        <f t="shared" si="61"/>
        <v>73.77</v>
      </c>
      <c r="Q809" s="10" t="s">
        <v>8325</v>
      </c>
      <c r="R809" s="9" t="s">
        <v>8326</v>
      </c>
      <c r="S809" s="12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6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100</v>
      </c>
      <c r="P810">
        <f t="shared" si="61"/>
        <v>104.65</v>
      </c>
      <c r="Q810" s="10" t="s">
        <v>8325</v>
      </c>
      <c r="R810" s="9" t="s">
        <v>8326</v>
      </c>
      <c r="S810" s="12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104</v>
      </c>
      <c r="P811">
        <f t="shared" si="61"/>
        <v>79.83</v>
      </c>
      <c r="Q811" s="10" t="s">
        <v>8325</v>
      </c>
      <c r="R811" s="9" t="s">
        <v>8326</v>
      </c>
      <c r="S811" s="12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6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105</v>
      </c>
      <c r="P812">
        <f t="shared" si="61"/>
        <v>58.33</v>
      </c>
      <c r="Q812" s="10" t="s">
        <v>8325</v>
      </c>
      <c r="R812" s="9" t="s">
        <v>8326</v>
      </c>
      <c r="S812" s="12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104</v>
      </c>
      <c r="P813">
        <f t="shared" si="61"/>
        <v>86.67</v>
      </c>
      <c r="Q813" s="10" t="s">
        <v>8325</v>
      </c>
      <c r="R813" s="9" t="s">
        <v>8326</v>
      </c>
      <c r="S813" s="12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6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152</v>
      </c>
      <c r="P814">
        <f t="shared" si="61"/>
        <v>27.61</v>
      </c>
      <c r="Q814" s="10" t="s">
        <v>8325</v>
      </c>
      <c r="R814" s="9" t="s">
        <v>8326</v>
      </c>
      <c r="S814" s="12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160</v>
      </c>
      <c r="P815">
        <f t="shared" si="61"/>
        <v>25</v>
      </c>
      <c r="Q815" s="10" t="s">
        <v>8325</v>
      </c>
      <c r="R815" s="9" t="s">
        <v>8326</v>
      </c>
      <c r="S815" s="12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6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127</v>
      </c>
      <c r="P816">
        <f t="shared" si="61"/>
        <v>45.46</v>
      </c>
      <c r="Q816" s="10" t="s">
        <v>8325</v>
      </c>
      <c r="R816" s="9" t="s">
        <v>8326</v>
      </c>
      <c r="S816" s="12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107</v>
      </c>
      <c r="P817">
        <f t="shared" si="61"/>
        <v>99.53</v>
      </c>
      <c r="Q817" s="10" t="s">
        <v>8325</v>
      </c>
      <c r="R817" s="9" t="s">
        <v>8326</v>
      </c>
      <c r="S817" s="12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114.99999999999999</v>
      </c>
      <c r="P818">
        <f t="shared" si="61"/>
        <v>39.31</v>
      </c>
      <c r="Q818" s="10" t="s">
        <v>8325</v>
      </c>
      <c r="R818" s="9" t="s">
        <v>8326</v>
      </c>
      <c r="S818" s="12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6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137</v>
      </c>
      <c r="P819">
        <f t="shared" si="61"/>
        <v>89.42</v>
      </c>
      <c r="Q819" s="10" t="s">
        <v>8325</v>
      </c>
      <c r="R819" s="9" t="s">
        <v>8326</v>
      </c>
      <c r="S819" s="12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6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156</v>
      </c>
      <c r="P820">
        <f t="shared" si="61"/>
        <v>28.68</v>
      </c>
      <c r="Q820" s="10" t="s">
        <v>8325</v>
      </c>
      <c r="R820" s="9" t="s">
        <v>8326</v>
      </c>
      <c r="S820" s="12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109.00000000000001</v>
      </c>
      <c r="P821">
        <f t="shared" si="61"/>
        <v>31.07</v>
      </c>
      <c r="Q821" s="10" t="s">
        <v>8325</v>
      </c>
      <c r="R821" s="9" t="s">
        <v>8326</v>
      </c>
      <c r="S821" s="12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6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134</v>
      </c>
      <c r="P822">
        <f t="shared" si="61"/>
        <v>70.55</v>
      </c>
      <c r="Q822" s="10" t="s">
        <v>8325</v>
      </c>
      <c r="R822" s="9" t="s">
        <v>8326</v>
      </c>
      <c r="S822" s="12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6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100</v>
      </c>
      <c r="P823">
        <f t="shared" si="61"/>
        <v>224.13</v>
      </c>
      <c r="Q823" s="10" t="s">
        <v>8325</v>
      </c>
      <c r="R823" s="9" t="s">
        <v>8326</v>
      </c>
      <c r="S823" s="12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119</v>
      </c>
      <c r="P824">
        <f t="shared" si="61"/>
        <v>51.81</v>
      </c>
      <c r="Q824" s="10" t="s">
        <v>8325</v>
      </c>
      <c r="R824" s="9" t="s">
        <v>8326</v>
      </c>
      <c r="S824" s="12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6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180</v>
      </c>
      <c r="P825">
        <f t="shared" si="61"/>
        <v>43.52</v>
      </c>
      <c r="Q825" s="10" t="s">
        <v>8325</v>
      </c>
      <c r="R825" s="9" t="s">
        <v>8326</v>
      </c>
      <c r="S825" s="12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6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134</v>
      </c>
      <c r="P826">
        <f t="shared" si="61"/>
        <v>39.82</v>
      </c>
      <c r="Q826" s="10" t="s">
        <v>8325</v>
      </c>
      <c r="R826" s="9" t="s">
        <v>8326</v>
      </c>
      <c r="S826" s="12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100</v>
      </c>
      <c r="P827">
        <f t="shared" si="61"/>
        <v>126.81</v>
      </c>
      <c r="Q827" s="10" t="s">
        <v>8325</v>
      </c>
      <c r="R827" s="9" t="s">
        <v>8326</v>
      </c>
      <c r="S827" s="12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6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101</v>
      </c>
      <c r="P828">
        <f t="shared" si="61"/>
        <v>113.88</v>
      </c>
      <c r="Q828" s="10" t="s">
        <v>8325</v>
      </c>
      <c r="R828" s="9" t="s">
        <v>8326</v>
      </c>
      <c r="S828" s="12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6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103</v>
      </c>
      <c r="P829">
        <f t="shared" si="61"/>
        <v>28.18</v>
      </c>
      <c r="Q829" s="10" t="s">
        <v>8325</v>
      </c>
      <c r="R829" s="9" t="s">
        <v>8326</v>
      </c>
      <c r="S829" s="12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6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107</v>
      </c>
      <c r="P830">
        <f t="shared" si="61"/>
        <v>36.61</v>
      </c>
      <c r="Q830" s="10" t="s">
        <v>8325</v>
      </c>
      <c r="R830" s="9" t="s">
        <v>8326</v>
      </c>
      <c r="S830" s="12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6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104</v>
      </c>
      <c r="P831">
        <f t="shared" si="61"/>
        <v>32.5</v>
      </c>
      <c r="Q831" s="10" t="s">
        <v>8325</v>
      </c>
      <c r="R831" s="9" t="s">
        <v>8326</v>
      </c>
      <c r="S831" s="12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6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108</v>
      </c>
      <c r="P832">
        <f t="shared" si="61"/>
        <v>60.66</v>
      </c>
      <c r="Q832" s="10" t="s">
        <v>8325</v>
      </c>
      <c r="R832" s="9" t="s">
        <v>8326</v>
      </c>
      <c r="S832" s="12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233</v>
      </c>
      <c r="P833">
        <f t="shared" si="61"/>
        <v>175</v>
      </c>
      <c r="Q833" s="10" t="s">
        <v>8325</v>
      </c>
      <c r="R833" s="9" t="s">
        <v>8326</v>
      </c>
      <c r="S833" s="12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6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101</v>
      </c>
      <c r="P834">
        <f t="shared" si="61"/>
        <v>97.99</v>
      </c>
      <c r="Q834" s="10" t="s">
        <v>8325</v>
      </c>
      <c r="R834" s="9" t="s">
        <v>8326</v>
      </c>
      <c r="S834" s="12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5">ROUND(E:E/D:D,2)*100</f>
        <v>102</v>
      </c>
      <c r="P835">
        <f t="shared" ref="P835:P898" si="66">IF(L:L=0,0,ROUND(E:E/$L:$L,2))</f>
        <v>148.78</v>
      </c>
      <c r="Q835" s="10" t="s">
        <v>8325</v>
      </c>
      <c r="R835" s="9" t="s">
        <v>8326</v>
      </c>
      <c r="S835" s="12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6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131</v>
      </c>
      <c r="P836">
        <f t="shared" si="66"/>
        <v>96.08</v>
      </c>
      <c r="Q836" s="10" t="s">
        <v>8325</v>
      </c>
      <c r="R836" s="9" t="s">
        <v>8326</v>
      </c>
      <c r="S836" s="12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6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117</v>
      </c>
      <c r="P837">
        <f t="shared" si="66"/>
        <v>58.63</v>
      </c>
      <c r="Q837" s="10" t="s">
        <v>8325</v>
      </c>
      <c r="R837" s="9" t="s">
        <v>8326</v>
      </c>
      <c r="S837" s="12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101</v>
      </c>
      <c r="P838">
        <f t="shared" si="66"/>
        <v>109.71</v>
      </c>
      <c r="Q838" s="10" t="s">
        <v>8325</v>
      </c>
      <c r="R838" s="9" t="s">
        <v>8326</v>
      </c>
      <c r="S838" s="12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122</v>
      </c>
      <c r="P839">
        <f t="shared" si="66"/>
        <v>49.11</v>
      </c>
      <c r="Q839" s="10" t="s">
        <v>8325</v>
      </c>
      <c r="R839" s="9" t="s">
        <v>8326</v>
      </c>
      <c r="S839" s="12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6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145</v>
      </c>
      <c r="P840">
        <f t="shared" si="66"/>
        <v>47.67</v>
      </c>
      <c r="Q840" s="10" t="s">
        <v>8325</v>
      </c>
      <c r="R840" s="9" t="s">
        <v>8326</v>
      </c>
      <c r="S840" s="12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6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117</v>
      </c>
      <c r="P841">
        <f t="shared" si="66"/>
        <v>60.74</v>
      </c>
      <c r="Q841" s="10" t="s">
        <v>8325</v>
      </c>
      <c r="R841" s="9" t="s">
        <v>8326</v>
      </c>
      <c r="S841" s="12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120</v>
      </c>
      <c r="P842">
        <f t="shared" si="66"/>
        <v>63.38</v>
      </c>
      <c r="Q842" s="10" t="s">
        <v>8325</v>
      </c>
      <c r="R842" s="9" t="s">
        <v>8327</v>
      </c>
      <c r="S842" s="12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6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101</v>
      </c>
      <c r="P843">
        <f t="shared" si="66"/>
        <v>53.89</v>
      </c>
      <c r="Q843" s="10" t="s">
        <v>8325</v>
      </c>
      <c r="R843" s="9" t="s">
        <v>8327</v>
      </c>
      <c r="S843" s="12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6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104</v>
      </c>
      <c r="P844">
        <f t="shared" si="66"/>
        <v>66.87</v>
      </c>
      <c r="Q844" s="10" t="s">
        <v>8325</v>
      </c>
      <c r="R844" s="9" t="s">
        <v>8327</v>
      </c>
      <c r="S844" s="12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6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267</v>
      </c>
      <c r="P845">
        <f t="shared" si="66"/>
        <v>63.1</v>
      </c>
      <c r="Q845" s="10" t="s">
        <v>8325</v>
      </c>
      <c r="R845" s="9" t="s">
        <v>8327</v>
      </c>
      <c r="S845" s="12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6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194</v>
      </c>
      <c r="P846">
        <f t="shared" si="66"/>
        <v>36.630000000000003</v>
      </c>
      <c r="Q846" s="10" t="s">
        <v>8325</v>
      </c>
      <c r="R846" s="9" t="s">
        <v>8327</v>
      </c>
      <c r="S846" s="12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6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120</v>
      </c>
      <c r="P847">
        <f t="shared" si="66"/>
        <v>34.01</v>
      </c>
      <c r="Q847" s="10" t="s">
        <v>8325</v>
      </c>
      <c r="R847" s="9" t="s">
        <v>8327</v>
      </c>
      <c r="S847" s="12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122</v>
      </c>
      <c r="P848">
        <f t="shared" si="66"/>
        <v>28.55</v>
      </c>
      <c r="Q848" s="10" t="s">
        <v>8325</v>
      </c>
      <c r="R848" s="9" t="s">
        <v>8327</v>
      </c>
      <c r="S848" s="12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100</v>
      </c>
      <c r="P849">
        <f t="shared" si="66"/>
        <v>10</v>
      </c>
      <c r="Q849" s="10" t="s">
        <v>8325</v>
      </c>
      <c r="R849" s="9" t="s">
        <v>8327</v>
      </c>
      <c r="S849" s="12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6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100</v>
      </c>
      <c r="P850">
        <f t="shared" si="66"/>
        <v>18.75</v>
      </c>
      <c r="Q850" s="10" t="s">
        <v>8325</v>
      </c>
      <c r="R850" s="9" t="s">
        <v>8327</v>
      </c>
      <c r="S850" s="12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120</v>
      </c>
      <c r="P851">
        <f t="shared" si="66"/>
        <v>41.7</v>
      </c>
      <c r="Q851" s="10" t="s">
        <v>8325</v>
      </c>
      <c r="R851" s="9" t="s">
        <v>8327</v>
      </c>
      <c r="S851" s="12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6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155</v>
      </c>
      <c r="P852">
        <f t="shared" si="66"/>
        <v>46.67</v>
      </c>
      <c r="Q852" s="10" t="s">
        <v>8325</v>
      </c>
      <c r="R852" s="9" t="s">
        <v>8327</v>
      </c>
      <c r="S852" s="12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130</v>
      </c>
      <c r="P853">
        <f t="shared" si="66"/>
        <v>37.270000000000003</v>
      </c>
      <c r="Q853" s="10" t="s">
        <v>8325</v>
      </c>
      <c r="R853" s="9" t="s">
        <v>8327</v>
      </c>
      <c r="S853" s="12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105</v>
      </c>
      <c r="P854">
        <f t="shared" si="66"/>
        <v>59.26</v>
      </c>
      <c r="Q854" s="10" t="s">
        <v>8325</v>
      </c>
      <c r="R854" s="9" t="s">
        <v>8327</v>
      </c>
      <c r="S854" s="12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6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100</v>
      </c>
      <c r="P855">
        <f t="shared" si="66"/>
        <v>30</v>
      </c>
      <c r="Q855" s="10" t="s">
        <v>8325</v>
      </c>
      <c r="R855" s="9" t="s">
        <v>8327</v>
      </c>
      <c r="S855" s="12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3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118</v>
      </c>
      <c r="P856">
        <f t="shared" si="66"/>
        <v>65.86</v>
      </c>
      <c r="Q856" s="10" t="s">
        <v>8325</v>
      </c>
      <c r="R856" s="9" t="s">
        <v>8327</v>
      </c>
      <c r="S856" s="12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103</v>
      </c>
      <c r="P857">
        <f t="shared" si="66"/>
        <v>31.91</v>
      </c>
      <c r="Q857" s="10" t="s">
        <v>8325</v>
      </c>
      <c r="R857" s="9" t="s">
        <v>8327</v>
      </c>
      <c r="S857" s="12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6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218.00000000000003</v>
      </c>
      <c r="P858">
        <f t="shared" si="66"/>
        <v>19.46</v>
      </c>
      <c r="Q858" s="10" t="s">
        <v>8325</v>
      </c>
      <c r="R858" s="9" t="s">
        <v>8327</v>
      </c>
      <c r="S858" s="12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100</v>
      </c>
      <c r="P859">
        <f t="shared" si="66"/>
        <v>50</v>
      </c>
      <c r="Q859" s="10" t="s">
        <v>8325</v>
      </c>
      <c r="R859" s="9" t="s">
        <v>8327</v>
      </c>
      <c r="S859" s="12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6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144</v>
      </c>
      <c r="P860">
        <f t="shared" si="66"/>
        <v>22.74</v>
      </c>
      <c r="Q860" s="10" t="s">
        <v>8325</v>
      </c>
      <c r="R860" s="9" t="s">
        <v>8327</v>
      </c>
      <c r="S860" s="12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105</v>
      </c>
      <c r="P861">
        <f t="shared" si="66"/>
        <v>42.72</v>
      </c>
      <c r="Q861" s="10" t="s">
        <v>8325</v>
      </c>
      <c r="R861" s="9" t="s">
        <v>8327</v>
      </c>
      <c r="S861" s="12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6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18</v>
      </c>
      <c r="P862">
        <f t="shared" si="66"/>
        <v>52.92</v>
      </c>
      <c r="Q862" s="10" t="s">
        <v>8325</v>
      </c>
      <c r="R862" s="9" t="s">
        <v>8328</v>
      </c>
      <c r="S862" s="12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6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</v>
      </c>
      <c r="P863">
        <f t="shared" si="66"/>
        <v>50.5</v>
      </c>
      <c r="Q863" s="10" t="s">
        <v>8325</v>
      </c>
      <c r="R863" s="9" t="s">
        <v>8328</v>
      </c>
      <c r="S863" s="12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6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0</v>
      </c>
      <c r="P864">
        <f t="shared" si="66"/>
        <v>42.5</v>
      </c>
      <c r="Q864" s="10" t="s">
        <v>8325</v>
      </c>
      <c r="R864" s="9" t="s">
        <v>8328</v>
      </c>
      <c r="S864" s="12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3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5</v>
      </c>
      <c r="P865">
        <f t="shared" si="66"/>
        <v>18</v>
      </c>
      <c r="Q865" s="10" t="s">
        <v>8325</v>
      </c>
      <c r="R865" s="9" t="s">
        <v>8328</v>
      </c>
      <c r="S865" s="12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6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42</v>
      </c>
      <c r="P866">
        <f t="shared" si="66"/>
        <v>34.18</v>
      </c>
      <c r="Q866" s="10" t="s">
        <v>8325</v>
      </c>
      <c r="R866" s="9" t="s">
        <v>8328</v>
      </c>
      <c r="S866" s="12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6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</v>
      </c>
      <c r="P867">
        <f t="shared" si="66"/>
        <v>22.5</v>
      </c>
      <c r="Q867" s="10" t="s">
        <v>8325</v>
      </c>
      <c r="R867" s="9" t="s">
        <v>8328</v>
      </c>
      <c r="S867" s="12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6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18</v>
      </c>
      <c r="P868">
        <f t="shared" si="66"/>
        <v>58.18</v>
      </c>
      <c r="Q868" s="10" t="s">
        <v>8325</v>
      </c>
      <c r="R868" s="9" t="s">
        <v>8328</v>
      </c>
      <c r="S868" s="12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6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24</v>
      </c>
      <c r="P869">
        <f t="shared" si="66"/>
        <v>109.18</v>
      </c>
      <c r="Q869" s="10" t="s">
        <v>8325</v>
      </c>
      <c r="R869" s="9" t="s">
        <v>8328</v>
      </c>
      <c r="S869" s="12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0</v>
      </c>
      <c r="P870">
        <f t="shared" si="66"/>
        <v>50</v>
      </c>
      <c r="Q870" s="10" t="s">
        <v>8325</v>
      </c>
      <c r="R870" s="9" t="s">
        <v>8328</v>
      </c>
      <c r="S870" s="12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6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12</v>
      </c>
      <c r="P871">
        <f t="shared" si="66"/>
        <v>346.67</v>
      </c>
      <c r="Q871" s="10" t="s">
        <v>8325</v>
      </c>
      <c r="R871" s="9" t="s">
        <v>8328</v>
      </c>
      <c r="S871" s="12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6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0</v>
      </c>
      <c r="P872">
        <f t="shared" si="66"/>
        <v>12.4</v>
      </c>
      <c r="Q872" s="10" t="s">
        <v>8325</v>
      </c>
      <c r="R872" s="9" t="s">
        <v>8328</v>
      </c>
      <c r="S872" s="12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6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</v>
      </c>
      <c r="P873">
        <f t="shared" si="66"/>
        <v>27.08</v>
      </c>
      <c r="Q873" s="10" t="s">
        <v>8325</v>
      </c>
      <c r="R873" s="9" t="s">
        <v>8328</v>
      </c>
      <c r="S873" s="12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6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1</v>
      </c>
      <c r="P874">
        <f t="shared" si="66"/>
        <v>32.5</v>
      </c>
      <c r="Q874" s="10" t="s">
        <v>8325</v>
      </c>
      <c r="R874" s="9" t="s">
        <v>8328</v>
      </c>
      <c r="S874" s="12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</v>
      </c>
      <c r="P875">
        <f t="shared" si="66"/>
        <v>9</v>
      </c>
      <c r="Q875" s="10" t="s">
        <v>8325</v>
      </c>
      <c r="R875" s="9" t="s">
        <v>8328</v>
      </c>
      <c r="S875" s="12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6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24</v>
      </c>
      <c r="P876">
        <f t="shared" si="66"/>
        <v>34.76</v>
      </c>
      <c r="Q876" s="10" t="s">
        <v>8325</v>
      </c>
      <c r="R876" s="9" t="s">
        <v>8328</v>
      </c>
      <c r="S876" s="12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46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>
        <f t="shared" si="66"/>
        <v>0</v>
      </c>
      <c r="Q877" s="10" t="s">
        <v>8325</v>
      </c>
      <c r="R877" s="9" t="s">
        <v>8328</v>
      </c>
      <c r="S877" s="12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41</v>
      </c>
      <c r="P878">
        <f t="shared" si="66"/>
        <v>28.58</v>
      </c>
      <c r="Q878" s="10" t="s">
        <v>8325</v>
      </c>
      <c r="R878" s="9" t="s">
        <v>8328</v>
      </c>
      <c r="S878" s="12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6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68</v>
      </c>
      <c r="P879">
        <f t="shared" si="66"/>
        <v>46.59</v>
      </c>
      <c r="Q879" s="10" t="s">
        <v>8325</v>
      </c>
      <c r="R879" s="9" t="s">
        <v>8328</v>
      </c>
      <c r="S879" s="12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6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</v>
      </c>
      <c r="P880">
        <f t="shared" si="66"/>
        <v>32.5</v>
      </c>
      <c r="Q880" s="10" t="s">
        <v>8325</v>
      </c>
      <c r="R880" s="9" t="s">
        <v>8328</v>
      </c>
      <c r="S880" s="12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6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31</v>
      </c>
      <c r="P881">
        <f t="shared" si="66"/>
        <v>21.47</v>
      </c>
      <c r="Q881" s="10" t="s">
        <v>8325</v>
      </c>
      <c r="R881" s="9" t="s">
        <v>8328</v>
      </c>
      <c r="S881" s="12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6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3</v>
      </c>
      <c r="P882">
        <f t="shared" si="66"/>
        <v>14.13</v>
      </c>
      <c r="Q882" s="10" t="s">
        <v>8325</v>
      </c>
      <c r="R882" s="9" t="s">
        <v>8329</v>
      </c>
      <c r="S882" s="12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6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1</v>
      </c>
      <c r="P883">
        <f t="shared" si="66"/>
        <v>30</v>
      </c>
      <c r="Q883" s="10" t="s">
        <v>8325</v>
      </c>
      <c r="R883" s="9" t="s">
        <v>8329</v>
      </c>
      <c r="S883" s="12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6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20</v>
      </c>
      <c r="P884">
        <f t="shared" si="66"/>
        <v>21.57</v>
      </c>
      <c r="Q884" s="10" t="s">
        <v>8325</v>
      </c>
      <c r="R884" s="9" t="s">
        <v>8329</v>
      </c>
      <c r="S884" s="12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6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40</v>
      </c>
      <c r="P885">
        <f t="shared" si="66"/>
        <v>83.38</v>
      </c>
      <c r="Q885" s="10" t="s">
        <v>8325</v>
      </c>
      <c r="R885" s="9" t="s">
        <v>8329</v>
      </c>
      <c r="S885" s="12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6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1</v>
      </c>
      <c r="P886">
        <f t="shared" si="66"/>
        <v>10</v>
      </c>
      <c r="Q886" s="10" t="s">
        <v>8325</v>
      </c>
      <c r="R886" s="9" t="s">
        <v>8329</v>
      </c>
      <c r="S886" s="12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6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75</v>
      </c>
      <c r="P887">
        <f t="shared" si="66"/>
        <v>35.71</v>
      </c>
      <c r="Q887" s="10" t="s">
        <v>8325</v>
      </c>
      <c r="R887" s="9" t="s">
        <v>8329</v>
      </c>
      <c r="S887" s="12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6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41</v>
      </c>
      <c r="P888">
        <f t="shared" si="66"/>
        <v>29.29</v>
      </c>
      <c r="Q888" s="10" t="s">
        <v>8325</v>
      </c>
      <c r="R888" s="9" t="s">
        <v>8329</v>
      </c>
      <c r="S888" s="12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6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>
        <f t="shared" si="66"/>
        <v>0</v>
      </c>
      <c r="Q889" s="10" t="s">
        <v>8325</v>
      </c>
      <c r="R889" s="9" t="s">
        <v>8329</v>
      </c>
      <c r="S889" s="12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6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7.0000000000000009</v>
      </c>
      <c r="P890">
        <f t="shared" si="66"/>
        <v>18</v>
      </c>
      <c r="Q890" s="10" t="s">
        <v>8325</v>
      </c>
      <c r="R890" s="9" t="s">
        <v>8329</v>
      </c>
      <c r="S890" s="12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6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</v>
      </c>
      <c r="P891">
        <f t="shared" si="66"/>
        <v>73.760000000000005</v>
      </c>
      <c r="Q891" s="10" t="s">
        <v>8325</v>
      </c>
      <c r="R891" s="9" t="s">
        <v>8329</v>
      </c>
      <c r="S891" s="12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6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</v>
      </c>
      <c r="P892">
        <f t="shared" si="66"/>
        <v>31.25</v>
      </c>
      <c r="Q892" s="10" t="s">
        <v>8325</v>
      </c>
      <c r="R892" s="9" t="s">
        <v>8329</v>
      </c>
      <c r="S892" s="12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6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</v>
      </c>
      <c r="P893">
        <f t="shared" si="66"/>
        <v>28.89</v>
      </c>
      <c r="Q893" s="10" t="s">
        <v>8325</v>
      </c>
      <c r="R893" s="9" t="s">
        <v>8329</v>
      </c>
      <c r="S893" s="12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6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41</v>
      </c>
      <c r="P894">
        <f t="shared" si="66"/>
        <v>143.82</v>
      </c>
      <c r="Q894" s="10" t="s">
        <v>8325</v>
      </c>
      <c r="R894" s="9" t="s">
        <v>8329</v>
      </c>
      <c r="S894" s="12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6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10</v>
      </c>
      <c r="P895">
        <f t="shared" si="66"/>
        <v>40</v>
      </c>
      <c r="Q895" s="10" t="s">
        <v>8325</v>
      </c>
      <c r="R895" s="9" t="s">
        <v>8329</v>
      </c>
      <c r="S895" s="12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6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39</v>
      </c>
      <c r="P896">
        <f t="shared" si="66"/>
        <v>147.81</v>
      </c>
      <c r="Q896" s="10" t="s">
        <v>8325</v>
      </c>
      <c r="R896" s="9" t="s">
        <v>8329</v>
      </c>
      <c r="S896" s="12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6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</v>
      </c>
      <c r="P897">
        <f t="shared" si="66"/>
        <v>27.86</v>
      </c>
      <c r="Q897" s="10" t="s">
        <v>8325</v>
      </c>
      <c r="R897" s="9" t="s">
        <v>8329</v>
      </c>
      <c r="S897" s="12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6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5"/>
        <v>40</v>
      </c>
      <c r="P898">
        <f t="shared" si="66"/>
        <v>44.44</v>
      </c>
      <c r="Q898" s="10" t="s">
        <v>8325</v>
      </c>
      <c r="R898" s="9" t="s">
        <v>8329</v>
      </c>
      <c r="S898" s="12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6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ROUND(E:E/D:D,2)*100</f>
        <v>0</v>
      </c>
      <c r="P899">
        <f t="shared" ref="P899:P962" si="71">IF(L:L=0,0,ROUND(E:E/$L:$L,2))</f>
        <v>0</v>
      </c>
      <c r="Q899" s="10" t="s">
        <v>8325</v>
      </c>
      <c r="R899" s="9" t="s">
        <v>8329</v>
      </c>
      <c r="S899" s="12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6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3</v>
      </c>
      <c r="P900">
        <f t="shared" si="71"/>
        <v>35</v>
      </c>
      <c r="Q900" s="10" t="s">
        <v>8325</v>
      </c>
      <c r="R900" s="9" t="s">
        <v>8329</v>
      </c>
      <c r="S900" s="12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6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37</v>
      </c>
      <c r="P901">
        <f t="shared" si="71"/>
        <v>35</v>
      </c>
      <c r="Q901" s="10" t="s">
        <v>8325</v>
      </c>
      <c r="R901" s="9" t="s">
        <v>8329</v>
      </c>
      <c r="S901" s="12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0</v>
      </c>
      <c r="P902">
        <f t="shared" si="71"/>
        <v>10.5</v>
      </c>
      <c r="Q902" s="10" t="s">
        <v>8325</v>
      </c>
      <c r="R902" s="9" t="s">
        <v>8328</v>
      </c>
      <c r="S902" s="12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>
        <f t="shared" si="71"/>
        <v>0</v>
      </c>
      <c r="Q903" s="10" t="s">
        <v>8325</v>
      </c>
      <c r="R903" s="9" t="s">
        <v>8328</v>
      </c>
      <c r="S903" s="12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6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0</v>
      </c>
      <c r="P904">
        <f t="shared" si="71"/>
        <v>30</v>
      </c>
      <c r="Q904" s="10" t="s">
        <v>8325</v>
      </c>
      <c r="R904" s="9" t="s">
        <v>8328</v>
      </c>
      <c r="S904" s="12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6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</v>
      </c>
      <c r="P905">
        <f t="shared" si="71"/>
        <v>40</v>
      </c>
      <c r="Q905" s="10" t="s">
        <v>8325</v>
      </c>
      <c r="R905" s="9" t="s">
        <v>8328</v>
      </c>
      <c r="S905" s="12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6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0</v>
      </c>
      <c r="P906">
        <f t="shared" si="71"/>
        <v>50.33</v>
      </c>
      <c r="Q906" s="10" t="s">
        <v>8325</v>
      </c>
      <c r="R906" s="9" t="s">
        <v>8328</v>
      </c>
      <c r="S906" s="12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6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</v>
      </c>
      <c r="P907">
        <f t="shared" si="71"/>
        <v>32.67</v>
      </c>
      <c r="Q907" s="10" t="s">
        <v>8325</v>
      </c>
      <c r="R907" s="9" t="s">
        <v>8328</v>
      </c>
      <c r="S907" s="12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>
        <f t="shared" si="71"/>
        <v>0</v>
      </c>
      <c r="Q908" s="10" t="s">
        <v>8325</v>
      </c>
      <c r="R908" s="9" t="s">
        <v>8328</v>
      </c>
      <c r="S908" s="12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>
        <f t="shared" si="71"/>
        <v>0</v>
      </c>
      <c r="Q909" s="10" t="s">
        <v>8325</v>
      </c>
      <c r="R909" s="9" t="s">
        <v>8328</v>
      </c>
      <c r="S909" s="12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6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>
        <f t="shared" si="71"/>
        <v>0</v>
      </c>
      <c r="Q910" s="10" t="s">
        <v>8325</v>
      </c>
      <c r="R910" s="9" t="s">
        <v>8328</v>
      </c>
      <c r="S910" s="12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6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</v>
      </c>
      <c r="P911">
        <f t="shared" si="71"/>
        <v>65</v>
      </c>
      <c r="Q911" s="10" t="s">
        <v>8325</v>
      </c>
      <c r="R911" s="9" t="s">
        <v>8328</v>
      </c>
      <c r="S911" s="12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6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22</v>
      </c>
      <c r="P912">
        <f t="shared" si="71"/>
        <v>24.6</v>
      </c>
      <c r="Q912" s="10" t="s">
        <v>8325</v>
      </c>
      <c r="R912" s="9" t="s">
        <v>8328</v>
      </c>
      <c r="S912" s="12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6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>
        <f t="shared" si="71"/>
        <v>0</v>
      </c>
      <c r="Q913" s="10" t="s">
        <v>8325</v>
      </c>
      <c r="R913" s="9" t="s">
        <v>8328</v>
      </c>
      <c r="S913" s="12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6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1</v>
      </c>
      <c r="P914">
        <f t="shared" si="71"/>
        <v>15</v>
      </c>
      <c r="Q914" s="10" t="s">
        <v>8325</v>
      </c>
      <c r="R914" s="9" t="s">
        <v>8328</v>
      </c>
      <c r="S914" s="12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6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7.0000000000000009</v>
      </c>
      <c r="P915">
        <f t="shared" si="71"/>
        <v>82.58</v>
      </c>
      <c r="Q915" s="10" t="s">
        <v>8325</v>
      </c>
      <c r="R915" s="9" t="s">
        <v>8328</v>
      </c>
      <c r="S915" s="12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6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>
        <f t="shared" si="71"/>
        <v>0</v>
      </c>
      <c r="Q916" s="10" t="s">
        <v>8325</v>
      </c>
      <c r="R916" s="9" t="s">
        <v>8328</v>
      </c>
      <c r="S916" s="12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6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6</v>
      </c>
      <c r="P917">
        <f t="shared" si="71"/>
        <v>41.67</v>
      </c>
      <c r="Q917" s="10" t="s">
        <v>8325</v>
      </c>
      <c r="R917" s="9" t="s">
        <v>8328</v>
      </c>
      <c r="S917" s="12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6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>
        <f t="shared" si="71"/>
        <v>0</v>
      </c>
      <c r="Q918" s="10" t="s">
        <v>8325</v>
      </c>
      <c r="R918" s="9" t="s">
        <v>8328</v>
      </c>
      <c r="S918" s="12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6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1</v>
      </c>
      <c r="P919">
        <f t="shared" si="71"/>
        <v>30</v>
      </c>
      <c r="Q919" s="10" t="s">
        <v>8325</v>
      </c>
      <c r="R919" s="9" t="s">
        <v>8328</v>
      </c>
      <c r="S919" s="12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6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</v>
      </c>
      <c r="P920">
        <f t="shared" si="71"/>
        <v>19.600000000000001</v>
      </c>
      <c r="Q920" s="10" t="s">
        <v>8325</v>
      </c>
      <c r="R920" s="9" t="s">
        <v>8328</v>
      </c>
      <c r="S920" s="12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1</v>
      </c>
      <c r="P921">
        <f t="shared" si="71"/>
        <v>100</v>
      </c>
      <c r="Q921" s="10" t="s">
        <v>8325</v>
      </c>
      <c r="R921" s="9" t="s">
        <v>8328</v>
      </c>
      <c r="S921" s="12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6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>
        <f t="shared" si="71"/>
        <v>0</v>
      </c>
      <c r="Q922" s="10" t="s">
        <v>8325</v>
      </c>
      <c r="R922" s="9" t="s">
        <v>8328</v>
      </c>
      <c r="S922" s="12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6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31</v>
      </c>
      <c r="P923">
        <f t="shared" si="71"/>
        <v>231.75</v>
      </c>
      <c r="Q923" s="10" t="s">
        <v>8325</v>
      </c>
      <c r="R923" s="9" t="s">
        <v>8328</v>
      </c>
      <c r="S923" s="12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6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21</v>
      </c>
      <c r="P924">
        <f t="shared" si="71"/>
        <v>189.33</v>
      </c>
      <c r="Q924" s="10" t="s">
        <v>8325</v>
      </c>
      <c r="R924" s="9" t="s">
        <v>8328</v>
      </c>
      <c r="S924" s="12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6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</v>
      </c>
      <c r="P925">
        <f t="shared" si="71"/>
        <v>55</v>
      </c>
      <c r="Q925" s="10" t="s">
        <v>8325</v>
      </c>
      <c r="R925" s="9" t="s">
        <v>8328</v>
      </c>
      <c r="S925" s="12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6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11</v>
      </c>
      <c r="P926">
        <f t="shared" si="71"/>
        <v>21.8</v>
      </c>
      <c r="Q926" s="10" t="s">
        <v>8325</v>
      </c>
      <c r="R926" s="9" t="s">
        <v>8328</v>
      </c>
      <c r="S926" s="12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6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3</v>
      </c>
      <c r="P927">
        <f t="shared" si="71"/>
        <v>32</v>
      </c>
      <c r="Q927" s="10" t="s">
        <v>8325</v>
      </c>
      <c r="R927" s="9" t="s">
        <v>8328</v>
      </c>
      <c r="S927" s="12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46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>
        <f t="shared" si="71"/>
        <v>0</v>
      </c>
      <c r="Q928" s="10" t="s">
        <v>8325</v>
      </c>
      <c r="R928" s="9" t="s">
        <v>8328</v>
      </c>
      <c r="S928" s="12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>
        <f t="shared" si="71"/>
        <v>0</v>
      </c>
      <c r="Q929" s="10" t="s">
        <v>8325</v>
      </c>
      <c r="R929" s="9" t="s">
        <v>8328</v>
      </c>
      <c r="S929" s="12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6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11</v>
      </c>
      <c r="P930">
        <f t="shared" si="71"/>
        <v>56.25</v>
      </c>
      <c r="Q930" s="10" t="s">
        <v>8325</v>
      </c>
      <c r="R930" s="9" t="s">
        <v>8328</v>
      </c>
      <c r="S930" s="12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6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>
        <f t="shared" si="71"/>
        <v>0</v>
      </c>
      <c r="Q931" s="10" t="s">
        <v>8325</v>
      </c>
      <c r="R931" s="9" t="s">
        <v>8328</v>
      </c>
      <c r="S931" s="12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6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38</v>
      </c>
      <c r="P932">
        <f t="shared" si="71"/>
        <v>69</v>
      </c>
      <c r="Q932" s="10" t="s">
        <v>8325</v>
      </c>
      <c r="R932" s="9" t="s">
        <v>8328</v>
      </c>
      <c r="S932" s="12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6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7.0000000000000009</v>
      </c>
      <c r="P933">
        <f t="shared" si="71"/>
        <v>18.71</v>
      </c>
      <c r="Q933" s="10" t="s">
        <v>8325</v>
      </c>
      <c r="R933" s="9" t="s">
        <v>8328</v>
      </c>
      <c r="S933" s="12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15</v>
      </c>
      <c r="P934">
        <f t="shared" si="71"/>
        <v>46.03</v>
      </c>
      <c r="Q934" s="10" t="s">
        <v>8325</v>
      </c>
      <c r="R934" s="9" t="s">
        <v>8328</v>
      </c>
      <c r="S934" s="12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6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6</v>
      </c>
      <c r="P935">
        <f t="shared" si="71"/>
        <v>60</v>
      </c>
      <c r="Q935" s="10" t="s">
        <v>8325</v>
      </c>
      <c r="R935" s="9" t="s">
        <v>8328</v>
      </c>
      <c r="S935" s="12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6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30</v>
      </c>
      <c r="P936">
        <f t="shared" si="71"/>
        <v>50.67</v>
      </c>
      <c r="Q936" s="10" t="s">
        <v>8325</v>
      </c>
      <c r="R936" s="9" t="s">
        <v>8328</v>
      </c>
      <c r="S936" s="12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6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</v>
      </c>
      <c r="P937">
        <f t="shared" si="71"/>
        <v>25</v>
      </c>
      <c r="Q937" s="10" t="s">
        <v>8325</v>
      </c>
      <c r="R937" s="9" t="s">
        <v>8328</v>
      </c>
      <c r="S937" s="12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6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>
        <f t="shared" si="71"/>
        <v>0</v>
      </c>
      <c r="Q938" s="10" t="s">
        <v>8325</v>
      </c>
      <c r="R938" s="9" t="s">
        <v>8328</v>
      </c>
      <c r="S938" s="12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6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</v>
      </c>
      <c r="P939">
        <f t="shared" si="71"/>
        <v>20</v>
      </c>
      <c r="Q939" s="10" t="s">
        <v>8325</v>
      </c>
      <c r="R939" s="9" t="s">
        <v>8328</v>
      </c>
      <c r="S939" s="12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6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0</v>
      </c>
      <c r="P940">
        <f t="shared" si="71"/>
        <v>25</v>
      </c>
      <c r="Q940" s="10" t="s">
        <v>8325</v>
      </c>
      <c r="R940" s="9" t="s">
        <v>8328</v>
      </c>
      <c r="S940" s="12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6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</v>
      </c>
      <c r="P941">
        <f t="shared" si="71"/>
        <v>20</v>
      </c>
      <c r="Q941" s="10" t="s">
        <v>8325</v>
      </c>
      <c r="R941" s="9" t="s">
        <v>8328</v>
      </c>
      <c r="S941" s="12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6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17</v>
      </c>
      <c r="P942">
        <f t="shared" si="71"/>
        <v>110.29</v>
      </c>
      <c r="Q942" s="10" t="s">
        <v>8319</v>
      </c>
      <c r="R942" s="9" t="s">
        <v>8321</v>
      </c>
      <c r="S942" s="12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6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</v>
      </c>
      <c r="P943">
        <f t="shared" si="71"/>
        <v>37.450000000000003</v>
      </c>
      <c r="Q943" s="10" t="s">
        <v>8319</v>
      </c>
      <c r="R943" s="9" t="s">
        <v>8321</v>
      </c>
      <c r="S943" s="12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6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9</v>
      </c>
      <c r="P944">
        <f t="shared" si="71"/>
        <v>41.75</v>
      </c>
      <c r="Q944" s="10" t="s">
        <v>8319</v>
      </c>
      <c r="R944" s="9" t="s">
        <v>8321</v>
      </c>
      <c r="S944" s="12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10</v>
      </c>
      <c r="P945">
        <f t="shared" si="71"/>
        <v>24.08</v>
      </c>
      <c r="Q945" s="10" t="s">
        <v>8319</v>
      </c>
      <c r="R945" s="9" t="s">
        <v>8321</v>
      </c>
      <c r="S945" s="12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6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13</v>
      </c>
      <c r="P946">
        <f t="shared" si="71"/>
        <v>69.41</v>
      </c>
      <c r="Q946" s="10" t="s">
        <v>8319</v>
      </c>
      <c r="R946" s="9" t="s">
        <v>8321</v>
      </c>
      <c r="S946" s="12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6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</v>
      </c>
      <c r="P947">
        <f t="shared" si="71"/>
        <v>155.25</v>
      </c>
      <c r="Q947" s="10" t="s">
        <v>8319</v>
      </c>
      <c r="R947" s="9" t="s">
        <v>8321</v>
      </c>
      <c r="S947" s="12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2</v>
      </c>
      <c r="P948">
        <f t="shared" si="71"/>
        <v>57.2</v>
      </c>
      <c r="Q948" s="10" t="s">
        <v>8319</v>
      </c>
      <c r="R948" s="9" t="s">
        <v>8321</v>
      </c>
      <c r="S948" s="12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6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>
        <f t="shared" si="71"/>
        <v>0</v>
      </c>
      <c r="Q949" s="10" t="s">
        <v>8319</v>
      </c>
      <c r="R949" s="9" t="s">
        <v>8321</v>
      </c>
      <c r="S949" s="12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6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12</v>
      </c>
      <c r="P950">
        <f t="shared" si="71"/>
        <v>60</v>
      </c>
      <c r="Q950" s="10" t="s">
        <v>8319</v>
      </c>
      <c r="R950" s="9" t="s">
        <v>8321</v>
      </c>
      <c r="S950" s="12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6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</v>
      </c>
      <c r="P951">
        <f t="shared" si="71"/>
        <v>39</v>
      </c>
      <c r="Q951" s="10" t="s">
        <v>8319</v>
      </c>
      <c r="R951" s="9" t="s">
        <v>8321</v>
      </c>
      <c r="S951" s="12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6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28.000000000000004</v>
      </c>
      <c r="P952">
        <f t="shared" si="71"/>
        <v>58.42</v>
      </c>
      <c r="Q952" s="10" t="s">
        <v>8319</v>
      </c>
      <c r="R952" s="9" t="s">
        <v>8321</v>
      </c>
      <c r="S952" s="12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38</v>
      </c>
      <c r="P953">
        <f t="shared" si="71"/>
        <v>158.63999999999999</v>
      </c>
      <c r="Q953" s="10" t="s">
        <v>8319</v>
      </c>
      <c r="R953" s="9" t="s">
        <v>8321</v>
      </c>
      <c r="S953" s="12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40</v>
      </c>
      <c r="P954">
        <f t="shared" si="71"/>
        <v>99.86</v>
      </c>
      <c r="Q954" s="10" t="s">
        <v>8319</v>
      </c>
      <c r="R954" s="9" t="s">
        <v>8321</v>
      </c>
      <c r="S954" s="12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6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1</v>
      </c>
      <c r="P955">
        <f t="shared" si="71"/>
        <v>25.2</v>
      </c>
      <c r="Q955" s="10" t="s">
        <v>8319</v>
      </c>
      <c r="R955" s="9" t="s">
        <v>8321</v>
      </c>
      <c r="S955" s="12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6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43</v>
      </c>
      <c r="P956">
        <f t="shared" si="71"/>
        <v>89.19</v>
      </c>
      <c r="Q956" s="10" t="s">
        <v>8319</v>
      </c>
      <c r="R956" s="9" t="s">
        <v>8321</v>
      </c>
      <c r="S956" s="12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6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6</v>
      </c>
      <c r="P957">
        <f t="shared" si="71"/>
        <v>182.62</v>
      </c>
      <c r="Q957" s="10" t="s">
        <v>8319</v>
      </c>
      <c r="R957" s="9" t="s">
        <v>8321</v>
      </c>
      <c r="S957" s="12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2</v>
      </c>
      <c r="P958">
        <f t="shared" si="71"/>
        <v>50.65</v>
      </c>
      <c r="Q958" s="10" t="s">
        <v>8319</v>
      </c>
      <c r="R958" s="9" t="s">
        <v>8321</v>
      </c>
      <c r="S958" s="12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2</v>
      </c>
      <c r="P959">
        <f t="shared" si="71"/>
        <v>33.29</v>
      </c>
      <c r="Q959" s="10" t="s">
        <v>8319</v>
      </c>
      <c r="R959" s="9" t="s">
        <v>8321</v>
      </c>
      <c r="S959" s="12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6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11</v>
      </c>
      <c r="P960">
        <f t="shared" si="71"/>
        <v>51.82</v>
      </c>
      <c r="Q960" s="10" t="s">
        <v>8319</v>
      </c>
      <c r="R960" s="9" t="s">
        <v>8321</v>
      </c>
      <c r="S960" s="12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6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39</v>
      </c>
      <c r="P961">
        <f t="shared" si="71"/>
        <v>113.63</v>
      </c>
      <c r="Q961" s="10" t="s">
        <v>8319</v>
      </c>
      <c r="R961" s="9" t="s">
        <v>8321</v>
      </c>
      <c r="S961" s="12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6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46</v>
      </c>
      <c r="P962">
        <f t="shared" si="71"/>
        <v>136.46</v>
      </c>
      <c r="Q962" s="10" t="s">
        <v>8319</v>
      </c>
      <c r="R962" s="9" t="s">
        <v>8321</v>
      </c>
      <c r="S962" s="12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3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5">ROUND(E:E/D:D,2)*100</f>
        <v>42</v>
      </c>
      <c r="P963">
        <f t="shared" ref="P963:P1026" si="76">IF(L:L=0,0,ROUND(E:E/$L:$L,2))</f>
        <v>364.35</v>
      </c>
      <c r="Q963" s="10" t="s">
        <v>8319</v>
      </c>
      <c r="R963" s="9" t="s">
        <v>8321</v>
      </c>
      <c r="S963" s="12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6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28.000000000000004</v>
      </c>
      <c r="P964">
        <f t="shared" si="76"/>
        <v>19.239999999999998</v>
      </c>
      <c r="Q964" s="10" t="s">
        <v>8319</v>
      </c>
      <c r="R964" s="9" t="s">
        <v>8321</v>
      </c>
      <c r="S964" s="12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</v>
      </c>
      <c r="P965">
        <f t="shared" si="76"/>
        <v>41.89</v>
      </c>
      <c r="Q965" s="10" t="s">
        <v>8319</v>
      </c>
      <c r="R965" s="9" t="s">
        <v>8321</v>
      </c>
      <c r="S965" s="12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6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1</v>
      </c>
      <c r="P966">
        <f t="shared" si="76"/>
        <v>30.31</v>
      </c>
      <c r="Q966" s="10" t="s">
        <v>8319</v>
      </c>
      <c r="R966" s="9" t="s">
        <v>8321</v>
      </c>
      <c r="S966" s="12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6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</v>
      </c>
      <c r="P967">
        <f t="shared" si="76"/>
        <v>49.67</v>
      </c>
      <c r="Q967" s="10" t="s">
        <v>8319</v>
      </c>
      <c r="R967" s="9" t="s">
        <v>8321</v>
      </c>
      <c r="S967" s="12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6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15</v>
      </c>
      <c r="P968">
        <f t="shared" si="76"/>
        <v>59.2</v>
      </c>
      <c r="Q968" s="10" t="s">
        <v>8319</v>
      </c>
      <c r="R968" s="9" t="s">
        <v>8321</v>
      </c>
      <c r="S968" s="12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6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18</v>
      </c>
      <c r="P969">
        <f t="shared" si="76"/>
        <v>43.98</v>
      </c>
      <c r="Q969" s="10" t="s">
        <v>8319</v>
      </c>
      <c r="R969" s="9" t="s">
        <v>8321</v>
      </c>
      <c r="S969" s="12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6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</v>
      </c>
      <c r="P970">
        <f t="shared" si="76"/>
        <v>26.5</v>
      </c>
      <c r="Q970" s="10" t="s">
        <v>8319</v>
      </c>
      <c r="R970" s="9" t="s">
        <v>8321</v>
      </c>
      <c r="S970" s="12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47</v>
      </c>
      <c r="P971">
        <f t="shared" si="76"/>
        <v>1272.73</v>
      </c>
      <c r="Q971" s="10" t="s">
        <v>8319</v>
      </c>
      <c r="R971" s="9" t="s">
        <v>8321</v>
      </c>
      <c r="S971" s="12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6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46</v>
      </c>
      <c r="P972">
        <f t="shared" si="76"/>
        <v>164</v>
      </c>
      <c r="Q972" s="10" t="s">
        <v>8319</v>
      </c>
      <c r="R972" s="9" t="s">
        <v>8321</v>
      </c>
      <c r="S972" s="12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6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0</v>
      </c>
      <c r="P973">
        <f t="shared" si="76"/>
        <v>45.2</v>
      </c>
      <c r="Q973" s="10" t="s">
        <v>8319</v>
      </c>
      <c r="R973" s="9" t="s">
        <v>8321</v>
      </c>
      <c r="S973" s="12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6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35</v>
      </c>
      <c r="P974">
        <f t="shared" si="76"/>
        <v>153.88999999999999</v>
      </c>
      <c r="Q974" s="10" t="s">
        <v>8319</v>
      </c>
      <c r="R974" s="9" t="s">
        <v>8321</v>
      </c>
      <c r="S974" s="12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6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</v>
      </c>
      <c r="P975">
        <f t="shared" si="76"/>
        <v>51.38</v>
      </c>
      <c r="Q975" s="10" t="s">
        <v>8319</v>
      </c>
      <c r="R975" s="9" t="s">
        <v>8321</v>
      </c>
      <c r="S975" s="12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6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1</v>
      </c>
      <c r="P976">
        <f t="shared" si="76"/>
        <v>93.33</v>
      </c>
      <c r="Q976" s="10" t="s">
        <v>8319</v>
      </c>
      <c r="R976" s="9" t="s">
        <v>8321</v>
      </c>
      <c r="S976" s="12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6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3</v>
      </c>
      <c r="P977">
        <f t="shared" si="76"/>
        <v>108.63</v>
      </c>
      <c r="Q977" s="10" t="s">
        <v>8319</v>
      </c>
      <c r="R977" s="9" t="s">
        <v>8321</v>
      </c>
      <c r="S977" s="12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6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2</v>
      </c>
      <c r="P978">
        <f t="shared" si="76"/>
        <v>160.5</v>
      </c>
      <c r="Q978" s="10" t="s">
        <v>8319</v>
      </c>
      <c r="R978" s="9" t="s">
        <v>8321</v>
      </c>
      <c r="S978" s="12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6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34</v>
      </c>
      <c r="P979">
        <f t="shared" si="76"/>
        <v>75.75</v>
      </c>
      <c r="Q979" s="10" t="s">
        <v>8319</v>
      </c>
      <c r="R979" s="9" t="s">
        <v>8321</v>
      </c>
      <c r="S979" s="12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6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56.000000000000007</v>
      </c>
      <c r="P980">
        <f t="shared" si="76"/>
        <v>790.84</v>
      </c>
      <c r="Q980" s="10" t="s">
        <v>8319</v>
      </c>
      <c r="R980" s="9" t="s">
        <v>8321</v>
      </c>
      <c r="S980" s="12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6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83</v>
      </c>
      <c r="P981">
        <f t="shared" si="76"/>
        <v>301.94</v>
      </c>
      <c r="Q981" s="10" t="s">
        <v>8319</v>
      </c>
      <c r="R981" s="9" t="s">
        <v>8321</v>
      </c>
      <c r="S981" s="12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6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15</v>
      </c>
      <c r="P982">
        <f t="shared" si="76"/>
        <v>47.94</v>
      </c>
      <c r="Q982" s="10" t="s">
        <v>8319</v>
      </c>
      <c r="R982" s="9" t="s">
        <v>8321</v>
      </c>
      <c r="S982" s="12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6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0</v>
      </c>
      <c r="P983">
        <f t="shared" si="76"/>
        <v>2.75</v>
      </c>
      <c r="Q983" s="10" t="s">
        <v>8319</v>
      </c>
      <c r="R983" s="9" t="s">
        <v>8321</v>
      </c>
      <c r="S983" s="12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0</v>
      </c>
      <c r="P984">
        <f t="shared" si="76"/>
        <v>1</v>
      </c>
      <c r="Q984" s="10" t="s">
        <v>8319</v>
      </c>
      <c r="R984" s="9" t="s">
        <v>8321</v>
      </c>
      <c r="S984" s="12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6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30</v>
      </c>
      <c r="P985">
        <f t="shared" si="76"/>
        <v>171.79</v>
      </c>
      <c r="Q985" s="10" t="s">
        <v>8319</v>
      </c>
      <c r="R985" s="9" t="s">
        <v>8321</v>
      </c>
      <c r="S985" s="12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6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</v>
      </c>
      <c r="P986">
        <f t="shared" si="76"/>
        <v>35.33</v>
      </c>
      <c r="Q986" s="10" t="s">
        <v>8319</v>
      </c>
      <c r="R986" s="9" t="s">
        <v>8321</v>
      </c>
      <c r="S986" s="12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6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</v>
      </c>
      <c r="P987">
        <f t="shared" si="76"/>
        <v>82.09</v>
      </c>
      <c r="Q987" s="10" t="s">
        <v>8319</v>
      </c>
      <c r="R987" s="9" t="s">
        <v>8321</v>
      </c>
      <c r="S987" s="12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6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13</v>
      </c>
      <c r="P988">
        <f t="shared" si="76"/>
        <v>110.87</v>
      </c>
      <c r="Q988" s="10" t="s">
        <v>8319</v>
      </c>
      <c r="R988" s="9" t="s">
        <v>8321</v>
      </c>
      <c r="S988" s="12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6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13</v>
      </c>
      <c r="P989">
        <f t="shared" si="76"/>
        <v>161.22</v>
      </c>
      <c r="Q989" s="10" t="s">
        <v>8319</v>
      </c>
      <c r="R989" s="9" t="s">
        <v>8321</v>
      </c>
      <c r="S989" s="12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6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>
        <f t="shared" si="76"/>
        <v>0</v>
      </c>
      <c r="Q990" s="10" t="s">
        <v>8319</v>
      </c>
      <c r="R990" s="9" t="s">
        <v>8321</v>
      </c>
      <c r="S990" s="12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17</v>
      </c>
      <c r="P991">
        <f t="shared" si="76"/>
        <v>52.41</v>
      </c>
      <c r="Q991" s="10" t="s">
        <v>8319</v>
      </c>
      <c r="R991" s="9" t="s">
        <v>8321</v>
      </c>
      <c r="S991" s="12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6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0</v>
      </c>
      <c r="P992">
        <f t="shared" si="76"/>
        <v>13</v>
      </c>
      <c r="Q992" s="10" t="s">
        <v>8319</v>
      </c>
      <c r="R992" s="9" t="s">
        <v>8321</v>
      </c>
      <c r="S992" s="12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6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</v>
      </c>
      <c r="P993">
        <f t="shared" si="76"/>
        <v>30.29</v>
      </c>
      <c r="Q993" s="10" t="s">
        <v>8319</v>
      </c>
      <c r="R993" s="9" t="s">
        <v>8321</v>
      </c>
      <c r="S993" s="12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6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0</v>
      </c>
      <c r="P994">
        <f t="shared" si="76"/>
        <v>116.75</v>
      </c>
      <c r="Q994" s="10" t="s">
        <v>8319</v>
      </c>
      <c r="R994" s="9" t="s">
        <v>8321</v>
      </c>
      <c r="S994" s="12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6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25</v>
      </c>
      <c r="P995">
        <f t="shared" si="76"/>
        <v>89.6</v>
      </c>
      <c r="Q995" s="10" t="s">
        <v>8319</v>
      </c>
      <c r="R995" s="9" t="s">
        <v>8321</v>
      </c>
      <c r="S995" s="12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</v>
      </c>
      <c r="P996">
        <f t="shared" si="76"/>
        <v>424.45</v>
      </c>
      <c r="Q996" s="10" t="s">
        <v>8319</v>
      </c>
      <c r="R996" s="9" t="s">
        <v>8321</v>
      </c>
      <c r="S996" s="12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6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7.0000000000000009</v>
      </c>
      <c r="P997">
        <f t="shared" si="76"/>
        <v>80.67</v>
      </c>
      <c r="Q997" s="10" t="s">
        <v>8319</v>
      </c>
      <c r="R997" s="9" t="s">
        <v>8321</v>
      </c>
      <c r="S997" s="12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2</v>
      </c>
      <c r="P998">
        <f t="shared" si="76"/>
        <v>13</v>
      </c>
      <c r="Q998" s="10" t="s">
        <v>8319</v>
      </c>
      <c r="R998" s="9" t="s">
        <v>8321</v>
      </c>
      <c r="S998" s="12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</v>
      </c>
      <c r="P999">
        <f t="shared" si="76"/>
        <v>8.1300000000000008</v>
      </c>
      <c r="Q999" s="10" t="s">
        <v>8319</v>
      </c>
      <c r="R999" s="9" t="s">
        <v>8321</v>
      </c>
      <c r="S999" s="12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59</v>
      </c>
      <c r="P1000">
        <f t="shared" si="76"/>
        <v>153.43</v>
      </c>
      <c r="Q1000" s="10" t="s">
        <v>8319</v>
      </c>
      <c r="R1000" s="9" t="s">
        <v>8321</v>
      </c>
      <c r="S1000" s="12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6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8</v>
      </c>
      <c r="P1001">
        <f t="shared" si="76"/>
        <v>292.08</v>
      </c>
      <c r="Q1001" s="10" t="s">
        <v>8319</v>
      </c>
      <c r="R1001" s="9" t="s">
        <v>8321</v>
      </c>
      <c r="S1001" s="12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6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</v>
      </c>
      <c r="P1002">
        <f t="shared" si="76"/>
        <v>3304</v>
      </c>
      <c r="Q1002" s="10" t="s">
        <v>8319</v>
      </c>
      <c r="R1002" s="9" t="s">
        <v>8321</v>
      </c>
      <c r="S1002" s="12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6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104</v>
      </c>
      <c r="P1003">
        <f t="shared" si="76"/>
        <v>1300</v>
      </c>
      <c r="Q1003" s="10" t="s">
        <v>8319</v>
      </c>
      <c r="R1003" s="9" t="s">
        <v>8321</v>
      </c>
      <c r="S1003" s="12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6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30</v>
      </c>
      <c r="P1004">
        <f t="shared" si="76"/>
        <v>134.55000000000001</v>
      </c>
      <c r="Q1004" s="10" t="s">
        <v>8319</v>
      </c>
      <c r="R1004" s="9" t="s">
        <v>8321</v>
      </c>
      <c r="S1004" s="12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6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16</v>
      </c>
      <c r="P1005">
        <f t="shared" si="76"/>
        <v>214.07</v>
      </c>
      <c r="Q1005" s="10" t="s">
        <v>8319</v>
      </c>
      <c r="R1005" s="9" t="s">
        <v>8321</v>
      </c>
      <c r="S1005" s="12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82</v>
      </c>
      <c r="P1006">
        <f t="shared" si="76"/>
        <v>216.34</v>
      </c>
      <c r="Q1006" s="10" t="s">
        <v>8319</v>
      </c>
      <c r="R1006" s="9" t="s">
        <v>8321</v>
      </c>
      <c r="S1006" s="12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75</v>
      </c>
      <c r="P1007">
        <f t="shared" si="76"/>
        <v>932.31</v>
      </c>
      <c r="Q1007" s="10" t="s">
        <v>8319</v>
      </c>
      <c r="R1007" s="9" t="s">
        <v>8321</v>
      </c>
      <c r="S1007" s="12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6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6</v>
      </c>
      <c r="P1008">
        <f t="shared" si="76"/>
        <v>29.25</v>
      </c>
      <c r="Q1008" s="10" t="s">
        <v>8319</v>
      </c>
      <c r="R1008" s="9" t="s">
        <v>8321</v>
      </c>
      <c r="S1008" s="12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6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44</v>
      </c>
      <c r="P1009">
        <f t="shared" si="76"/>
        <v>174.95</v>
      </c>
      <c r="Q1009" s="10" t="s">
        <v>8319</v>
      </c>
      <c r="R1009" s="9" t="s">
        <v>8321</v>
      </c>
      <c r="S1009" s="12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6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0</v>
      </c>
      <c r="P1010">
        <f t="shared" si="76"/>
        <v>250</v>
      </c>
      <c r="Q1010" s="10" t="s">
        <v>8319</v>
      </c>
      <c r="R1010" s="9" t="s">
        <v>8321</v>
      </c>
      <c r="S1010" s="12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6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13</v>
      </c>
      <c r="P1011">
        <f t="shared" si="76"/>
        <v>65</v>
      </c>
      <c r="Q1011" s="10" t="s">
        <v>8319</v>
      </c>
      <c r="R1011" s="9" t="s">
        <v>8321</v>
      </c>
      <c r="S1011" s="12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6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0</v>
      </c>
      <c r="P1012">
        <f t="shared" si="76"/>
        <v>55</v>
      </c>
      <c r="Q1012" s="10" t="s">
        <v>8319</v>
      </c>
      <c r="R1012" s="9" t="s">
        <v>8321</v>
      </c>
      <c r="S1012" s="12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6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0</v>
      </c>
      <c r="P1013">
        <f t="shared" si="76"/>
        <v>75</v>
      </c>
      <c r="Q1013" s="10" t="s">
        <v>8319</v>
      </c>
      <c r="R1013" s="9" t="s">
        <v>8321</v>
      </c>
      <c r="S1013" s="12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6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21535</v>
      </c>
      <c r="P1014">
        <f t="shared" si="76"/>
        <v>1389.36</v>
      </c>
      <c r="Q1014" s="10" t="s">
        <v>8319</v>
      </c>
      <c r="R1014" s="9" t="s">
        <v>8321</v>
      </c>
      <c r="S1014" s="12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6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35</v>
      </c>
      <c r="P1015">
        <f t="shared" si="76"/>
        <v>95.91</v>
      </c>
      <c r="Q1015" s="10" t="s">
        <v>8319</v>
      </c>
      <c r="R1015" s="9" t="s">
        <v>8321</v>
      </c>
      <c r="S1015" s="12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31</v>
      </c>
      <c r="P1016">
        <f t="shared" si="76"/>
        <v>191.25</v>
      </c>
      <c r="Q1016" s="10" t="s">
        <v>8319</v>
      </c>
      <c r="R1016" s="9" t="s">
        <v>8321</v>
      </c>
      <c r="S1016" s="12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3</v>
      </c>
      <c r="P1017">
        <f t="shared" si="76"/>
        <v>40</v>
      </c>
      <c r="Q1017" s="10" t="s">
        <v>8319</v>
      </c>
      <c r="R1017" s="9" t="s">
        <v>8321</v>
      </c>
      <c r="S1017" s="12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6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3</v>
      </c>
      <c r="P1018">
        <f t="shared" si="76"/>
        <v>74.790000000000006</v>
      </c>
      <c r="Q1018" s="10" t="s">
        <v>8319</v>
      </c>
      <c r="R1018" s="9" t="s">
        <v>8321</v>
      </c>
      <c r="S1018" s="12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6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23</v>
      </c>
      <c r="P1019">
        <f t="shared" si="76"/>
        <v>161.12</v>
      </c>
      <c r="Q1019" s="10" t="s">
        <v>8319</v>
      </c>
      <c r="R1019" s="9" t="s">
        <v>8321</v>
      </c>
      <c r="S1019" s="12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3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</v>
      </c>
      <c r="P1020">
        <f t="shared" si="76"/>
        <v>88.71</v>
      </c>
      <c r="Q1020" s="10" t="s">
        <v>8319</v>
      </c>
      <c r="R1020" s="9" t="s">
        <v>8321</v>
      </c>
      <c r="S1020" s="12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47</v>
      </c>
      <c r="P1021">
        <f t="shared" si="76"/>
        <v>53.25</v>
      </c>
      <c r="Q1021" s="10" t="s">
        <v>8319</v>
      </c>
      <c r="R1021" s="9" t="s">
        <v>8321</v>
      </c>
      <c r="S1021" s="12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6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206</v>
      </c>
      <c r="P1022">
        <f t="shared" si="76"/>
        <v>106.2</v>
      </c>
      <c r="Q1022" s="10" t="s">
        <v>8325</v>
      </c>
      <c r="R1022" s="9" t="s">
        <v>8330</v>
      </c>
      <c r="S1022" s="12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3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352</v>
      </c>
      <c r="P1023">
        <f t="shared" si="76"/>
        <v>22.08</v>
      </c>
      <c r="Q1023" s="10" t="s">
        <v>8325</v>
      </c>
      <c r="R1023" s="9" t="s">
        <v>8330</v>
      </c>
      <c r="S1023" s="12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114.99999999999999</v>
      </c>
      <c r="P1024">
        <f t="shared" si="76"/>
        <v>31.05</v>
      </c>
      <c r="Q1024" s="10" t="s">
        <v>8325</v>
      </c>
      <c r="R1024" s="9" t="s">
        <v>8330</v>
      </c>
      <c r="S1024" s="12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6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237</v>
      </c>
      <c r="P1025">
        <f t="shared" si="76"/>
        <v>36.21</v>
      </c>
      <c r="Q1025" s="10" t="s">
        <v>8325</v>
      </c>
      <c r="R1025" s="9" t="s">
        <v>8330</v>
      </c>
      <c r="S1025" s="12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6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5"/>
        <v>119</v>
      </c>
      <c r="P1026">
        <f t="shared" si="76"/>
        <v>388.98</v>
      </c>
      <c r="Q1026" s="10" t="s">
        <v>8325</v>
      </c>
      <c r="R1026" s="9" t="s">
        <v>8330</v>
      </c>
      <c r="S1026" s="12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ROUND(E:E/D:D,2)*100</f>
        <v>110.00000000000001</v>
      </c>
      <c r="P1027">
        <f t="shared" ref="P1027:P1090" si="81">IF(L:L=0,0,ROUND(E:E/$L:$L,2))</f>
        <v>71.849999999999994</v>
      </c>
      <c r="Q1027" s="10" t="s">
        <v>8325</v>
      </c>
      <c r="R1027" s="9" t="s">
        <v>8330</v>
      </c>
      <c r="S1027" s="12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6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100</v>
      </c>
      <c r="P1028">
        <f t="shared" si="81"/>
        <v>57.38</v>
      </c>
      <c r="Q1028" s="10" t="s">
        <v>8325</v>
      </c>
      <c r="R1028" s="9" t="s">
        <v>8330</v>
      </c>
      <c r="S1028" s="12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6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103</v>
      </c>
      <c r="P1029">
        <f t="shared" si="81"/>
        <v>69.67</v>
      </c>
      <c r="Q1029" s="10" t="s">
        <v>8325</v>
      </c>
      <c r="R1029" s="9" t="s">
        <v>8330</v>
      </c>
      <c r="S1029" s="12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6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117</v>
      </c>
      <c r="P1030">
        <f t="shared" si="81"/>
        <v>45.99</v>
      </c>
      <c r="Q1030" s="10" t="s">
        <v>8325</v>
      </c>
      <c r="R1030" s="9" t="s">
        <v>8330</v>
      </c>
      <c r="S1030" s="12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112.00000000000001</v>
      </c>
      <c r="P1031">
        <f t="shared" si="81"/>
        <v>79.260000000000005</v>
      </c>
      <c r="Q1031" s="10" t="s">
        <v>8325</v>
      </c>
      <c r="R1031" s="9" t="s">
        <v>8330</v>
      </c>
      <c r="S1031" s="12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342</v>
      </c>
      <c r="P1032">
        <f t="shared" si="81"/>
        <v>43.03</v>
      </c>
      <c r="Q1032" s="10" t="s">
        <v>8325</v>
      </c>
      <c r="R1032" s="9" t="s">
        <v>8330</v>
      </c>
      <c r="S1032" s="12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6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107</v>
      </c>
      <c r="P1033">
        <f t="shared" si="81"/>
        <v>108.48</v>
      </c>
      <c r="Q1033" s="10" t="s">
        <v>8325</v>
      </c>
      <c r="R1033" s="9" t="s">
        <v>8330</v>
      </c>
      <c r="S1033" s="12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108</v>
      </c>
      <c r="P1034">
        <f t="shared" si="81"/>
        <v>61.03</v>
      </c>
      <c r="Q1034" s="10" t="s">
        <v>8325</v>
      </c>
      <c r="R1034" s="9" t="s">
        <v>8330</v>
      </c>
      <c r="S1034" s="12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6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103</v>
      </c>
      <c r="P1035">
        <f t="shared" si="81"/>
        <v>50.59</v>
      </c>
      <c r="Q1035" s="10" t="s">
        <v>8325</v>
      </c>
      <c r="R1035" s="9" t="s">
        <v>8330</v>
      </c>
      <c r="S1035" s="12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6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130</v>
      </c>
      <c r="P1036">
        <f t="shared" si="81"/>
        <v>39.159999999999997</v>
      </c>
      <c r="Q1036" s="10" t="s">
        <v>8325</v>
      </c>
      <c r="R1036" s="9" t="s">
        <v>8330</v>
      </c>
      <c r="S1036" s="12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6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108</v>
      </c>
      <c r="P1037">
        <f t="shared" si="81"/>
        <v>65.16</v>
      </c>
      <c r="Q1037" s="10" t="s">
        <v>8325</v>
      </c>
      <c r="R1037" s="9" t="s">
        <v>8330</v>
      </c>
      <c r="S1037" s="12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3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112.00000000000001</v>
      </c>
      <c r="P1038">
        <f t="shared" si="81"/>
        <v>23.96</v>
      </c>
      <c r="Q1038" s="10" t="s">
        <v>8325</v>
      </c>
      <c r="R1038" s="9" t="s">
        <v>8330</v>
      </c>
      <c r="S1038" s="12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6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102</v>
      </c>
      <c r="P1039">
        <f t="shared" si="81"/>
        <v>48.62</v>
      </c>
      <c r="Q1039" s="10" t="s">
        <v>8325</v>
      </c>
      <c r="R1039" s="9" t="s">
        <v>8330</v>
      </c>
      <c r="S1039" s="12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6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145</v>
      </c>
      <c r="P1040">
        <f t="shared" si="81"/>
        <v>35.74</v>
      </c>
      <c r="Q1040" s="10" t="s">
        <v>8325</v>
      </c>
      <c r="R1040" s="9" t="s">
        <v>8330</v>
      </c>
      <c r="S1040" s="12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6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128</v>
      </c>
      <c r="P1041">
        <f t="shared" si="81"/>
        <v>21.37</v>
      </c>
      <c r="Q1041" s="10" t="s">
        <v>8325</v>
      </c>
      <c r="R1041" s="9" t="s">
        <v>8330</v>
      </c>
      <c r="S1041" s="12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6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0</v>
      </c>
      <c r="P1042">
        <f t="shared" si="81"/>
        <v>250</v>
      </c>
      <c r="Q1042" s="10" t="s">
        <v>8331</v>
      </c>
      <c r="R1042" s="9" t="s">
        <v>8332</v>
      </c>
      <c r="S1042" s="12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3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>
        <f t="shared" si="81"/>
        <v>0</v>
      </c>
      <c r="Q1043" s="10" t="s">
        <v>8331</v>
      </c>
      <c r="R1043" s="9" t="s">
        <v>8332</v>
      </c>
      <c r="S1043" s="12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6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2</v>
      </c>
      <c r="P1044">
        <f t="shared" si="81"/>
        <v>10</v>
      </c>
      <c r="Q1044" s="10" t="s">
        <v>8331</v>
      </c>
      <c r="R1044" s="9" t="s">
        <v>8332</v>
      </c>
      <c r="S1044" s="12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3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9</v>
      </c>
      <c r="P1045">
        <f t="shared" si="81"/>
        <v>29.24</v>
      </c>
      <c r="Q1045" s="10" t="s">
        <v>8331</v>
      </c>
      <c r="R1045" s="9" t="s">
        <v>8332</v>
      </c>
      <c r="S1045" s="12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6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0</v>
      </c>
      <c r="P1046">
        <f t="shared" si="81"/>
        <v>3</v>
      </c>
      <c r="Q1046" s="10" t="s">
        <v>8331</v>
      </c>
      <c r="R1046" s="9" t="s">
        <v>8332</v>
      </c>
      <c r="S1046" s="12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6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3</v>
      </c>
      <c r="P1047">
        <f t="shared" si="81"/>
        <v>33.25</v>
      </c>
      <c r="Q1047" s="10" t="s">
        <v>8331</v>
      </c>
      <c r="R1047" s="9" t="s">
        <v>8332</v>
      </c>
      <c r="S1047" s="12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6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>
        <f t="shared" si="81"/>
        <v>0</v>
      </c>
      <c r="Q1048" s="10" t="s">
        <v>8331</v>
      </c>
      <c r="R1048" s="9" t="s">
        <v>8332</v>
      </c>
      <c r="S1048" s="12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6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0</v>
      </c>
      <c r="P1049">
        <f t="shared" si="81"/>
        <v>1</v>
      </c>
      <c r="Q1049" s="10" t="s">
        <v>8331</v>
      </c>
      <c r="R1049" s="9" t="s">
        <v>8332</v>
      </c>
      <c r="S1049" s="12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6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</v>
      </c>
      <c r="P1050">
        <f t="shared" si="81"/>
        <v>53</v>
      </c>
      <c r="Q1050" s="10" t="s">
        <v>8331</v>
      </c>
      <c r="R1050" s="9" t="s">
        <v>8332</v>
      </c>
      <c r="S1050" s="12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>
        <f t="shared" si="81"/>
        <v>0</v>
      </c>
      <c r="Q1051" s="10" t="s">
        <v>8331</v>
      </c>
      <c r="R1051" s="9" t="s">
        <v>8332</v>
      </c>
      <c r="S1051" s="12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>
        <f t="shared" si="81"/>
        <v>0</v>
      </c>
      <c r="Q1052" s="10" t="s">
        <v>8331</v>
      </c>
      <c r="R1052" s="9" t="s">
        <v>8332</v>
      </c>
      <c r="S1052" s="12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6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>
        <f t="shared" si="81"/>
        <v>0</v>
      </c>
      <c r="Q1053" s="10" t="s">
        <v>8331</v>
      </c>
      <c r="R1053" s="9" t="s">
        <v>8332</v>
      </c>
      <c r="S1053" s="12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>
        <f t="shared" si="81"/>
        <v>0</v>
      </c>
      <c r="Q1054" s="10" t="s">
        <v>8331</v>
      </c>
      <c r="R1054" s="9" t="s">
        <v>8332</v>
      </c>
      <c r="S1054" s="12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6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1</v>
      </c>
      <c r="P1055">
        <f t="shared" si="81"/>
        <v>15</v>
      </c>
      <c r="Q1055" s="10" t="s">
        <v>8331</v>
      </c>
      <c r="R1055" s="9" t="s">
        <v>8332</v>
      </c>
      <c r="S1055" s="12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6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>
        <f t="shared" si="81"/>
        <v>0</v>
      </c>
      <c r="Q1056" s="10" t="s">
        <v>8331</v>
      </c>
      <c r="R1056" s="9" t="s">
        <v>8332</v>
      </c>
      <c r="S1056" s="12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6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>
        <f t="shared" si="81"/>
        <v>0</v>
      </c>
      <c r="Q1057" s="10" t="s">
        <v>8331</v>
      </c>
      <c r="R1057" s="9" t="s">
        <v>8332</v>
      </c>
      <c r="S1057" s="12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6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>
        <f t="shared" si="81"/>
        <v>0</v>
      </c>
      <c r="Q1058" s="10" t="s">
        <v>8331</v>
      </c>
      <c r="R1058" s="9" t="s">
        <v>8332</v>
      </c>
      <c r="S1058" s="12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>
        <f t="shared" si="81"/>
        <v>0</v>
      </c>
      <c r="Q1059" s="10" t="s">
        <v>8331</v>
      </c>
      <c r="R1059" s="9" t="s">
        <v>8332</v>
      </c>
      <c r="S1059" s="12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6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>
        <f t="shared" si="81"/>
        <v>0</v>
      </c>
      <c r="Q1060" s="10" t="s">
        <v>8331</v>
      </c>
      <c r="R1060" s="9" t="s">
        <v>8332</v>
      </c>
      <c r="S1060" s="12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>
        <f t="shared" si="81"/>
        <v>0</v>
      </c>
      <c r="Q1061" s="10" t="s">
        <v>8331</v>
      </c>
      <c r="R1061" s="9" t="s">
        <v>8332</v>
      </c>
      <c r="S1061" s="12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6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1</v>
      </c>
      <c r="P1062">
        <f t="shared" si="81"/>
        <v>50</v>
      </c>
      <c r="Q1062" s="10" t="s">
        <v>8331</v>
      </c>
      <c r="R1062" s="9" t="s">
        <v>8332</v>
      </c>
      <c r="S1062" s="12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>
        <f t="shared" si="81"/>
        <v>0</v>
      </c>
      <c r="Q1063" s="10" t="s">
        <v>8331</v>
      </c>
      <c r="R1063" s="9" t="s">
        <v>8332</v>
      </c>
      <c r="S1063" s="12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95</v>
      </c>
      <c r="P1064">
        <f t="shared" si="81"/>
        <v>47.5</v>
      </c>
      <c r="Q1064" s="10" t="s">
        <v>8331</v>
      </c>
      <c r="R1064" s="9" t="s">
        <v>8332</v>
      </c>
      <c r="S1064" s="12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6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>
        <f t="shared" si="81"/>
        <v>0</v>
      </c>
      <c r="Q1065" s="10" t="s">
        <v>8331</v>
      </c>
      <c r="R1065" s="9" t="s">
        <v>8332</v>
      </c>
      <c r="S1065" s="12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6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9</v>
      </c>
      <c r="P1066">
        <f t="shared" si="81"/>
        <v>65.67</v>
      </c>
      <c r="Q1066" s="10" t="s">
        <v>8333</v>
      </c>
      <c r="R1066" s="9" t="s">
        <v>8334</v>
      </c>
      <c r="S1066" s="12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6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3</v>
      </c>
      <c r="P1067">
        <f t="shared" si="81"/>
        <v>16.2</v>
      </c>
      <c r="Q1067" s="10" t="s">
        <v>8333</v>
      </c>
      <c r="R1067" s="9" t="s">
        <v>8334</v>
      </c>
      <c r="S1067" s="12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6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</v>
      </c>
      <c r="P1068">
        <f t="shared" si="81"/>
        <v>34.130000000000003</v>
      </c>
      <c r="Q1068" s="10" t="s">
        <v>8333</v>
      </c>
      <c r="R1068" s="9" t="s">
        <v>8334</v>
      </c>
      <c r="S1068" s="12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6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26</v>
      </c>
      <c r="P1069">
        <f t="shared" si="81"/>
        <v>13</v>
      </c>
      <c r="Q1069" s="10" t="s">
        <v>8333</v>
      </c>
      <c r="R1069" s="9" t="s">
        <v>8334</v>
      </c>
      <c r="S1069" s="12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6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0</v>
      </c>
      <c r="P1070">
        <f t="shared" si="81"/>
        <v>11.25</v>
      </c>
      <c r="Q1070" s="10" t="s">
        <v>8333</v>
      </c>
      <c r="R1070" s="9" t="s">
        <v>8334</v>
      </c>
      <c r="S1070" s="12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6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39</v>
      </c>
      <c r="P1071">
        <f t="shared" si="81"/>
        <v>40.479999999999997</v>
      </c>
      <c r="Q1071" s="10" t="s">
        <v>8333</v>
      </c>
      <c r="R1071" s="9" t="s">
        <v>8334</v>
      </c>
      <c r="S1071" s="12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6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1</v>
      </c>
      <c r="P1072">
        <f t="shared" si="81"/>
        <v>35</v>
      </c>
      <c r="Q1072" s="10" t="s">
        <v>8333</v>
      </c>
      <c r="R1072" s="9" t="s">
        <v>8334</v>
      </c>
      <c r="S1072" s="12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6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>
        <f t="shared" si="81"/>
        <v>0</v>
      </c>
      <c r="Q1073" s="10" t="s">
        <v>8333</v>
      </c>
      <c r="R1073" s="9" t="s">
        <v>8334</v>
      </c>
      <c r="S1073" s="12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6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0</v>
      </c>
      <c r="P1074">
        <f t="shared" si="81"/>
        <v>12.75</v>
      </c>
      <c r="Q1074" s="10" t="s">
        <v>8333</v>
      </c>
      <c r="R1074" s="9" t="s">
        <v>8334</v>
      </c>
      <c r="S1074" s="12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</v>
      </c>
      <c r="P1075">
        <f t="shared" si="81"/>
        <v>10</v>
      </c>
      <c r="Q1075" s="10" t="s">
        <v>8333</v>
      </c>
      <c r="R1075" s="9" t="s">
        <v>8334</v>
      </c>
      <c r="S1075" s="12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6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</v>
      </c>
      <c r="P1076">
        <f t="shared" si="81"/>
        <v>113.57</v>
      </c>
      <c r="Q1076" s="10" t="s">
        <v>8333</v>
      </c>
      <c r="R1076" s="9" t="s">
        <v>8334</v>
      </c>
      <c r="S1076" s="12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5</v>
      </c>
      <c r="P1077">
        <f t="shared" si="81"/>
        <v>15</v>
      </c>
      <c r="Q1077" s="10" t="s">
        <v>8333</v>
      </c>
      <c r="R1077" s="9" t="s">
        <v>8334</v>
      </c>
      <c r="S1077" s="12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6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63</v>
      </c>
      <c r="P1078">
        <f t="shared" si="81"/>
        <v>48.28</v>
      </c>
      <c r="Q1078" s="10" t="s">
        <v>8333</v>
      </c>
      <c r="R1078" s="9" t="s">
        <v>8334</v>
      </c>
      <c r="S1078" s="12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6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28.999999999999996</v>
      </c>
      <c r="P1079">
        <f t="shared" si="81"/>
        <v>43.98</v>
      </c>
      <c r="Q1079" s="10" t="s">
        <v>8333</v>
      </c>
      <c r="R1079" s="9" t="s">
        <v>8334</v>
      </c>
      <c r="S1079" s="12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6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8</v>
      </c>
      <c r="P1080">
        <f t="shared" si="81"/>
        <v>9</v>
      </c>
      <c r="Q1080" s="10" t="s">
        <v>8333</v>
      </c>
      <c r="R1080" s="9" t="s">
        <v>8334</v>
      </c>
      <c r="S1080" s="12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6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3</v>
      </c>
      <c r="P1081">
        <f t="shared" si="81"/>
        <v>37.67</v>
      </c>
      <c r="Q1081" s="10" t="s">
        <v>8333</v>
      </c>
      <c r="R1081" s="9" t="s">
        <v>8334</v>
      </c>
      <c r="S1081" s="12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3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</v>
      </c>
      <c r="P1082">
        <f t="shared" si="81"/>
        <v>18.579999999999998</v>
      </c>
      <c r="Q1082" s="10" t="s">
        <v>8333</v>
      </c>
      <c r="R1082" s="9" t="s">
        <v>8334</v>
      </c>
      <c r="S1082" s="12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6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0</v>
      </c>
      <c r="P1083">
        <f t="shared" si="81"/>
        <v>3</v>
      </c>
      <c r="Q1083" s="10" t="s">
        <v>8333</v>
      </c>
      <c r="R1083" s="9" t="s">
        <v>8334</v>
      </c>
      <c r="S1083" s="12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1</v>
      </c>
      <c r="P1084">
        <f t="shared" si="81"/>
        <v>18.670000000000002</v>
      </c>
      <c r="Q1084" s="10" t="s">
        <v>8333</v>
      </c>
      <c r="R1084" s="9" t="s">
        <v>8334</v>
      </c>
      <c r="S1084" s="12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6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1</v>
      </c>
      <c r="P1085">
        <f t="shared" si="81"/>
        <v>410</v>
      </c>
      <c r="Q1085" s="10" t="s">
        <v>8333</v>
      </c>
      <c r="R1085" s="9" t="s">
        <v>8334</v>
      </c>
      <c r="S1085" s="12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>
        <f t="shared" si="81"/>
        <v>0</v>
      </c>
      <c r="Q1086" s="10" t="s">
        <v>8333</v>
      </c>
      <c r="R1086" s="9" t="s">
        <v>8334</v>
      </c>
      <c r="S1086" s="12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</v>
      </c>
      <c r="P1087">
        <f t="shared" si="81"/>
        <v>114</v>
      </c>
      <c r="Q1087" s="10" t="s">
        <v>8333</v>
      </c>
      <c r="R1087" s="9" t="s">
        <v>8334</v>
      </c>
      <c r="S1087" s="12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0</v>
      </c>
      <c r="P1088">
        <f t="shared" si="81"/>
        <v>7.5</v>
      </c>
      <c r="Q1088" s="10" t="s">
        <v>8333</v>
      </c>
      <c r="R1088" s="9" t="s">
        <v>8334</v>
      </c>
      <c r="S1088" s="12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6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>
        <f t="shared" si="81"/>
        <v>0</v>
      </c>
      <c r="Q1089" s="10" t="s">
        <v>8333</v>
      </c>
      <c r="R1089" s="9" t="s">
        <v>8334</v>
      </c>
      <c r="S1089" s="12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14.000000000000002</v>
      </c>
      <c r="P1090">
        <f t="shared" si="81"/>
        <v>43.42</v>
      </c>
      <c r="Q1090" s="10" t="s">
        <v>8333</v>
      </c>
      <c r="R1090" s="9" t="s">
        <v>8334</v>
      </c>
      <c r="S1090" s="12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5">ROUND(E:E/D:D,2)*100</f>
        <v>8</v>
      </c>
      <c r="P1091">
        <f t="shared" ref="P1091:P1154" si="86">IF(L:L=0,0,ROUND(E:E/$L:$L,2))</f>
        <v>23.96</v>
      </c>
      <c r="Q1091" s="10" t="s">
        <v>8333</v>
      </c>
      <c r="R1091" s="9" t="s">
        <v>8334</v>
      </c>
      <c r="S1091" s="12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6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0</v>
      </c>
      <c r="P1092">
        <f t="shared" si="86"/>
        <v>5</v>
      </c>
      <c r="Q1092" s="10" t="s">
        <v>8333</v>
      </c>
      <c r="R1092" s="9" t="s">
        <v>8334</v>
      </c>
      <c r="S1092" s="12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6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13</v>
      </c>
      <c r="P1093">
        <f t="shared" si="86"/>
        <v>12.5</v>
      </c>
      <c r="Q1093" s="10" t="s">
        <v>8333</v>
      </c>
      <c r="R1093" s="9" t="s">
        <v>8334</v>
      </c>
      <c r="S1093" s="12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6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</v>
      </c>
      <c r="P1094">
        <f t="shared" si="86"/>
        <v>3</v>
      </c>
      <c r="Q1094" s="10" t="s">
        <v>8333</v>
      </c>
      <c r="R1094" s="9" t="s">
        <v>8334</v>
      </c>
      <c r="S1094" s="12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6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14.000000000000002</v>
      </c>
      <c r="P1095">
        <f t="shared" si="86"/>
        <v>10.56</v>
      </c>
      <c r="Q1095" s="10" t="s">
        <v>8333</v>
      </c>
      <c r="R1095" s="9" t="s">
        <v>8334</v>
      </c>
      <c r="S1095" s="12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6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18</v>
      </c>
      <c r="P1096">
        <f t="shared" si="86"/>
        <v>122</v>
      </c>
      <c r="Q1096" s="10" t="s">
        <v>8333</v>
      </c>
      <c r="R1096" s="9" t="s">
        <v>8334</v>
      </c>
      <c r="S1096" s="12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6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</v>
      </c>
      <c r="P1097">
        <f t="shared" si="86"/>
        <v>267.81</v>
      </c>
      <c r="Q1097" s="10" t="s">
        <v>8333</v>
      </c>
      <c r="R1097" s="9" t="s">
        <v>8334</v>
      </c>
      <c r="S1097" s="12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6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18</v>
      </c>
      <c r="P1098">
        <f t="shared" si="86"/>
        <v>74.209999999999994</v>
      </c>
      <c r="Q1098" s="10" t="s">
        <v>8333</v>
      </c>
      <c r="R1098" s="9" t="s">
        <v>8334</v>
      </c>
      <c r="S1098" s="12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6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0</v>
      </c>
      <c r="P1099">
        <f t="shared" si="86"/>
        <v>6.71</v>
      </c>
      <c r="Q1099" s="10" t="s">
        <v>8333</v>
      </c>
      <c r="R1099" s="9" t="s">
        <v>8334</v>
      </c>
      <c r="S1099" s="12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7.0000000000000009</v>
      </c>
      <c r="P1100">
        <f t="shared" si="86"/>
        <v>81.95</v>
      </c>
      <c r="Q1100" s="10" t="s">
        <v>8333</v>
      </c>
      <c r="R1100" s="9" t="s">
        <v>8334</v>
      </c>
      <c r="S1100" s="12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6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1</v>
      </c>
      <c r="P1101">
        <f t="shared" si="86"/>
        <v>25</v>
      </c>
      <c r="Q1101" s="10" t="s">
        <v>8333</v>
      </c>
      <c r="R1101" s="9" t="s">
        <v>8334</v>
      </c>
      <c r="S1101" s="12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6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3</v>
      </c>
      <c r="P1102">
        <f t="shared" si="86"/>
        <v>10</v>
      </c>
      <c r="Q1102" s="10" t="s">
        <v>8333</v>
      </c>
      <c r="R1102" s="9" t="s">
        <v>8334</v>
      </c>
      <c r="S1102" s="12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0</v>
      </c>
      <c r="P1103">
        <f t="shared" si="86"/>
        <v>6.83</v>
      </c>
      <c r="Q1103" s="10" t="s">
        <v>8333</v>
      </c>
      <c r="R1103" s="9" t="s">
        <v>8334</v>
      </c>
      <c r="S1103" s="12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6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</v>
      </c>
      <c r="P1104">
        <f t="shared" si="86"/>
        <v>17.71</v>
      </c>
      <c r="Q1104" s="10" t="s">
        <v>8333</v>
      </c>
      <c r="R1104" s="9" t="s">
        <v>8334</v>
      </c>
      <c r="S1104" s="12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6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2</v>
      </c>
      <c r="P1105">
        <f t="shared" si="86"/>
        <v>16.2</v>
      </c>
      <c r="Q1105" s="10" t="s">
        <v>8333</v>
      </c>
      <c r="R1105" s="9" t="s">
        <v>8334</v>
      </c>
      <c r="S1105" s="12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6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5</v>
      </c>
      <c r="P1106">
        <f t="shared" si="86"/>
        <v>80.3</v>
      </c>
      <c r="Q1106" s="10" t="s">
        <v>8333</v>
      </c>
      <c r="R1106" s="9" t="s">
        <v>8334</v>
      </c>
      <c r="S1106" s="12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6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0</v>
      </c>
      <c r="P1107">
        <f t="shared" si="86"/>
        <v>71.55</v>
      </c>
      <c r="Q1107" s="10" t="s">
        <v>8333</v>
      </c>
      <c r="R1107" s="9" t="s">
        <v>8334</v>
      </c>
      <c r="S1107" s="12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6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41</v>
      </c>
      <c r="P1108">
        <f t="shared" si="86"/>
        <v>23.57</v>
      </c>
      <c r="Q1108" s="10" t="s">
        <v>8333</v>
      </c>
      <c r="R1108" s="9" t="s">
        <v>8334</v>
      </c>
      <c r="S1108" s="12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46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>
        <f t="shared" si="86"/>
        <v>0</v>
      </c>
      <c r="Q1109" s="10" t="s">
        <v>8333</v>
      </c>
      <c r="R1109" s="9" t="s">
        <v>8334</v>
      </c>
      <c r="S1109" s="12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6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3</v>
      </c>
      <c r="P1110">
        <f t="shared" si="86"/>
        <v>34.880000000000003</v>
      </c>
      <c r="Q1110" s="10" t="s">
        <v>8333</v>
      </c>
      <c r="R1110" s="9" t="s">
        <v>8334</v>
      </c>
      <c r="S1110" s="12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6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0</v>
      </c>
      <c r="P1111">
        <f t="shared" si="86"/>
        <v>15</v>
      </c>
      <c r="Q1111" s="10" t="s">
        <v>8333</v>
      </c>
      <c r="R1111" s="9" t="s">
        <v>8334</v>
      </c>
      <c r="S1111" s="12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6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1</v>
      </c>
      <c r="P1112">
        <f t="shared" si="86"/>
        <v>23.18</v>
      </c>
      <c r="Q1112" s="10" t="s">
        <v>8333</v>
      </c>
      <c r="R1112" s="9" t="s">
        <v>8334</v>
      </c>
      <c r="S1112" s="12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6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0</v>
      </c>
      <c r="P1113">
        <f t="shared" si="86"/>
        <v>1</v>
      </c>
      <c r="Q1113" s="10" t="s">
        <v>8333</v>
      </c>
      <c r="R1113" s="9" t="s">
        <v>8334</v>
      </c>
      <c r="S1113" s="12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6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36</v>
      </c>
      <c r="P1114">
        <f t="shared" si="86"/>
        <v>100.23</v>
      </c>
      <c r="Q1114" s="10" t="s">
        <v>8333</v>
      </c>
      <c r="R1114" s="9" t="s">
        <v>8334</v>
      </c>
      <c r="S1114" s="12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6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1</v>
      </c>
      <c r="P1115">
        <f t="shared" si="86"/>
        <v>5</v>
      </c>
      <c r="Q1115" s="10" t="s">
        <v>8333</v>
      </c>
      <c r="R1115" s="9" t="s">
        <v>8334</v>
      </c>
      <c r="S1115" s="12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6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0</v>
      </c>
      <c r="P1116">
        <f t="shared" si="86"/>
        <v>3.33</v>
      </c>
      <c r="Q1116" s="10" t="s">
        <v>8333</v>
      </c>
      <c r="R1116" s="9" t="s">
        <v>8334</v>
      </c>
      <c r="S1116" s="12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6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0</v>
      </c>
      <c r="P1117">
        <f t="shared" si="86"/>
        <v>13.25</v>
      </c>
      <c r="Q1117" s="10" t="s">
        <v>8333</v>
      </c>
      <c r="R1117" s="9" t="s">
        <v>8334</v>
      </c>
      <c r="S1117" s="12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0</v>
      </c>
      <c r="P1118">
        <f t="shared" si="86"/>
        <v>17.850000000000001</v>
      </c>
      <c r="Q1118" s="10" t="s">
        <v>8333</v>
      </c>
      <c r="R1118" s="9" t="s">
        <v>8334</v>
      </c>
      <c r="S1118" s="12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6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</v>
      </c>
      <c r="P1119">
        <f t="shared" si="86"/>
        <v>10.38</v>
      </c>
      <c r="Q1119" s="10" t="s">
        <v>8333</v>
      </c>
      <c r="R1119" s="9" t="s">
        <v>8334</v>
      </c>
      <c r="S1119" s="12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6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</v>
      </c>
      <c r="P1120">
        <f t="shared" si="86"/>
        <v>36.33</v>
      </c>
      <c r="Q1120" s="10" t="s">
        <v>8333</v>
      </c>
      <c r="R1120" s="9" t="s">
        <v>8334</v>
      </c>
      <c r="S1120" s="12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6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0</v>
      </c>
      <c r="P1121">
        <f t="shared" si="86"/>
        <v>5</v>
      </c>
      <c r="Q1121" s="10" t="s">
        <v>8333</v>
      </c>
      <c r="R1121" s="9" t="s">
        <v>8334</v>
      </c>
      <c r="S1121" s="12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>
        <f t="shared" si="86"/>
        <v>0</v>
      </c>
      <c r="Q1122" s="10" t="s">
        <v>8333</v>
      </c>
      <c r="R1122" s="9" t="s">
        <v>8334</v>
      </c>
      <c r="S1122" s="12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6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0</v>
      </c>
      <c r="P1123">
        <f t="shared" si="86"/>
        <v>5.8</v>
      </c>
      <c r="Q1123" s="10" t="s">
        <v>8333</v>
      </c>
      <c r="R1123" s="9" t="s">
        <v>8334</v>
      </c>
      <c r="S1123" s="12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6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>
        <f t="shared" si="86"/>
        <v>0</v>
      </c>
      <c r="Q1124" s="10" t="s">
        <v>8333</v>
      </c>
      <c r="R1124" s="9" t="s">
        <v>8334</v>
      </c>
      <c r="S1124" s="12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6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0</v>
      </c>
      <c r="P1125">
        <f t="shared" si="86"/>
        <v>3.67</v>
      </c>
      <c r="Q1125" s="10" t="s">
        <v>8333</v>
      </c>
      <c r="R1125" s="9" t="s">
        <v>8334</v>
      </c>
      <c r="S1125" s="12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6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0</v>
      </c>
      <c r="P1126">
        <f t="shared" si="86"/>
        <v>60.71</v>
      </c>
      <c r="Q1126" s="10" t="s">
        <v>8333</v>
      </c>
      <c r="R1126" s="9" t="s">
        <v>8335</v>
      </c>
      <c r="S1126" s="12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6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>
        <f t="shared" si="86"/>
        <v>0</v>
      </c>
      <c r="Q1127" s="10" t="s">
        <v>8333</v>
      </c>
      <c r="R1127" s="9" t="s">
        <v>8335</v>
      </c>
      <c r="S1127" s="12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1</v>
      </c>
      <c r="P1128">
        <f t="shared" si="86"/>
        <v>5</v>
      </c>
      <c r="Q1128" s="10" t="s">
        <v>8333</v>
      </c>
      <c r="R1128" s="9" t="s">
        <v>8335</v>
      </c>
      <c r="S1128" s="12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46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2</v>
      </c>
      <c r="P1129">
        <f t="shared" si="86"/>
        <v>25.43</v>
      </c>
      <c r="Q1129" s="10" t="s">
        <v>8333</v>
      </c>
      <c r="R1129" s="9" t="s">
        <v>8335</v>
      </c>
      <c r="S1129" s="12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0</v>
      </c>
      <c r="P1130">
        <f t="shared" si="86"/>
        <v>1</v>
      </c>
      <c r="Q1130" s="10" t="s">
        <v>8333</v>
      </c>
      <c r="R1130" s="9" t="s">
        <v>8335</v>
      </c>
      <c r="S1130" s="12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6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0</v>
      </c>
      <c r="P1131">
        <f t="shared" si="86"/>
        <v>10.5</v>
      </c>
      <c r="Q1131" s="10" t="s">
        <v>8333</v>
      </c>
      <c r="R1131" s="9" t="s">
        <v>8335</v>
      </c>
      <c r="S1131" s="12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6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0</v>
      </c>
      <c r="P1132">
        <f t="shared" si="86"/>
        <v>3.67</v>
      </c>
      <c r="Q1132" s="10" t="s">
        <v>8333</v>
      </c>
      <c r="R1132" s="9" t="s">
        <v>8335</v>
      </c>
      <c r="S1132" s="12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6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>
        <f t="shared" si="86"/>
        <v>0</v>
      </c>
      <c r="Q1133" s="10" t="s">
        <v>8333</v>
      </c>
      <c r="R1133" s="9" t="s">
        <v>8335</v>
      </c>
      <c r="S1133" s="12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6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14.000000000000002</v>
      </c>
      <c r="P1134">
        <f t="shared" si="86"/>
        <v>110.62</v>
      </c>
      <c r="Q1134" s="10" t="s">
        <v>8333</v>
      </c>
      <c r="R1134" s="9" t="s">
        <v>8335</v>
      </c>
      <c r="S1134" s="12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6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1</v>
      </c>
      <c r="P1135">
        <f t="shared" si="86"/>
        <v>20</v>
      </c>
      <c r="Q1135" s="10" t="s">
        <v>8333</v>
      </c>
      <c r="R1135" s="9" t="s">
        <v>8335</v>
      </c>
      <c r="S1135" s="12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6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0</v>
      </c>
      <c r="P1136">
        <f t="shared" si="86"/>
        <v>1</v>
      </c>
      <c r="Q1136" s="10" t="s">
        <v>8333</v>
      </c>
      <c r="R1136" s="9" t="s">
        <v>8335</v>
      </c>
      <c r="S1136" s="12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5</v>
      </c>
      <c r="P1137">
        <f t="shared" si="86"/>
        <v>50</v>
      </c>
      <c r="Q1137" s="10" t="s">
        <v>8333</v>
      </c>
      <c r="R1137" s="9" t="s">
        <v>8335</v>
      </c>
      <c r="S1137" s="12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6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</v>
      </c>
      <c r="P1138">
        <f t="shared" si="86"/>
        <v>45</v>
      </c>
      <c r="Q1138" s="10" t="s">
        <v>8333</v>
      </c>
      <c r="R1138" s="9" t="s">
        <v>8335</v>
      </c>
      <c r="S1138" s="12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6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40</v>
      </c>
      <c r="P1139">
        <f t="shared" si="86"/>
        <v>253.21</v>
      </c>
      <c r="Q1139" s="10" t="s">
        <v>8333</v>
      </c>
      <c r="R1139" s="9" t="s">
        <v>8335</v>
      </c>
      <c r="S1139" s="12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6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0</v>
      </c>
      <c r="P1140">
        <f t="shared" si="86"/>
        <v>31.25</v>
      </c>
      <c r="Q1140" s="10" t="s">
        <v>8333</v>
      </c>
      <c r="R1140" s="9" t="s">
        <v>8335</v>
      </c>
      <c r="S1140" s="12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6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0</v>
      </c>
      <c r="P1141">
        <f t="shared" si="86"/>
        <v>5</v>
      </c>
      <c r="Q1141" s="10" t="s">
        <v>8333</v>
      </c>
      <c r="R1141" s="9" t="s">
        <v>8335</v>
      </c>
      <c r="S1141" s="12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6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>
        <f t="shared" si="86"/>
        <v>0</v>
      </c>
      <c r="Q1142" s="10" t="s">
        <v>8333</v>
      </c>
      <c r="R1142" s="9" t="s">
        <v>8335</v>
      </c>
      <c r="S1142" s="12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>
        <f t="shared" si="86"/>
        <v>0</v>
      </c>
      <c r="Q1143" s="10" t="s">
        <v>8333</v>
      </c>
      <c r="R1143" s="9" t="s">
        <v>8335</v>
      </c>
      <c r="S1143" s="12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6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>
        <f t="shared" si="86"/>
        <v>0</v>
      </c>
      <c r="Q1144" s="10" t="s">
        <v>8333</v>
      </c>
      <c r="R1144" s="9" t="s">
        <v>8335</v>
      </c>
      <c r="S1144" s="12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6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0</v>
      </c>
      <c r="P1145">
        <f t="shared" si="86"/>
        <v>23.25</v>
      </c>
      <c r="Q1145" s="10" t="s">
        <v>8333</v>
      </c>
      <c r="R1145" s="9" t="s">
        <v>8335</v>
      </c>
      <c r="S1145" s="12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6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>
        <f t="shared" si="86"/>
        <v>0</v>
      </c>
      <c r="Q1146" s="10" t="s">
        <v>8336</v>
      </c>
      <c r="R1146" s="9" t="s">
        <v>8337</v>
      </c>
      <c r="S1146" s="12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3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0</v>
      </c>
      <c r="P1147">
        <f t="shared" si="86"/>
        <v>100</v>
      </c>
      <c r="Q1147" s="10" t="s">
        <v>8336</v>
      </c>
      <c r="R1147" s="9" t="s">
        <v>8337</v>
      </c>
      <c r="S1147" s="12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9</v>
      </c>
      <c r="P1148">
        <f t="shared" si="86"/>
        <v>44.17</v>
      </c>
      <c r="Q1148" s="10" t="s">
        <v>8336</v>
      </c>
      <c r="R1148" s="9" t="s">
        <v>8337</v>
      </c>
      <c r="S1148" s="12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6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>
        <f t="shared" si="86"/>
        <v>0</v>
      </c>
      <c r="Q1149" s="10" t="s">
        <v>8336</v>
      </c>
      <c r="R1149" s="9" t="s">
        <v>8337</v>
      </c>
      <c r="S1149" s="12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0</v>
      </c>
      <c r="P1150">
        <f t="shared" si="86"/>
        <v>24.33</v>
      </c>
      <c r="Q1150" s="10" t="s">
        <v>8336</v>
      </c>
      <c r="R1150" s="9" t="s">
        <v>8337</v>
      </c>
      <c r="S1150" s="12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0</v>
      </c>
      <c r="P1151">
        <f t="shared" si="86"/>
        <v>37.5</v>
      </c>
      <c r="Q1151" s="10" t="s">
        <v>8336</v>
      </c>
      <c r="R1151" s="9" t="s">
        <v>8337</v>
      </c>
      <c r="S1151" s="12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10</v>
      </c>
      <c r="P1152">
        <f t="shared" si="86"/>
        <v>42</v>
      </c>
      <c r="Q1152" s="10" t="s">
        <v>8336</v>
      </c>
      <c r="R1152" s="9" t="s">
        <v>8337</v>
      </c>
      <c r="S1152" s="12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6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>
        <f t="shared" si="86"/>
        <v>0</v>
      </c>
      <c r="Q1153" s="10" t="s">
        <v>8336</v>
      </c>
      <c r="R1153" s="9" t="s">
        <v>8337</v>
      </c>
      <c r="S1153" s="12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5"/>
        <v>6</v>
      </c>
      <c r="P1154">
        <f t="shared" si="86"/>
        <v>60.73</v>
      </c>
      <c r="Q1154" s="10" t="s">
        <v>8336</v>
      </c>
      <c r="R1154" s="9" t="s">
        <v>8337</v>
      </c>
      <c r="S1154" s="12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ROUND(E:E/D:D,2)*100</f>
        <v>1</v>
      </c>
      <c r="P1155">
        <f t="shared" ref="P1155:P1218" si="91">IF(L:L=0,0,ROUND(E:E/$L:$L,2))</f>
        <v>50</v>
      </c>
      <c r="Q1155" s="10" t="s">
        <v>8336</v>
      </c>
      <c r="R1155" s="9" t="s">
        <v>8337</v>
      </c>
      <c r="S1155" s="12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6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7.0000000000000009</v>
      </c>
      <c r="P1156">
        <f t="shared" si="91"/>
        <v>108.33</v>
      </c>
      <c r="Q1156" s="10" t="s">
        <v>8336</v>
      </c>
      <c r="R1156" s="9" t="s">
        <v>8337</v>
      </c>
      <c r="S1156" s="12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6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1</v>
      </c>
      <c r="P1157">
        <f t="shared" si="91"/>
        <v>23.5</v>
      </c>
      <c r="Q1157" s="10" t="s">
        <v>8336</v>
      </c>
      <c r="R1157" s="9" t="s">
        <v>8337</v>
      </c>
      <c r="S1157" s="12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6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>
        <f t="shared" si="91"/>
        <v>0</v>
      </c>
      <c r="Q1158" s="10" t="s">
        <v>8336</v>
      </c>
      <c r="R1158" s="9" t="s">
        <v>8337</v>
      </c>
      <c r="S1158" s="12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6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2</v>
      </c>
      <c r="P1159">
        <f t="shared" si="91"/>
        <v>50.33</v>
      </c>
      <c r="Q1159" s="10" t="s">
        <v>8336</v>
      </c>
      <c r="R1159" s="9" t="s">
        <v>8337</v>
      </c>
      <c r="S1159" s="12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6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0</v>
      </c>
      <c r="P1160">
        <f t="shared" si="91"/>
        <v>11.67</v>
      </c>
      <c r="Q1160" s="10" t="s">
        <v>8336</v>
      </c>
      <c r="R1160" s="9" t="s">
        <v>8337</v>
      </c>
      <c r="S1160" s="12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6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>
        <f t="shared" si="91"/>
        <v>0</v>
      </c>
      <c r="Q1161" s="10" t="s">
        <v>8336</v>
      </c>
      <c r="R1161" s="9" t="s">
        <v>8337</v>
      </c>
      <c r="S1161" s="12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6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4</v>
      </c>
      <c r="P1162">
        <f t="shared" si="91"/>
        <v>60.79</v>
      </c>
      <c r="Q1162" s="10" t="s">
        <v>8336</v>
      </c>
      <c r="R1162" s="9" t="s">
        <v>8337</v>
      </c>
      <c r="S1162" s="12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6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>
        <f t="shared" si="91"/>
        <v>0</v>
      </c>
      <c r="Q1163" s="10" t="s">
        <v>8336</v>
      </c>
      <c r="R1163" s="9" t="s">
        <v>8337</v>
      </c>
      <c r="S1163" s="12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6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0</v>
      </c>
      <c r="P1164">
        <f t="shared" si="91"/>
        <v>17.5</v>
      </c>
      <c r="Q1164" s="10" t="s">
        <v>8336</v>
      </c>
      <c r="R1164" s="9" t="s">
        <v>8337</v>
      </c>
      <c r="S1164" s="12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6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>
        <f t="shared" si="91"/>
        <v>0</v>
      </c>
      <c r="Q1165" s="10" t="s">
        <v>8336</v>
      </c>
      <c r="R1165" s="9" t="s">
        <v>8337</v>
      </c>
      <c r="S1165" s="12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>
        <f t="shared" si="91"/>
        <v>0</v>
      </c>
      <c r="Q1166" s="10" t="s">
        <v>8336</v>
      </c>
      <c r="R1166" s="9" t="s">
        <v>8337</v>
      </c>
      <c r="S1166" s="12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6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21</v>
      </c>
      <c r="P1167">
        <f t="shared" si="91"/>
        <v>82.82</v>
      </c>
      <c r="Q1167" s="10" t="s">
        <v>8336</v>
      </c>
      <c r="R1167" s="9" t="s">
        <v>8337</v>
      </c>
      <c r="S1167" s="12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6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19</v>
      </c>
      <c r="P1168">
        <f t="shared" si="91"/>
        <v>358.88</v>
      </c>
      <c r="Q1168" s="10" t="s">
        <v>8336</v>
      </c>
      <c r="R1168" s="9" t="s">
        <v>8337</v>
      </c>
      <c r="S1168" s="12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6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2</v>
      </c>
      <c r="P1169">
        <f t="shared" si="91"/>
        <v>61.19</v>
      </c>
      <c r="Q1169" s="10" t="s">
        <v>8336</v>
      </c>
      <c r="R1169" s="9" t="s">
        <v>8337</v>
      </c>
      <c r="S1169" s="12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6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6</v>
      </c>
      <c r="P1170">
        <f t="shared" si="91"/>
        <v>340</v>
      </c>
      <c r="Q1170" s="10" t="s">
        <v>8336</v>
      </c>
      <c r="R1170" s="9" t="s">
        <v>8337</v>
      </c>
      <c r="S1170" s="12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6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0</v>
      </c>
      <c r="P1171">
        <f t="shared" si="91"/>
        <v>5.67</v>
      </c>
      <c r="Q1171" s="10" t="s">
        <v>8336</v>
      </c>
      <c r="R1171" s="9" t="s">
        <v>8337</v>
      </c>
      <c r="S1171" s="12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6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0</v>
      </c>
      <c r="P1172">
        <f t="shared" si="91"/>
        <v>50</v>
      </c>
      <c r="Q1172" s="10" t="s">
        <v>8336</v>
      </c>
      <c r="R1172" s="9" t="s">
        <v>8337</v>
      </c>
      <c r="S1172" s="12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0</v>
      </c>
      <c r="P1173">
        <f t="shared" si="91"/>
        <v>25</v>
      </c>
      <c r="Q1173" s="10" t="s">
        <v>8336</v>
      </c>
      <c r="R1173" s="9" t="s">
        <v>8337</v>
      </c>
      <c r="S1173" s="12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>
        <f t="shared" si="91"/>
        <v>0</v>
      </c>
      <c r="Q1174" s="10" t="s">
        <v>8336</v>
      </c>
      <c r="R1174" s="9" t="s">
        <v>8337</v>
      </c>
      <c r="S1174" s="12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6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0</v>
      </c>
      <c r="P1175">
        <f t="shared" si="91"/>
        <v>30</v>
      </c>
      <c r="Q1175" s="10" t="s">
        <v>8336</v>
      </c>
      <c r="R1175" s="9" t="s">
        <v>8337</v>
      </c>
      <c r="S1175" s="12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3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6</v>
      </c>
      <c r="P1176">
        <f t="shared" si="91"/>
        <v>46.63</v>
      </c>
      <c r="Q1176" s="10" t="s">
        <v>8336</v>
      </c>
      <c r="R1176" s="9" t="s">
        <v>8337</v>
      </c>
      <c r="S1176" s="12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6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3</v>
      </c>
      <c r="P1177">
        <f t="shared" si="91"/>
        <v>65</v>
      </c>
      <c r="Q1177" s="10" t="s">
        <v>8336</v>
      </c>
      <c r="R1177" s="9" t="s">
        <v>8337</v>
      </c>
      <c r="S1177" s="12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0</v>
      </c>
      <c r="P1178">
        <f t="shared" si="91"/>
        <v>10</v>
      </c>
      <c r="Q1178" s="10" t="s">
        <v>8336</v>
      </c>
      <c r="R1178" s="9" t="s">
        <v>8337</v>
      </c>
      <c r="S1178" s="12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6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>
        <f t="shared" si="91"/>
        <v>0</v>
      </c>
      <c r="Q1179" s="10" t="s">
        <v>8336</v>
      </c>
      <c r="R1179" s="9" t="s">
        <v>8337</v>
      </c>
      <c r="S1179" s="12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6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0</v>
      </c>
      <c r="P1180">
        <f t="shared" si="91"/>
        <v>5</v>
      </c>
      <c r="Q1180" s="10" t="s">
        <v>8336</v>
      </c>
      <c r="R1180" s="9" t="s">
        <v>8337</v>
      </c>
      <c r="S1180" s="12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6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</v>
      </c>
      <c r="P1181">
        <f t="shared" si="91"/>
        <v>640</v>
      </c>
      <c r="Q1181" s="10" t="s">
        <v>8336</v>
      </c>
      <c r="R1181" s="9" t="s">
        <v>8337</v>
      </c>
      <c r="S1181" s="12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12</v>
      </c>
      <c r="P1182">
        <f t="shared" si="91"/>
        <v>69.12</v>
      </c>
      <c r="Q1182" s="10" t="s">
        <v>8336</v>
      </c>
      <c r="R1182" s="9" t="s">
        <v>8337</v>
      </c>
      <c r="S1182" s="12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0</v>
      </c>
      <c r="P1183">
        <f t="shared" si="91"/>
        <v>1.33</v>
      </c>
      <c r="Q1183" s="10" t="s">
        <v>8336</v>
      </c>
      <c r="R1183" s="9" t="s">
        <v>8337</v>
      </c>
      <c r="S1183" s="12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6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</v>
      </c>
      <c r="P1184">
        <f t="shared" si="91"/>
        <v>10.5</v>
      </c>
      <c r="Q1184" s="10" t="s">
        <v>8336</v>
      </c>
      <c r="R1184" s="9" t="s">
        <v>8337</v>
      </c>
      <c r="S1184" s="12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6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4</v>
      </c>
      <c r="P1185">
        <f t="shared" si="91"/>
        <v>33.33</v>
      </c>
      <c r="Q1185" s="10" t="s">
        <v>8336</v>
      </c>
      <c r="R1185" s="9" t="s">
        <v>8337</v>
      </c>
      <c r="S1185" s="12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6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105</v>
      </c>
      <c r="P1186">
        <f t="shared" si="91"/>
        <v>61.56</v>
      </c>
      <c r="Q1186" s="10" t="s">
        <v>8338</v>
      </c>
      <c r="R1186" s="9" t="s">
        <v>8339</v>
      </c>
      <c r="S1186" s="12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6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105</v>
      </c>
      <c r="P1187">
        <f t="shared" si="91"/>
        <v>118.74</v>
      </c>
      <c r="Q1187" s="10" t="s">
        <v>8338</v>
      </c>
      <c r="R1187" s="9" t="s">
        <v>8339</v>
      </c>
      <c r="S1187" s="12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6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107</v>
      </c>
      <c r="P1188">
        <f t="shared" si="91"/>
        <v>65.08</v>
      </c>
      <c r="Q1188" s="10" t="s">
        <v>8338</v>
      </c>
      <c r="R1188" s="9" t="s">
        <v>8339</v>
      </c>
      <c r="S1188" s="12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6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104</v>
      </c>
      <c r="P1189">
        <f t="shared" si="91"/>
        <v>130.16</v>
      </c>
      <c r="Q1189" s="10" t="s">
        <v>8338</v>
      </c>
      <c r="R1189" s="9" t="s">
        <v>8339</v>
      </c>
      <c r="S1189" s="12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6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161</v>
      </c>
      <c r="P1190">
        <f t="shared" si="91"/>
        <v>37.78</v>
      </c>
      <c r="Q1190" s="10" t="s">
        <v>8338</v>
      </c>
      <c r="R1190" s="9" t="s">
        <v>8339</v>
      </c>
      <c r="S1190" s="12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6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108</v>
      </c>
      <c r="P1191">
        <f t="shared" si="91"/>
        <v>112.79</v>
      </c>
      <c r="Q1191" s="10" t="s">
        <v>8338</v>
      </c>
      <c r="R1191" s="9" t="s">
        <v>8339</v>
      </c>
      <c r="S1191" s="12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135</v>
      </c>
      <c r="P1192">
        <f t="shared" si="91"/>
        <v>51.92</v>
      </c>
      <c r="Q1192" s="10" t="s">
        <v>8338</v>
      </c>
      <c r="R1192" s="9" t="s">
        <v>8339</v>
      </c>
      <c r="S1192" s="12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6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109.00000000000001</v>
      </c>
      <c r="P1193">
        <f t="shared" si="91"/>
        <v>89.24</v>
      </c>
      <c r="Q1193" s="10" t="s">
        <v>8338</v>
      </c>
      <c r="R1193" s="9" t="s">
        <v>8339</v>
      </c>
      <c r="S1193" s="12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290</v>
      </c>
      <c r="P1194">
        <f t="shared" si="91"/>
        <v>19.329999999999998</v>
      </c>
      <c r="Q1194" s="10" t="s">
        <v>8338</v>
      </c>
      <c r="R1194" s="9" t="s">
        <v>8339</v>
      </c>
      <c r="S1194" s="12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6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104</v>
      </c>
      <c r="P1195">
        <f t="shared" si="91"/>
        <v>79.97</v>
      </c>
      <c r="Q1195" s="10" t="s">
        <v>8338</v>
      </c>
      <c r="R1195" s="9" t="s">
        <v>8339</v>
      </c>
      <c r="S1195" s="12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6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322</v>
      </c>
      <c r="P1196">
        <f t="shared" si="91"/>
        <v>56.41</v>
      </c>
      <c r="Q1196" s="10" t="s">
        <v>8338</v>
      </c>
      <c r="R1196" s="9" t="s">
        <v>8339</v>
      </c>
      <c r="S1196" s="12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135</v>
      </c>
      <c r="P1197">
        <f t="shared" si="91"/>
        <v>79.41</v>
      </c>
      <c r="Q1197" s="10" t="s">
        <v>8338</v>
      </c>
      <c r="R1197" s="9" t="s">
        <v>8339</v>
      </c>
      <c r="S1197" s="12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270</v>
      </c>
      <c r="P1198">
        <f t="shared" si="91"/>
        <v>76.44</v>
      </c>
      <c r="Q1198" s="10" t="s">
        <v>8338</v>
      </c>
      <c r="R1198" s="9" t="s">
        <v>8339</v>
      </c>
      <c r="S1198" s="12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6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252.99999999999997</v>
      </c>
      <c r="P1199">
        <f t="shared" si="91"/>
        <v>121</v>
      </c>
      <c r="Q1199" s="10" t="s">
        <v>8338</v>
      </c>
      <c r="R1199" s="9" t="s">
        <v>8339</v>
      </c>
      <c r="S1199" s="12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6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261</v>
      </c>
      <c r="P1200">
        <f t="shared" si="91"/>
        <v>54.62</v>
      </c>
      <c r="Q1200" s="10" t="s">
        <v>8338</v>
      </c>
      <c r="R1200" s="9" t="s">
        <v>8339</v>
      </c>
      <c r="S1200" s="12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6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101</v>
      </c>
      <c r="P1201">
        <f t="shared" si="91"/>
        <v>299.22000000000003</v>
      </c>
      <c r="Q1201" s="10" t="s">
        <v>8338</v>
      </c>
      <c r="R1201" s="9" t="s">
        <v>8339</v>
      </c>
      <c r="S1201" s="12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6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126</v>
      </c>
      <c r="P1202">
        <f t="shared" si="91"/>
        <v>58.53</v>
      </c>
      <c r="Q1202" s="10" t="s">
        <v>8338</v>
      </c>
      <c r="R1202" s="9" t="s">
        <v>8339</v>
      </c>
      <c r="S1202" s="12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6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102</v>
      </c>
      <c r="P1203">
        <f t="shared" si="91"/>
        <v>55.37</v>
      </c>
      <c r="Q1203" s="10" t="s">
        <v>8338</v>
      </c>
      <c r="R1203" s="9" t="s">
        <v>8339</v>
      </c>
      <c r="S1203" s="12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6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199</v>
      </c>
      <c r="P1204">
        <f t="shared" si="91"/>
        <v>183.8</v>
      </c>
      <c r="Q1204" s="10" t="s">
        <v>8338</v>
      </c>
      <c r="R1204" s="9" t="s">
        <v>8339</v>
      </c>
      <c r="S1204" s="12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6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102</v>
      </c>
      <c r="P1205">
        <f t="shared" si="91"/>
        <v>165.35</v>
      </c>
      <c r="Q1205" s="10" t="s">
        <v>8338</v>
      </c>
      <c r="R1205" s="9" t="s">
        <v>8339</v>
      </c>
      <c r="S1205" s="12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6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103</v>
      </c>
      <c r="P1206">
        <f t="shared" si="91"/>
        <v>234.79</v>
      </c>
      <c r="Q1206" s="10" t="s">
        <v>8338</v>
      </c>
      <c r="R1206" s="9" t="s">
        <v>8339</v>
      </c>
      <c r="S1206" s="12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6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101</v>
      </c>
      <c r="P1207">
        <f t="shared" si="91"/>
        <v>211.48</v>
      </c>
      <c r="Q1207" s="10" t="s">
        <v>8338</v>
      </c>
      <c r="R1207" s="9" t="s">
        <v>8339</v>
      </c>
      <c r="S1207" s="12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6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114.99999999999999</v>
      </c>
      <c r="P1208">
        <f t="shared" si="91"/>
        <v>32.340000000000003</v>
      </c>
      <c r="Q1208" s="10" t="s">
        <v>8338</v>
      </c>
      <c r="R1208" s="9" t="s">
        <v>8339</v>
      </c>
      <c r="S1208" s="12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104</v>
      </c>
      <c r="P1209">
        <f t="shared" si="91"/>
        <v>123.38</v>
      </c>
      <c r="Q1209" s="10" t="s">
        <v>8338</v>
      </c>
      <c r="R1209" s="9" t="s">
        <v>8339</v>
      </c>
      <c r="S1209" s="12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6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155</v>
      </c>
      <c r="P1210">
        <f t="shared" si="91"/>
        <v>207.07</v>
      </c>
      <c r="Q1210" s="10" t="s">
        <v>8338</v>
      </c>
      <c r="R1210" s="9" t="s">
        <v>8339</v>
      </c>
      <c r="S1210" s="12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6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106</v>
      </c>
      <c r="P1211">
        <f t="shared" si="91"/>
        <v>138.26</v>
      </c>
      <c r="Q1211" s="10" t="s">
        <v>8338</v>
      </c>
      <c r="R1211" s="9" t="s">
        <v>8339</v>
      </c>
      <c r="S1211" s="12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254</v>
      </c>
      <c r="P1212">
        <f t="shared" si="91"/>
        <v>493.82</v>
      </c>
      <c r="Q1212" s="10" t="s">
        <v>8338</v>
      </c>
      <c r="R1212" s="9" t="s">
        <v>8339</v>
      </c>
      <c r="S1212" s="12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6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101</v>
      </c>
      <c r="P1213">
        <f t="shared" si="91"/>
        <v>168.5</v>
      </c>
      <c r="Q1213" s="10" t="s">
        <v>8338</v>
      </c>
      <c r="R1213" s="9" t="s">
        <v>8339</v>
      </c>
      <c r="S1213" s="12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6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129</v>
      </c>
      <c r="P1214">
        <f t="shared" si="91"/>
        <v>38.869999999999997</v>
      </c>
      <c r="Q1214" s="10" t="s">
        <v>8338</v>
      </c>
      <c r="R1214" s="9" t="s">
        <v>8339</v>
      </c>
      <c r="S1214" s="12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6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102</v>
      </c>
      <c r="P1215">
        <f t="shared" si="91"/>
        <v>61.53</v>
      </c>
      <c r="Q1215" s="10" t="s">
        <v>8338</v>
      </c>
      <c r="R1215" s="9" t="s">
        <v>8339</v>
      </c>
      <c r="S1215" s="12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6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132</v>
      </c>
      <c r="P1216">
        <f t="shared" si="91"/>
        <v>105.44</v>
      </c>
      <c r="Q1216" s="10" t="s">
        <v>8338</v>
      </c>
      <c r="R1216" s="9" t="s">
        <v>8339</v>
      </c>
      <c r="S1216" s="12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6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786</v>
      </c>
      <c r="P1217">
        <f t="shared" si="91"/>
        <v>71.59</v>
      </c>
      <c r="Q1217" s="10" t="s">
        <v>8338</v>
      </c>
      <c r="R1217" s="9" t="s">
        <v>8339</v>
      </c>
      <c r="S1217" s="12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146</v>
      </c>
      <c r="P1218">
        <f t="shared" si="91"/>
        <v>91.88</v>
      </c>
      <c r="Q1218" s="10" t="s">
        <v>8338</v>
      </c>
      <c r="R1218" s="9" t="s">
        <v>8339</v>
      </c>
      <c r="S1218" s="12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6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5">ROUND(E:E/D:D,2)*100</f>
        <v>103</v>
      </c>
      <c r="P1219">
        <f t="shared" ref="P1219:P1282" si="96">IF(L:L=0,0,ROUND(E:E/$L:$L,2))</f>
        <v>148.57</v>
      </c>
      <c r="Q1219" s="10" t="s">
        <v>8338</v>
      </c>
      <c r="R1219" s="9" t="s">
        <v>8339</v>
      </c>
      <c r="S1219" s="12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6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172</v>
      </c>
      <c r="P1220">
        <f t="shared" si="96"/>
        <v>174.21</v>
      </c>
      <c r="Q1220" s="10" t="s">
        <v>8338</v>
      </c>
      <c r="R1220" s="9" t="s">
        <v>8339</v>
      </c>
      <c r="S1220" s="12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159</v>
      </c>
      <c r="P1221">
        <f t="shared" si="96"/>
        <v>102.86</v>
      </c>
      <c r="Q1221" s="10" t="s">
        <v>8338</v>
      </c>
      <c r="R1221" s="9" t="s">
        <v>8339</v>
      </c>
      <c r="S1221" s="12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6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104</v>
      </c>
      <c r="P1222">
        <f t="shared" si="96"/>
        <v>111.18</v>
      </c>
      <c r="Q1222" s="10" t="s">
        <v>8338</v>
      </c>
      <c r="R1222" s="9" t="s">
        <v>8339</v>
      </c>
      <c r="S1222" s="12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6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111.00000000000001</v>
      </c>
      <c r="P1223">
        <f t="shared" si="96"/>
        <v>23.8</v>
      </c>
      <c r="Q1223" s="10" t="s">
        <v>8338</v>
      </c>
      <c r="R1223" s="9" t="s">
        <v>8339</v>
      </c>
      <c r="S1223" s="12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280</v>
      </c>
      <c r="P1224">
        <f t="shared" si="96"/>
        <v>81.27</v>
      </c>
      <c r="Q1224" s="10" t="s">
        <v>8338</v>
      </c>
      <c r="R1224" s="9" t="s">
        <v>8339</v>
      </c>
      <c r="S1224" s="12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112.00000000000001</v>
      </c>
      <c r="P1225">
        <f t="shared" si="96"/>
        <v>116.21</v>
      </c>
      <c r="Q1225" s="10" t="s">
        <v>8338</v>
      </c>
      <c r="R1225" s="9" t="s">
        <v>8339</v>
      </c>
      <c r="S1225" s="12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7.0000000000000009</v>
      </c>
      <c r="P1226">
        <f t="shared" si="96"/>
        <v>58.89</v>
      </c>
      <c r="Q1226" s="10" t="s">
        <v>8325</v>
      </c>
      <c r="R1226" s="9" t="s">
        <v>8340</v>
      </c>
      <c r="S1226" s="12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6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</v>
      </c>
      <c r="P1227">
        <f t="shared" si="96"/>
        <v>44</v>
      </c>
      <c r="Q1227" s="10" t="s">
        <v>8325</v>
      </c>
      <c r="R1227" s="9" t="s">
        <v>8340</v>
      </c>
      <c r="S1227" s="12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6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4</v>
      </c>
      <c r="P1228">
        <f t="shared" si="96"/>
        <v>48.43</v>
      </c>
      <c r="Q1228" s="10" t="s">
        <v>8325</v>
      </c>
      <c r="R1228" s="9" t="s">
        <v>8340</v>
      </c>
      <c r="S1228" s="12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6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>
        <f t="shared" si="96"/>
        <v>0</v>
      </c>
      <c r="Q1229" s="10" t="s">
        <v>8325</v>
      </c>
      <c r="R1229" s="9" t="s">
        <v>8340</v>
      </c>
      <c r="S1229" s="12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28.999999999999996</v>
      </c>
      <c r="P1230">
        <f t="shared" si="96"/>
        <v>61.04</v>
      </c>
      <c r="Q1230" s="10" t="s">
        <v>8325</v>
      </c>
      <c r="R1230" s="9" t="s">
        <v>8340</v>
      </c>
      <c r="S1230" s="12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6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1</v>
      </c>
      <c r="P1231">
        <f t="shared" si="96"/>
        <v>25</v>
      </c>
      <c r="Q1231" s="10" t="s">
        <v>8325</v>
      </c>
      <c r="R1231" s="9" t="s">
        <v>8340</v>
      </c>
      <c r="S1231" s="12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6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>
        <f t="shared" si="96"/>
        <v>0</v>
      </c>
      <c r="Q1232" s="10" t="s">
        <v>8325</v>
      </c>
      <c r="R1232" s="9" t="s">
        <v>8340</v>
      </c>
      <c r="S1232" s="12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6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>
        <f t="shared" si="96"/>
        <v>0</v>
      </c>
      <c r="Q1233" s="10" t="s">
        <v>8325</v>
      </c>
      <c r="R1233" s="9" t="s">
        <v>8340</v>
      </c>
      <c r="S1233" s="12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6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1</v>
      </c>
      <c r="P1234">
        <f t="shared" si="96"/>
        <v>40</v>
      </c>
      <c r="Q1234" s="10" t="s">
        <v>8325</v>
      </c>
      <c r="R1234" s="9" t="s">
        <v>8340</v>
      </c>
      <c r="S1234" s="12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6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12</v>
      </c>
      <c r="P1235">
        <f t="shared" si="96"/>
        <v>19.329999999999998</v>
      </c>
      <c r="Q1235" s="10" t="s">
        <v>8325</v>
      </c>
      <c r="R1235" s="9" t="s">
        <v>8340</v>
      </c>
      <c r="S1235" s="12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6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>
        <f t="shared" si="96"/>
        <v>0</v>
      </c>
      <c r="Q1236" s="10" t="s">
        <v>8325</v>
      </c>
      <c r="R1236" s="9" t="s">
        <v>8340</v>
      </c>
      <c r="S1236" s="12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6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3</v>
      </c>
      <c r="P1237">
        <f t="shared" si="96"/>
        <v>35</v>
      </c>
      <c r="Q1237" s="10" t="s">
        <v>8325</v>
      </c>
      <c r="R1237" s="9" t="s">
        <v>8340</v>
      </c>
      <c r="S1237" s="12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>
        <f t="shared" si="96"/>
        <v>0</v>
      </c>
      <c r="Q1238" s="10" t="s">
        <v>8325</v>
      </c>
      <c r="R1238" s="9" t="s">
        <v>8340</v>
      </c>
      <c r="S1238" s="12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6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>
        <f t="shared" si="96"/>
        <v>0</v>
      </c>
      <c r="Q1239" s="10" t="s">
        <v>8325</v>
      </c>
      <c r="R1239" s="9" t="s">
        <v>8340</v>
      </c>
      <c r="S1239" s="12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6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18</v>
      </c>
      <c r="P1240">
        <f t="shared" si="96"/>
        <v>59.33</v>
      </c>
      <c r="Q1240" s="10" t="s">
        <v>8325</v>
      </c>
      <c r="R1240" s="9" t="s">
        <v>8340</v>
      </c>
      <c r="S1240" s="12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>
        <f t="shared" si="96"/>
        <v>0</v>
      </c>
      <c r="Q1241" s="10" t="s">
        <v>8325</v>
      </c>
      <c r="R1241" s="9" t="s">
        <v>8340</v>
      </c>
      <c r="S1241" s="12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</v>
      </c>
      <c r="P1242">
        <f t="shared" si="96"/>
        <v>30.13</v>
      </c>
      <c r="Q1242" s="10" t="s">
        <v>8325</v>
      </c>
      <c r="R1242" s="9" t="s">
        <v>8340</v>
      </c>
      <c r="S1242" s="12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6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51</v>
      </c>
      <c r="P1243">
        <f t="shared" si="96"/>
        <v>74.62</v>
      </c>
      <c r="Q1243" s="10" t="s">
        <v>8325</v>
      </c>
      <c r="R1243" s="9" t="s">
        <v>8340</v>
      </c>
      <c r="S1243" s="12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6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1</v>
      </c>
      <c r="P1244">
        <f t="shared" si="96"/>
        <v>5</v>
      </c>
      <c r="Q1244" s="10" t="s">
        <v>8325</v>
      </c>
      <c r="R1244" s="9" t="s">
        <v>8340</v>
      </c>
      <c r="S1244" s="12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6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14.000000000000002</v>
      </c>
      <c r="P1245">
        <f t="shared" si="96"/>
        <v>44.5</v>
      </c>
      <c r="Q1245" s="10" t="s">
        <v>8325</v>
      </c>
      <c r="R1245" s="9" t="s">
        <v>8340</v>
      </c>
      <c r="S1245" s="12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6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104</v>
      </c>
      <c r="P1246">
        <f t="shared" si="96"/>
        <v>46.13</v>
      </c>
      <c r="Q1246" s="10" t="s">
        <v>8325</v>
      </c>
      <c r="R1246" s="9" t="s">
        <v>8326</v>
      </c>
      <c r="S1246" s="12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6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120</v>
      </c>
      <c r="P1247">
        <f t="shared" si="96"/>
        <v>141.47</v>
      </c>
      <c r="Q1247" s="10" t="s">
        <v>8325</v>
      </c>
      <c r="R1247" s="9" t="s">
        <v>8326</v>
      </c>
      <c r="S1247" s="12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6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117</v>
      </c>
      <c r="P1248">
        <f t="shared" si="96"/>
        <v>75.48</v>
      </c>
      <c r="Q1248" s="10" t="s">
        <v>8325</v>
      </c>
      <c r="R1248" s="9" t="s">
        <v>8326</v>
      </c>
      <c r="S1248" s="12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122</v>
      </c>
      <c r="P1249">
        <f t="shared" si="96"/>
        <v>85.5</v>
      </c>
      <c r="Q1249" s="10" t="s">
        <v>8325</v>
      </c>
      <c r="R1249" s="9" t="s">
        <v>8326</v>
      </c>
      <c r="S1249" s="12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152</v>
      </c>
      <c r="P1250">
        <f t="shared" si="96"/>
        <v>64.25</v>
      </c>
      <c r="Q1250" s="10" t="s">
        <v>8325</v>
      </c>
      <c r="R1250" s="9" t="s">
        <v>8326</v>
      </c>
      <c r="S1250" s="12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6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104</v>
      </c>
      <c r="P1251">
        <f t="shared" si="96"/>
        <v>64.47</v>
      </c>
      <c r="Q1251" s="10" t="s">
        <v>8325</v>
      </c>
      <c r="R1251" s="9" t="s">
        <v>8326</v>
      </c>
      <c r="S1251" s="12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6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200</v>
      </c>
      <c r="P1252">
        <f t="shared" si="96"/>
        <v>118.2</v>
      </c>
      <c r="Q1252" s="10" t="s">
        <v>8325</v>
      </c>
      <c r="R1252" s="9" t="s">
        <v>8326</v>
      </c>
      <c r="S1252" s="12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102</v>
      </c>
      <c r="P1253">
        <f t="shared" si="96"/>
        <v>82.54</v>
      </c>
      <c r="Q1253" s="10" t="s">
        <v>8325</v>
      </c>
      <c r="R1253" s="9" t="s">
        <v>8326</v>
      </c>
      <c r="S1253" s="12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6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138</v>
      </c>
      <c r="P1254">
        <f t="shared" si="96"/>
        <v>34.17</v>
      </c>
      <c r="Q1254" s="10" t="s">
        <v>8325</v>
      </c>
      <c r="R1254" s="9" t="s">
        <v>8326</v>
      </c>
      <c r="S1254" s="12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6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303833</v>
      </c>
      <c r="P1255">
        <f t="shared" si="96"/>
        <v>42.73</v>
      </c>
      <c r="Q1255" s="10" t="s">
        <v>8325</v>
      </c>
      <c r="R1255" s="9" t="s">
        <v>8326</v>
      </c>
      <c r="S1255" s="12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6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199</v>
      </c>
      <c r="P1256">
        <f t="shared" si="96"/>
        <v>94.49</v>
      </c>
      <c r="Q1256" s="10" t="s">
        <v>8325</v>
      </c>
      <c r="R1256" s="9" t="s">
        <v>8326</v>
      </c>
      <c r="S1256" s="12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6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202</v>
      </c>
      <c r="P1257">
        <f t="shared" si="96"/>
        <v>55.7</v>
      </c>
      <c r="Q1257" s="10" t="s">
        <v>8325</v>
      </c>
      <c r="R1257" s="9" t="s">
        <v>8326</v>
      </c>
      <c r="S1257" s="12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6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118</v>
      </c>
      <c r="P1258">
        <f t="shared" si="96"/>
        <v>98.03</v>
      </c>
      <c r="Q1258" s="10" t="s">
        <v>8325</v>
      </c>
      <c r="R1258" s="9" t="s">
        <v>8326</v>
      </c>
      <c r="S1258" s="12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6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295</v>
      </c>
      <c r="P1259">
        <f t="shared" si="96"/>
        <v>92.1</v>
      </c>
      <c r="Q1259" s="10" t="s">
        <v>8325</v>
      </c>
      <c r="R1259" s="9" t="s">
        <v>8326</v>
      </c>
      <c r="S1259" s="12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6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213</v>
      </c>
      <c r="P1260">
        <f t="shared" si="96"/>
        <v>38.18</v>
      </c>
      <c r="Q1260" s="10" t="s">
        <v>8325</v>
      </c>
      <c r="R1260" s="9" t="s">
        <v>8326</v>
      </c>
      <c r="S1260" s="12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104</v>
      </c>
      <c r="P1261">
        <f t="shared" si="96"/>
        <v>27.15</v>
      </c>
      <c r="Q1261" s="10" t="s">
        <v>8325</v>
      </c>
      <c r="R1261" s="9" t="s">
        <v>8326</v>
      </c>
      <c r="S1261" s="12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6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113.99999999999999</v>
      </c>
      <c r="P1262">
        <f t="shared" si="96"/>
        <v>50.69</v>
      </c>
      <c r="Q1262" s="10" t="s">
        <v>8325</v>
      </c>
      <c r="R1262" s="9" t="s">
        <v>8326</v>
      </c>
      <c r="S1262" s="12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101</v>
      </c>
      <c r="P1263">
        <f t="shared" si="96"/>
        <v>38.94</v>
      </c>
      <c r="Q1263" s="10" t="s">
        <v>8325</v>
      </c>
      <c r="R1263" s="9" t="s">
        <v>8326</v>
      </c>
      <c r="S1263" s="12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6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125</v>
      </c>
      <c r="P1264">
        <f t="shared" si="96"/>
        <v>77.64</v>
      </c>
      <c r="Q1264" s="10" t="s">
        <v>8325</v>
      </c>
      <c r="R1264" s="9" t="s">
        <v>8326</v>
      </c>
      <c r="S1264" s="12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119</v>
      </c>
      <c r="P1265">
        <f t="shared" si="96"/>
        <v>43.54</v>
      </c>
      <c r="Q1265" s="10" t="s">
        <v>8325</v>
      </c>
      <c r="R1265" s="9" t="s">
        <v>8326</v>
      </c>
      <c r="S1265" s="12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6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166</v>
      </c>
      <c r="P1266">
        <f t="shared" si="96"/>
        <v>31.82</v>
      </c>
      <c r="Q1266" s="10" t="s">
        <v>8325</v>
      </c>
      <c r="R1266" s="9" t="s">
        <v>8326</v>
      </c>
      <c r="S1266" s="12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119</v>
      </c>
      <c r="P1267">
        <f t="shared" si="96"/>
        <v>63.18</v>
      </c>
      <c r="Q1267" s="10" t="s">
        <v>8325</v>
      </c>
      <c r="R1267" s="9" t="s">
        <v>8326</v>
      </c>
      <c r="S1267" s="12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100</v>
      </c>
      <c r="P1268">
        <f t="shared" si="96"/>
        <v>190.9</v>
      </c>
      <c r="Q1268" s="10" t="s">
        <v>8325</v>
      </c>
      <c r="R1268" s="9" t="s">
        <v>8326</v>
      </c>
      <c r="S1268" s="12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6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102</v>
      </c>
      <c r="P1269">
        <f t="shared" si="96"/>
        <v>140.86000000000001</v>
      </c>
      <c r="Q1269" s="10" t="s">
        <v>8325</v>
      </c>
      <c r="R1269" s="9" t="s">
        <v>8326</v>
      </c>
      <c r="S1269" s="12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117</v>
      </c>
      <c r="P1270">
        <f t="shared" si="96"/>
        <v>76.92</v>
      </c>
      <c r="Q1270" s="10" t="s">
        <v>8325</v>
      </c>
      <c r="R1270" s="9" t="s">
        <v>8326</v>
      </c>
      <c r="S1270" s="12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6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109.00000000000001</v>
      </c>
      <c r="P1271">
        <f t="shared" si="96"/>
        <v>99.16</v>
      </c>
      <c r="Q1271" s="10" t="s">
        <v>8325</v>
      </c>
      <c r="R1271" s="9" t="s">
        <v>8326</v>
      </c>
      <c r="S1271" s="12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114.99999999999999</v>
      </c>
      <c r="P1272">
        <f t="shared" si="96"/>
        <v>67.88</v>
      </c>
      <c r="Q1272" s="10" t="s">
        <v>8325</v>
      </c>
      <c r="R1272" s="9" t="s">
        <v>8326</v>
      </c>
      <c r="S1272" s="12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6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102</v>
      </c>
      <c r="P1273">
        <f t="shared" si="96"/>
        <v>246.29</v>
      </c>
      <c r="Q1273" s="10" t="s">
        <v>8325</v>
      </c>
      <c r="R1273" s="9" t="s">
        <v>8326</v>
      </c>
      <c r="S1273" s="12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6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106</v>
      </c>
      <c r="P1274">
        <f t="shared" si="96"/>
        <v>189.29</v>
      </c>
      <c r="Q1274" s="10" t="s">
        <v>8325</v>
      </c>
      <c r="R1274" s="9" t="s">
        <v>8326</v>
      </c>
      <c r="S1274" s="12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104</v>
      </c>
      <c r="P1275">
        <f t="shared" si="96"/>
        <v>76.67</v>
      </c>
      <c r="Q1275" s="10" t="s">
        <v>8325</v>
      </c>
      <c r="R1275" s="9" t="s">
        <v>8326</v>
      </c>
      <c r="S1275" s="12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6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155</v>
      </c>
      <c r="P1276">
        <f t="shared" si="96"/>
        <v>82.96</v>
      </c>
      <c r="Q1276" s="10" t="s">
        <v>8325</v>
      </c>
      <c r="R1276" s="9" t="s">
        <v>8326</v>
      </c>
      <c r="S1276" s="12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6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162</v>
      </c>
      <c r="P1277">
        <f t="shared" si="96"/>
        <v>62.52</v>
      </c>
      <c r="Q1277" s="10" t="s">
        <v>8325</v>
      </c>
      <c r="R1277" s="9" t="s">
        <v>8326</v>
      </c>
      <c r="S1277" s="12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104</v>
      </c>
      <c r="P1278">
        <f t="shared" si="96"/>
        <v>46.07</v>
      </c>
      <c r="Q1278" s="10" t="s">
        <v>8325</v>
      </c>
      <c r="R1278" s="9" t="s">
        <v>8326</v>
      </c>
      <c r="S1278" s="12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6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106</v>
      </c>
      <c r="P1279">
        <f t="shared" si="96"/>
        <v>38.54</v>
      </c>
      <c r="Q1279" s="10" t="s">
        <v>8325</v>
      </c>
      <c r="R1279" s="9" t="s">
        <v>8326</v>
      </c>
      <c r="S1279" s="12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6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155</v>
      </c>
      <c r="P1280">
        <f t="shared" si="96"/>
        <v>53.01</v>
      </c>
      <c r="Q1280" s="10" t="s">
        <v>8325</v>
      </c>
      <c r="R1280" s="9" t="s">
        <v>8326</v>
      </c>
      <c r="S1280" s="12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6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111.00000000000001</v>
      </c>
      <c r="P1281">
        <f t="shared" si="96"/>
        <v>73.36</v>
      </c>
      <c r="Q1281" s="10" t="s">
        <v>8325</v>
      </c>
      <c r="R1281" s="9" t="s">
        <v>8326</v>
      </c>
      <c r="S1281" s="12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6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5"/>
        <v>111.00000000000001</v>
      </c>
      <c r="P1282">
        <f t="shared" si="96"/>
        <v>127.98</v>
      </c>
      <c r="Q1282" s="10" t="s">
        <v>8325</v>
      </c>
      <c r="R1282" s="9" t="s">
        <v>8326</v>
      </c>
      <c r="S1282" s="12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6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0">ROUND(E:E/D:D,2)*100</f>
        <v>111.00000000000001</v>
      </c>
      <c r="P1283">
        <f t="shared" ref="P1283:P1346" si="101">IF(L:L=0,0,ROUND(E:E/$L:$L,2))</f>
        <v>104.73</v>
      </c>
      <c r="Q1283" s="10" t="s">
        <v>8325</v>
      </c>
      <c r="R1283" s="9" t="s">
        <v>8326</v>
      </c>
      <c r="S1283" s="12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6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124</v>
      </c>
      <c r="P1284">
        <f t="shared" si="101"/>
        <v>67.67</v>
      </c>
      <c r="Q1284" s="10" t="s">
        <v>8325</v>
      </c>
      <c r="R1284" s="9" t="s">
        <v>8326</v>
      </c>
      <c r="S1284" s="12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6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211</v>
      </c>
      <c r="P1285">
        <f t="shared" si="101"/>
        <v>95.93</v>
      </c>
      <c r="Q1285" s="10" t="s">
        <v>8325</v>
      </c>
      <c r="R1285" s="9" t="s">
        <v>8326</v>
      </c>
      <c r="S1285" s="12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6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101</v>
      </c>
      <c r="P1286">
        <f t="shared" si="101"/>
        <v>65.16</v>
      </c>
      <c r="Q1286" s="10" t="s">
        <v>8317</v>
      </c>
      <c r="R1286" s="9" t="s">
        <v>8318</v>
      </c>
      <c r="S1286" s="12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6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102</v>
      </c>
      <c r="P1287">
        <f t="shared" si="101"/>
        <v>32.270000000000003</v>
      </c>
      <c r="Q1287" s="10" t="s">
        <v>8317</v>
      </c>
      <c r="R1287" s="9" t="s">
        <v>8318</v>
      </c>
      <c r="S1287" s="12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6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108</v>
      </c>
      <c r="P1288">
        <f t="shared" si="101"/>
        <v>81.25</v>
      </c>
      <c r="Q1288" s="10" t="s">
        <v>8317</v>
      </c>
      <c r="R1288" s="9" t="s">
        <v>8318</v>
      </c>
      <c r="S1288" s="12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242</v>
      </c>
      <c r="P1289">
        <f t="shared" si="101"/>
        <v>24.2</v>
      </c>
      <c r="Q1289" s="10" t="s">
        <v>8317</v>
      </c>
      <c r="R1289" s="9" t="s">
        <v>8318</v>
      </c>
      <c r="S1289" s="12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6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100</v>
      </c>
      <c r="P1290">
        <f t="shared" si="101"/>
        <v>65.87</v>
      </c>
      <c r="Q1290" s="10" t="s">
        <v>8317</v>
      </c>
      <c r="R1290" s="9" t="s">
        <v>8318</v>
      </c>
      <c r="S1290" s="12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6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125</v>
      </c>
      <c r="P1291">
        <f t="shared" si="101"/>
        <v>36.08</v>
      </c>
      <c r="Q1291" s="10" t="s">
        <v>8317</v>
      </c>
      <c r="R1291" s="9" t="s">
        <v>8318</v>
      </c>
      <c r="S1291" s="12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109.00000000000001</v>
      </c>
      <c r="P1292">
        <f t="shared" si="101"/>
        <v>44.19</v>
      </c>
      <c r="Q1292" s="10" t="s">
        <v>8317</v>
      </c>
      <c r="R1292" s="9" t="s">
        <v>8318</v>
      </c>
      <c r="S1292" s="12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6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146</v>
      </c>
      <c r="P1293">
        <f t="shared" si="101"/>
        <v>104.07</v>
      </c>
      <c r="Q1293" s="10" t="s">
        <v>8317</v>
      </c>
      <c r="R1293" s="9" t="s">
        <v>8318</v>
      </c>
      <c r="S1293" s="12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6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110.00000000000001</v>
      </c>
      <c r="P1294">
        <f t="shared" si="101"/>
        <v>35.96</v>
      </c>
      <c r="Q1294" s="10" t="s">
        <v>8317</v>
      </c>
      <c r="R1294" s="9" t="s">
        <v>8318</v>
      </c>
      <c r="S1294" s="12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6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102</v>
      </c>
      <c r="P1295">
        <f t="shared" si="101"/>
        <v>127.79</v>
      </c>
      <c r="Q1295" s="10" t="s">
        <v>8317</v>
      </c>
      <c r="R1295" s="9" t="s">
        <v>8318</v>
      </c>
      <c r="S1295" s="12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6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122</v>
      </c>
      <c r="P1296">
        <f t="shared" si="101"/>
        <v>27.73</v>
      </c>
      <c r="Q1296" s="10" t="s">
        <v>8317</v>
      </c>
      <c r="R1296" s="9" t="s">
        <v>8318</v>
      </c>
      <c r="S1296" s="12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6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102</v>
      </c>
      <c r="P1297">
        <f t="shared" si="101"/>
        <v>39.83</v>
      </c>
      <c r="Q1297" s="10" t="s">
        <v>8317</v>
      </c>
      <c r="R1297" s="9" t="s">
        <v>8318</v>
      </c>
      <c r="S1297" s="12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6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141</v>
      </c>
      <c r="P1298">
        <f t="shared" si="101"/>
        <v>52.17</v>
      </c>
      <c r="Q1298" s="10" t="s">
        <v>8317</v>
      </c>
      <c r="R1298" s="9" t="s">
        <v>8318</v>
      </c>
      <c r="S1298" s="12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6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110.00000000000001</v>
      </c>
      <c r="P1299">
        <f t="shared" si="101"/>
        <v>92.04</v>
      </c>
      <c r="Q1299" s="10" t="s">
        <v>8317</v>
      </c>
      <c r="R1299" s="9" t="s">
        <v>8318</v>
      </c>
      <c r="S1299" s="12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6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105</v>
      </c>
      <c r="P1300">
        <f t="shared" si="101"/>
        <v>63.42</v>
      </c>
      <c r="Q1300" s="10" t="s">
        <v>8317</v>
      </c>
      <c r="R1300" s="9" t="s">
        <v>8318</v>
      </c>
      <c r="S1300" s="12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6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124</v>
      </c>
      <c r="P1301">
        <f t="shared" si="101"/>
        <v>135.63</v>
      </c>
      <c r="Q1301" s="10" t="s">
        <v>8317</v>
      </c>
      <c r="R1301" s="9" t="s">
        <v>8318</v>
      </c>
      <c r="S1301" s="12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6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135</v>
      </c>
      <c r="P1302">
        <f t="shared" si="101"/>
        <v>168.75</v>
      </c>
      <c r="Q1302" s="10" t="s">
        <v>8317</v>
      </c>
      <c r="R1302" s="9" t="s">
        <v>8318</v>
      </c>
      <c r="S1302" s="12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6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103</v>
      </c>
      <c r="P1303">
        <f t="shared" si="101"/>
        <v>70.86</v>
      </c>
      <c r="Q1303" s="10" t="s">
        <v>8317</v>
      </c>
      <c r="R1303" s="9" t="s">
        <v>8318</v>
      </c>
      <c r="S1303" s="12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6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100</v>
      </c>
      <c r="P1304">
        <f t="shared" si="101"/>
        <v>50</v>
      </c>
      <c r="Q1304" s="10" t="s">
        <v>8317</v>
      </c>
      <c r="R1304" s="9" t="s">
        <v>8318</v>
      </c>
      <c r="S1304" s="12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130</v>
      </c>
      <c r="P1305">
        <f t="shared" si="101"/>
        <v>42.21</v>
      </c>
      <c r="Q1305" s="10" t="s">
        <v>8317</v>
      </c>
      <c r="R1305" s="9" t="s">
        <v>8318</v>
      </c>
      <c r="S1305" s="12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6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40</v>
      </c>
      <c r="P1306">
        <f t="shared" si="101"/>
        <v>152.41</v>
      </c>
      <c r="Q1306" s="10" t="s">
        <v>8319</v>
      </c>
      <c r="R1306" s="9" t="s">
        <v>8321</v>
      </c>
      <c r="S1306" s="12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6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26</v>
      </c>
      <c r="P1307">
        <f t="shared" si="101"/>
        <v>90.62</v>
      </c>
      <c r="Q1307" s="10" t="s">
        <v>8319</v>
      </c>
      <c r="R1307" s="9" t="s">
        <v>8321</v>
      </c>
      <c r="S1307" s="12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65</v>
      </c>
      <c r="P1308">
        <f t="shared" si="101"/>
        <v>201.6</v>
      </c>
      <c r="Q1308" s="10" t="s">
        <v>8319</v>
      </c>
      <c r="R1308" s="9" t="s">
        <v>8321</v>
      </c>
      <c r="S1308" s="12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12</v>
      </c>
      <c r="P1309">
        <f t="shared" si="101"/>
        <v>127.93</v>
      </c>
      <c r="Q1309" s="10" t="s">
        <v>8319</v>
      </c>
      <c r="R1309" s="9" t="s">
        <v>8321</v>
      </c>
      <c r="S1309" s="12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18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11</v>
      </c>
      <c r="P1310">
        <f t="shared" si="101"/>
        <v>29.89</v>
      </c>
      <c r="Q1310" s="10" t="s">
        <v>8319</v>
      </c>
      <c r="R1310" s="9" t="s">
        <v>8321</v>
      </c>
      <c r="S1310" s="12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112.00000000000001</v>
      </c>
      <c r="P1311">
        <f t="shared" si="101"/>
        <v>367.97</v>
      </c>
      <c r="Q1311" s="10" t="s">
        <v>8319</v>
      </c>
      <c r="R1311" s="9" t="s">
        <v>8321</v>
      </c>
      <c r="S1311" s="12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16</v>
      </c>
      <c r="P1312">
        <f t="shared" si="101"/>
        <v>129.16999999999999</v>
      </c>
      <c r="Q1312" s="10" t="s">
        <v>8319</v>
      </c>
      <c r="R1312" s="9" t="s">
        <v>8321</v>
      </c>
      <c r="S1312" s="12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6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32</v>
      </c>
      <c r="P1313">
        <f t="shared" si="101"/>
        <v>800.7</v>
      </c>
      <c r="Q1313" s="10" t="s">
        <v>8319</v>
      </c>
      <c r="R1313" s="9" t="s">
        <v>8321</v>
      </c>
      <c r="S1313" s="12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6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1</v>
      </c>
      <c r="P1314">
        <f t="shared" si="101"/>
        <v>28</v>
      </c>
      <c r="Q1314" s="10" t="s">
        <v>8319</v>
      </c>
      <c r="R1314" s="9" t="s">
        <v>8321</v>
      </c>
      <c r="S1314" s="12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6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31</v>
      </c>
      <c r="P1315">
        <f t="shared" si="101"/>
        <v>102.02</v>
      </c>
      <c r="Q1315" s="10" t="s">
        <v>8319</v>
      </c>
      <c r="R1315" s="9" t="s">
        <v>8321</v>
      </c>
      <c r="S1315" s="12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6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</v>
      </c>
      <c r="P1316">
        <f t="shared" si="101"/>
        <v>184.36</v>
      </c>
      <c r="Q1316" s="10" t="s">
        <v>8319</v>
      </c>
      <c r="R1316" s="9" t="s">
        <v>8321</v>
      </c>
      <c r="S1316" s="12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40</v>
      </c>
      <c r="P1317">
        <f t="shared" si="101"/>
        <v>162.91999999999999</v>
      </c>
      <c r="Q1317" s="10" t="s">
        <v>8319</v>
      </c>
      <c r="R1317" s="9" t="s">
        <v>8321</v>
      </c>
      <c r="S1317" s="12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6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0</v>
      </c>
      <c r="P1318">
        <f t="shared" si="101"/>
        <v>1</v>
      </c>
      <c r="Q1318" s="10" t="s">
        <v>8319</v>
      </c>
      <c r="R1318" s="9" t="s">
        <v>8321</v>
      </c>
      <c r="S1318" s="12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6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6</v>
      </c>
      <c r="P1319">
        <f t="shared" si="101"/>
        <v>603.53</v>
      </c>
      <c r="Q1319" s="10" t="s">
        <v>8319</v>
      </c>
      <c r="R1319" s="9" t="s">
        <v>8321</v>
      </c>
      <c r="S1319" s="12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6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15</v>
      </c>
      <c r="P1320">
        <f t="shared" si="101"/>
        <v>45.41</v>
      </c>
      <c r="Q1320" s="10" t="s">
        <v>8319</v>
      </c>
      <c r="R1320" s="9" t="s">
        <v>8321</v>
      </c>
      <c r="S1320" s="12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6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15</v>
      </c>
      <c r="P1321">
        <f t="shared" si="101"/>
        <v>97.33</v>
      </c>
      <c r="Q1321" s="10" t="s">
        <v>8319</v>
      </c>
      <c r="R1321" s="9" t="s">
        <v>8321</v>
      </c>
      <c r="S1321" s="12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6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1</v>
      </c>
      <c r="P1322">
        <f t="shared" si="101"/>
        <v>167.67</v>
      </c>
      <c r="Q1322" s="10" t="s">
        <v>8319</v>
      </c>
      <c r="R1322" s="9" t="s">
        <v>8321</v>
      </c>
      <c r="S1322" s="12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6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</v>
      </c>
      <c r="P1323">
        <f t="shared" si="101"/>
        <v>859.86</v>
      </c>
      <c r="Q1323" s="10" t="s">
        <v>8319</v>
      </c>
      <c r="R1323" s="9" t="s">
        <v>8321</v>
      </c>
      <c r="S1323" s="12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6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0</v>
      </c>
      <c r="P1324">
        <f t="shared" si="101"/>
        <v>26.5</v>
      </c>
      <c r="Q1324" s="10" t="s">
        <v>8319</v>
      </c>
      <c r="R1324" s="9" t="s">
        <v>8321</v>
      </c>
      <c r="S1324" s="12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6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9</v>
      </c>
      <c r="P1325">
        <f t="shared" si="101"/>
        <v>30.27</v>
      </c>
      <c r="Q1325" s="10" t="s">
        <v>8319</v>
      </c>
      <c r="R1325" s="9" t="s">
        <v>8321</v>
      </c>
      <c r="S1325" s="12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6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10</v>
      </c>
      <c r="P1326">
        <f t="shared" si="101"/>
        <v>54.67</v>
      </c>
      <c r="Q1326" s="10" t="s">
        <v>8319</v>
      </c>
      <c r="R1326" s="9" t="s">
        <v>8321</v>
      </c>
      <c r="S1326" s="12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6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</v>
      </c>
      <c r="P1327">
        <f t="shared" si="101"/>
        <v>60.75</v>
      </c>
      <c r="Q1327" s="10" t="s">
        <v>8319</v>
      </c>
      <c r="R1327" s="9" t="s">
        <v>8321</v>
      </c>
      <c r="S1327" s="12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6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</v>
      </c>
      <c r="P1328">
        <f t="shared" si="101"/>
        <v>102.73</v>
      </c>
      <c r="Q1328" s="10" t="s">
        <v>8319</v>
      </c>
      <c r="R1328" s="9" t="s">
        <v>8321</v>
      </c>
      <c r="S1328" s="12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6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4</v>
      </c>
      <c r="P1329">
        <f t="shared" si="101"/>
        <v>41.59</v>
      </c>
      <c r="Q1329" s="10" t="s">
        <v>8319</v>
      </c>
      <c r="R1329" s="9" t="s">
        <v>8321</v>
      </c>
      <c r="S1329" s="12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6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</v>
      </c>
      <c r="P1330">
        <f t="shared" si="101"/>
        <v>116.53</v>
      </c>
      <c r="Q1330" s="10" t="s">
        <v>8319</v>
      </c>
      <c r="R1330" s="9" t="s">
        <v>8321</v>
      </c>
      <c r="S1330" s="12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6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1</v>
      </c>
      <c r="P1331">
        <f t="shared" si="101"/>
        <v>45.33</v>
      </c>
      <c r="Q1331" s="10" t="s">
        <v>8319</v>
      </c>
      <c r="R1331" s="9" t="s">
        <v>8321</v>
      </c>
      <c r="S1331" s="12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6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22</v>
      </c>
      <c r="P1332">
        <f t="shared" si="101"/>
        <v>157.46</v>
      </c>
      <c r="Q1332" s="10" t="s">
        <v>8319</v>
      </c>
      <c r="R1332" s="9" t="s">
        <v>8321</v>
      </c>
      <c r="S1332" s="12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6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</v>
      </c>
      <c r="P1333">
        <f t="shared" si="101"/>
        <v>100.5</v>
      </c>
      <c r="Q1333" s="10" t="s">
        <v>8319</v>
      </c>
      <c r="R1333" s="9" t="s">
        <v>8321</v>
      </c>
      <c r="S1333" s="12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6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>
        <f t="shared" si="101"/>
        <v>0</v>
      </c>
      <c r="Q1334" s="10" t="s">
        <v>8319</v>
      </c>
      <c r="R1334" s="9" t="s">
        <v>8321</v>
      </c>
      <c r="S1334" s="12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6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>
        <f t="shared" si="101"/>
        <v>0</v>
      </c>
      <c r="Q1335" s="10" t="s">
        <v>8319</v>
      </c>
      <c r="R1335" s="9" t="s">
        <v>8321</v>
      </c>
      <c r="S1335" s="12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6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11</v>
      </c>
      <c r="P1336">
        <f t="shared" si="101"/>
        <v>51.82</v>
      </c>
      <c r="Q1336" s="10" t="s">
        <v>8319</v>
      </c>
      <c r="R1336" s="9" t="s">
        <v>8321</v>
      </c>
      <c r="S1336" s="12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6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20</v>
      </c>
      <c r="P1337">
        <f t="shared" si="101"/>
        <v>308.75</v>
      </c>
      <c r="Q1337" s="10" t="s">
        <v>8319</v>
      </c>
      <c r="R1337" s="9" t="s">
        <v>8321</v>
      </c>
      <c r="S1337" s="12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6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85</v>
      </c>
      <c r="P1338">
        <f t="shared" si="101"/>
        <v>379.23</v>
      </c>
      <c r="Q1338" s="10" t="s">
        <v>8319</v>
      </c>
      <c r="R1338" s="9" t="s">
        <v>8321</v>
      </c>
      <c r="S1338" s="12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6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49</v>
      </c>
      <c r="P1339">
        <f t="shared" si="101"/>
        <v>176.36</v>
      </c>
      <c r="Q1339" s="10" t="s">
        <v>8319</v>
      </c>
      <c r="R1339" s="9" t="s">
        <v>8321</v>
      </c>
      <c r="S1339" s="12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6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</v>
      </c>
      <c r="P1340">
        <f t="shared" si="101"/>
        <v>66.069999999999993</v>
      </c>
      <c r="Q1340" s="10" t="s">
        <v>8319</v>
      </c>
      <c r="R1340" s="9" t="s">
        <v>8321</v>
      </c>
      <c r="S1340" s="12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7.0000000000000009</v>
      </c>
      <c r="P1341">
        <f t="shared" si="101"/>
        <v>89.65</v>
      </c>
      <c r="Q1341" s="10" t="s">
        <v>8319</v>
      </c>
      <c r="R1341" s="9" t="s">
        <v>8321</v>
      </c>
      <c r="S1341" s="12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6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>
        <f t="shared" si="101"/>
        <v>0</v>
      </c>
      <c r="Q1342" s="10" t="s">
        <v>8319</v>
      </c>
      <c r="R1342" s="9" t="s">
        <v>8321</v>
      </c>
      <c r="S1342" s="12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6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70</v>
      </c>
      <c r="P1343">
        <f t="shared" si="101"/>
        <v>382.39</v>
      </c>
      <c r="Q1343" s="10" t="s">
        <v>8319</v>
      </c>
      <c r="R1343" s="9" t="s">
        <v>8321</v>
      </c>
      <c r="S1343" s="12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6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0</v>
      </c>
      <c r="P1344">
        <f t="shared" si="101"/>
        <v>100</v>
      </c>
      <c r="Q1344" s="10" t="s">
        <v>8319</v>
      </c>
      <c r="R1344" s="9" t="s">
        <v>8321</v>
      </c>
      <c r="S1344" s="12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6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102</v>
      </c>
      <c r="P1345">
        <f t="shared" si="101"/>
        <v>158.36000000000001</v>
      </c>
      <c r="Q1345" s="10" t="s">
        <v>8319</v>
      </c>
      <c r="R1345" s="9" t="s">
        <v>8321</v>
      </c>
      <c r="S1345" s="12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6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0"/>
        <v>378</v>
      </c>
      <c r="P1346">
        <f t="shared" si="101"/>
        <v>40.76</v>
      </c>
      <c r="Q1346" s="10" t="s">
        <v>8322</v>
      </c>
      <c r="R1346" s="9" t="s">
        <v>8323</v>
      </c>
      <c r="S1346" s="12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6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5">ROUND(E:E/D:D,2)*100</f>
        <v>125</v>
      </c>
      <c r="P1347">
        <f t="shared" ref="P1347:P1410" si="106">IF(L:L=0,0,ROUND(E:E/$L:$L,2))</f>
        <v>53.57</v>
      </c>
      <c r="Q1347" s="10" t="s">
        <v>8322</v>
      </c>
      <c r="R1347" s="9" t="s">
        <v>8323</v>
      </c>
      <c r="S1347" s="12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6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147</v>
      </c>
      <c r="P1348">
        <f t="shared" si="106"/>
        <v>48.45</v>
      </c>
      <c r="Q1348" s="10" t="s">
        <v>8322</v>
      </c>
      <c r="R1348" s="9" t="s">
        <v>8323</v>
      </c>
      <c r="S1348" s="12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6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102</v>
      </c>
      <c r="P1349">
        <f t="shared" si="106"/>
        <v>82.42</v>
      </c>
      <c r="Q1349" s="10" t="s">
        <v>8322</v>
      </c>
      <c r="R1349" s="9" t="s">
        <v>8323</v>
      </c>
      <c r="S1349" s="12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6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102</v>
      </c>
      <c r="P1350">
        <f t="shared" si="106"/>
        <v>230.19</v>
      </c>
      <c r="Q1350" s="10" t="s">
        <v>8322</v>
      </c>
      <c r="R1350" s="9" t="s">
        <v>8323</v>
      </c>
      <c r="S1350" s="12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6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204</v>
      </c>
      <c r="P1351">
        <f t="shared" si="106"/>
        <v>59.36</v>
      </c>
      <c r="Q1351" s="10" t="s">
        <v>8322</v>
      </c>
      <c r="R1351" s="9" t="s">
        <v>8323</v>
      </c>
      <c r="S1351" s="12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6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104</v>
      </c>
      <c r="P1352">
        <f t="shared" si="106"/>
        <v>66.7</v>
      </c>
      <c r="Q1352" s="10" t="s">
        <v>8322</v>
      </c>
      <c r="R1352" s="9" t="s">
        <v>8323</v>
      </c>
      <c r="S1352" s="12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101</v>
      </c>
      <c r="P1353">
        <f t="shared" si="106"/>
        <v>168.78</v>
      </c>
      <c r="Q1353" s="10" t="s">
        <v>8322</v>
      </c>
      <c r="R1353" s="9" t="s">
        <v>8323</v>
      </c>
      <c r="S1353" s="12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6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136</v>
      </c>
      <c r="P1354">
        <f t="shared" si="106"/>
        <v>59.97</v>
      </c>
      <c r="Q1354" s="10" t="s">
        <v>8322</v>
      </c>
      <c r="R1354" s="9" t="s">
        <v>8323</v>
      </c>
      <c r="S1354" s="12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134</v>
      </c>
      <c r="P1355">
        <f t="shared" si="106"/>
        <v>31.81</v>
      </c>
      <c r="Q1355" s="10" t="s">
        <v>8322</v>
      </c>
      <c r="R1355" s="9" t="s">
        <v>8323</v>
      </c>
      <c r="S1355" s="12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6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130</v>
      </c>
      <c r="P1356">
        <f t="shared" si="106"/>
        <v>24.42</v>
      </c>
      <c r="Q1356" s="10" t="s">
        <v>8322</v>
      </c>
      <c r="R1356" s="9" t="s">
        <v>8323</v>
      </c>
      <c r="S1356" s="12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6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123</v>
      </c>
      <c r="P1357">
        <f t="shared" si="106"/>
        <v>25.35</v>
      </c>
      <c r="Q1357" s="10" t="s">
        <v>8322</v>
      </c>
      <c r="R1357" s="9" t="s">
        <v>8323</v>
      </c>
      <c r="S1357" s="12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6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183</v>
      </c>
      <c r="P1358">
        <f t="shared" si="106"/>
        <v>71.44</v>
      </c>
      <c r="Q1358" s="10" t="s">
        <v>8322</v>
      </c>
      <c r="R1358" s="9" t="s">
        <v>8323</v>
      </c>
      <c r="S1358" s="12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6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125</v>
      </c>
      <c r="P1359">
        <f t="shared" si="106"/>
        <v>38.549999999999997</v>
      </c>
      <c r="Q1359" s="10" t="s">
        <v>8322</v>
      </c>
      <c r="R1359" s="9" t="s">
        <v>8323</v>
      </c>
      <c r="S1359" s="12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6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112.00000000000001</v>
      </c>
      <c r="P1360">
        <f t="shared" si="106"/>
        <v>68.37</v>
      </c>
      <c r="Q1360" s="10" t="s">
        <v>8322</v>
      </c>
      <c r="R1360" s="9" t="s">
        <v>8323</v>
      </c>
      <c r="S1360" s="12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6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115.99999999999999</v>
      </c>
      <c r="P1361">
        <f t="shared" si="106"/>
        <v>40.21</v>
      </c>
      <c r="Q1361" s="10" t="s">
        <v>8322</v>
      </c>
      <c r="R1361" s="9" t="s">
        <v>8323</v>
      </c>
      <c r="S1361" s="12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173</v>
      </c>
      <c r="P1362">
        <f t="shared" si="106"/>
        <v>32.07</v>
      </c>
      <c r="Q1362" s="10" t="s">
        <v>8322</v>
      </c>
      <c r="R1362" s="9" t="s">
        <v>8323</v>
      </c>
      <c r="S1362" s="12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6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126</v>
      </c>
      <c r="P1363">
        <f t="shared" si="106"/>
        <v>28.63</v>
      </c>
      <c r="Q1363" s="10" t="s">
        <v>8322</v>
      </c>
      <c r="R1363" s="9" t="s">
        <v>8323</v>
      </c>
      <c r="S1363" s="12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109.00000000000001</v>
      </c>
      <c r="P1364">
        <f t="shared" si="106"/>
        <v>43.64</v>
      </c>
      <c r="Q1364" s="10" t="s">
        <v>8322</v>
      </c>
      <c r="R1364" s="9" t="s">
        <v>8323</v>
      </c>
      <c r="S1364" s="12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6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100</v>
      </c>
      <c r="P1365">
        <f t="shared" si="106"/>
        <v>40</v>
      </c>
      <c r="Q1365" s="10" t="s">
        <v>8322</v>
      </c>
      <c r="R1365" s="9" t="s">
        <v>8323</v>
      </c>
      <c r="S1365" s="12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6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119</v>
      </c>
      <c r="P1366">
        <f t="shared" si="106"/>
        <v>346.04</v>
      </c>
      <c r="Q1366" s="10" t="s">
        <v>8325</v>
      </c>
      <c r="R1366" s="9" t="s">
        <v>8326</v>
      </c>
      <c r="S1366" s="12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6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100</v>
      </c>
      <c r="P1367">
        <f t="shared" si="106"/>
        <v>81.739999999999995</v>
      </c>
      <c r="Q1367" s="10" t="s">
        <v>8325</v>
      </c>
      <c r="R1367" s="9" t="s">
        <v>8326</v>
      </c>
      <c r="S1367" s="12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126</v>
      </c>
      <c r="P1368">
        <f t="shared" si="106"/>
        <v>64.540000000000006</v>
      </c>
      <c r="Q1368" s="10" t="s">
        <v>8325</v>
      </c>
      <c r="R1368" s="9" t="s">
        <v>8326</v>
      </c>
      <c r="S1368" s="12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6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113.99999999999999</v>
      </c>
      <c r="P1369">
        <f t="shared" si="106"/>
        <v>63.48</v>
      </c>
      <c r="Q1369" s="10" t="s">
        <v>8325</v>
      </c>
      <c r="R1369" s="9" t="s">
        <v>8326</v>
      </c>
      <c r="S1369" s="12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6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111.00000000000001</v>
      </c>
      <c r="P1370">
        <f t="shared" si="106"/>
        <v>63.62</v>
      </c>
      <c r="Q1370" s="10" t="s">
        <v>8325</v>
      </c>
      <c r="R1370" s="9" t="s">
        <v>8326</v>
      </c>
      <c r="S1370" s="12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6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105</v>
      </c>
      <c r="P1371">
        <f t="shared" si="106"/>
        <v>83.97</v>
      </c>
      <c r="Q1371" s="10" t="s">
        <v>8325</v>
      </c>
      <c r="R1371" s="9" t="s">
        <v>8326</v>
      </c>
      <c r="S1371" s="12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104</v>
      </c>
      <c r="P1372">
        <f t="shared" si="106"/>
        <v>77.75</v>
      </c>
      <c r="Q1372" s="10" t="s">
        <v>8325</v>
      </c>
      <c r="R1372" s="9" t="s">
        <v>8326</v>
      </c>
      <c r="S1372" s="12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6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107</v>
      </c>
      <c r="P1373">
        <f t="shared" si="106"/>
        <v>107.07</v>
      </c>
      <c r="Q1373" s="10" t="s">
        <v>8325</v>
      </c>
      <c r="R1373" s="9" t="s">
        <v>8326</v>
      </c>
      <c r="S1373" s="12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124</v>
      </c>
      <c r="P1374">
        <f t="shared" si="106"/>
        <v>38.75</v>
      </c>
      <c r="Q1374" s="10" t="s">
        <v>8325</v>
      </c>
      <c r="R1374" s="9" t="s">
        <v>8326</v>
      </c>
      <c r="S1374" s="12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105</v>
      </c>
      <c r="P1375">
        <f t="shared" si="106"/>
        <v>201.94</v>
      </c>
      <c r="Q1375" s="10" t="s">
        <v>8325</v>
      </c>
      <c r="R1375" s="9" t="s">
        <v>8326</v>
      </c>
      <c r="S1375" s="12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6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189</v>
      </c>
      <c r="P1376">
        <f t="shared" si="106"/>
        <v>43.06</v>
      </c>
      <c r="Q1376" s="10" t="s">
        <v>8325</v>
      </c>
      <c r="R1376" s="9" t="s">
        <v>8326</v>
      </c>
      <c r="S1376" s="12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6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171</v>
      </c>
      <c r="P1377">
        <f t="shared" si="106"/>
        <v>62.87</v>
      </c>
      <c r="Q1377" s="10" t="s">
        <v>8325</v>
      </c>
      <c r="R1377" s="9" t="s">
        <v>8326</v>
      </c>
      <c r="S1377" s="12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252</v>
      </c>
      <c r="P1378">
        <f t="shared" si="106"/>
        <v>55.61</v>
      </c>
      <c r="Q1378" s="10" t="s">
        <v>8325</v>
      </c>
      <c r="R1378" s="9" t="s">
        <v>8326</v>
      </c>
      <c r="S1378" s="12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6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115.99999999999999</v>
      </c>
      <c r="P1379">
        <f t="shared" si="106"/>
        <v>48.71</v>
      </c>
      <c r="Q1379" s="10" t="s">
        <v>8325</v>
      </c>
      <c r="R1379" s="9" t="s">
        <v>8326</v>
      </c>
      <c r="S1379" s="12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202.99999999999997</v>
      </c>
      <c r="P1380">
        <f t="shared" si="106"/>
        <v>30.58</v>
      </c>
      <c r="Q1380" s="10" t="s">
        <v>8325</v>
      </c>
      <c r="R1380" s="9" t="s">
        <v>8326</v>
      </c>
      <c r="S1380" s="12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112.00000000000001</v>
      </c>
      <c r="P1381">
        <f t="shared" si="106"/>
        <v>73.91</v>
      </c>
      <c r="Q1381" s="10" t="s">
        <v>8325</v>
      </c>
      <c r="R1381" s="9" t="s">
        <v>8326</v>
      </c>
      <c r="S1381" s="12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424</v>
      </c>
      <c r="P1382">
        <f t="shared" si="106"/>
        <v>21.2</v>
      </c>
      <c r="Q1382" s="10" t="s">
        <v>8325</v>
      </c>
      <c r="R1382" s="9" t="s">
        <v>8326</v>
      </c>
      <c r="S1382" s="12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6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107</v>
      </c>
      <c r="P1383">
        <f t="shared" si="106"/>
        <v>73.36</v>
      </c>
      <c r="Q1383" s="10" t="s">
        <v>8325</v>
      </c>
      <c r="R1383" s="9" t="s">
        <v>8326</v>
      </c>
      <c r="S1383" s="12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6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104</v>
      </c>
      <c r="P1384">
        <f t="shared" si="106"/>
        <v>56.41</v>
      </c>
      <c r="Q1384" s="10" t="s">
        <v>8325</v>
      </c>
      <c r="R1384" s="9" t="s">
        <v>8326</v>
      </c>
      <c r="S1384" s="12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6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212</v>
      </c>
      <c r="P1385">
        <f t="shared" si="106"/>
        <v>50.25</v>
      </c>
      <c r="Q1385" s="10" t="s">
        <v>8325</v>
      </c>
      <c r="R1385" s="9" t="s">
        <v>8326</v>
      </c>
      <c r="S1385" s="12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6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124</v>
      </c>
      <c r="P1386">
        <f t="shared" si="106"/>
        <v>68.94</v>
      </c>
      <c r="Q1386" s="10" t="s">
        <v>8325</v>
      </c>
      <c r="R1386" s="9" t="s">
        <v>8326</v>
      </c>
      <c r="S1386" s="12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6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110.00000000000001</v>
      </c>
      <c r="P1387">
        <f t="shared" si="106"/>
        <v>65.91</v>
      </c>
      <c r="Q1387" s="10" t="s">
        <v>8325</v>
      </c>
      <c r="R1387" s="9" t="s">
        <v>8326</v>
      </c>
      <c r="S1387" s="12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219</v>
      </c>
      <c r="P1388">
        <f t="shared" si="106"/>
        <v>62.5</v>
      </c>
      <c r="Q1388" s="10" t="s">
        <v>8325</v>
      </c>
      <c r="R1388" s="9" t="s">
        <v>8326</v>
      </c>
      <c r="S1388" s="12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6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137</v>
      </c>
      <c r="P1389">
        <f t="shared" si="106"/>
        <v>70.06</v>
      </c>
      <c r="Q1389" s="10" t="s">
        <v>8325</v>
      </c>
      <c r="R1389" s="9" t="s">
        <v>8326</v>
      </c>
      <c r="S1389" s="12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6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135</v>
      </c>
      <c r="P1390">
        <f t="shared" si="106"/>
        <v>60.18</v>
      </c>
      <c r="Q1390" s="10" t="s">
        <v>8325</v>
      </c>
      <c r="R1390" s="9" t="s">
        <v>8326</v>
      </c>
      <c r="S1390" s="12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145</v>
      </c>
      <c r="P1391">
        <f t="shared" si="106"/>
        <v>21.38</v>
      </c>
      <c r="Q1391" s="10" t="s">
        <v>8325</v>
      </c>
      <c r="R1391" s="9" t="s">
        <v>8326</v>
      </c>
      <c r="S1391" s="12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3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109.00000000000001</v>
      </c>
      <c r="P1392">
        <f t="shared" si="106"/>
        <v>160.79</v>
      </c>
      <c r="Q1392" s="10" t="s">
        <v>8325</v>
      </c>
      <c r="R1392" s="9" t="s">
        <v>8326</v>
      </c>
      <c r="S1392" s="12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6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110.00000000000001</v>
      </c>
      <c r="P1393">
        <f t="shared" si="106"/>
        <v>42.38</v>
      </c>
      <c r="Q1393" s="10" t="s">
        <v>8325</v>
      </c>
      <c r="R1393" s="9" t="s">
        <v>8326</v>
      </c>
      <c r="S1393" s="12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3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113.99999999999999</v>
      </c>
      <c r="P1394">
        <f t="shared" si="106"/>
        <v>27.32</v>
      </c>
      <c r="Q1394" s="10" t="s">
        <v>8325</v>
      </c>
      <c r="R1394" s="9" t="s">
        <v>8326</v>
      </c>
      <c r="S1394" s="12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102</v>
      </c>
      <c r="P1395">
        <f t="shared" si="106"/>
        <v>196.83</v>
      </c>
      <c r="Q1395" s="10" t="s">
        <v>8325</v>
      </c>
      <c r="R1395" s="9" t="s">
        <v>8326</v>
      </c>
      <c r="S1395" s="12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6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122</v>
      </c>
      <c r="P1396">
        <f t="shared" si="106"/>
        <v>53.88</v>
      </c>
      <c r="Q1396" s="10" t="s">
        <v>8325</v>
      </c>
      <c r="R1396" s="9" t="s">
        <v>8326</v>
      </c>
      <c r="S1396" s="12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112.00000000000001</v>
      </c>
      <c r="P1397">
        <f t="shared" si="106"/>
        <v>47.76</v>
      </c>
      <c r="Q1397" s="10" t="s">
        <v>8325</v>
      </c>
      <c r="R1397" s="9" t="s">
        <v>8326</v>
      </c>
      <c r="S1397" s="12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6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107</v>
      </c>
      <c r="P1398">
        <f t="shared" si="106"/>
        <v>88.19</v>
      </c>
      <c r="Q1398" s="10" t="s">
        <v>8325</v>
      </c>
      <c r="R1398" s="9" t="s">
        <v>8326</v>
      </c>
      <c r="S1398" s="12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6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113.99999999999999</v>
      </c>
      <c r="P1399">
        <f t="shared" si="106"/>
        <v>72.06</v>
      </c>
      <c r="Q1399" s="10" t="s">
        <v>8325</v>
      </c>
      <c r="R1399" s="9" t="s">
        <v>8326</v>
      </c>
      <c r="S1399" s="12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6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110.00000000000001</v>
      </c>
      <c r="P1400">
        <f t="shared" si="106"/>
        <v>74.25</v>
      </c>
      <c r="Q1400" s="10" t="s">
        <v>8325</v>
      </c>
      <c r="R1400" s="9" t="s">
        <v>8326</v>
      </c>
      <c r="S1400" s="12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6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126</v>
      </c>
      <c r="P1401">
        <f t="shared" si="106"/>
        <v>61.7</v>
      </c>
      <c r="Q1401" s="10" t="s">
        <v>8325</v>
      </c>
      <c r="R1401" s="9" t="s">
        <v>8326</v>
      </c>
      <c r="S1401" s="12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6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167</v>
      </c>
      <c r="P1402">
        <f t="shared" si="106"/>
        <v>17.239999999999998</v>
      </c>
      <c r="Q1402" s="10" t="s">
        <v>8325</v>
      </c>
      <c r="R1402" s="9" t="s">
        <v>8326</v>
      </c>
      <c r="S1402" s="12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6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497</v>
      </c>
      <c r="P1403">
        <f t="shared" si="106"/>
        <v>51.72</v>
      </c>
      <c r="Q1403" s="10" t="s">
        <v>8325</v>
      </c>
      <c r="R1403" s="9" t="s">
        <v>8326</v>
      </c>
      <c r="S1403" s="12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6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109.00000000000001</v>
      </c>
      <c r="P1404">
        <f t="shared" si="106"/>
        <v>24.15</v>
      </c>
      <c r="Q1404" s="10" t="s">
        <v>8325</v>
      </c>
      <c r="R1404" s="9" t="s">
        <v>8326</v>
      </c>
      <c r="S1404" s="12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6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103</v>
      </c>
      <c r="P1405">
        <f t="shared" si="106"/>
        <v>62.17</v>
      </c>
      <c r="Q1405" s="10" t="s">
        <v>8325</v>
      </c>
      <c r="R1405" s="9" t="s">
        <v>8326</v>
      </c>
      <c r="S1405" s="12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6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2</v>
      </c>
      <c r="P1406">
        <f t="shared" si="106"/>
        <v>48.2</v>
      </c>
      <c r="Q1406" s="10" t="s">
        <v>8322</v>
      </c>
      <c r="R1406" s="9" t="s">
        <v>8341</v>
      </c>
      <c r="S1406" s="12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0</v>
      </c>
      <c r="P1407">
        <f t="shared" si="106"/>
        <v>6.18</v>
      </c>
      <c r="Q1407" s="10" t="s">
        <v>8322</v>
      </c>
      <c r="R1407" s="9" t="s">
        <v>8341</v>
      </c>
      <c r="S1407" s="12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0</v>
      </c>
      <c r="P1408">
        <f t="shared" si="106"/>
        <v>5</v>
      </c>
      <c r="Q1408" s="10" t="s">
        <v>8322</v>
      </c>
      <c r="R1408" s="9" t="s">
        <v>8341</v>
      </c>
      <c r="S1408" s="12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6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1</v>
      </c>
      <c r="P1409">
        <f t="shared" si="106"/>
        <v>7.5</v>
      </c>
      <c r="Q1409" s="10" t="s">
        <v>8322</v>
      </c>
      <c r="R1409" s="9" t="s">
        <v>8341</v>
      </c>
      <c r="S1409" s="12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6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5"/>
        <v>7.0000000000000009</v>
      </c>
      <c r="P1410">
        <f t="shared" si="106"/>
        <v>12</v>
      </c>
      <c r="Q1410" s="10" t="s">
        <v>8322</v>
      </c>
      <c r="R1410" s="9" t="s">
        <v>8341</v>
      </c>
      <c r="S1410" s="12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6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0">ROUND(E:E/D:D,2)*100</f>
        <v>0</v>
      </c>
      <c r="P1411">
        <f t="shared" ref="P1411:P1474" si="111">IF(L:L=0,0,ROUND(E:E/$L:$L,2))</f>
        <v>0</v>
      </c>
      <c r="Q1411" s="10" t="s">
        <v>8322</v>
      </c>
      <c r="R1411" s="9" t="s">
        <v>8341</v>
      </c>
      <c r="S1411" s="12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6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0</v>
      </c>
      <c r="P1412">
        <f t="shared" si="111"/>
        <v>1</v>
      </c>
      <c r="Q1412" s="10" t="s">
        <v>8322</v>
      </c>
      <c r="R1412" s="9" t="s">
        <v>8341</v>
      </c>
      <c r="S1412" s="12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6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0</v>
      </c>
      <c r="P1413">
        <f t="shared" si="111"/>
        <v>2.33</v>
      </c>
      <c r="Q1413" s="10" t="s">
        <v>8322</v>
      </c>
      <c r="R1413" s="9" t="s">
        <v>8341</v>
      </c>
      <c r="S1413" s="12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5</v>
      </c>
      <c r="P1414">
        <f t="shared" si="111"/>
        <v>24.62</v>
      </c>
      <c r="Q1414" s="10" t="s">
        <v>8322</v>
      </c>
      <c r="R1414" s="9" t="s">
        <v>8341</v>
      </c>
      <c r="S1414" s="12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6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5</v>
      </c>
      <c r="P1415">
        <f t="shared" si="111"/>
        <v>100</v>
      </c>
      <c r="Q1415" s="10" t="s">
        <v>8322</v>
      </c>
      <c r="R1415" s="9" t="s">
        <v>8341</v>
      </c>
      <c r="S1415" s="12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6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0</v>
      </c>
      <c r="P1416">
        <f t="shared" si="111"/>
        <v>1</v>
      </c>
      <c r="Q1416" s="10" t="s">
        <v>8322</v>
      </c>
      <c r="R1416" s="9" t="s">
        <v>8341</v>
      </c>
      <c r="S1416" s="12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6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18</v>
      </c>
      <c r="P1417">
        <f t="shared" si="111"/>
        <v>88.89</v>
      </c>
      <c r="Q1417" s="10" t="s">
        <v>8322</v>
      </c>
      <c r="R1417" s="9" t="s">
        <v>8341</v>
      </c>
      <c r="S1417" s="12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6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>
        <f t="shared" si="111"/>
        <v>0</v>
      </c>
      <c r="Q1418" s="10" t="s">
        <v>8322</v>
      </c>
      <c r="R1418" s="9" t="s">
        <v>8341</v>
      </c>
      <c r="S1418" s="12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6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</v>
      </c>
      <c r="P1419">
        <f t="shared" si="111"/>
        <v>27.5</v>
      </c>
      <c r="Q1419" s="10" t="s">
        <v>8322</v>
      </c>
      <c r="R1419" s="9" t="s">
        <v>8341</v>
      </c>
      <c r="S1419" s="12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0</v>
      </c>
      <c r="P1420">
        <f t="shared" si="111"/>
        <v>6</v>
      </c>
      <c r="Q1420" s="10" t="s">
        <v>8322</v>
      </c>
      <c r="R1420" s="9" t="s">
        <v>8341</v>
      </c>
      <c r="S1420" s="12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6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7.0000000000000009</v>
      </c>
      <c r="P1421">
        <f t="shared" si="111"/>
        <v>44.5</v>
      </c>
      <c r="Q1421" s="10" t="s">
        <v>8322</v>
      </c>
      <c r="R1421" s="9" t="s">
        <v>8341</v>
      </c>
      <c r="S1421" s="12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3</v>
      </c>
      <c r="P1422">
        <f t="shared" si="111"/>
        <v>1</v>
      </c>
      <c r="Q1422" s="10" t="s">
        <v>8322</v>
      </c>
      <c r="R1422" s="9" t="s">
        <v>8341</v>
      </c>
      <c r="S1422" s="12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6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0</v>
      </c>
      <c r="P1423">
        <f t="shared" si="111"/>
        <v>100</v>
      </c>
      <c r="Q1423" s="10" t="s">
        <v>8322</v>
      </c>
      <c r="R1423" s="9" t="s">
        <v>8341</v>
      </c>
      <c r="S1423" s="12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6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0</v>
      </c>
      <c r="P1424">
        <f t="shared" si="111"/>
        <v>13</v>
      </c>
      <c r="Q1424" s="10" t="s">
        <v>8322</v>
      </c>
      <c r="R1424" s="9" t="s">
        <v>8341</v>
      </c>
      <c r="S1424" s="12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6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0</v>
      </c>
      <c r="P1425">
        <f t="shared" si="111"/>
        <v>100</v>
      </c>
      <c r="Q1425" s="10" t="s">
        <v>8322</v>
      </c>
      <c r="R1425" s="9" t="s">
        <v>8341</v>
      </c>
      <c r="S1425" s="12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6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20</v>
      </c>
      <c r="P1426">
        <f t="shared" si="111"/>
        <v>109.07</v>
      </c>
      <c r="Q1426" s="10" t="s">
        <v>8322</v>
      </c>
      <c r="R1426" s="9" t="s">
        <v>8341</v>
      </c>
      <c r="S1426" s="12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6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>
        <f t="shared" si="111"/>
        <v>0</v>
      </c>
      <c r="Q1427" s="10" t="s">
        <v>8322</v>
      </c>
      <c r="R1427" s="9" t="s">
        <v>8341</v>
      </c>
      <c r="S1427" s="12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6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>
        <f t="shared" si="111"/>
        <v>0</v>
      </c>
      <c r="Q1428" s="10" t="s">
        <v>8322</v>
      </c>
      <c r="R1428" s="9" t="s">
        <v>8341</v>
      </c>
      <c r="S1428" s="12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6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</v>
      </c>
      <c r="P1429">
        <f t="shared" si="111"/>
        <v>104.75</v>
      </c>
      <c r="Q1429" s="10" t="s">
        <v>8322</v>
      </c>
      <c r="R1429" s="9" t="s">
        <v>8341</v>
      </c>
      <c r="S1429" s="12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6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5</v>
      </c>
      <c r="P1430">
        <f t="shared" si="111"/>
        <v>15</v>
      </c>
      <c r="Q1430" s="10" t="s">
        <v>8322</v>
      </c>
      <c r="R1430" s="9" t="s">
        <v>8341</v>
      </c>
      <c r="S1430" s="12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>
        <f t="shared" si="111"/>
        <v>0</v>
      </c>
      <c r="Q1431" s="10" t="s">
        <v>8322</v>
      </c>
      <c r="R1431" s="9" t="s">
        <v>8341</v>
      </c>
      <c r="S1431" s="12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6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</v>
      </c>
      <c r="P1432">
        <f t="shared" si="111"/>
        <v>80.599999999999994</v>
      </c>
      <c r="Q1432" s="10" t="s">
        <v>8322</v>
      </c>
      <c r="R1432" s="9" t="s">
        <v>8341</v>
      </c>
      <c r="S1432" s="12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6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32</v>
      </c>
      <c r="P1433">
        <f t="shared" si="111"/>
        <v>115.55</v>
      </c>
      <c r="Q1433" s="10" t="s">
        <v>8322</v>
      </c>
      <c r="R1433" s="9" t="s">
        <v>8341</v>
      </c>
      <c r="S1433" s="12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6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>
        <f t="shared" si="111"/>
        <v>0</v>
      </c>
      <c r="Q1434" s="10" t="s">
        <v>8322</v>
      </c>
      <c r="R1434" s="9" t="s">
        <v>8341</v>
      </c>
      <c r="S1434" s="12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6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7.0000000000000009</v>
      </c>
      <c r="P1435">
        <f t="shared" si="111"/>
        <v>80.5</v>
      </c>
      <c r="Q1435" s="10" t="s">
        <v>8322</v>
      </c>
      <c r="R1435" s="9" t="s">
        <v>8341</v>
      </c>
      <c r="S1435" s="12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6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10</v>
      </c>
      <c r="P1436">
        <f t="shared" si="111"/>
        <v>744.55</v>
      </c>
      <c r="Q1436" s="10" t="s">
        <v>8322</v>
      </c>
      <c r="R1436" s="9" t="s">
        <v>8341</v>
      </c>
      <c r="S1436" s="12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0</v>
      </c>
      <c r="P1437">
        <f t="shared" si="111"/>
        <v>7.5</v>
      </c>
      <c r="Q1437" s="10" t="s">
        <v>8322</v>
      </c>
      <c r="R1437" s="9" t="s">
        <v>8341</v>
      </c>
      <c r="S1437" s="12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6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1</v>
      </c>
      <c r="P1438">
        <f t="shared" si="111"/>
        <v>38.5</v>
      </c>
      <c r="Q1438" s="10" t="s">
        <v>8322</v>
      </c>
      <c r="R1438" s="9" t="s">
        <v>8341</v>
      </c>
      <c r="S1438" s="12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6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27</v>
      </c>
      <c r="P1439">
        <f t="shared" si="111"/>
        <v>36.68</v>
      </c>
      <c r="Q1439" s="10" t="s">
        <v>8322</v>
      </c>
      <c r="R1439" s="9" t="s">
        <v>8341</v>
      </c>
      <c r="S1439" s="12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6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3</v>
      </c>
      <c r="P1440">
        <f t="shared" si="111"/>
        <v>75</v>
      </c>
      <c r="Q1440" s="10" t="s">
        <v>8322</v>
      </c>
      <c r="R1440" s="9" t="s">
        <v>8341</v>
      </c>
      <c r="S1440" s="12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6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7.0000000000000009</v>
      </c>
      <c r="P1441">
        <f t="shared" si="111"/>
        <v>30</v>
      </c>
      <c r="Q1441" s="10" t="s">
        <v>8322</v>
      </c>
      <c r="R1441" s="9" t="s">
        <v>8341</v>
      </c>
      <c r="S1441" s="12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6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0</v>
      </c>
      <c r="P1442">
        <f t="shared" si="111"/>
        <v>1</v>
      </c>
      <c r="Q1442" s="10" t="s">
        <v>8322</v>
      </c>
      <c r="R1442" s="9" t="s">
        <v>8341</v>
      </c>
      <c r="S1442" s="12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6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</v>
      </c>
      <c r="P1443">
        <f t="shared" si="111"/>
        <v>673.33</v>
      </c>
      <c r="Q1443" s="10" t="s">
        <v>8322</v>
      </c>
      <c r="R1443" s="9" t="s">
        <v>8341</v>
      </c>
      <c r="S1443" s="12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6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>
        <f t="shared" si="111"/>
        <v>0</v>
      </c>
      <c r="Q1444" s="10" t="s">
        <v>8322</v>
      </c>
      <c r="R1444" s="9" t="s">
        <v>8341</v>
      </c>
      <c r="S1444" s="12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6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>
        <f t="shared" si="111"/>
        <v>0</v>
      </c>
      <c r="Q1445" s="10" t="s">
        <v>8322</v>
      </c>
      <c r="R1445" s="9" t="s">
        <v>8341</v>
      </c>
      <c r="S1445" s="12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>
        <f t="shared" si="111"/>
        <v>0</v>
      </c>
      <c r="Q1446" s="10" t="s">
        <v>8322</v>
      </c>
      <c r="R1446" s="9" t="s">
        <v>8341</v>
      </c>
      <c r="S1446" s="12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6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>
        <f t="shared" si="111"/>
        <v>0</v>
      </c>
      <c r="Q1447" s="10" t="s">
        <v>8322</v>
      </c>
      <c r="R1447" s="9" t="s">
        <v>8341</v>
      </c>
      <c r="S1447" s="12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6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>
        <f t="shared" si="111"/>
        <v>0</v>
      </c>
      <c r="Q1448" s="10" t="s">
        <v>8322</v>
      </c>
      <c r="R1448" s="9" t="s">
        <v>8341</v>
      </c>
      <c r="S1448" s="12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0</v>
      </c>
      <c r="P1449">
        <f t="shared" si="111"/>
        <v>25</v>
      </c>
      <c r="Q1449" s="10" t="s">
        <v>8322</v>
      </c>
      <c r="R1449" s="9" t="s">
        <v>8341</v>
      </c>
      <c r="S1449" s="12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6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>
        <f t="shared" si="111"/>
        <v>0</v>
      </c>
      <c r="Q1450" s="10" t="s">
        <v>8322</v>
      </c>
      <c r="R1450" s="9" t="s">
        <v>8341</v>
      </c>
      <c r="S1450" s="12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6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>
        <f t="shared" si="111"/>
        <v>0</v>
      </c>
      <c r="Q1451" s="10" t="s">
        <v>8322</v>
      </c>
      <c r="R1451" s="9" t="s">
        <v>8341</v>
      </c>
      <c r="S1451" s="12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6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0</v>
      </c>
      <c r="P1452">
        <f t="shared" si="111"/>
        <v>1</v>
      </c>
      <c r="Q1452" s="10" t="s">
        <v>8322</v>
      </c>
      <c r="R1452" s="9" t="s">
        <v>8341</v>
      </c>
      <c r="S1452" s="12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0</v>
      </c>
      <c r="P1453">
        <f t="shared" si="111"/>
        <v>1</v>
      </c>
      <c r="Q1453" s="10" t="s">
        <v>8322</v>
      </c>
      <c r="R1453" s="9" t="s">
        <v>8341</v>
      </c>
      <c r="S1453" s="12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>
        <f t="shared" si="111"/>
        <v>0</v>
      </c>
      <c r="Q1454" s="10" t="s">
        <v>8322</v>
      </c>
      <c r="R1454" s="9" t="s">
        <v>8341</v>
      </c>
      <c r="S1454" s="12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6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>
        <f t="shared" si="111"/>
        <v>0</v>
      </c>
      <c r="Q1455" s="10" t="s">
        <v>8322</v>
      </c>
      <c r="R1455" s="9" t="s">
        <v>8341</v>
      </c>
      <c r="S1455" s="12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6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1</v>
      </c>
      <c r="P1456">
        <f t="shared" si="111"/>
        <v>15</v>
      </c>
      <c r="Q1456" s="10" t="s">
        <v>8322</v>
      </c>
      <c r="R1456" s="9" t="s">
        <v>8341</v>
      </c>
      <c r="S1456" s="12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6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11</v>
      </c>
      <c r="P1457">
        <f t="shared" si="111"/>
        <v>225</v>
      </c>
      <c r="Q1457" s="10" t="s">
        <v>8322</v>
      </c>
      <c r="R1457" s="9" t="s">
        <v>8341</v>
      </c>
      <c r="S1457" s="12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3</v>
      </c>
      <c r="P1458">
        <f t="shared" si="111"/>
        <v>48.33</v>
      </c>
      <c r="Q1458" s="10" t="s">
        <v>8322</v>
      </c>
      <c r="R1458" s="9" t="s">
        <v>8341</v>
      </c>
      <c r="S1458" s="12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>
        <f t="shared" si="111"/>
        <v>0</v>
      </c>
      <c r="Q1459" s="10" t="s">
        <v>8322</v>
      </c>
      <c r="R1459" s="9" t="s">
        <v>8341</v>
      </c>
      <c r="S1459" s="12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6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>
        <f t="shared" si="111"/>
        <v>0</v>
      </c>
      <c r="Q1460" s="10" t="s">
        <v>8322</v>
      </c>
      <c r="R1460" s="9" t="s">
        <v>8341</v>
      </c>
      <c r="S1460" s="12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6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>
        <f t="shared" si="111"/>
        <v>0</v>
      </c>
      <c r="Q1461" s="10" t="s">
        <v>8322</v>
      </c>
      <c r="R1461" s="9" t="s">
        <v>8341</v>
      </c>
      <c r="S1461" s="12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6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>
        <f t="shared" si="111"/>
        <v>0</v>
      </c>
      <c r="Q1462" s="10" t="s">
        <v>8322</v>
      </c>
      <c r="R1462" s="9" t="s">
        <v>8341</v>
      </c>
      <c r="S1462" s="12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101</v>
      </c>
      <c r="P1463">
        <f t="shared" si="111"/>
        <v>44.67</v>
      </c>
      <c r="Q1463" s="10" t="s">
        <v>8322</v>
      </c>
      <c r="R1463" s="9" t="s">
        <v>8342</v>
      </c>
      <c r="S1463" s="12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109.00000000000001</v>
      </c>
      <c r="P1464">
        <f t="shared" si="111"/>
        <v>28.94</v>
      </c>
      <c r="Q1464" s="10" t="s">
        <v>8322</v>
      </c>
      <c r="R1464" s="9" t="s">
        <v>8342</v>
      </c>
      <c r="S1464" s="12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6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148</v>
      </c>
      <c r="P1465">
        <f t="shared" si="111"/>
        <v>35.44</v>
      </c>
      <c r="Q1465" s="10" t="s">
        <v>8322</v>
      </c>
      <c r="R1465" s="9" t="s">
        <v>8342</v>
      </c>
      <c r="S1465" s="12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163</v>
      </c>
      <c r="P1466">
        <f t="shared" si="111"/>
        <v>34.869999999999997</v>
      </c>
      <c r="Q1466" s="10" t="s">
        <v>8322</v>
      </c>
      <c r="R1466" s="9" t="s">
        <v>8342</v>
      </c>
      <c r="S1466" s="12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6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455.99999999999994</v>
      </c>
      <c r="P1467">
        <f t="shared" si="111"/>
        <v>52.62</v>
      </c>
      <c r="Q1467" s="10" t="s">
        <v>8322</v>
      </c>
      <c r="R1467" s="9" t="s">
        <v>8342</v>
      </c>
      <c r="S1467" s="12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6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108</v>
      </c>
      <c r="P1468">
        <f t="shared" si="111"/>
        <v>69.599999999999994</v>
      </c>
      <c r="Q1468" s="10" t="s">
        <v>8322</v>
      </c>
      <c r="R1468" s="9" t="s">
        <v>8342</v>
      </c>
      <c r="S1468" s="12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114.99999999999999</v>
      </c>
      <c r="P1469">
        <f t="shared" si="111"/>
        <v>76.72</v>
      </c>
      <c r="Q1469" s="10" t="s">
        <v>8322</v>
      </c>
      <c r="R1469" s="9" t="s">
        <v>8342</v>
      </c>
      <c r="S1469" s="12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6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102</v>
      </c>
      <c r="P1470">
        <f t="shared" si="111"/>
        <v>33.19</v>
      </c>
      <c r="Q1470" s="10" t="s">
        <v>8322</v>
      </c>
      <c r="R1470" s="9" t="s">
        <v>8342</v>
      </c>
      <c r="S1470" s="12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108</v>
      </c>
      <c r="P1471">
        <f t="shared" si="111"/>
        <v>149.46</v>
      </c>
      <c r="Q1471" s="10" t="s">
        <v>8322</v>
      </c>
      <c r="R1471" s="9" t="s">
        <v>8342</v>
      </c>
      <c r="S1471" s="12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6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125</v>
      </c>
      <c r="P1472">
        <f t="shared" si="111"/>
        <v>23.17</v>
      </c>
      <c r="Q1472" s="10" t="s">
        <v>8322</v>
      </c>
      <c r="R1472" s="9" t="s">
        <v>8342</v>
      </c>
      <c r="S1472" s="12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6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104</v>
      </c>
      <c r="P1473">
        <f t="shared" si="111"/>
        <v>96.88</v>
      </c>
      <c r="Q1473" s="10" t="s">
        <v>8322</v>
      </c>
      <c r="R1473" s="9" t="s">
        <v>8342</v>
      </c>
      <c r="S1473" s="12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6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0"/>
        <v>139</v>
      </c>
      <c r="P1474">
        <f t="shared" si="111"/>
        <v>103.2</v>
      </c>
      <c r="Q1474" s="10" t="s">
        <v>8322</v>
      </c>
      <c r="R1474" s="9" t="s">
        <v>8342</v>
      </c>
      <c r="S1474" s="12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5">ROUND(E:E/D:D,2)*100</f>
        <v>121</v>
      </c>
      <c r="P1475">
        <f t="shared" ref="P1475:P1538" si="116">IF(L:L=0,0,ROUND(E:E/$L:$L,2))</f>
        <v>38.46</v>
      </c>
      <c r="Q1475" s="10" t="s">
        <v>8322</v>
      </c>
      <c r="R1475" s="9" t="s">
        <v>8342</v>
      </c>
      <c r="S1475" s="12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6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112.00000000000001</v>
      </c>
      <c r="P1476">
        <f t="shared" si="116"/>
        <v>44.32</v>
      </c>
      <c r="Q1476" s="10" t="s">
        <v>8322</v>
      </c>
      <c r="R1476" s="9" t="s">
        <v>8342</v>
      </c>
      <c r="S1476" s="12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6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189</v>
      </c>
      <c r="P1477">
        <f t="shared" si="116"/>
        <v>64.17</v>
      </c>
      <c r="Q1477" s="10" t="s">
        <v>8322</v>
      </c>
      <c r="R1477" s="9" t="s">
        <v>8342</v>
      </c>
      <c r="S1477" s="12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662</v>
      </c>
      <c r="P1478">
        <f t="shared" si="116"/>
        <v>43.33</v>
      </c>
      <c r="Q1478" s="10" t="s">
        <v>8322</v>
      </c>
      <c r="R1478" s="9" t="s">
        <v>8342</v>
      </c>
      <c r="S1478" s="12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6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111.00000000000001</v>
      </c>
      <c r="P1479">
        <f t="shared" si="116"/>
        <v>90.5</v>
      </c>
      <c r="Q1479" s="10" t="s">
        <v>8322</v>
      </c>
      <c r="R1479" s="9" t="s">
        <v>8342</v>
      </c>
      <c r="S1479" s="12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6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1182</v>
      </c>
      <c r="P1480">
        <f t="shared" si="116"/>
        <v>29.19</v>
      </c>
      <c r="Q1480" s="10" t="s">
        <v>8322</v>
      </c>
      <c r="R1480" s="9" t="s">
        <v>8342</v>
      </c>
      <c r="S1480" s="12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6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137</v>
      </c>
      <c r="P1481">
        <f t="shared" si="116"/>
        <v>30.96</v>
      </c>
      <c r="Q1481" s="10" t="s">
        <v>8322</v>
      </c>
      <c r="R1481" s="9" t="s">
        <v>8342</v>
      </c>
      <c r="S1481" s="12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6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117</v>
      </c>
      <c r="P1482">
        <f t="shared" si="116"/>
        <v>92.16</v>
      </c>
      <c r="Q1482" s="10" t="s">
        <v>8322</v>
      </c>
      <c r="R1482" s="9" t="s">
        <v>8342</v>
      </c>
      <c r="S1482" s="12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6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</v>
      </c>
      <c r="P1483">
        <f t="shared" si="116"/>
        <v>17.5</v>
      </c>
      <c r="Q1483" s="10" t="s">
        <v>8322</v>
      </c>
      <c r="R1483" s="9" t="s">
        <v>8324</v>
      </c>
      <c r="S1483" s="12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6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0</v>
      </c>
      <c r="P1484">
        <f t="shared" si="116"/>
        <v>5</v>
      </c>
      <c r="Q1484" s="10" t="s">
        <v>8322</v>
      </c>
      <c r="R1484" s="9" t="s">
        <v>8324</v>
      </c>
      <c r="S1484" s="12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6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1</v>
      </c>
      <c r="P1485">
        <f t="shared" si="116"/>
        <v>25</v>
      </c>
      <c r="Q1485" s="10" t="s">
        <v>8322</v>
      </c>
      <c r="R1485" s="9" t="s">
        <v>8324</v>
      </c>
      <c r="S1485" s="12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>
        <f t="shared" si="116"/>
        <v>0</v>
      </c>
      <c r="Q1486" s="10" t="s">
        <v>8322</v>
      </c>
      <c r="R1486" s="9" t="s">
        <v>8324</v>
      </c>
      <c r="S1486" s="12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6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</v>
      </c>
      <c r="P1487">
        <f t="shared" si="116"/>
        <v>50</v>
      </c>
      <c r="Q1487" s="10" t="s">
        <v>8322</v>
      </c>
      <c r="R1487" s="9" t="s">
        <v>8324</v>
      </c>
      <c r="S1487" s="12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6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0</v>
      </c>
      <c r="P1488">
        <f t="shared" si="116"/>
        <v>16</v>
      </c>
      <c r="Q1488" s="10" t="s">
        <v>8322</v>
      </c>
      <c r="R1488" s="9" t="s">
        <v>8324</v>
      </c>
      <c r="S1488" s="12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6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>
        <f t="shared" si="116"/>
        <v>0</v>
      </c>
      <c r="Q1489" s="10" t="s">
        <v>8322</v>
      </c>
      <c r="R1489" s="9" t="s">
        <v>8324</v>
      </c>
      <c r="S1489" s="12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6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</v>
      </c>
      <c r="P1490">
        <f t="shared" si="116"/>
        <v>60</v>
      </c>
      <c r="Q1490" s="10" t="s">
        <v>8322</v>
      </c>
      <c r="R1490" s="9" t="s">
        <v>8324</v>
      </c>
      <c r="S1490" s="12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6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>
        <f t="shared" si="116"/>
        <v>0</v>
      </c>
      <c r="Q1491" s="10" t="s">
        <v>8322</v>
      </c>
      <c r="R1491" s="9" t="s">
        <v>8324</v>
      </c>
      <c r="S1491" s="12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6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31</v>
      </c>
      <c r="P1492">
        <f t="shared" si="116"/>
        <v>47.11</v>
      </c>
      <c r="Q1492" s="10" t="s">
        <v>8322</v>
      </c>
      <c r="R1492" s="9" t="s">
        <v>8324</v>
      </c>
      <c r="S1492" s="12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</v>
      </c>
      <c r="P1493">
        <f t="shared" si="116"/>
        <v>100</v>
      </c>
      <c r="Q1493" s="10" t="s">
        <v>8322</v>
      </c>
      <c r="R1493" s="9" t="s">
        <v>8324</v>
      </c>
      <c r="S1493" s="12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6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1</v>
      </c>
      <c r="P1494">
        <f t="shared" si="116"/>
        <v>15</v>
      </c>
      <c r="Q1494" s="10" t="s">
        <v>8322</v>
      </c>
      <c r="R1494" s="9" t="s">
        <v>8324</v>
      </c>
      <c r="S1494" s="12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>
        <f t="shared" si="116"/>
        <v>0</v>
      </c>
      <c r="Q1495" s="10" t="s">
        <v>8322</v>
      </c>
      <c r="R1495" s="9" t="s">
        <v>8324</v>
      </c>
      <c r="S1495" s="12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6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9</v>
      </c>
      <c r="P1496">
        <f t="shared" si="116"/>
        <v>40.450000000000003</v>
      </c>
      <c r="Q1496" s="10" t="s">
        <v>8322</v>
      </c>
      <c r="R1496" s="9" t="s">
        <v>8324</v>
      </c>
      <c r="S1496" s="12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>
        <f t="shared" si="116"/>
        <v>0</v>
      </c>
      <c r="Q1497" s="10" t="s">
        <v>8322</v>
      </c>
      <c r="R1497" s="9" t="s">
        <v>8324</v>
      </c>
      <c r="S1497" s="12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6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>
        <f t="shared" si="116"/>
        <v>0</v>
      </c>
      <c r="Q1498" s="10" t="s">
        <v>8322</v>
      </c>
      <c r="R1498" s="9" t="s">
        <v>8324</v>
      </c>
      <c r="S1498" s="12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6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0</v>
      </c>
      <c r="P1499">
        <f t="shared" si="116"/>
        <v>1</v>
      </c>
      <c r="Q1499" s="10" t="s">
        <v>8322</v>
      </c>
      <c r="R1499" s="9" t="s">
        <v>8324</v>
      </c>
      <c r="S1499" s="12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6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2</v>
      </c>
      <c r="P1500">
        <f t="shared" si="116"/>
        <v>19</v>
      </c>
      <c r="Q1500" s="10" t="s">
        <v>8322</v>
      </c>
      <c r="R1500" s="9" t="s">
        <v>8324</v>
      </c>
      <c r="S1500" s="12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6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0</v>
      </c>
      <c r="P1501">
        <f t="shared" si="116"/>
        <v>5</v>
      </c>
      <c r="Q1501" s="10" t="s">
        <v>8322</v>
      </c>
      <c r="R1501" s="9" t="s">
        <v>8324</v>
      </c>
      <c r="S1501" s="12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6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25</v>
      </c>
      <c r="P1502">
        <f t="shared" si="116"/>
        <v>46.73</v>
      </c>
      <c r="Q1502" s="10" t="s">
        <v>8322</v>
      </c>
      <c r="R1502" s="9" t="s">
        <v>8324</v>
      </c>
      <c r="S1502" s="12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166</v>
      </c>
      <c r="P1503">
        <f t="shared" si="116"/>
        <v>97.73</v>
      </c>
      <c r="Q1503" s="10" t="s">
        <v>8338</v>
      </c>
      <c r="R1503" s="9" t="s">
        <v>8339</v>
      </c>
      <c r="S1503" s="12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6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101</v>
      </c>
      <c r="P1504">
        <f t="shared" si="116"/>
        <v>67.84</v>
      </c>
      <c r="Q1504" s="10" t="s">
        <v>8338</v>
      </c>
      <c r="R1504" s="9" t="s">
        <v>8339</v>
      </c>
      <c r="S1504" s="12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6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108</v>
      </c>
      <c r="P1505">
        <f t="shared" si="116"/>
        <v>56.98</v>
      </c>
      <c r="Q1505" s="10" t="s">
        <v>8338</v>
      </c>
      <c r="R1505" s="9" t="s">
        <v>8339</v>
      </c>
      <c r="S1505" s="12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278</v>
      </c>
      <c r="P1506">
        <f t="shared" si="116"/>
        <v>67.16</v>
      </c>
      <c r="Q1506" s="10" t="s">
        <v>8338</v>
      </c>
      <c r="R1506" s="9" t="s">
        <v>8339</v>
      </c>
      <c r="S1506" s="12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6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104</v>
      </c>
      <c r="P1507">
        <f t="shared" si="116"/>
        <v>48.04</v>
      </c>
      <c r="Q1507" s="10" t="s">
        <v>8338</v>
      </c>
      <c r="R1507" s="9" t="s">
        <v>8339</v>
      </c>
      <c r="S1507" s="12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6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111.00000000000001</v>
      </c>
      <c r="P1508">
        <f t="shared" si="116"/>
        <v>38.86</v>
      </c>
      <c r="Q1508" s="10" t="s">
        <v>8338</v>
      </c>
      <c r="R1508" s="9" t="s">
        <v>8339</v>
      </c>
      <c r="S1508" s="12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6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215</v>
      </c>
      <c r="P1509">
        <f t="shared" si="116"/>
        <v>78.180000000000007</v>
      </c>
      <c r="Q1509" s="10" t="s">
        <v>8338</v>
      </c>
      <c r="R1509" s="9" t="s">
        <v>8339</v>
      </c>
      <c r="S1509" s="12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6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111.00000000000001</v>
      </c>
      <c r="P1510">
        <f t="shared" si="116"/>
        <v>97.11</v>
      </c>
      <c r="Q1510" s="10" t="s">
        <v>8338</v>
      </c>
      <c r="R1510" s="9" t="s">
        <v>8339</v>
      </c>
      <c r="S1510" s="12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6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124</v>
      </c>
      <c r="P1511">
        <f t="shared" si="116"/>
        <v>110.39</v>
      </c>
      <c r="Q1511" s="10" t="s">
        <v>8338</v>
      </c>
      <c r="R1511" s="9" t="s">
        <v>8339</v>
      </c>
      <c r="S1511" s="12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6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101</v>
      </c>
      <c r="P1512">
        <f t="shared" si="116"/>
        <v>39.92</v>
      </c>
      <c r="Q1512" s="10" t="s">
        <v>8338</v>
      </c>
      <c r="R1512" s="9" t="s">
        <v>8339</v>
      </c>
      <c r="S1512" s="12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6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112.00000000000001</v>
      </c>
      <c r="P1513">
        <f t="shared" si="116"/>
        <v>75.98</v>
      </c>
      <c r="Q1513" s="10" t="s">
        <v>8338</v>
      </c>
      <c r="R1513" s="9" t="s">
        <v>8339</v>
      </c>
      <c r="S1513" s="12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6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559</v>
      </c>
      <c r="P1514">
        <f t="shared" si="116"/>
        <v>58.38</v>
      </c>
      <c r="Q1514" s="10" t="s">
        <v>8338</v>
      </c>
      <c r="R1514" s="9" t="s">
        <v>8339</v>
      </c>
      <c r="S1514" s="12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6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150</v>
      </c>
      <c r="P1515">
        <f t="shared" si="116"/>
        <v>55.82</v>
      </c>
      <c r="Q1515" s="10" t="s">
        <v>8338</v>
      </c>
      <c r="R1515" s="9" t="s">
        <v>8339</v>
      </c>
      <c r="S1515" s="12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6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106</v>
      </c>
      <c r="P1516">
        <f t="shared" si="116"/>
        <v>151.24</v>
      </c>
      <c r="Q1516" s="10" t="s">
        <v>8338</v>
      </c>
      <c r="R1516" s="9" t="s">
        <v>8339</v>
      </c>
      <c r="S1516" s="12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6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157</v>
      </c>
      <c r="P1517">
        <f t="shared" si="116"/>
        <v>849.67</v>
      </c>
      <c r="Q1517" s="10" t="s">
        <v>8338</v>
      </c>
      <c r="R1517" s="9" t="s">
        <v>8339</v>
      </c>
      <c r="S1517" s="12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6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109.00000000000001</v>
      </c>
      <c r="P1518">
        <f t="shared" si="116"/>
        <v>159.24</v>
      </c>
      <c r="Q1518" s="10" t="s">
        <v>8338</v>
      </c>
      <c r="R1518" s="9" t="s">
        <v>8339</v>
      </c>
      <c r="S1518" s="12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6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162</v>
      </c>
      <c r="P1519">
        <f t="shared" si="116"/>
        <v>39.51</v>
      </c>
      <c r="Q1519" s="10" t="s">
        <v>8338</v>
      </c>
      <c r="R1519" s="9" t="s">
        <v>8339</v>
      </c>
      <c r="S1519" s="12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204.99999999999997</v>
      </c>
      <c r="P1520">
        <f t="shared" si="116"/>
        <v>130.53</v>
      </c>
      <c r="Q1520" s="10" t="s">
        <v>8338</v>
      </c>
      <c r="R1520" s="9" t="s">
        <v>8339</v>
      </c>
      <c r="S1520" s="12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6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103</v>
      </c>
      <c r="P1521">
        <f t="shared" si="116"/>
        <v>64.16</v>
      </c>
      <c r="Q1521" s="10" t="s">
        <v>8338</v>
      </c>
      <c r="R1521" s="9" t="s">
        <v>8339</v>
      </c>
      <c r="S1521" s="12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103</v>
      </c>
      <c r="P1522">
        <f t="shared" si="116"/>
        <v>111.53</v>
      </c>
      <c r="Q1522" s="10" t="s">
        <v>8338</v>
      </c>
      <c r="R1522" s="9" t="s">
        <v>8339</v>
      </c>
      <c r="S1522" s="12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6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107</v>
      </c>
      <c r="P1523">
        <f t="shared" si="116"/>
        <v>170.45</v>
      </c>
      <c r="Q1523" s="10" t="s">
        <v>8338</v>
      </c>
      <c r="R1523" s="9" t="s">
        <v>8339</v>
      </c>
      <c r="S1523" s="12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6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139</v>
      </c>
      <c r="P1524">
        <f t="shared" si="116"/>
        <v>133.74</v>
      </c>
      <c r="Q1524" s="10" t="s">
        <v>8338</v>
      </c>
      <c r="R1524" s="9" t="s">
        <v>8339</v>
      </c>
      <c r="S1524" s="12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6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125</v>
      </c>
      <c r="P1525">
        <f t="shared" si="116"/>
        <v>95.83</v>
      </c>
      <c r="Q1525" s="10" t="s">
        <v>8338</v>
      </c>
      <c r="R1525" s="9" t="s">
        <v>8339</v>
      </c>
      <c r="S1525" s="12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3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206.99999999999997</v>
      </c>
      <c r="P1526">
        <f t="shared" si="116"/>
        <v>221.79</v>
      </c>
      <c r="Q1526" s="10" t="s">
        <v>8338</v>
      </c>
      <c r="R1526" s="9" t="s">
        <v>8339</v>
      </c>
      <c r="S1526" s="12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6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174</v>
      </c>
      <c r="P1527">
        <f t="shared" si="116"/>
        <v>32.32</v>
      </c>
      <c r="Q1527" s="10" t="s">
        <v>8338</v>
      </c>
      <c r="R1527" s="9" t="s">
        <v>8339</v>
      </c>
      <c r="S1527" s="12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6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120</v>
      </c>
      <c r="P1528">
        <f t="shared" si="116"/>
        <v>98.84</v>
      </c>
      <c r="Q1528" s="10" t="s">
        <v>8338</v>
      </c>
      <c r="R1528" s="9" t="s">
        <v>8339</v>
      </c>
      <c r="S1528" s="12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110.00000000000001</v>
      </c>
      <c r="P1529">
        <f t="shared" si="116"/>
        <v>55.22</v>
      </c>
      <c r="Q1529" s="10" t="s">
        <v>8338</v>
      </c>
      <c r="R1529" s="9" t="s">
        <v>8339</v>
      </c>
      <c r="S1529" s="12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282</v>
      </c>
      <c r="P1530">
        <f t="shared" si="116"/>
        <v>52.79</v>
      </c>
      <c r="Q1530" s="10" t="s">
        <v>8338</v>
      </c>
      <c r="R1530" s="9" t="s">
        <v>8339</v>
      </c>
      <c r="S1530" s="12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101</v>
      </c>
      <c r="P1531">
        <f t="shared" si="116"/>
        <v>135.66999999999999</v>
      </c>
      <c r="Q1531" s="10" t="s">
        <v>8338</v>
      </c>
      <c r="R1531" s="9" t="s">
        <v>8339</v>
      </c>
      <c r="S1531" s="12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6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135</v>
      </c>
      <c r="P1532">
        <f t="shared" si="116"/>
        <v>53.99</v>
      </c>
      <c r="Q1532" s="10" t="s">
        <v>8338</v>
      </c>
      <c r="R1532" s="9" t="s">
        <v>8339</v>
      </c>
      <c r="S1532" s="12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6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176</v>
      </c>
      <c r="P1533">
        <f t="shared" si="116"/>
        <v>56.64</v>
      </c>
      <c r="Q1533" s="10" t="s">
        <v>8338</v>
      </c>
      <c r="R1533" s="9" t="s">
        <v>8339</v>
      </c>
      <c r="S1533" s="12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6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484</v>
      </c>
      <c r="P1534">
        <f t="shared" si="116"/>
        <v>82.32</v>
      </c>
      <c r="Q1534" s="10" t="s">
        <v>8338</v>
      </c>
      <c r="R1534" s="9" t="s">
        <v>8339</v>
      </c>
      <c r="S1534" s="12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145</v>
      </c>
      <c r="P1535">
        <f t="shared" si="116"/>
        <v>88.26</v>
      </c>
      <c r="Q1535" s="10" t="s">
        <v>8338</v>
      </c>
      <c r="R1535" s="9" t="s">
        <v>8339</v>
      </c>
      <c r="S1535" s="12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6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418</v>
      </c>
      <c r="P1536">
        <f t="shared" si="116"/>
        <v>84.91</v>
      </c>
      <c r="Q1536" s="10" t="s">
        <v>8338</v>
      </c>
      <c r="R1536" s="9" t="s">
        <v>8339</v>
      </c>
      <c r="S1536" s="12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6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132</v>
      </c>
      <c r="P1537">
        <f t="shared" si="116"/>
        <v>48.15</v>
      </c>
      <c r="Q1537" s="10" t="s">
        <v>8338</v>
      </c>
      <c r="R1537" s="9" t="s">
        <v>8339</v>
      </c>
      <c r="S1537" s="12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6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5"/>
        <v>250</v>
      </c>
      <c r="P1538">
        <f t="shared" si="116"/>
        <v>66.02</v>
      </c>
      <c r="Q1538" s="10" t="s">
        <v>8338</v>
      </c>
      <c r="R1538" s="9" t="s">
        <v>8339</v>
      </c>
      <c r="S1538" s="12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6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0">ROUND(E:E/D:D,2)*100</f>
        <v>180</v>
      </c>
      <c r="P1539">
        <f t="shared" ref="P1539:P1602" si="121">IF(L:L=0,0,ROUND(E:E/$L:$L,2))</f>
        <v>96.38</v>
      </c>
      <c r="Q1539" s="10" t="s">
        <v>8338</v>
      </c>
      <c r="R1539" s="9" t="s">
        <v>8339</v>
      </c>
      <c r="S1539" s="12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6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103</v>
      </c>
      <c r="P1540">
        <f t="shared" si="121"/>
        <v>156.16999999999999</v>
      </c>
      <c r="Q1540" s="10" t="s">
        <v>8338</v>
      </c>
      <c r="R1540" s="9" t="s">
        <v>8339</v>
      </c>
      <c r="S1540" s="12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6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136</v>
      </c>
      <c r="P1541">
        <f t="shared" si="121"/>
        <v>95.76</v>
      </c>
      <c r="Q1541" s="10" t="s">
        <v>8338</v>
      </c>
      <c r="R1541" s="9" t="s">
        <v>8339</v>
      </c>
      <c r="S1541" s="12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6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118</v>
      </c>
      <c r="P1542">
        <f t="shared" si="121"/>
        <v>180.41</v>
      </c>
      <c r="Q1542" s="10" t="s">
        <v>8338</v>
      </c>
      <c r="R1542" s="9" t="s">
        <v>8339</v>
      </c>
      <c r="S1542" s="12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6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0</v>
      </c>
      <c r="P1543">
        <f t="shared" si="121"/>
        <v>3</v>
      </c>
      <c r="Q1543" s="10" t="s">
        <v>8338</v>
      </c>
      <c r="R1543" s="9" t="s">
        <v>8343</v>
      </c>
      <c r="S1543" s="12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6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4</v>
      </c>
      <c r="P1544">
        <f t="shared" si="121"/>
        <v>20</v>
      </c>
      <c r="Q1544" s="10" t="s">
        <v>8338</v>
      </c>
      <c r="R1544" s="9" t="s">
        <v>8343</v>
      </c>
      <c r="S1544" s="12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6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0</v>
      </c>
      <c r="P1545">
        <f t="shared" si="121"/>
        <v>10</v>
      </c>
      <c r="Q1545" s="10" t="s">
        <v>8338</v>
      </c>
      <c r="R1545" s="9" t="s">
        <v>8343</v>
      </c>
      <c r="S1545" s="12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6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>
        <f t="shared" si="121"/>
        <v>0</v>
      </c>
      <c r="Q1546" s="10" t="s">
        <v>8338</v>
      </c>
      <c r="R1546" s="9" t="s">
        <v>8343</v>
      </c>
      <c r="S1546" s="12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6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0</v>
      </c>
      <c r="P1547">
        <f t="shared" si="121"/>
        <v>1</v>
      </c>
      <c r="Q1547" s="10" t="s">
        <v>8338</v>
      </c>
      <c r="R1547" s="9" t="s">
        <v>8343</v>
      </c>
      <c r="S1547" s="12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6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28.999999999999996</v>
      </c>
      <c r="P1548">
        <f t="shared" si="121"/>
        <v>26.27</v>
      </c>
      <c r="Q1548" s="10" t="s">
        <v>8338</v>
      </c>
      <c r="R1548" s="9" t="s">
        <v>8343</v>
      </c>
      <c r="S1548" s="12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6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>
        <f t="shared" si="121"/>
        <v>0</v>
      </c>
      <c r="Q1549" s="10" t="s">
        <v>8338</v>
      </c>
      <c r="R1549" s="9" t="s">
        <v>8343</v>
      </c>
      <c r="S1549" s="12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9</v>
      </c>
      <c r="P1550">
        <f t="shared" si="121"/>
        <v>60</v>
      </c>
      <c r="Q1550" s="10" t="s">
        <v>8338</v>
      </c>
      <c r="R1550" s="9" t="s">
        <v>8343</v>
      </c>
      <c r="S1550" s="12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6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34</v>
      </c>
      <c r="P1551">
        <f t="shared" si="121"/>
        <v>28.33</v>
      </c>
      <c r="Q1551" s="10" t="s">
        <v>8338</v>
      </c>
      <c r="R1551" s="9" t="s">
        <v>8343</v>
      </c>
      <c r="S1551" s="12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6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13</v>
      </c>
      <c r="P1552">
        <f t="shared" si="121"/>
        <v>14.43</v>
      </c>
      <c r="Q1552" s="10" t="s">
        <v>8338</v>
      </c>
      <c r="R1552" s="9" t="s">
        <v>8343</v>
      </c>
      <c r="S1552" s="12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6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>
        <f t="shared" si="121"/>
        <v>0</v>
      </c>
      <c r="Q1553" s="10" t="s">
        <v>8338</v>
      </c>
      <c r="R1553" s="9" t="s">
        <v>8343</v>
      </c>
      <c r="S1553" s="12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6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49</v>
      </c>
      <c r="P1554">
        <f t="shared" si="121"/>
        <v>132.19</v>
      </c>
      <c r="Q1554" s="10" t="s">
        <v>8338</v>
      </c>
      <c r="R1554" s="9" t="s">
        <v>8343</v>
      </c>
      <c r="S1554" s="12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6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>
        <f t="shared" si="121"/>
        <v>0</v>
      </c>
      <c r="Q1555" s="10" t="s">
        <v>8338</v>
      </c>
      <c r="R1555" s="9" t="s">
        <v>8343</v>
      </c>
      <c r="S1555" s="12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6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>
        <f t="shared" si="121"/>
        <v>0</v>
      </c>
      <c r="Q1556" s="10" t="s">
        <v>8338</v>
      </c>
      <c r="R1556" s="9" t="s">
        <v>8343</v>
      </c>
      <c r="S1556" s="12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6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>
        <f t="shared" si="121"/>
        <v>0</v>
      </c>
      <c r="Q1557" s="10" t="s">
        <v>8338</v>
      </c>
      <c r="R1557" s="9" t="s">
        <v>8343</v>
      </c>
      <c r="S1557" s="12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6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45</v>
      </c>
      <c r="P1558">
        <f t="shared" si="121"/>
        <v>56.42</v>
      </c>
      <c r="Q1558" s="10" t="s">
        <v>8338</v>
      </c>
      <c r="R1558" s="9" t="s">
        <v>8343</v>
      </c>
      <c r="S1558" s="12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6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4</v>
      </c>
      <c r="P1559">
        <f t="shared" si="121"/>
        <v>100</v>
      </c>
      <c r="Q1559" s="10" t="s">
        <v>8338</v>
      </c>
      <c r="R1559" s="9" t="s">
        <v>8343</v>
      </c>
      <c r="S1559" s="12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5</v>
      </c>
      <c r="P1560">
        <f t="shared" si="121"/>
        <v>11.67</v>
      </c>
      <c r="Q1560" s="10" t="s">
        <v>8338</v>
      </c>
      <c r="R1560" s="9" t="s">
        <v>8343</v>
      </c>
      <c r="S1560" s="12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0</v>
      </c>
      <c r="P1561">
        <f t="shared" si="121"/>
        <v>50</v>
      </c>
      <c r="Q1561" s="10" t="s">
        <v>8338</v>
      </c>
      <c r="R1561" s="9" t="s">
        <v>8343</v>
      </c>
      <c r="S1561" s="12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6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4</v>
      </c>
      <c r="P1562">
        <f t="shared" si="121"/>
        <v>23.5</v>
      </c>
      <c r="Q1562" s="10" t="s">
        <v>8338</v>
      </c>
      <c r="R1562" s="9" t="s">
        <v>8343</v>
      </c>
      <c r="S1562" s="12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6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1</v>
      </c>
      <c r="P1563">
        <f t="shared" si="121"/>
        <v>67</v>
      </c>
      <c r="Q1563" s="10" t="s">
        <v>8322</v>
      </c>
      <c r="R1563" s="9" t="s">
        <v>8344</v>
      </c>
      <c r="S1563" s="12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6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>
        <f t="shared" si="121"/>
        <v>0</v>
      </c>
      <c r="Q1564" s="10" t="s">
        <v>8322</v>
      </c>
      <c r="R1564" s="9" t="s">
        <v>8344</v>
      </c>
      <c r="S1564" s="12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6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</v>
      </c>
      <c r="P1565">
        <f t="shared" si="121"/>
        <v>42.5</v>
      </c>
      <c r="Q1565" s="10" t="s">
        <v>8322</v>
      </c>
      <c r="R1565" s="9" t="s">
        <v>8344</v>
      </c>
      <c r="S1565" s="12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6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0</v>
      </c>
      <c r="P1566">
        <f t="shared" si="121"/>
        <v>10</v>
      </c>
      <c r="Q1566" s="10" t="s">
        <v>8322</v>
      </c>
      <c r="R1566" s="9" t="s">
        <v>8344</v>
      </c>
      <c r="S1566" s="12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6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3</v>
      </c>
      <c r="P1567">
        <f t="shared" si="121"/>
        <v>100</v>
      </c>
      <c r="Q1567" s="10" t="s">
        <v>8322</v>
      </c>
      <c r="R1567" s="9" t="s">
        <v>8344</v>
      </c>
      <c r="S1567" s="12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6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21</v>
      </c>
      <c r="P1568">
        <f t="shared" si="121"/>
        <v>108.05</v>
      </c>
      <c r="Q1568" s="10" t="s">
        <v>8322</v>
      </c>
      <c r="R1568" s="9" t="s">
        <v>8344</v>
      </c>
      <c r="S1568" s="12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6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</v>
      </c>
      <c r="P1569">
        <f t="shared" si="121"/>
        <v>26.92</v>
      </c>
      <c r="Q1569" s="10" t="s">
        <v>8322</v>
      </c>
      <c r="R1569" s="9" t="s">
        <v>8344</v>
      </c>
      <c r="S1569" s="12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6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14.000000000000002</v>
      </c>
      <c r="P1570">
        <f t="shared" si="121"/>
        <v>155</v>
      </c>
      <c r="Q1570" s="10" t="s">
        <v>8322</v>
      </c>
      <c r="R1570" s="9" t="s">
        <v>8344</v>
      </c>
      <c r="S1570" s="12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>
        <f t="shared" si="121"/>
        <v>0</v>
      </c>
      <c r="Q1571" s="10" t="s">
        <v>8322</v>
      </c>
      <c r="R1571" s="9" t="s">
        <v>8344</v>
      </c>
      <c r="S1571" s="12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41</v>
      </c>
      <c r="P1572">
        <f t="shared" si="121"/>
        <v>47.77</v>
      </c>
      <c r="Q1572" s="10" t="s">
        <v>8322</v>
      </c>
      <c r="R1572" s="9" t="s">
        <v>8344</v>
      </c>
      <c r="S1572" s="12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6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1</v>
      </c>
      <c r="P1573">
        <f t="shared" si="121"/>
        <v>20</v>
      </c>
      <c r="Q1573" s="10" t="s">
        <v>8322</v>
      </c>
      <c r="R1573" s="9" t="s">
        <v>8344</v>
      </c>
      <c r="S1573" s="12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6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5</v>
      </c>
      <c r="P1574">
        <f t="shared" si="121"/>
        <v>41.67</v>
      </c>
      <c r="Q1574" s="10" t="s">
        <v>8322</v>
      </c>
      <c r="R1574" s="9" t="s">
        <v>8344</v>
      </c>
      <c r="S1574" s="12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6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</v>
      </c>
      <c r="P1575">
        <f t="shared" si="121"/>
        <v>74.33</v>
      </c>
      <c r="Q1575" s="10" t="s">
        <v>8322</v>
      </c>
      <c r="R1575" s="9" t="s">
        <v>8344</v>
      </c>
      <c r="S1575" s="12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6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</v>
      </c>
      <c r="P1576">
        <f t="shared" si="121"/>
        <v>84.33</v>
      </c>
      <c r="Q1576" s="10" t="s">
        <v>8322</v>
      </c>
      <c r="R1576" s="9" t="s">
        <v>8344</v>
      </c>
      <c r="S1576" s="12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6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23</v>
      </c>
      <c r="P1577">
        <f t="shared" si="121"/>
        <v>65.459999999999994</v>
      </c>
      <c r="Q1577" s="10" t="s">
        <v>8322</v>
      </c>
      <c r="R1577" s="9" t="s">
        <v>8344</v>
      </c>
      <c r="S1577" s="12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13</v>
      </c>
      <c r="P1578">
        <f t="shared" si="121"/>
        <v>65</v>
      </c>
      <c r="Q1578" s="10" t="s">
        <v>8322</v>
      </c>
      <c r="R1578" s="9" t="s">
        <v>8344</v>
      </c>
      <c r="S1578" s="12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6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1</v>
      </c>
      <c r="P1579">
        <f t="shared" si="121"/>
        <v>27.5</v>
      </c>
      <c r="Q1579" s="10" t="s">
        <v>8322</v>
      </c>
      <c r="R1579" s="9" t="s">
        <v>8344</v>
      </c>
      <c r="S1579" s="12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46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11</v>
      </c>
      <c r="P1580">
        <f t="shared" si="121"/>
        <v>51.25</v>
      </c>
      <c r="Q1580" s="10" t="s">
        <v>8322</v>
      </c>
      <c r="R1580" s="9" t="s">
        <v>8344</v>
      </c>
      <c r="S1580" s="12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1</v>
      </c>
      <c r="P1581">
        <f t="shared" si="121"/>
        <v>14</v>
      </c>
      <c r="Q1581" s="10" t="s">
        <v>8322</v>
      </c>
      <c r="R1581" s="9" t="s">
        <v>8344</v>
      </c>
      <c r="S1581" s="12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6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>
        <f t="shared" si="121"/>
        <v>0</v>
      </c>
      <c r="Q1582" s="10" t="s">
        <v>8322</v>
      </c>
      <c r="R1582" s="9" t="s">
        <v>8344</v>
      </c>
      <c r="S1582" s="12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6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1</v>
      </c>
      <c r="P1583">
        <f t="shared" si="121"/>
        <v>5</v>
      </c>
      <c r="Q1583" s="10" t="s">
        <v>8338</v>
      </c>
      <c r="R1583" s="9" t="s">
        <v>8345</v>
      </c>
      <c r="S1583" s="12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</v>
      </c>
      <c r="P1584">
        <f t="shared" si="121"/>
        <v>31</v>
      </c>
      <c r="Q1584" s="10" t="s">
        <v>8338</v>
      </c>
      <c r="R1584" s="9" t="s">
        <v>8345</v>
      </c>
      <c r="S1584" s="12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6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0</v>
      </c>
      <c r="P1585">
        <f t="shared" si="121"/>
        <v>15</v>
      </c>
      <c r="Q1585" s="10" t="s">
        <v>8338</v>
      </c>
      <c r="R1585" s="9" t="s">
        <v>8345</v>
      </c>
      <c r="S1585" s="12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6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>
        <f t="shared" si="121"/>
        <v>0</v>
      </c>
      <c r="Q1586" s="10" t="s">
        <v>8338</v>
      </c>
      <c r="R1586" s="9" t="s">
        <v>8345</v>
      </c>
      <c r="S1586" s="12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6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79</v>
      </c>
      <c r="P1587">
        <f t="shared" si="121"/>
        <v>131.66999999999999</v>
      </c>
      <c r="Q1587" s="10" t="s">
        <v>8338</v>
      </c>
      <c r="R1587" s="9" t="s">
        <v>8345</v>
      </c>
      <c r="S1587" s="12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>
        <f t="shared" si="121"/>
        <v>0</v>
      </c>
      <c r="Q1588" s="10" t="s">
        <v>8338</v>
      </c>
      <c r="R1588" s="9" t="s">
        <v>8345</v>
      </c>
      <c r="S1588" s="12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6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0</v>
      </c>
      <c r="P1589">
        <f t="shared" si="121"/>
        <v>1</v>
      </c>
      <c r="Q1589" s="10" t="s">
        <v>8338</v>
      </c>
      <c r="R1589" s="9" t="s">
        <v>8345</v>
      </c>
      <c r="S1589" s="12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>
        <f t="shared" si="121"/>
        <v>0</v>
      </c>
      <c r="Q1590" s="10" t="s">
        <v>8338</v>
      </c>
      <c r="R1590" s="9" t="s">
        <v>8345</v>
      </c>
      <c r="S1590" s="12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3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>
        <f t="shared" si="121"/>
        <v>0</v>
      </c>
      <c r="Q1591" s="10" t="s">
        <v>8338</v>
      </c>
      <c r="R1591" s="9" t="s">
        <v>8345</v>
      </c>
      <c r="S1591" s="12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2</v>
      </c>
      <c r="P1592">
        <f t="shared" si="121"/>
        <v>510</v>
      </c>
      <c r="Q1592" s="10" t="s">
        <v>8338</v>
      </c>
      <c r="R1592" s="9" t="s">
        <v>8345</v>
      </c>
      <c r="S1592" s="12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6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28.999999999999996</v>
      </c>
      <c r="P1593">
        <f t="shared" si="121"/>
        <v>44.48</v>
      </c>
      <c r="Q1593" s="10" t="s">
        <v>8338</v>
      </c>
      <c r="R1593" s="9" t="s">
        <v>8345</v>
      </c>
      <c r="S1593" s="12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>
        <f t="shared" si="121"/>
        <v>0</v>
      </c>
      <c r="Q1594" s="10" t="s">
        <v>8338</v>
      </c>
      <c r="R1594" s="9" t="s">
        <v>8345</v>
      </c>
      <c r="S1594" s="12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0</v>
      </c>
      <c r="P1595">
        <f t="shared" si="121"/>
        <v>1</v>
      </c>
      <c r="Q1595" s="10" t="s">
        <v>8338</v>
      </c>
      <c r="R1595" s="9" t="s">
        <v>8345</v>
      </c>
      <c r="S1595" s="12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21</v>
      </c>
      <c r="P1596">
        <f t="shared" si="121"/>
        <v>20.5</v>
      </c>
      <c r="Q1596" s="10" t="s">
        <v>8338</v>
      </c>
      <c r="R1596" s="9" t="s">
        <v>8345</v>
      </c>
      <c r="S1596" s="12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6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0</v>
      </c>
      <c r="P1597">
        <f t="shared" si="121"/>
        <v>40</v>
      </c>
      <c r="Q1597" s="10" t="s">
        <v>8338</v>
      </c>
      <c r="R1597" s="9" t="s">
        <v>8345</v>
      </c>
      <c r="S1597" s="12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</v>
      </c>
      <c r="P1598">
        <f t="shared" si="121"/>
        <v>25</v>
      </c>
      <c r="Q1598" s="10" t="s">
        <v>8338</v>
      </c>
      <c r="R1598" s="9" t="s">
        <v>8345</v>
      </c>
      <c r="S1598" s="12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6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>
        <f t="shared" si="121"/>
        <v>0</v>
      </c>
      <c r="Q1599" s="10" t="s">
        <v>8338</v>
      </c>
      <c r="R1599" s="9" t="s">
        <v>8345</v>
      </c>
      <c r="S1599" s="12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6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0</v>
      </c>
      <c r="P1600">
        <f t="shared" si="121"/>
        <v>1</v>
      </c>
      <c r="Q1600" s="10" t="s">
        <v>8338</v>
      </c>
      <c r="R1600" s="9" t="s">
        <v>8345</v>
      </c>
      <c r="S1600" s="12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3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>
        <f t="shared" si="121"/>
        <v>0</v>
      </c>
      <c r="Q1601" s="10" t="s">
        <v>8338</v>
      </c>
      <c r="R1601" s="9" t="s">
        <v>8345</v>
      </c>
      <c r="S1601" s="12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6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0"/>
        <v>7.0000000000000009</v>
      </c>
      <c r="P1602">
        <f t="shared" si="121"/>
        <v>40.78</v>
      </c>
      <c r="Q1602" s="10" t="s">
        <v>8338</v>
      </c>
      <c r="R1602" s="9" t="s">
        <v>8345</v>
      </c>
      <c r="S1602" s="12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3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5">ROUND(E:E/D:D,2)*100</f>
        <v>108</v>
      </c>
      <c r="P1603">
        <f t="shared" ref="P1603:P1666" si="126">IF(L:L=0,0,ROUND(E:E/$L:$L,2))</f>
        <v>48.33</v>
      </c>
      <c r="Q1603" s="10" t="s">
        <v>8325</v>
      </c>
      <c r="R1603" s="9" t="s">
        <v>8326</v>
      </c>
      <c r="S1603" s="12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6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100</v>
      </c>
      <c r="P1604">
        <f t="shared" si="126"/>
        <v>46.95</v>
      </c>
      <c r="Q1604" s="10" t="s">
        <v>8325</v>
      </c>
      <c r="R1604" s="9" t="s">
        <v>8326</v>
      </c>
      <c r="S1604" s="12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100</v>
      </c>
      <c r="P1605">
        <f t="shared" si="126"/>
        <v>66.69</v>
      </c>
      <c r="Q1605" s="10" t="s">
        <v>8325</v>
      </c>
      <c r="R1605" s="9" t="s">
        <v>8326</v>
      </c>
      <c r="S1605" s="12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6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122</v>
      </c>
      <c r="P1606">
        <f t="shared" si="126"/>
        <v>48.84</v>
      </c>
      <c r="Q1606" s="10" t="s">
        <v>8325</v>
      </c>
      <c r="R1606" s="9" t="s">
        <v>8326</v>
      </c>
      <c r="S1606" s="12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6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101</v>
      </c>
      <c r="P1607">
        <f t="shared" si="126"/>
        <v>137.31</v>
      </c>
      <c r="Q1607" s="10" t="s">
        <v>8325</v>
      </c>
      <c r="R1607" s="9" t="s">
        <v>8326</v>
      </c>
      <c r="S1607" s="12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6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101</v>
      </c>
      <c r="P1608">
        <f t="shared" si="126"/>
        <v>87.83</v>
      </c>
      <c r="Q1608" s="10" t="s">
        <v>8325</v>
      </c>
      <c r="R1608" s="9" t="s">
        <v>8326</v>
      </c>
      <c r="S1608" s="12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6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145</v>
      </c>
      <c r="P1609">
        <f t="shared" si="126"/>
        <v>70.790000000000006</v>
      </c>
      <c r="Q1609" s="10" t="s">
        <v>8325</v>
      </c>
      <c r="R1609" s="9" t="s">
        <v>8326</v>
      </c>
      <c r="S1609" s="12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101</v>
      </c>
      <c r="P1610">
        <f t="shared" si="126"/>
        <v>52.83</v>
      </c>
      <c r="Q1610" s="10" t="s">
        <v>8325</v>
      </c>
      <c r="R1610" s="9" t="s">
        <v>8326</v>
      </c>
      <c r="S1610" s="12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6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118</v>
      </c>
      <c r="P1611">
        <f t="shared" si="126"/>
        <v>443.75</v>
      </c>
      <c r="Q1611" s="10" t="s">
        <v>8325</v>
      </c>
      <c r="R1611" s="9" t="s">
        <v>8326</v>
      </c>
      <c r="S1611" s="12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272</v>
      </c>
      <c r="P1612">
        <f t="shared" si="126"/>
        <v>48.54</v>
      </c>
      <c r="Q1612" s="10" t="s">
        <v>8325</v>
      </c>
      <c r="R1612" s="9" t="s">
        <v>8326</v>
      </c>
      <c r="S1612" s="12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125</v>
      </c>
      <c r="P1613">
        <f t="shared" si="126"/>
        <v>37.07</v>
      </c>
      <c r="Q1613" s="10" t="s">
        <v>8325</v>
      </c>
      <c r="R1613" s="9" t="s">
        <v>8326</v>
      </c>
      <c r="S1613" s="12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110.00000000000001</v>
      </c>
      <c r="P1614">
        <f t="shared" si="126"/>
        <v>50</v>
      </c>
      <c r="Q1614" s="10" t="s">
        <v>8325</v>
      </c>
      <c r="R1614" s="9" t="s">
        <v>8326</v>
      </c>
      <c r="S1614" s="12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6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102</v>
      </c>
      <c r="P1615">
        <f t="shared" si="126"/>
        <v>39.04</v>
      </c>
      <c r="Q1615" s="10" t="s">
        <v>8325</v>
      </c>
      <c r="R1615" s="9" t="s">
        <v>8326</v>
      </c>
      <c r="S1615" s="12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6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103</v>
      </c>
      <c r="P1616">
        <f t="shared" si="126"/>
        <v>66.69</v>
      </c>
      <c r="Q1616" s="10" t="s">
        <v>8325</v>
      </c>
      <c r="R1616" s="9" t="s">
        <v>8326</v>
      </c>
      <c r="S1616" s="12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6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113.99999999999999</v>
      </c>
      <c r="P1617">
        <f t="shared" si="126"/>
        <v>67.13</v>
      </c>
      <c r="Q1617" s="10" t="s">
        <v>8325</v>
      </c>
      <c r="R1617" s="9" t="s">
        <v>8326</v>
      </c>
      <c r="S1617" s="12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6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104</v>
      </c>
      <c r="P1618">
        <f t="shared" si="126"/>
        <v>66.37</v>
      </c>
      <c r="Q1618" s="10" t="s">
        <v>8325</v>
      </c>
      <c r="R1618" s="9" t="s">
        <v>8326</v>
      </c>
      <c r="S1618" s="12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146</v>
      </c>
      <c r="P1619">
        <f t="shared" si="126"/>
        <v>64.62</v>
      </c>
      <c r="Q1619" s="10" t="s">
        <v>8325</v>
      </c>
      <c r="R1619" s="9" t="s">
        <v>8326</v>
      </c>
      <c r="S1619" s="12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105</v>
      </c>
      <c r="P1620">
        <f t="shared" si="126"/>
        <v>58.37</v>
      </c>
      <c r="Q1620" s="10" t="s">
        <v>8325</v>
      </c>
      <c r="R1620" s="9" t="s">
        <v>8326</v>
      </c>
      <c r="S1620" s="12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6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133</v>
      </c>
      <c r="P1621">
        <f t="shared" si="126"/>
        <v>86.96</v>
      </c>
      <c r="Q1621" s="10" t="s">
        <v>8325</v>
      </c>
      <c r="R1621" s="9" t="s">
        <v>8326</v>
      </c>
      <c r="S1621" s="12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112.99999999999999</v>
      </c>
      <c r="P1622">
        <f t="shared" si="126"/>
        <v>66.47</v>
      </c>
      <c r="Q1622" s="10" t="s">
        <v>8325</v>
      </c>
      <c r="R1622" s="9" t="s">
        <v>8326</v>
      </c>
      <c r="S1622" s="12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6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121</v>
      </c>
      <c r="P1623">
        <f t="shared" si="126"/>
        <v>163.78</v>
      </c>
      <c r="Q1623" s="10" t="s">
        <v>8325</v>
      </c>
      <c r="R1623" s="9" t="s">
        <v>8326</v>
      </c>
      <c r="S1623" s="12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6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102</v>
      </c>
      <c r="P1624">
        <f t="shared" si="126"/>
        <v>107.98</v>
      </c>
      <c r="Q1624" s="10" t="s">
        <v>8325</v>
      </c>
      <c r="R1624" s="9" t="s">
        <v>8326</v>
      </c>
      <c r="S1624" s="12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6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101</v>
      </c>
      <c r="P1625">
        <f t="shared" si="126"/>
        <v>42.11</v>
      </c>
      <c r="Q1625" s="10" t="s">
        <v>8325</v>
      </c>
      <c r="R1625" s="9" t="s">
        <v>8326</v>
      </c>
      <c r="S1625" s="12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118</v>
      </c>
      <c r="P1626">
        <f t="shared" si="126"/>
        <v>47.2</v>
      </c>
      <c r="Q1626" s="10" t="s">
        <v>8325</v>
      </c>
      <c r="R1626" s="9" t="s">
        <v>8326</v>
      </c>
      <c r="S1626" s="12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6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155</v>
      </c>
      <c r="P1627">
        <f t="shared" si="126"/>
        <v>112.02</v>
      </c>
      <c r="Q1627" s="10" t="s">
        <v>8325</v>
      </c>
      <c r="R1627" s="9" t="s">
        <v>8326</v>
      </c>
      <c r="S1627" s="12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6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101</v>
      </c>
      <c r="P1628">
        <f t="shared" si="126"/>
        <v>74.95</v>
      </c>
      <c r="Q1628" s="10" t="s">
        <v>8325</v>
      </c>
      <c r="R1628" s="9" t="s">
        <v>8326</v>
      </c>
      <c r="S1628" s="12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6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117</v>
      </c>
      <c r="P1629">
        <f t="shared" si="126"/>
        <v>61.58</v>
      </c>
      <c r="Q1629" s="10" t="s">
        <v>8325</v>
      </c>
      <c r="R1629" s="9" t="s">
        <v>8326</v>
      </c>
      <c r="S1629" s="12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101</v>
      </c>
      <c r="P1630">
        <f t="shared" si="126"/>
        <v>45.88</v>
      </c>
      <c r="Q1630" s="10" t="s">
        <v>8325</v>
      </c>
      <c r="R1630" s="9" t="s">
        <v>8326</v>
      </c>
      <c r="S1630" s="12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104</v>
      </c>
      <c r="P1631">
        <f t="shared" si="126"/>
        <v>75.849999999999994</v>
      </c>
      <c r="Q1631" s="10" t="s">
        <v>8325</v>
      </c>
      <c r="R1631" s="9" t="s">
        <v>8326</v>
      </c>
      <c r="S1631" s="12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6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265</v>
      </c>
      <c r="P1632">
        <f t="shared" si="126"/>
        <v>84.21</v>
      </c>
      <c r="Q1632" s="10" t="s">
        <v>8325</v>
      </c>
      <c r="R1632" s="9" t="s">
        <v>8326</v>
      </c>
      <c r="S1632" s="12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6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156</v>
      </c>
      <c r="P1633">
        <f t="shared" si="126"/>
        <v>117.23</v>
      </c>
      <c r="Q1633" s="10" t="s">
        <v>8325</v>
      </c>
      <c r="R1633" s="9" t="s">
        <v>8326</v>
      </c>
      <c r="S1633" s="12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6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102</v>
      </c>
      <c r="P1634">
        <f t="shared" si="126"/>
        <v>86.49</v>
      </c>
      <c r="Q1634" s="10" t="s">
        <v>8325</v>
      </c>
      <c r="R1634" s="9" t="s">
        <v>8326</v>
      </c>
      <c r="S1634" s="12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6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100</v>
      </c>
      <c r="P1635">
        <f t="shared" si="126"/>
        <v>172.41</v>
      </c>
      <c r="Q1635" s="10" t="s">
        <v>8325</v>
      </c>
      <c r="R1635" s="9" t="s">
        <v>8326</v>
      </c>
      <c r="S1635" s="12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101</v>
      </c>
      <c r="P1636">
        <f t="shared" si="126"/>
        <v>62.81</v>
      </c>
      <c r="Q1636" s="10" t="s">
        <v>8325</v>
      </c>
      <c r="R1636" s="9" t="s">
        <v>8326</v>
      </c>
      <c r="S1636" s="12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6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125</v>
      </c>
      <c r="P1637">
        <f t="shared" si="126"/>
        <v>67.73</v>
      </c>
      <c r="Q1637" s="10" t="s">
        <v>8325</v>
      </c>
      <c r="R1637" s="9" t="s">
        <v>8326</v>
      </c>
      <c r="S1637" s="12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6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104</v>
      </c>
      <c r="P1638">
        <f t="shared" si="126"/>
        <v>53.56</v>
      </c>
      <c r="Q1638" s="10" t="s">
        <v>8325</v>
      </c>
      <c r="R1638" s="9" t="s">
        <v>8326</v>
      </c>
      <c r="S1638" s="12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6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104</v>
      </c>
      <c r="P1639">
        <f t="shared" si="126"/>
        <v>34.6</v>
      </c>
      <c r="Q1639" s="10" t="s">
        <v>8325</v>
      </c>
      <c r="R1639" s="9" t="s">
        <v>8326</v>
      </c>
      <c r="S1639" s="12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105</v>
      </c>
      <c r="P1640">
        <f t="shared" si="126"/>
        <v>38.89</v>
      </c>
      <c r="Q1640" s="10" t="s">
        <v>8325</v>
      </c>
      <c r="R1640" s="9" t="s">
        <v>8326</v>
      </c>
      <c r="S1640" s="12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6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100</v>
      </c>
      <c r="P1641">
        <f t="shared" si="126"/>
        <v>94.74</v>
      </c>
      <c r="Q1641" s="10" t="s">
        <v>8325</v>
      </c>
      <c r="R1641" s="9" t="s">
        <v>8326</v>
      </c>
      <c r="S1641" s="12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6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170</v>
      </c>
      <c r="P1642">
        <f t="shared" si="126"/>
        <v>39.97</v>
      </c>
      <c r="Q1642" s="10" t="s">
        <v>8325</v>
      </c>
      <c r="R1642" s="9" t="s">
        <v>8326</v>
      </c>
      <c r="S1642" s="12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101</v>
      </c>
      <c r="P1643">
        <f t="shared" si="126"/>
        <v>97.5</v>
      </c>
      <c r="Q1643" s="10" t="s">
        <v>8325</v>
      </c>
      <c r="R1643" s="9" t="s">
        <v>8346</v>
      </c>
      <c r="S1643" s="12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6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100</v>
      </c>
      <c r="P1644">
        <f t="shared" si="126"/>
        <v>42.86</v>
      </c>
      <c r="Q1644" s="10" t="s">
        <v>8325</v>
      </c>
      <c r="R1644" s="9" t="s">
        <v>8346</v>
      </c>
      <c r="S1644" s="12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125</v>
      </c>
      <c r="P1645">
        <f t="shared" si="126"/>
        <v>168.51</v>
      </c>
      <c r="Q1645" s="10" t="s">
        <v>8325</v>
      </c>
      <c r="R1645" s="9" t="s">
        <v>8346</v>
      </c>
      <c r="S1645" s="12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6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110.00000000000001</v>
      </c>
      <c r="P1646">
        <f t="shared" si="126"/>
        <v>85.55</v>
      </c>
      <c r="Q1646" s="10" t="s">
        <v>8325</v>
      </c>
      <c r="R1646" s="9" t="s">
        <v>8346</v>
      </c>
      <c r="S1646" s="12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6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111.00000000000001</v>
      </c>
      <c r="P1647">
        <f t="shared" si="126"/>
        <v>554</v>
      </c>
      <c r="Q1647" s="10" t="s">
        <v>8325</v>
      </c>
      <c r="R1647" s="9" t="s">
        <v>8346</v>
      </c>
      <c r="S1647" s="12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6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110.00000000000001</v>
      </c>
      <c r="P1648">
        <f t="shared" si="126"/>
        <v>26.55</v>
      </c>
      <c r="Q1648" s="10" t="s">
        <v>8325</v>
      </c>
      <c r="R1648" s="9" t="s">
        <v>8346</v>
      </c>
      <c r="S1648" s="12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6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105</v>
      </c>
      <c r="P1649">
        <f t="shared" si="126"/>
        <v>113.83</v>
      </c>
      <c r="Q1649" s="10" t="s">
        <v>8325</v>
      </c>
      <c r="R1649" s="9" t="s">
        <v>8346</v>
      </c>
      <c r="S1649" s="12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6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125</v>
      </c>
      <c r="P1650">
        <f t="shared" si="126"/>
        <v>32.01</v>
      </c>
      <c r="Q1650" s="10" t="s">
        <v>8325</v>
      </c>
      <c r="R1650" s="9" t="s">
        <v>8346</v>
      </c>
      <c r="S1650" s="12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6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101</v>
      </c>
      <c r="P1651">
        <f t="shared" si="126"/>
        <v>47.19</v>
      </c>
      <c r="Q1651" s="10" t="s">
        <v>8325</v>
      </c>
      <c r="R1651" s="9" t="s">
        <v>8346</v>
      </c>
      <c r="S1651" s="12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142</v>
      </c>
      <c r="P1652">
        <f t="shared" si="126"/>
        <v>88.47</v>
      </c>
      <c r="Q1652" s="10" t="s">
        <v>8325</v>
      </c>
      <c r="R1652" s="9" t="s">
        <v>8346</v>
      </c>
      <c r="S1652" s="12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6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101</v>
      </c>
      <c r="P1653">
        <f t="shared" si="126"/>
        <v>100.75</v>
      </c>
      <c r="Q1653" s="10" t="s">
        <v>8325</v>
      </c>
      <c r="R1653" s="9" t="s">
        <v>8346</v>
      </c>
      <c r="S1653" s="12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6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101</v>
      </c>
      <c r="P1654">
        <f t="shared" si="126"/>
        <v>64.709999999999994</v>
      </c>
      <c r="Q1654" s="10" t="s">
        <v>8325</v>
      </c>
      <c r="R1654" s="9" t="s">
        <v>8346</v>
      </c>
      <c r="S1654" s="12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6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174</v>
      </c>
      <c r="P1655">
        <f t="shared" si="126"/>
        <v>51.85</v>
      </c>
      <c r="Q1655" s="10" t="s">
        <v>8325</v>
      </c>
      <c r="R1655" s="9" t="s">
        <v>8346</v>
      </c>
      <c r="S1655" s="12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6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120</v>
      </c>
      <c r="P1656">
        <f t="shared" si="126"/>
        <v>38.79</v>
      </c>
      <c r="Q1656" s="10" t="s">
        <v>8325</v>
      </c>
      <c r="R1656" s="9" t="s">
        <v>8346</v>
      </c>
      <c r="S1656" s="12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143</v>
      </c>
      <c r="P1657">
        <f t="shared" si="126"/>
        <v>44.65</v>
      </c>
      <c r="Q1657" s="10" t="s">
        <v>8325</v>
      </c>
      <c r="R1657" s="9" t="s">
        <v>8346</v>
      </c>
      <c r="S1657" s="12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46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100</v>
      </c>
      <c r="P1658">
        <f t="shared" si="126"/>
        <v>156.77000000000001</v>
      </c>
      <c r="Q1658" s="10" t="s">
        <v>8325</v>
      </c>
      <c r="R1658" s="9" t="s">
        <v>8346</v>
      </c>
      <c r="S1658" s="12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6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105</v>
      </c>
      <c r="P1659">
        <f t="shared" si="126"/>
        <v>118.7</v>
      </c>
      <c r="Q1659" s="10" t="s">
        <v>8325</v>
      </c>
      <c r="R1659" s="9" t="s">
        <v>8346</v>
      </c>
      <c r="S1659" s="12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6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132</v>
      </c>
      <c r="P1660">
        <f t="shared" si="126"/>
        <v>74.150000000000006</v>
      </c>
      <c r="Q1660" s="10" t="s">
        <v>8325</v>
      </c>
      <c r="R1660" s="9" t="s">
        <v>8346</v>
      </c>
      <c r="S1660" s="12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6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112.99999999999999</v>
      </c>
      <c r="P1661">
        <f t="shared" si="126"/>
        <v>12.53</v>
      </c>
      <c r="Q1661" s="10" t="s">
        <v>8325</v>
      </c>
      <c r="R1661" s="9" t="s">
        <v>8346</v>
      </c>
      <c r="S1661" s="12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6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1254</v>
      </c>
      <c r="P1662">
        <f t="shared" si="126"/>
        <v>27.86</v>
      </c>
      <c r="Q1662" s="10" t="s">
        <v>8325</v>
      </c>
      <c r="R1662" s="9" t="s">
        <v>8346</v>
      </c>
      <c r="S1662" s="12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46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103</v>
      </c>
      <c r="P1663">
        <f t="shared" si="126"/>
        <v>80.180000000000007</v>
      </c>
      <c r="Q1663" s="10" t="s">
        <v>8325</v>
      </c>
      <c r="R1663" s="9" t="s">
        <v>8346</v>
      </c>
      <c r="S1663" s="12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6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103</v>
      </c>
      <c r="P1664">
        <f t="shared" si="126"/>
        <v>132.44</v>
      </c>
      <c r="Q1664" s="10" t="s">
        <v>8325</v>
      </c>
      <c r="R1664" s="9" t="s">
        <v>8346</v>
      </c>
      <c r="S1664" s="12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108</v>
      </c>
      <c r="P1665">
        <f t="shared" si="126"/>
        <v>33.75</v>
      </c>
      <c r="Q1665" s="10" t="s">
        <v>8325</v>
      </c>
      <c r="R1665" s="9" t="s">
        <v>8346</v>
      </c>
      <c r="S1665" s="12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6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5"/>
        <v>122</v>
      </c>
      <c r="P1666">
        <f t="shared" si="126"/>
        <v>34.380000000000003</v>
      </c>
      <c r="Q1666" s="10" t="s">
        <v>8325</v>
      </c>
      <c r="R1666" s="9" t="s">
        <v>8346</v>
      </c>
      <c r="S1666" s="12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6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ROUND(E:E/D:D,2)*100</f>
        <v>119</v>
      </c>
      <c r="P1667">
        <f t="shared" ref="P1667:P1730" si="131">IF(L:L=0,0,ROUND(E:E/$L:$L,2))</f>
        <v>44.96</v>
      </c>
      <c r="Q1667" s="10" t="s">
        <v>8325</v>
      </c>
      <c r="R1667" s="9" t="s">
        <v>8346</v>
      </c>
      <c r="S1667" s="12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6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161</v>
      </c>
      <c r="P1668">
        <f t="shared" si="131"/>
        <v>41.04</v>
      </c>
      <c r="Q1668" s="10" t="s">
        <v>8325</v>
      </c>
      <c r="R1668" s="9" t="s">
        <v>8346</v>
      </c>
      <c r="S1668" s="12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6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127</v>
      </c>
      <c r="P1669">
        <f t="shared" si="131"/>
        <v>52.6</v>
      </c>
      <c r="Q1669" s="10" t="s">
        <v>8325</v>
      </c>
      <c r="R1669" s="9" t="s">
        <v>8346</v>
      </c>
      <c r="S1669" s="12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6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103</v>
      </c>
      <c r="P1670">
        <f t="shared" si="131"/>
        <v>70.78</v>
      </c>
      <c r="Q1670" s="10" t="s">
        <v>8325</v>
      </c>
      <c r="R1670" s="9" t="s">
        <v>8346</v>
      </c>
      <c r="S1670" s="12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6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140</v>
      </c>
      <c r="P1671">
        <f t="shared" si="131"/>
        <v>53.75</v>
      </c>
      <c r="Q1671" s="10" t="s">
        <v>8325</v>
      </c>
      <c r="R1671" s="9" t="s">
        <v>8346</v>
      </c>
      <c r="S1671" s="12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46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103</v>
      </c>
      <c r="P1672">
        <f t="shared" si="131"/>
        <v>44.61</v>
      </c>
      <c r="Q1672" s="10" t="s">
        <v>8325</v>
      </c>
      <c r="R1672" s="9" t="s">
        <v>8346</v>
      </c>
      <c r="S1672" s="12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101</v>
      </c>
      <c r="P1673">
        <f t="shared" si="131"/>
        <v>26.15</v>
      </c>
      <c r="Q1673" s="10" t="s">
        <v>8325</v>
      </c>
      <c r="R1673" s="9" t="s">
        <v>8346</v>
      </c>
      <c r="S1673" s="12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112.99999999999999</v>
      </c>
      <c r="P1674">
        <f t="shared" si="131"/>
        <v>39.18</v>
      </c>
      <c r="Q1674" s="10" t="s">
        <v>8325</v>
      </c>
      <c r="R1674" s="9" t="s">
        <v>8346</v>
      </c>
      <c r="S1674" s="12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6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128</v>
      </c>
      <c r="P1675">
        <f t="shared" si="131"/>
        <v>45.59</v>
      </c>
      <c r="Q1675" s="10" t="s">
        <v>8325</v>
      </c>
      <c r="R1675" s="9" t="s">
        <v>8346</v>
      </c>
      <c r="S1675" s="12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6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202</v>
      </c>
      <c r="P1676">
        <f t="shared" si="131"/>
        <v>89.25</v>
      </c>
      <c r="Q1676" s="10" t="s">
        <v>8325</v>
      </c>
      <c r="R1676" s="9" t="s">
        <v>8346</v>
      </c>
      <c r="S1676" s="12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137</v>
      </c>
      <c r="P1677">
        <f t="shared" si="131"/>
        <v>40.42</v>
      </c>
      <c r="Q1677" s="10" t="s">
        <v>8325</v>
      </c>
      <c r="R1677" s="9" t="s">
        <v>8346</v>
      </c>
      <c r="S1677" s="12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114.99999999999999</v>
      </c>
      <c r="P1678">
        <f t="shared" si="131"/>
        <v>82.38</v>
      </c>
      <c r="Q1678" s="10" t="s">
        <v>8325</v>
      </c>
      <c r="R1678" s="9" t="s">
        <v>8346</v>
      </c>
      <c r="S1678" s="12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6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112.00000000000001</v>
      </c>
      <c r="P1679">
        <f t="shared" si="131"/>
        <v>159.52000000000001</v>
      </c>
      <c r="Q1679" s="10" t="s">
        <v>8325</v>
      </c>
      <c r="R1679" s="9" t="s">
        <v>8346</v>
      </c>
      <c r="S1679" s="12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118</v>
      </c>
      <c r="P1680">
        <f t="shared" si="131"/>
        <v>36.24</v>
      </c>
      <c r="Q1680" s="10" t="s">
        <v>8325</v>
      </c>
      <c r="R1680" s="9" t="s">
        <v>8346</v>
      </c>
      <c r="S1680" s="12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175</v>
      </c>
      <c r="P1681">
        <f t="shared" si="131"/>
        <v>62.5</v>
      </c>
      <c r="Q1681" s="10" t="s">
        <v>8325</v>
      </c>
      <c r="R1681" s="9" t="s">
        <v>8346</v>
      </c>
      <c r="S1681" s="12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118</v>
      </c>
      <c r="P1682">
        <f t="shared" si="131"/>
        <v>47</v>
      </c>
      <c r="Q1682" s="10" t="s">
        <v>8325</v>
      </c>
      <c r="R1682" s="9" t="s">
        <v>8346</v>
      </c>
      <c r="S1682" s="12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6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101</v>
      </c>
      <c r="P1683">
        <f t="shared" si="131"/>
        <v>74.58</v>
      </c>
      <c r="Q1683" s="10" t="s">
        <v>8325</v>
      </c>
      <c r="R1683" s="9" t="s">
        <v>8347</v>
      </c>
      <c r="S1683" s="12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>
        <f t="shared" si="131"/>
        <v>0</v>
      </c>
      <c r="Q1684" s="10" t="s">
        <v>8325</v>
      </c>
      <c r="R1684" s="9" t="s">
        <v>8347</v>
      </c>
      <c r="S1684" s="12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6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22</v>
      </c>
      <c r="P1685">
        <f t="shared" si="131"/>
        <v>76</v>
      </c>
      <c r="Q1685" s="10" t="s">
        <v>8325</v>
      </c>
      <c r="R1685" s="9" t="s">
        <v>8347</v>
      </c>
      <c r="S1685" s="12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109.00000000000001</v>
      </c>
      <c r="P1686">
        <f t="shared" si="131"/>
        <v>86.44</v>
      </c>
      <c r="Q1686" s="10" t="s">
        <v>8325</v>
      </c>
      <c r="R1686" s="9" t="s">
        <v>8347</v>
      </c>
      <c r="S1686" s="12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6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103</v>
      </c>
      <c r="P1687">
        <f t="shared" si="131"/>
        <v>24</v>
      </c>
      <c r="Q1687" s="10" t="s">
        <v>8325</v>
      </c>
      <c r="R1687" s="9" t="s">
        <v>8347</v>
      </c>
      <c r="S1687" s="12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6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0</v>
      </c>
      <c r="P1688">
        <f t="shared" si="131"/>
        <v>18</v>
      </c>
      <c r="Q1688" s="10" t="s">
        <v>8325</v>
      </c>
      <c r="R1688" s="9" t="s">
        <v>8347</v>
      </c>
      <c r="S1688" s="12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6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31</v>
      </c>
      <c r="P1689">
        <f t="shared" si="131"/>
        <v>80.13</v>
      </c>
      <c r="Q1689" s="10" t="s">
        <v>8325</v>
      </c>
      <c r="R1689" s="9" t="s">
        <v>8347</v>
      </c>
      <c r="S1689" s="12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46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44</v>
      </c>
      <c r="P1690">
        <f t="shared" si="131"/>
        <v>253.14</v>
      </c>
      <c r="Q1690" s="10" t="s">
        <v>8325</v>
      </c>
      <c r="R1690" s="9" t="s">
        <v>8347</v>
      </c>
      <c r="S1690" s="12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100</v>
      </c>
      <c r="P1691">
        <f t="shared" si="131"/>
        <v>171.43</v>
      </c>
      <c r="Q1691" s="10" t="s">
        <v>8325</v>
      </c>
      <c r="R1691" s="9" t="s">
        <v>8347</v>
      </c>
      <c r="S1691" s="12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6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25</v>
      </c>
      <c r="P1692">
        <f t="shared" si="131"/>
        <v>57.73</v>
      </c>
      <c r="Q1692" s="10" t="s">
        <v>8325</v>
      </c>
      <c r="R1692" s="9" t="s">
        <v>8347</v>
      </c>
      <c r="S1692" s="12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6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33</v>
      </c>
      <c r="P1693">
        <f t="shared" si="131"/>
        <v>264.26</v>
      </c>
      <c r="Q1693" s="10" t="s">
        <v>8325</v>
      </c>
      <c r="R1693" s="9" t="s">
        <v>8347</v>
      </c>
      <c r="S1693" s="12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6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48</v>
      </c>
      <c r="P1694">
        <f t="shared" si="131"/>
        <v>159.33000000000001</v>
      </c>
      <c r="Q1694" s="10" t="s">
        <v>8325</v>
      </c>
      <c r="R1694" s="9" t="s">
        <v>8347</v>
      </c>
      <c r="S1694" s="12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6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</v>
      </c>
      <c r="P1695">
        <f t="shared" si="131"/>
        <v>35</v>
      </c>
      <c r="Q1695" s="10" t="s">
        <v>8325</v>
      </c>
      <c r="R1695" s="9" t="s">
        <v>8347</v>
      </c>
      <c r="S1695" s="12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6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0</v>
      </c>
      <c r="P1696">
        <f t="shared" si="131"/>
        <v>5</v>
      </c>
      <c r="Q1696" s="10" t="s">
        <v>8325</v>
      </c>
      <c r="R1696" s="9" t="s">
        <v>8347</v>
      </c>
      <c r="S1696" s="12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6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12</v>
      </c>
      <c r="P1697">
        <f t="shared" si="131"/>
        <v>61.09</v>
      </c>
      <c r="Q1697" s="10" t="s">
        <v>8325</v>
      </c>
      <c r="R1697" s="9" t="s">
        <v>8347</v>
      </c>
      <c r="S1697" s="12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6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>
        <f t="shared" si="131"/>
        <v>0</v>
      </c>
      <c r="Q1698" s="10" t="s">
        <v>8325</v>
      </c>
      <c r="R1698" s="9" t="s">
        <v>8347</v>
      </c>
      <c r="S1698" s="12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6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20</v>
      </c>
      <c r="P1699">
        <f t="shared" si="131"/>
        <v>114.82</v>
      </c>
      <c r="Q1699" s="10" t="s">
        <v>8325</v>
      </c>
      <c r="R1699" s="9" t="s">
        <v>8347</v>
      </c>
      <c r="S1699" s="12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6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>
        <f t="shared" si="131"/>
        <v>0</v>
      </c>
      <c r="Q1700" s="10" t="s">
        <v>8325</v>
      </c>
      <c r="R1700" s="9" t="s">
        <v>8347</v>
      </c>
      <c r="S1700" s="12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6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</v>
      </c>
      <c r="P1701">
        <f t="shared" si="131"/>
        <v>54</v>
      </c>
      <c r="Q1701" s="10" t="s">
        <v>8325</v>
      </c>
      <c r="R1701" s="9" t="s">
        <v>8347</v>
      </c>
      <c r="S1701" s="12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6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26</v>
      </c>
      <c r="P1702">
        <f t="shared" si="131"/>
        <v>65.97</v>
      </c>
      <c r="Q1702" s="10" t="s">
        <v>8325</v>
      </c>
      <c r="R1702" s="9" t="s">
        <v>8347</v>
      </c>
      <c r="S1702" s="12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6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0</v>
      </c>
      <c r="P1703">
        <f t="shared" si="131"/>
        <v>5</v>
      </c>
      <c r="Q1703" s="10" t="s">
        <v>8325</v>
      </c>
      <c r="R1703" s="9" t="s">
        <v>8347</v>
      </c>
      <c r="S1703" s="12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0</v>
      </c>
      <c r="P1704">
        <f t="shared" si="131"/>
        <v>1</v>
      </c>
      <c r="Q1704" s="10" t="s">
        <v>8325</v>
      </c>
      <c r="R1704" s="9" t="s">
        <v>8347</v>
      </c>
      <c r="S1704" s="12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6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</v>
      </c>
      <c r="P1705">
        <f t="shared" si="131"/>
        <v>25.5</v>
      </c>
      <c r="Q1705" s="10" t="s">
        <v>8325</v>
      </c>
      <c r="R1705" s="9" t="s">
        <v>8347</v>
      </c>
      <c r="S1705" s="12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65</v>
      </c>
      <c r="P1706">
        <f t="shared" si="131"/>
        <v>118.36</v>
      </c>
      <c r="Q1706" s="10" t="s">
        <v>8325</v>
      </c>
      <c r="R1706" s="9" t="s">
        <v>8347</v>
      </c>
      <c r="S1706" s="12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6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>
        <f t="shared" si="131"/>
        <v>0</v>
      </c>
      <c r="Q1707" s="10" t="s">
        <v>8325</v>
      </c>
      <c r="R1707" s="9" t="s">
        <v>8347</v>
      </c>
      <c r="S1707" s="12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6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>
        <f t="shared" si="131"/>
        <v>0</v>
      </c>
      <c r="Q1708" s="10" t="s">
        <v>8325</v>
      </c>
      <c r="R1708" s="9" t="s">
        <v>8347</v>
      </c>
      <c r="S1708" s="12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6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10</v>
      </c>
      <c r="P1709">
        <f t="shared" si="131"/>
        <v>54.11</v>
      </c>
      <c r="Q1709" s="10" t="s">
        <v>8325</v>
      </c>
      <c r="R1709" s="9" t="s">
        <v>8347</v>
      </c>
      <c r="S1709" s="12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6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>
        <f t="shared" si="131"/>
        <v>0</v>
      </c>
      <c r="Q1710" s="10" t="s">
        <v>8325</v>
      </c>
      <c r="R1710" s="9" t="s">
        <v>8347</v>
      </c>
      <c r="S1710" s="12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6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5</v>
      </c>
      <c r="P1711">
        <f t="shared" si="131"/>
        <v>21.25</v>
      </c>
      <c r="Q1711" s="10" t="s">
        <v>8325</v>
      </c>
      <c r="R1711" s="9" t="s">
        <v>8347</v>
      </c>
      <c r="S1711" s="12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1</v>
      </c>
      <c r="P1712">
        <f t="shared" si="131"/>
        <v>34</v>
      </c>
      <c r="Q1712" s="10" t="s">
        <v>8325</v>
      </c>
      <c r="R1712" s="9" t="s">
        <v>8347</v>
      </c>
      <c r="S1712" s="12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6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11</v>
      </c>
      <c r="P1713">
        <f t="shared" si="131"/>
        <v>525</v>
      </c>
      <c r="Q1713" s="10" t="s">
        <v>8325</v>
      </c>
      <c r="R1713" s="9" t="s">
        <v>8347</v>
      </c>
      <c r="S1713" s="12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6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>
        <f t="shared" si="131"/>
        <v>0</v>
      </c>
      <c r="Q1714" s="10" t="s">
        <v>8325</v>
      </c>
      <c r="R1714" s="9" t="s">
        <v>8347</v>
      </c>
      <c r="S1714" s="12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6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2</v>
      </c>
      <c r="P1715">
        <f t="shared" si="131"/>
        <v>50</v>
      </c>
      <c r="Q1715" s="10" t="s">
        <v>8325</v>
      </c>
      <c r="R1715" s="9" t="s">
        <v>8347</v>
      </c>
      <c r="S1715" s="12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6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8</v>
      </c>
      <c r="P1716">
        <f t="shared" si="131"/>
        <v>115.71</v>
      </c>
      <c r="Q1716" s="10" t="s">
        <v>8325</v>
      </c>
      <c r="R1716" s="9" t="s">
        <v>8347</v>
      </c>
      <c r="S1716" s="12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6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0</v>
      </c>
      <c r="P1717">
        <f t="shared" si="131"/>
        <v>5.5</v>
      </c>
      <c r="Q1717" s="10" t="s">
        <v>8325</v>
      </c>
      <c r="R1717" s="9" t="s">
        <v>8347</v>
      </c>
      <c r="S1717" s="12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6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8</v>
      </c>
      <c r="P1718">
        <f t="shared" si="131"/>
        <v>50</v>
      </c>
      <c r="Q1718" s="10" t="s">
        <v>8325</v>
      </c>
      <c r="R1718" s="9" t="s">
        <v>8347</v>
      </c>
      <c r="S1718" s="12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6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43</v>
      </c>
      <c r="P1719">
        <f t="shared" si="131"/>
        <v>34.020000000000003</v>
      </c>
      <c r="Q1719" s="10" t="s">
        <v>8325</v>
      </c>
      <c r="R1719" s="9" t="s">
        <v>8347</v>
      </c>
      <c r="S1719" s="12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0</v>
      </c>
      <c r="P1720">
        <f t="shared" si="131"/>
        <v>37.5</v>
      </c>
      <c r="Q1720" s="10" t="s">
        <v>8325</v>
      </c>
      <c r="R1720" s="9" t="s">
        <v>8347</v>
      </c>
      <c r="S1720" s="12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6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1</v>
      </c>
      <c r="P1721">
        <f t="shared" si="131"/>
        <v>11.67</v>
      </c>
      <c r="Q1721" s="10" t="s">
        <v>8325</v>
      </c>
      <c r="R1721" s="9" t="s">
        <v>8347</v>
      </c>
      <c r="S1721" s="12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6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6</v>
      </c>
      <c r="P1722">
        <f t="shared" si="131"/>
        <v>28.13</v>
      </c>
      <c r="Q1722" s="10" t="s">
        <v>8325</v>
      </c>
      <c r="R1722" s="9" t="s">
        <v>8347</v>
      </c>
      <c r="S1722" s="12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6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>
        <f t="shared" si="131"/>
        <v>0</v>
      </c>
      <c r="Q1723" s="10" t="s">
        <v>8325</v>
      </c>
      <c r="R1723" s="9" t="s">
        <v>8347</v>
      </c>
      <c r="S1723" s="12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6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0</v>
      </c>
      <c r="P1724">
        <f t="shared" si="131"/>
        <v>1</v>
      </c>
      <c r="Q1724" s="10" t="s">
        <v>8325</v>
      </c>
      <c r="R1724" s="9" t="s">
        <v>8347</v>
      </c>
      <c r="S1724" s="12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6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7.0000000000000009</v>
      </c>
      <c r="P1725">
        <f t="shared" si="131"/>
        <v>216.67</v>
      </c>
      <c r="Q1725" s="10" t="s">
        <v>8325</v>
      </c>
      <c r="R1725" s="9" t="s">
        <v>8347</v>
      </c>
      <c r="S1725" s="12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6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1</v>
      </c>
      <c r="P1726">
        <f t="shared" si="131"/>
        <v>8.75</v>
      </c>
      <c r="Q1726" s="10" t="s">
        <v>8325</v>
      </c>
      <c r="R1726" s="9" t="s">
        <v>8347</v>
      </c>
      <c r="S1726" s="12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6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10</v>
      </c>
      <c r="P1727">
        <f t="shared" si="131"/>
        <v>62.22</v>
      </c>
      <c r="Q1727" s="10" t="s">
        <v>8325</v>
      </c>
      <c r="R1727" s="9" t="s">
        <v>8347</v>
      </c>
      <c r="S1727" s="12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34</v>
      </c>
      <c r="P1728">
        <f t="shared" si="131"/>
        <v>137.25</v>
      </c>
      <c r="Q1728" s="10" t="s">
        <v>8325</v>
      </c>
      <c r="R1728" s="9" t="s">
        <v>8347</v>
      </c>
      <c r="S1728" s="12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6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0</v>
      </c>
      <c r="P1729">
        <f t="shared" si="131"/>
        <v>1</v>
      </c>
      <c r="Q1729" s="10" t="s">
        <v>8325</v>
      </c>
      <c r="R1729" s="9" t="s">
        <v>8347</v>
      </c>
      <c r="S1729" s="12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6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68</v>
      </c>
      <c r="P1730">
        <f t="shared" si="131"/>
        <v>122.14</v>
      </c>
      <c r="Q1730" s="10" t="s">
        <v>8325</v>
      </c>
      <c r="R1730" s="9" t="s">
        <v>8347</v>
      </c>
      <c r="S1730" s="12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6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5">ROUND(E:E/D:D,2)*100</f>
        <v>0</v>
      </c>
      <c r="P1731">
        <f t="shared" ref="P1731:P1794" si="136">IF(L:L=0,0,ROUND(E:E/$L:$L,2))</f>
        <v>0</v>
      </c>
      <c r="Q1731" s="10" t="s">
        <v>8325</v>
      </c>
      <c r="R1731" s="9" t="s">
        <v>8347</v>
      </c>
      <c r="S1731" s="12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6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>
        <f t="shared" si="136"/>
        <v>0</v>
      </c>
      <c r="Q1732" s="10" t="s">
        <v>8325</v>
      </c>
      <c r="R1732" s="9" t="s">
        <v>8347</v>
      </c>
      <c r="S1732" s="12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>
        <f t="shared" si="136"/>
        <v>0</v>
      </c>
      <c r="Q1733" s="10" t="s">
        <v>8325</v>
      </c>
      <c r="R1733" s="9" t="s">
        <v>8347</v>
      </c>
      <c r="S1733" s="12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6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>
        <f t="shared" si="136"/>
        <v>0</v>
      </c>
      <c r="Q1734" s="10" t="s">
        <v>8325</v>
      </c>
      <c r="R1734" s="9" t="s">
        <v>8347</v>
      </c>
      <c r="S1734" s="12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6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>
        <f t="shared" si="136"/>
        <v>0</v>
      </c>
      <c r="Q1735" s="10" t="s">
        <v>8325</v>
      </c>
      <c r="R1735" s="9" t="s">
        <v>8347</v>
      </c>
      <c r="S1735" s="12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6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0</v>
      </c>
      <c r="P1736">
        <f t="shared" si="136"/>
        <v>1</v>
      </c>
      <c r="Q1736" s="10" t="s">
        <v>8325</v>
      </c>
      <c r="R1736" s="9" t="s">
        <v>8347</v>
      </c>
      <c r="S1736" s="12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6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11</v>
      </c>
      <c r="P1737">
        <f t="shared" si="136"/>
        <v>55</v>
      </c>
      <c r="Q1737" s="10" t="s">
        <v>8325</v>
      </c>
      <c r="R1737" s="9" t="s">
        <v>8347</v>
      </c>
      <c r="S1737" s="12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1</v>
      </c>
      <c r="P1738">
        <f t="shared" si="136"/>
        <v>22</v>
      </c>
      <c r="Q1738" s="10" t="s">
        <v>8325</v>
      </c>
      <c r="R1738" s="9" t="s">
        <v>8347</v>
      </c>
      <c r="S1738" s="12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6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21</v>
      </c>
      <c r="P1739">
        <f t="shared" si="136"/>
        <v>56.67</v>
      </c>
      <c r="Q1739" s="10" t="s">
        <v>8325</v>
      </c>
      <c r="R1739" s="9" t="s">
        <v>8347</v>
      </c>
      <c r="S1739" s="12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0</v>
      </c>
      <c r="P1740">
        <f t="shared" si="136"/>
        <v>20</v>
      </c>
      <c r="Q1740" s="10" t="s">
        <v>8325</v>
      </c>
      <c r="R1740" s="9" t="s">
        <v>8347</v>
      </c>
      <c r="S1740" s="12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6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0</v>
      </c>
      <c r="P1741">
        <f t="shared" si="136"/>
        <v>1</v>
      </c>
      <c r="Q1741" s="10" t="s">
        <v>8325</v>
      </c>
      <c r="R1741" s="9" t="s">
        <v>8347</v>
      </c>
      <c r="S1741" s="12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6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>
        <f t="shared" si="136"/>
        <v>0</v>
      </c>
      <c r="Q1742" s="10" t="s">
        <v>8325</v>
      </c>
      <c r="R1742" s="9" t="s">
        <v>8347</v>
      </c>
      <c r="S1742" s="12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111.00000000000001</v>
      </c>
      <c r="P1743">
        <f t="shared" si="136"/>
        <v>25.58</v>
      </c>
      <c r="Q1743" s="10" t="s">
        <v>8338</v>
      </c>
      <c r="R1743" s="9" t="s">
        <v>8339</v>
      </c>
      <c r="S1743" s="12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6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109.00000000000001</v>
      </c>
      <c r="P1744">
        <f t="shared" si="136"/>
        <v>63.97</v>
      </c>
      <c r="Q1744" s="10" t="s">
        <v>8338</v>
      </c>
      <c r="R1744" s="9" t="s">
        <v>8339</v>
      </c>
      <c r="S1744" s="12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6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100</v>
      </c>
      <c r="P1745">
        <f t="shared" si="136"/>
        <v>89.93</v>
      </c>
      <c r="Q1745" s="10" t="s">
        <v>8338</v>
      </c>
      <c r="R1745" s="9" t="s">
        <v>8339</v>
      </c>
      <c r="S1745" s="12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6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118</v>
      </c>
      <c r="P1746">
        <f t="shared" si="136"/>
        <v>93.07</v>
      </c>
      <c r="Q1746" s="10" t="s">
        <v>8338</v>
      </c>
      <c r="R1746" s="9" t="s">
        <v>8339</v>
      </c>
      <c r="S1746" s="12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6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113.99999999999999</v>
      </c>
      <c r="P1747">
        <f t="shared" si="136"/>
        <v>89.67</v>
      </c>
      <c r="Q1747" s="10" t="s">
        <v>8338</v>
      </c>
      <c r="R1747" s="9" t="s">
        <v>8339</v>
      </c>
      <c r="S1747" s="12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6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148</v>
      </c>
      <c r="P1748">
        <f t="shared" si="136"/>
        <v>207.62</v>
      </c>
      <c r="Q1748" s="10" t="s">
        <v>8338</v>
      </c>
      <c r="R1748" s="9" t="s">
        <v>8339</v>
      </c>
      <c r="S1748" s="12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6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105</v>
      </c>
      <c r="P1749">
        <f t="shared" si="136"/>
        <v>59.41</v>
      </c>
      <c r="Q1749" s="10" t="s">
        <v>8338</v>
      </c>
      <c r="R1749" s="9" t="s">
        <v>8339</v>
      </c>
      <c r="S1749" s="12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130</v>
      </c>
      <c r="P1750">
        <f t="shared" si="136"/>
        <v>358.97</v>
      </c>
      <c r="Q1750" s="10" t="s">
        <v>8338</v>
      </c>
      <c r="R1750" s="9" t="s">
        <v>8339</v>
      </c>
      <c r="S1750" s="12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123</v>
      </c>
      <c r="P1751">
        <f t="shared" si="136"/>
        <v>94.74</v>
      </c>
      <c r="Q1751" s="10" t="s">
        <v>8338</v>
      </c>
      <c r="R1751" s="9" t="s">
        <v>8339</v>
      </c>
      <c r="S1751" s="12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6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202</v>
      </c>
      <c r="P1752">
        <f t="shared" si="136"/>
        <v>80.650000000000006</v>
      </c>
      <c r="Q1752" s="10" t="s">
        <v>8338</v>
      </c>
      <c r="R1752" s="9" t="s">
        <v>8339</v>
      </c>
      <c r="S1752" s="12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103</v>
      </c>
      <c r="P1753">
        <f t="shared" si="136"/>
        <v>168.69</v>
      </c>
      <c r="Q1753" s="10" t="s">
        <v>8338</v>
      </c>
      <c r="R1753" s="9" t="s">
        <v>8339</v>
      </c>
      <c r="S1753" s="12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260</v>
      </c>
      <c r="P1754">
        <f t="shared" si="136"/>
        <v>34.69</v>
      </c>
      <c r="Q1754" s="10" t="s">
        <v>8338</v>
      </c>
      <c r="R1754" s="9" t="s">
        <v>8339</v>
      </c>
      <c r="S1754" s="12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6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108</v>
      </c>
      <c r="P1755">
        <f t="shared" si="136"/>
        <v>462.86</v>
      </c>
      <c r="Q1755" s="10" t="s">
        <v>8338</v>
      </c>
      <c r="R1755" s="9" t="s">
        <v>8339</v>
      </c>
      <c r="S1755" s="12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6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111.00000000000001</v>
      </c>
      <c r="P1756">
        <f t="shared" si="136"/>
        <v>104.39</v>
      </c>
      <c r="Q1756" s="10" t="s">
        <v>8338</v>
      </c>
      <c r="R1756" s="9" t="s">
        <v>8339</v>
      </c>
      <c r="S1756" s="12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6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120</v>
      </c>
      <c r="P1757">
        <f t="shared" si="136"/>
        <v>7.5</v>
      </c>
      <c r="Q1757" s="10" t="s">
        <v>8338</v>
      </c>
      <c r="R1757" s="9" t="s">
        <v>8339</v>
      </c>
      <c r="S1757" s="12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6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103</v>
      </c>
      <c r="P1758">
        <f t="shared" si="136"/>
        <v>47.13</v>
      </c>
      <c r="Q1758" s="10" t="s">
        <v>8338</v>
      </c>
      <c r="R1758" s="9" t="s">
        <v>8339</v>
      </c>
      <c r="S1758" s="12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115.99999999999999</v>
      </c>
      <c r="P1759">
        <f t="shared" si="136"/>
        <v>414.29</v>
      </c>
      <c r="Q1759" s="10" t="s">
        <v>8338</v>
      </c>
      <c r="R1759" s="9" t="s">
        <v>8339</v>
      </c>
      <c r="S1759" s="12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6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114.99999999999999</v>
      </c>
      <c r="P1760">
        <f t="shared" si="136"/>
        <v>42.48</v>
      </c>
      <c r="Q1760" s="10" t="s">
        <v>8338</v>
      </c>
      <c r="R1760" s="9" t="s">
        <v>8339</v>
      </c>
      <c r="S1760" s="12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107</v>
      </c>
      <c r="P1761">
        <f t="shared" si="136"/>
        <v>108.78</v>
      </c>
      <c r="Q1761" s="10" t="s">
        <v>8338</v>
      </c>
      <c r="R1761" s="9" t="s">
        <v>8339</v>
      </c>
      <c r="S1761" s="12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6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165</v>
      </c>
      <c r="P1762">
        <f t="shared" si="136"/>
        <v>81.099999999999994</v>
      </c>
      <c r="Q1762" s="10" t="s">
        <v>8338</v>
      </c>
      <c r="R1762" s="9" t="s">
        <v>8339</v>
      </c>
      <c r="S1762" s="12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155</v>
      </c>
      <c r="P1763">
        <f t="shared" si="136"/>
        <v>51.67</v>
      </c>
      <c r="Q1763" s="10" t="s">
        <v>8338</v>
      </c>
      <c r="R1763" s="9" t="s">
        <v>8339</v>
      </c>
      <c r="S1763" s="12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885</v>
      </c>
      <c r="P1764">
        <f t="shared" si="136"/>
        <v>35.4</v>
      </c>
      <c r="Q1764" s="10" t="s">
        <v>8338</v>
      </c>
      <c r="R1764" s="9" t="s">
        <v>8339</v>
      </c>
      <c r="S1764" s="12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6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102</v>
      </c>
      <c r="P1765">
        <f t="shared" si="136"/>
        <v>103.64</v>
      </c>
      <c r="Q1765" s="10" t="s">
        <v>8338</v>
      </c>
      <c r="R1765" s="9" t="s">
        <v>8339</v>
      </c>
      <c r="S1765" s="12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6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20</v>
      </c>
      <c r="P1766">
        <f t="shared" si="136"/>
        <v>55.28</v>
      </c>
      <c r="Q1766" s="10" t="s">
        <v>8338</v>
      </c>
      <c r="R1766" s="9" t="s">
        <v>8339</v>
      </c>
      <c r="S1766" s="12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6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59</v>
      </c>
      <c r="P1767">
        <f t="shared" si="136"/>
        <v>72.17</v>
      </c>
      <c r="Q1767" s="10" t="s">
        <v>8338</v>
      </c>
      <c r="R1767" s="9" t="s">
        <v>8339</v>
      </c>
      <c r="S1767" s="12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>
        <f t="shared" si="136"/>
        <v>0</v>
      </c>
      <c r="Q1768" s="10" t="s">
        <v>8338</v>
      </c>
      <c r="R1768" s="9" t="s">
        <v>8339</v>
      </c>
      <c r="S1768" s="12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46</v>
      </c>
      <c r="P1769">
        <f t="shared" si="136"/>
        <v>58.62</v>
      </c>
      <c r="Q1769" s="10" t="s">
        <v>8338</v>
      </c>
      <c r="R1769" s="9" t="s">
        <v>8339</v>
      </c>
      <c r="S1769" s="12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6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4</v>
      </c>
      <c r="P1770">
        <f t="shared" si="136"/>
        <v>12.47</v>
      </c>
      <c r="Q1770" s="10" t="s">
        <v>8338</v>
      </c>
      <c r="R1770" s="9" t="s">
        <v>8339</v>
      </c>
      <c r="S1770" s="12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6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3</v>
      </c>
      <c r="P1771">
        <f t="shared" si="136"/>
        <v>49.14</v>
      </c>
      <c r="Q1771" s="10" t="s">
        <v>8338</v>
      </c>
      <c r="R1771" s="9" t="s">
        <v>8339</v>
      </c>
      <c r="S1771" s="12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6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56.999999999999993</v>
      </c>
      <c r="P1772">
        <f t="shared" si="136"/>
        <v>150.5</v>
      </c>
      <c r="Q1772" s="10" t="s">
        <v>8338</v>
      </c>
      <c r="R1772" s="9" t="s">
        <v>8339</v>
      </c>
      <c r="S1772" s="12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6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21</v>
      </c>
      <c r="P1773">
        <f t="shared" si="136"/>
        <v>35.799999999999997</v>
      </c>
      <c r="Q1773" s="10" t="s">
        <v>8338</v>
      </c>
      <c r="R1773" s="9" t="s">
        <v>8339</v>
      </c>
      <c r="S1773" s="12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16</v>
      </c>
      <c r="P1774">
        <f t="shared" si="136"/>
        <v>45.16</v>
      </c>
      <c r="Q1774" s="10" t="s">
        <v>8338</v>
      </c>
      <c r="R1774" s="9" t="s">
        <v>8339</v>
      </c>
      <c r="S1774" s="12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6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</v>
      </c>
      <c r="P1775">
        <f t="shared" si="136"/>
        <v>98.79</v>
      </c>
      <c r="Q1775" s="10" t="s">
        <v>8338</v>
      </c>
      <c r="R1775" s="9" t="s">
        <v>8339</v>
      </c>
      <c r="S1775" s="12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6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46</v>
      </c>
      <c r="P1776">
        <f t="shared" si="136"/>
        <v>88.31</v>
      </c>
      <c r="Q1776" s="10" t="s">
        <v>8338</v>
      </c>
      <c r="R1776" s="9" t="s">
        <v>8339</v>
      </c>
      <c r="S1776" s="12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6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65</v>
      </c>
      <c r="P1777">
        <f t="shared" si="136"/>
        <v>170.63</v>
      </c>
      <c r="Q1777" s="10" t="s">
        <v>8338</v>
      </c>
      <c r="R1777" s="9" t="s">
        <v>8339</v>
      </c>
      <c r="S1777" s="12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6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7.0000000000000009</v>
      </c>
      <c r="P1778">
        <f t="shared" si="136"/>
        <v>83.75</v>
      </c>
      <c r="Q1778" s="10" t="s">
        <v>8338</v>
      </c>
      <c r="R1778" s="9" t="s">
        <v>8339</v>
      </c>
      <c r="S1778" s="12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6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14.000000000000002</v>
      </c>
      <c r="P1779">
        <f t="shared" si="136"/>
        <v>65.099999999999994</v>
      </c>
      <c r="Q1779" s="10" t="s">
        <v>8338</v>
      </c>
      <c r="R1779" s="9" t="s">
        <v>8339</v>
      </c>
      <c r="S1779" s="12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6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2</v>
      </c>
      <c r="P1780">
        <f t="shared" si="136"/>
        <v>66.33</v>
      </c>
      <c r="Q1780" s="10" t="s">
        <v>8338</v>
      </c>
      <c r="R1780" s="9" t="s">
        <v>8339</v>
      </c>
      <c r="S1780" s="12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6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36</v>
      </c>
      <c r="P1781">
        <f t="shared" si="136"/>
        <v>104.89</v>
      </c>
      <c r="Q1781" s="10" t="s">
        <v>8338</v>
      </c>
      <c r="R1781" s="9" t="s">
        <v>8339</v>
      </c>
      <c r="S1781" s="12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6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40</v>
      </c>
      <c r="P1782">
        <f t="shared" si="136"/>
        <v>78.44</v>
      </c>
      <c r="Q1782" s="10" t="s">
        <v>8338</v>
      </c>
      <c r="R1782" s="9" t="s">
        <v>8339</v>
      </c>
      <c r="S1782" s="12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6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26</v>
      </c>
      <c r="P1783">
        <f t="shared" si="136"/>
        <v>59.04</v>
      </c>
      <c r="Q1783" s="10" t="s">
        <v>8338</v>
      </c>
      <c r="R1783" s="9" t="s">
        <v>8339</v>
      </c>
      <c r="S1783" s="12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6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15</v>
      </c>
      <c r="P1784">
        <f t="shared" si="136"/>
        <v>71.34</v>
      </c>
      <c r="Q1784" s="10" t="s">
        <v>8338</v>
      </c>
      <c r="R1784" s="9" t="s">
        <v>8339</v>
      </c>
      <c r="S1784" s="12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6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24</v>
      </c>
      <c r="P1785">
        <f t="shared" si="136"/>
        <v>51.23</v>
      </c>
      <c r="Q1785" s="10" t="s">
        <v>8338</v>
      </c>
      <c r="R1785" s="9" t="s">
        <v>8339</v>
      </c>
      <c r="S1785" s="12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6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40</v>
      </c>
      <c r="P1786">
        <f t="shared" si="136"/>
        <v>60.24</v>
      </c>
      <c r="Q1786" s="10" t="s">
        <v>8338</v>
      </c>
      <c r="R1786" s="9" t="s">
        <v>8339</v>
      </c>
      <c r="S1786" s="12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6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20</v>
      </c>
      <c r="P1787">
        <f t="shared" si="136"/>
        <v>44.94</v>
      </c>
      <c r="Q1787" s="10" t="s">
        <v>8338</v>
      </c>
      <c r="R1787" s="9" t="s">
        <v>8339</v>
      </c>
      <c r="S1787" s="12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6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48</v>
      </c>
      <c r="P1788">
        <f t="shared" si="136"/>
        <v>31.21</v>
      </c>
      <c r="Q1788" s="10" t="s">
        <v>8338</v>
      </c>
      <c r="R1788" s="9" t="s">
        <v>8339</v>
      </c>
      <c r="S1788" s="12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3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15</v>
      </c>
      <c r="P1789">
        <f t="shared" si="136"/>
        <v>63.88</v>
      </c>
      <c r="Q1789" s="10" t="s">
        <v>8338</v>
      </c>
      <c r="R1789" s="9" t="s">
        <v>8339</v>
      </c>
      <c r="S1789" s="12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3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</v>
      </c>
      <c r="P1790">
        <f t="shared" si="136"/>
        <v>19</v>
      </c>
      <c r="Q1790" s="10" t="s">
        <v>8338</v>
      </c>
      <c r="R1790" s="9" t="s">
        <v>8339</v>
      </c>
      <c r="S1790" s="12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6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1</v>
      </c>
      <c r="P1791">
        <f t="shared" si="136"/>
        <v>10</v>
      </c>
      <c r="Q1791" s="10" t="s">
        <v>8338</v>
      </c>
      <c r="R1791" s="9" t="s">
        <v>8339</v>
      </c>
      <c r="S1791" s="12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6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5</v>
      </c>
      <c r="P1792">
        <f t="shared" si="136"/>
        <v>109.07</v>
      </c>
      <c r="Q1792" s="10" t="s">
        <v>8338</v>
      </c>
      <c r="R1792" s="9" t="s">
        <v>8339</v>
      </c>
      <c r="S1792" s="12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4</v>
      </c>
      <c r="P1793">
        <f t="shared" si="136"/>
        <v>26.75</v>
      </c>
      <c r="Q1793" s="10" t="s">
        <v>8338</v>
      </c>
      <c r="R1793" s="9" t="s">
        <v>8339</v>
      </c>
      <c r="S1793" s="12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5"/>
        <v>61</v>
      </c>
      <c r="P1794">
        <f t="shared" si="136"/>
        <v>109.94</v>
      </c>
      <c r="Q1794" s="10" t="s">
        <v>8338</v>
      </c>
      <c r="R1794" s="9" t="s">
        <v>8339</v>
      </c>
      <c r="S1794" s="12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6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0">ROUND(E:E/D:D,2)*100</f>
        <v>1</v>
      </c>
      <c r="P1795">
        <f t="shared" ref="P1795:P1858" si="141">IF(L:L=0,0,ROUND(E:E/$L:$L,2))</f>
        <v>20</v>
      </c>
      <c r="Q1795" s="10" t="s">
        <v>8338</v>
      </c>
      <c r="R1795" s="9" t="s">
        <v>8339</v>
      </c>
      <c r="S1795" s="12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6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11</v>
      </c>
      <c r="P1796">
        <f t="shared" si="141"/>
        <v>55.39</v>
      </c>
      <c r="Q1796" s="10" t="s">
        <v>8338</v>
      </c>
      <c r="R1796" s="9" t="s">
        <v>8339</v>
      </c>
      <c r="S1796" s="12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6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39</v>
      </c>
      <c r="P1797">
        <f t="shared" si="141"/>
        <v>133.9</v>
      </c>
      <c r="Q1797" s="10" t="s">
        <v>8338</v>
      </c>
      <c r="R1797" s="9" t="s">
        <v>8339</v>
      </c>
      <c r="S1797" s="12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6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22</v>
      </c>
      <c r="P1798">
        <f t="shared" si="141"/>
        <v>48.72</v>
      </c>
      <c r="Q1798" s="10" t="s">
        <v>8338</v>
      </c>
      <c r="R1798" s="9" t="s">
        <v>8339</v>
      </c>
      <c r="S1798" s="12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6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68</v>
      </c>
      <c r="P1799">
        <f t="shared" si="141"/>
        <v>48.25</v>
      </c>
      <c r="Q1799" s="10" t="s">
        <v>8338</v>
      </c>
      <c r="R1799" s="9" t="s">
        <v>8339</v>
      </c>
      <c r="S1799" s="12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6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14.000000000000002</v>
      </c>
      <c r="P1800">
        <f t="shared" si="141"/>
        <v>58.97</v>
      </c>
      <c r="Q1800" s="10" t="s">
        <v>8338</v>
      </c>
      <c r="R1800" s="9" t="s">
        <v>8339</v>
      </c>
      <c r="S1800" s="12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2</v>
      </c>
      <c r="P1801">
        <f t="shared" si="141"/>
        <v>11.64</v>
      </c>
      <c r="Q1801" s="10" t="s">
        <v>8338</v>
      </c>
      <c r="R1801" s="9" t="s">
        <v>8339</v>
      </c>
      <c r="S1801" s="12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6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20</v>
      </c>
      <c r="P1802">
        <f t="shared" si="141"/>
        <v>83.72</v>
      </c>
      <c r="Q1802" s="10" t="s">
        <v>8338</v>
      </c>
      <c r="R1802" s="9" t="s">
        <v>8339</v>
      </c>
      <c r="S1802" s="12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6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14.000000000000002</v>
      </c>
      <c r="P1803">
        <f t="shared" si="141"/>
        <v>63.65</v>
      </c>
      <c r="Q1803" s="10" t="s">
        <v>8338</v>
      </c>
      <c r="R1803" s="9" t="s">
        <v>8339</v>
      </c>
      <c r="S1803" s="12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48</v>
      </c>
      <c r="P1804">
        <f t="shared" si="141"/>
        <v>94.28</v>
      </c>
      <c r="Q1804" s="10" t="s">
        <v>8338</v>
      </c>
      <c r="R1804" s="9" t="s">
        <v>8339</v>
      </c>
      <c r="S1804" s="12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6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31</v>
      </c>
      <c r="P1805">
        <f t="shared" si="141"/>
        <v>71.87</v>
      </c>
      <c r="Q1805" s="10" t="s">
        <v>8338</v>
      </c>
      <c r="R1805" s="9" t="s">
        <v>8339</v>
      </c>
      <c r="S1805" s="12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6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35</v>
      </c>
      <c r="P1806">
        <f t="shared" si="141"/>
        <v>104.85</v>
      </c>
      <c r="Q1806" s="10" t="s">
        <v>8338</v>
      </c>
      <c r="R1806" s="9" t="s">
        <v>8339</v>
      </c>
      <c r="S1806" s="12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6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36</v>
      </c>
      <c r="P1807">
        <f t="shared" si="141"/>
        <v>67.14</v>
      </c>
      <c r="Q1807" s="10" t="s">
        <v>8338</v>
      </c>
      <c r="R1807" s="9" t="s">
        <v>8339</v>
      </c>
      <c r="S1807" s="12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6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3</v>
      </c>
      <c r="P1808">
        <f t="shared" si="141"/>
        <v>73.88</v>
      </c>
      <c r="Q1808" s="10" t="s">
        <v>8338</v>
      </c>
      <c r="R1808" s="9" t="s">
        <v>8339</v>
      </c>
      <c r="S1808" s="12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11</v>
      </c>
      <c r="P1809">
        <f t="shared" si="141"/>
        <v>69.13</v>
      </c>
      <c r="Q1809" s="10" t="s">
        <v>8338</v>
      </c>
      <c r="R1809" s="9" t="s">
        <v>8339</v>
      </c>
      <c r="S1809" s="12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6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41</v>
      </c>
      <c r="P1810">
        <f t="shared" si="141"/>
        <v>120.77</v>
      </c>
      <c r="Q1810" s="10" t="s">
        <v>8338</v>
      </c>
      <c r="R1810" s="9" t="s">
        <v>8339</v>
      </c>
      <c r="S1810" s="12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6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11</v>
      </c>
      <c r="P1811">
        <f t="shared" si="141"/>
        <v>42.22</v>
      </c>
      <c r="Q1811" s="10" t="s">
        <v>8338</v>
      </c>
      <c r="R1811" s="9" t="s">
        <v>8339</v>
      </c>
      <c r="S1811" s="12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3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</v>
      </c>
      <c r="P1812">
        <f t="shared" si="141"/>
        <v>7.5</v>
      </c>
      <c r="Q1812" s="10" t="s">
        <v>8338</v>
      </c>
      <c r="R1812" s="9" t="s">
        <v>8339</v>
      </c>
      <c r="S1812" s="12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0</v>
      </c>
      <c r="P1813">
        <f t="shared" si="141"/>
        <v>1.54</v>
      </c>
      <c r="Q1813" s="10" t="s">
        <v>8338</v>
      </c>
      <c r="R1813" s="9" t="s">
        <v>8339</v>
      </c>
      <c r="S1813" s="12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6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13</v>
      </c>
      <c r="P1814">
        <f t="shared" si="141"/>
        <v>37.61</v>
      </c>
      <c r="Q1814" s="10" t="s">
        <v>8338</v>
      </c>
      <c r="R1814" s="9" t="s">
        <v>8339</v>
      </c>
      <c r="S1814" s="12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3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>
        <f t="shared" si="141"/>
        <v>0</v>
      </c>
      <c r="Q1815" s="10" t="s">
        <v>8338</v>
      </c>
      <c r="R1815" s="9" t="s">
        <v>8339</v>
      </c>
      <c r="S1815" s="12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6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49</v>
      </c>
      <c r="P1816">
        <f t="shared" si="141"/>
        <v>42.16</v>
      </c>
      <c r="Q1816" s="10" t="s">
        <v>8338</v>
      </c>
      <c r="R1816" s="9" t="s">
        <v>8339</v>
      </c>
      <c r="S1816" s="12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6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>
        <f t="shared" si="141"/>
        <v>0</v>
      </c>
      <c r="Q1817" s="10" t="s">
        <v>8338</v>
      </c>
      <c r="R1817" s="9" t="s">
        <v>8339</v>
      </c>
      <c r="S1817" s="12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6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</v>
      </c>
      <c r="P1818">
        <f t="shared" si="141"/>
        <v>84.83</v>
      </c>
      <c r="Q1818" s="10" t="s">
        <v>8338</v>
      </c>
      <c r="R1818" s="9" t="s">
        <v>8339</v>
      </c>
      <c r="S1818" s="12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52</v>
      </c>
      <c r="P1819">
        <f t="shared" si="141"/>
        <v>94.19</v>
      </c>
      <c r="Q1819" s="10" t="s">
        <v>8338</v>
      </c>
      <c r="R1819" s="9" t="s">
        <v>8339</v>
      </c>
      <c r="S1819" s="12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>
        <f t="shared" si="141"/>
        <v>0</v>
      </c>
      <c r="Q1820" s="10" t="s">
        <v>8338</v>
      </c>
      <c r="R1820" s="9" t="s">
        <v>8339</v>
      </c>
      <c r="S1820" s="12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6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</v>
      </c>
      <c r="P1821">
        <f t="shared" si="141"/>
        <v>6.25</v>
      </c>
      <c r="Q1821" s="10" t="s">
        <v>8338</v>
      </c>
      <c r="R1821" s="9" t="s">
        <v>8339</v>
      </c>
      <c r="S1821" s="12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6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7.0000000000000009</v>
      </c>
      <c r="P1822">
        <f t="shared" si="141"/>
        <v>213.38</v>
      </c>
      <c r="Q1822" s="10" t="s">
        <v>8338</v>
      </c>
      <c r="R1822" s="9" t="s">
        <v>8339</v>
      </c>
      <c r="S1822" s="12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6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135</v>
      </c>
      <c r="P1823">
        <f t="shared" si="141"/>
        <v>59.16</v>
      </c>
      <c r="Q1823" s="10" t="s">
        <v>8325</v>
      </c>
      <c r="R1823" s="9" t="s">
        <v>8326</v>
      </c>
      <c r="S1823" s="12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100</v>
      </c>
      <c r="P1824">
        <f t="shared" si="141"/>
        <v>27.27</v>
      </c>
      <c r="Q1824" s="10" t="s">
        <v>8325</v>
      </c>
      <c r="R1824" s="9" t="s">
        <v>8326</v>
      </c>
      <c r="S1824" s="12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6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115.99999999999999</v>
      </c>
      <c r="P1825">
        <f t="shared" si="141"/>
        <v>24.58</v>
      </c>
      <c r="Q1825" s="10" t="s">
        <v>8325</v>
      </c>
      <c r="R1825" s="9" t="s">
        <v>8326</v>
      </c>
      <c r="S1825" s="12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100</v>
      </c>
      <c r="P1826">
        <f t="shared" si="141"/>
        <v>75.05</v>
      </c>
      <c r="Q1826" s="10" t="s">
        <v>8325</v>
      </c>
      <c r="R1826" s="9" t="s">
        <v>8326</v>
      </c>
      <c r="S1826" s="12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6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105</v>
      </c>
      <c r="P1827">
        <f t="shared" si="141"/>
        <v>42.02</v>
      </c>
      <c r="Q1827" s="10" t="s">
        <v>8325</v>
      </c>
      <c r="R1827" s="9" t="s">
        <v>8326</v>
      </c>
      <c r="S1827" s="12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101</v>
      </c>
      <c r="P1828">
        <f t="shared" si="141"/>
        <v>53.16</v>
      </c>
      <c r="Q1828" s="10" t="s">
        <v>8325</v>
      </c>
      <c r="R1828" s="9" t="s">
        <v>8326</v>
      </c>
      <c r="S1828" s="12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6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101</v>
      </c>
      <c r="P1829">
        <f t="shared" si="141"/>
        <v>83.89</v>
      </c>
      <c r="Q1829" s="10" t="s">
        <v>8325</v>
      </c>
      <c r="R1829" s="9" t="s">
        <v>8326</v>
      </c>
      <c r="S1829" s="12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6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100</v>
      </c>
      <c r="P1830">
        <f t="shared" si="141"/>
        <v>417.33</v>
      </c>
      <c r="Q1830" s="10" t="s">
        <v>8325</v>
      </c>
      <c r="R1830" s="9" t="s">
        <v>8326</v>
      </c>
      <c r="S1830" s="12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6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167</v>
      </c>
      <c r="P1831">
        <f t="shared" si="141"/>
        <v>75.77</v>
      </c>
      <c r="Q1831" s="10" t="s">
        <v>8325</v>
      </c>
      <c r="R1831" s="9" t="s">
        <v>8326</v>
      </c>
      <c r="S1831" s="12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6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102</v>
      </c>
      <c r="P1832">
        <f t="shared" si="141"/>
        <v>67.39</v>
      </c>
      <c r="Q1832" s="10" t="s">
        <v>8325</v>
      </c>
      <c r="R1832" s="9" t="s">
        <v>8326</v>
      </c>
      <c r="S1832" s="12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6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103</v>
      </c>
      <c r="P1833">
        <f t="shared" si="141"/>
        <v>73.569999999999993</v>
      </c>
      <c r="Q1833" s="10" t="s">
        <v>8325</v>
      </c>
      <c r="R1833" s="9" t="s">
        <v>8326</v>
      </c>
      <c r="S1833" s="12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6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143</v>
      </c>
      <c r="P1834">
        <f t="shared" si="141"/>
        <v>25</v>
      </c>
      <c r="Q1834" s="10" t="s">
        <v>8325</v>
      </c>
      <c r="R1834" s="9" t="s">
        <v>8326</v>
      </c>
      <c r="S1834" s="12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6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263</v>
      </c>
      <c r="P1835">
        <f t="shared" si="141"/>
        <v>42</v>
      </c>
      <c r="Q1835" s="10" t="s">
        <v>8325</v>
      </c>
      <c r="R1835" s="9" t="s">
        <v>8326</v>
      </c>
      <c r="S1835" s="12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18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118</v>
      </c>
      <c r="P1836">
        <f t="shared" si="141"/>
        <v>131.16999999999999</v>
      </c>
      <c r="Q1836" s="10" t="s">
        <v>8325</v>
      </c>
      <c r="R1836" s="9" t="s">
        <v>8326</v>
      </c>
      <c r="S1836" s="12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104</v>
      </c>
      <c r="P1837">
        <f t="shared" si="141"/>
        <v>47.27</v>
      </c>
      <c r="Q1837" s="10" t="s">
        <v>8325</v>
      </c>
      <c r="R1837" s="9" t="s">
        <v>8326</v>
      </c>
      <c r="S1837" s="12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200</v>
      </c>
      <c r="P1838">
        <f t="shared" si="141"/>
        <v>182.13</v>
      </c>
      <c r="Q1838" s="10" t="s">
        <v>8325</v>
      </c>
      <c r="R1838" s="9" t="s">
        <v>8326</v>
      </c>
      <c r="S1838" s="12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6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307</v>
      </c>
      <c r="P1839">
        <f t="shared" si="141"/>
        <v>61.37</v>
      </c>
      <c r="Q1839" s="10" t="s">
        <v>8325</v>
      </c>
      <c r="R1839" s="9" t="s">
        <v>8326</v>
      </c>
      <c r="S1839" s="12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6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100</v>
      </c>
      <c r="P1840">
        <f t="shared" si="141"/>
        <v>35.770000000000003</v>
      </c>
      <c r="Q1840" s="10" t="s">
        <v>8325</v>
      </c>
      <c r="R1840" s="9" t="s">
        <v>8326</v>
      </c>
      <c r="S1840" s="12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6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204.99999999999997</v>
      </c>
      <c r="P1841">
        <f t="shared" si="141"/>
        <v>45.62</v>
      </c>
      <c r="Q1841" s="10" t="s">
        <v>8325</v>
      </c>
      <c r="R1841" s="9" t="s">
        <v>8326</v>
      </c>
      <c r="S1841" s="12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6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109.00000000000001</v>
      </c>
      <c r="P1842">
        <f t="shared" si="141"/>
        <v>75.38</v>
      </c>
      <c r="Q1842" s="10" t="s">
        <v>8325</v>
      </c>
      <c r="R1842" s="9" t="s">
        <v>8326</v>
      </c>
      <c r="S1842" s="12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102</v>
      </c>
      <c r="P1843">
        <f t="shared" si="141"/>
        <v>50.88</v>
      </c>
      <c r="Q1843" s="10" t="s">
        <v>8325</v>
      </c>
      <c r="R1843" s="9" t="s">
        <v>8326</v>
      </c>
      <c r="S1843" s="12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6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125</v>
      </c>
      <c r="P1844">
        <f t="shared" si="141"/>
        <v>119.29</v>
      </c>
      <c r="Q1844" s="10" t="s">
        <v>8325</v>
      </c>
      <c r="R1844" s="9" t="s">
        <v>8326</v>
      </c>
      <c r="S1844" s="12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6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124</v>
      </c>
      <c r="P1845">
        <f t="shared" si="141"/>
        <v>92.54</v>
      </c>
      <c r="Q1845" s="10" t="s">
        <v>8325</v>
      </c>
      <c r="R1845" s="9" t="s">
        <v>8326</v>
      </c>
      <c r="S1845" s="12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6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101</v>
      </c>
      <c r="P1846">
        <f t="shared" si="141"/>
        <v>76.05</v>
      </c>
      <c r="Q1846" s="10" t="s">
        <v>8325</v>
      </c>
      <c r="R1846" s="9" t="s">
        <v>8326</v>
      </c>
      <c r="S1846" s="12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100</v>
      </c>
      <c r="P1847">
        <f t="shared" si="141"/>
        <v>52.63</v>
      </c>
      <c r="Q1847" s="10" t="s">
        <v>8325</v>
      </c>
      <c r="R1847" s="9" t="s">
        <v>8326</v>
      </c>
      <c r="S1847" s="12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6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138</v>
      </c>
      <c r="P1848">
        <f t="shared" si="141"/>
        <v>98.99</v>
      </c>
      <c r="Q1848" s="10" t="s">
        <v>8325</v>
      </c>
      <c r="R1848" s="9" t="s">
        <v>8326</v>
      </c>
      <c r="S1848" s="12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6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121</v>
      </c>
      <c r="P1849">
        <f t="shared" si="141"/>
        <v>79.53</v>
      </c>
      <c r="Q1849" s="10" t="s">
        <v>8325</v>
      </c>
      <c r="R1849" s="9" t="s">
        <v>8326</v>
      </c>
      <c r="S1849" s="12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6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107</v>
      </c>
      <c r="P1850">
        <f t="shared" si="141"/>
        <v>134.21</v>
      </c>
      <c r="Q1850" s="10" t="s">
        <v>8325</v>
      </c>
      <c r="R1850" s="9" t="s">
        <v>8326</v>
      </c>
      <c r="S1850" s="12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100</v>
      </c>
      <c r="P1851">
        <f t="shared" si="141"/>
        <v>37.630000000000003</v>
      </c>
      <c r="Q1851" s="10" t="s">
        <v>8325</v>
      </c>
      <c r="R1851" s="9" t="s">
        <v>8326</v>
      </c>
      <c r="S1851" s="12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6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102</v>
      </c>
      <c r="P1852">
        <f t="shared" si="141"/>
        <v>51.04</v>
      </c>
      <c r="Q1852" s="10" t="s">
        <v>8325</v>
      </c>
      <c r="R1852" s="9" t="s">
        <v>8326</v>
      </c>
      <c r="S1852" s="12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6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100</v>
      </c>
      <c r="P1853">
        <f t="shared" si="141"/>
        <v>50.04</v>
      </c>
      <c r="Q1853" s="10" t="s">
        <v>8325</v>
      </c>
      <c r="R1853" s="9" t="s">
        <v>8326</v>
      </c>
      <c r="S1853" s="12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6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117</v>
      </c>
      <c r="P1854">
        <f t="shared" si="141"/>
        <v>133.93</v>
      </c>
      <c r="Q1854" s="10" t="s">
        <v>8325</v>
      </c>
      <c r="R1854" s="9" t="s">
        <v>8326</v>
      </c>
      <c r="S1854" s="12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6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102</v>
      </c>
      <c r="P1855">
        <f t="shared" si="141"/>
        <v>58.21</v>
      </c>
      <c r="Q1855" s="10" t="s">
        <v>8325</v>
      </c>
      <c r="R1855" s="9" t="s">
        <v>8326</v>
      </c>
      <c r="S1855" s="12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6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102</v>
      </c>
      <c r="P1856">
        <f t="shared" si="141"/>
        <v>88.04</v>
      </c>
      <c r="Q1856" s="10" t="s">
        <v>8325</v>
      </c>
      <c r="R1856" s="9" t="s">
        <v>8326</v>
      </c>
      <c r="S1856" s="12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6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154</v>
      </c>
      <c r="P1857">
        <f t="shared" si="141"/>
        <v>70.58</v>
      </c>
      <c r="Q1857" s="10" t="s">
        <v>8325</v>
      </c>
      <c r="R1857" s="9" t="s">
        <v>8326</v>
      </c>
      <c r="S1857" s="12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6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0"/>
        <v>101</v>
      </c>
      <c r="P1858">
        <f t="shared" si="141"/>
        <v>53.29</v>
      </c>
      <c r="Q1858" s="10" t="s">
        <v>8325</v>
      </c>
      <c r="R1858" s="9" t="s">
        <v>8326</v>
      </c>
      <c r="S1858" s="12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6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5">ROUND(E:E/D:D,2)*100</f>
        <v>100</v>
      </c>
      <c r="P1859">
        <f t="shared" ref="P1859:P1922" si="146">IF(L:L=0,0,ROUND(E:E/$L:$L,2))</f>
        <v>136.36000000000001</v>
      </c>
      <c r="Q1859" s="10" t="s">
        <v>8325</v>
      </c>
      <c r="R1859" s="9" t="s">
        <v>8326</v>
      </c>
      <c r="S1859" s="12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6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109.00000000000001</v>
      </c>
      <c r="P1860">
        <f t="shared" si="146"/>
        <v>40.549999999999997</v>
      </c>
      <c r="Q1860" s="10" t="s">
        <v>8325</v>
      </c>
      <c r="R1860" s="9" t="s">
        <v>8326</v>
      </c>
      <c r="S1860" s="12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132</v>
      </c>
      <c r="P1861">
        <f t="shared" si="146"/>
        <v>70.63</v>
      </c>
      <c r="Q1861" s="10" t="s">
        <v>8325</v>
      </c>
      <c r="R1861" s="9" t="s">
        <v>8326</v>
      </c>
      <c r="S1861" s="12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6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133</v>
      </c>
      <c r="P1862">
        <f t="shared" si="146"/>
        <v>52.68</v>
      </c>
      <c r="Q1862" s="10" t="s">
        <v>8325</v>
      </c>
      <c r="R1862" s="9" t="s">
        <v>8326</v>
      </c>
      <c r="S1862" s="12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6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>
        <f t="shared" si="146"/>
        <v>0</v>
      </c>
      <c r="Q1863" s="10" t="s">
        <v>8333</v>
      </c>
      <c r="R1863" s="9" t="s">
        <v>8335</v>
      </c>
      <c r="S1863" s="12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6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</v>
      </c>
      <c r="P1864">
        <f t="shared" si="146"/>
        <v>90.94</v>
      </c>
      <c r="Q1864" s="10" t="s">
        <v>8333</v>
      </c>
      <c r="R1864" s="9" t="s">
        <v>8335</v>
      </c>
      <c r="S1864" s="12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6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0</v>
      </c>
      <c r="P1865">
        <f t="shared" si="146"/>
        <v>5</v>
      </c>
      <c r="Q1865" s="10" t="s">
        <v>8333</v>
      </c>
      <c r="R1865" s="9" t="s">
        <v>8335</v>
      </c>
      <c r="S1865" s="12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6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43</v>
      </c>
      <c r="P1866">
        <f t="shared" si="146"/>
        <v>58.08</v>
      </c>
      <c r="Q1866" s="10" t="s">
        <v>8333</v>
      </c>
      <c r="R1866" s="9" t="s">
        <v>8335</v>
      </c>
      <c r="S1866" s="12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6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0</v>
      </c>
      <c r="P1867">
        <f t="shared" si="146"/>
        <v>2</v>
      </c>
      <c r="Q1867" s="10" t="s">
        <v>8333</v>
      </c>
      <c r="R1867" s="9" t="s">
        <v>8335</v>
      </c>
      <c r="S1867" s="12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6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1</v>
      </c>
      <c r="P1868">
        <f t="shared" si="146"/>
        <v>62.5</v>
      </c>
      <c r="Q1868" s="10" t="s">
        <v>8333</v>
      </c>
      <c r="R1868" s="9" t="s">
        <v>8335</v>
      </c>
      <c r="S1868" s="12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6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0</v>
      </c>
      <c r="P1869">
        <f t="shared" si="146"/>
        <v>10</v>
      </c>
      <c r="Q1869" s="10" t="s">
        <v>8333</v>
      </c>
      <c r="R1869" s="9" t="s">
        <v>8335</v>
      </c>
      <c r="S1869" s="12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6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5</v>
      </c>
      <c r="P1870">
        <f t="shared" si="146"/>
        <v>71.59</v>
      </c>
      <c r="Q1870" s="10" t="s">
        <v>8333</v>
      </c>
      <c r="R1870" s="9" t="s">
        <v>8335</v>
      </c>
      <c r="S1870" s="12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6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>
        <f t="shared" si="146"/>
        <v>0</v>
      </c>
      <c r="Q1871" s="10" t="s">
        <v>8333</v>
      </c>
      <c r="R1871" s="9" t="s">
        <v>8335</v>
      </c>
      <c r="S1871" s="12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6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10</v>
      </c>
      <c r="P1872">
        <f t="shared" si="146"/>
        <v>32.82</v>
      </c>
      <c r="Q1872" s="10" t="s">
        <v>8333</v>
      </c>
      <c r="R1872" s="9" t="s">
        <v>8335</v>
      </c>
      <c r="S1872" s="12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6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72</v>
      </c>
      <c r="P1873">
        <f t="shared" si="146"/>
        <v>49.12</v>
      </c>
      <c r="Q1873" s="10" t="s">
        <v>8333</v>
      </c>
      <c r="R1873" s="9" t="s">
        <v>8335</v>
      </c>
      <c r="S1873" s="12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6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</v>
      </c>
      <c r="P1874">
        <f t="shared" si="146"/>
        <v>16.309999999999999</v>
      </c>
      <c r="Q1874" s="10" t="s">
        <v>8333</v>
      </c>
      <c r="R1874" s="9" t="s">
        <v>8335</v>
      </c>
      <c r="S1874" s="12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6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0</v>
      </c>
      <c r="P1875">
        <f t="shared" si="146"/>
        <v>18</v>
      </c>
      <c r="Q1875" s="10" t="s">
        <v>8333</v>
      </c>
      <c r="R1875" s="9" t="s">
        <v>8335</v>
      </c>
      <c r="S1875" s="12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6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0</v>
      </c>
      <c r="P1876">
        <f t="shared" si="146"/>
        <v>13</v>
      </c>
      <c r="Q1876" s="10" t="s">
        <v>8333</v>
      </c>
      <c r="R1876" s="9" t="s">
        <v>8335</v>
      </c>
      <c r="S1876" s="12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1</v>
      </c>
      <c r="P1877">
        <f t="shared" si="146"/>
        <v>17</v>
      </c>
      <c r="Q1877" s="10" t="s">
        <v>8333</v>
      </c>
      <c r="R1877" s="9" t="s">
        <v>8335</v>
      </c>
      <c r="S1877" s="12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6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>
        <f t="shared" si="146"/>
        <v>0</v>
      </c>
      <c r="Q1878" s="10" t="s">
        <v>8333</v>
      </c>
      <c r="R1878" s="9" t="s">
        <v>8335</v>
      </c>
      <c r="S1878" s="12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>
        <f t="shared" si="146"/>
        <v>0</v>
      </c>
      <c r="Q1879" s="10" t="s">
        <v>8333</v>
      </c>
      <c r="R1879" s="9" t="s">
        <v>8335</v>
      </c>
      <c r="S1879" s="12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6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>
        <f t="shared" si="146"/>
        <v>0</v>
      </c>
      <c r="Q1880" s="10" t="s">
        <v>8333</v>
      </c>
      <c r="R1880" s="9" t="s">
        <v>8335</v>
      </c>
      <c r="S1880" s="12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6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0</v>
      </c>
      <c r="P1881">
        <f t="shared" si="146"/>
        <v>3</v>
      </c>
      <c r="Q1881" s="10" t="s">
        <v>8333</v>
      </c>
      <c r="R1881" s="9" t="s">
        <v>8335</v>
      </c>
      <c r="S1881" s="12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20</v>
      </c>
      <c r="P1882">
        <f t="shared" si="146"/>
        <v>41.83</v>
      </c>
      <c r="Q1882" s="10" t="s">
        <v>8333</v>
      </c>
      <c r="R1882" s="9" t="s">
        <v>8335</v>
      </c>
      <c r="S1882" s="12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6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173</v>
      </c>
      <c r="P1883">
        <f t="shared" si="146"/>
        <v>49.34</v>
      </c>
      <c r="Q1883" s="10" t="s">
        <v>8325</v>
      </c>
      <c r="R1883" s="9" t="s">
        <v>8329</v>
      </c>
      <c r="S1883" s="12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6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101</v>
      </c>
      <c r="P1884">
        <f t="shared" si="146"/>
        <v>41.73</v>
      </c>
      <c r="Q1884" s="10" t="s">
        <v>8325</v>
      </c>
      <c r="R1884" s="9" t="s">
        <v>8329</v>
      </c>
      <c r="S1884" s="12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6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105</v>
      </c>
      <c r="P1885">
        <f t="shared" si="146"/>
        <v>32.72</v>
      </c>
      <c r="Q1885" s="10" t="s">
        <v>8325</v>
      </c>
      <c r="R1885" s="9" t="s">
        <v>8329</v>
      </c>
      <c r="S1885" s="12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6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135</v>
      </c>
      <c r="P1886">
        <f t="shared" si="146"/>
        <v>51.96</v>
      </c>
      <c r="Q1886" s="10" t="s">
        <v>8325</v>
      </c>
      <c r="R1886" s="9" t="s">
        <v>8329</v>
      </c>
      <c r="S1886" s="12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6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115.99999999999999</v>
      </c>
      <c r="P1887">
        <f t="shared" si="146"/>
        <v>50.69</v>
      </c>
      <c r="Q1887" s="10" t="s">
        <v>8325</v>
      </c>
      <c r="R1887" s="9" t="s">
        <v>8329</v>
      </c>
      <c r="S1887" s="12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6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102</v>
      </c>
      <c r="P1888">
        <f t="shared" si="146"/>
        <v>42.24</v>
      </c>
      <c r="Q1888" s="10" t="s">
        <v>8325</v>
      </c>
      <c r="R1888" s="9" t="s">
        <v>8329</v>
      </c>
      <c r="S1888" s="12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6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111.00000000000001</v>
      </c>
      <c r="P1889">
        <f t="shared" si="146"/>
        <v>416.88</v>
      </c>
      <c r="Q1889" s="10" t="s">
        <v>8325</v>
      </c>
      <c r="R1889" s="9" t="s">
        <v>8329</v>
      </c>
      <c r="S1889" s="12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6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166</v>
      </c>
      <c r="P1890">
        <f t="shared" si="146"/>
        <v>46.65</v>
      </c>
      <c r="Q1890" s="10" t="s">
        <v>8325</v>
      </c>
      <c r="R1890" s="9" t="s">
        <v>8329</v>
      </c>
      <c r="S1890" s="12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6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107</v>
      </c>
      <c r="P1891">
        <f t="shared" si="146"/>
        <v>48.45</v>
      </c>
      <c r="Q1891" s="10" t="s">
        <v>8325</v>
      </c>
      <c r="R1891" s="9" t="s">
        <v>8329</v>
      </c>
      <c r="S1891" s="12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6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145</v>
      </c>
      <c r="P1892">
        <f t="shared" si="146"/>
        <v>70.53</v>
      </c>
      <c r="Q1892" s="10" t="s">
        <v>8325</v>
      </c>
      <c r="R1892" s="9" t="s">
        <v>8329</v>
      </c>
      <c r="S1892" s="12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46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106</v>
      </c>
      <c r="P1893">
        <f t="shared" si="146"/>
        <v>87.96</v>
      </c>
      <c r="Q1893" s="10" t="s">
        <v>8325</v>
      </c>
      <c r="R1893" s="9" t="s">
        <v>8329</v>
      </c>
      <c r="S1893" s="12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137</v>
      </c>
      <c r="P1894">
        <f t="shared" si="146"/>
        <v>26.27</v>
      </c>
      <c r="Q1894" s="10" t="s">
        <v>8325</v>
      </c>
      <c r="R1894" s="9" t="s">
        <v>8329</v>
      </c>
      <c r="S1894" s="12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6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104</v>
      </c>
      <c r="P1895">
        <f t="shared" si="146"/>
        <v>57.78</v>
      </c>
      <c r="Q1895" s="10" t="s">
        <v>8325</v>
      </c>
      <c r="R1895" s="9" t="s">
        <v>8329</v>
      </c>
      <c r="S1895" s="12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114.99999999999999</v>
      </c>
      <c r="P1896">
        <f t="shared" si="146"/>
        <v>57.25</v>
      </c>
      <c r="Q1896" s="10" t="s">
        <v>8325</v>
      </c>
      <c r="R1896" s="9" t="s">
        <v>8329</v>
      </c>
      <c r="S1896" s="12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6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102</v>
      </c>
      <c r="P1897">
        <f t="shared" si="146"/>
        <v>196.34</v>
      </c>
      <c r="Q1897" s="10" t="s">
        <v>8325</v>
      </c>
      <c r="R1897" s="9" t="s">
        <v>8329</v>
      </c>
      <c r="S1897" s="12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6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124</v>
      </c>
      <c r="P1898">
        <f t="shared" si="146"/>
        <v>43</v>
      </c>
      <c r="Q1898" s="10" t="s">
        <v>8325</v>
      </c>
      <c r="R1898" s="9" t="s">
        <v>8329</v>
      </c>
      <c r="S1898" s="12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6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102</v>
      </c>
      <c r="P1899">
        <f t="shared" si="146"/>
        <v>35.549999999999997</v>
      </c>
      <c r="Q1899" s="10" t="s">
        <v>8325</v>
      </c>
      <c r="R1899" s="9" t="s">
        <v>8329</v>
      </c>
      <c r="S1899" s="12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6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145</v>
      </c>
      <c r="P1900">
        <f t="shared" si="146"/>
        <v>68.81</v>
      </c>
      <c r="Q1900" s="10" t="s">
        <v>8325</v>
      </c>
      <c r="R1900" s="9" t="s">
        <v>8329</v>
      </c>
      <c r="S1900" s="12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6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133</v>
      </c>
      <c r="P1901">
        <f t="shared" si="146"/>
        <v>28.57</v>
      </c>
      <c r="Q1901" s="10" t="s">
        <v>8325</v>
      </c>
      <c r="R1901" s="9" t="s">
        <v>8329</v>
      </c>
      <c r="S1901" s="12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6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109.00000000000001</v>
      </c>
      <c r="P1902">
        <f t="shared" si="146"/>
        <v>50.63</v>
      </c>
      <c r="Q1902" s="10" t="s">
        <v>8325</v>
      </c>
      <c r="R1902" s="9" t="s">
        <v>8329</v>
      </c>
      <c r="S1902" s="12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6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3</v>
      </c>
      <c r="P1903">
        <f t="shared" si="146"/>
        <v>106.8</v>
      </c>
      <c r="Q1903" s="10" t="s">
        <v>8319</v>
      </c>
      <c r="R1903" s="9" t="s">
        <v>8348</v>
      </c>
      <c r="S1903" s="12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6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</v>
      </c>
      <c r="P1904">
        <f t="shared" si="146"/>
        <v>4</v>
      </c>
      <c r="Q1904" s="10" t="s">
        <v>8319</v>
      </c>
      <c r="R1904" s="9" t="s">
        <v>8348</v>
      </c>
      <c r="S1904" s="12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6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47</v>
      </c>
      <c r="P1905">
        <f t="shared" si="146"/>
        <v>34.1</v>
      </c>
      <c r="Q1905" s="10" t="s">
        <v>8319</v>
      </c>
      <c r="R1905" s="9" t="s">
        <v>8348</v>
      </c>
      <c r="S1905" s="12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6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0</v>
      </c>
      <c r="P1906">
        <f t="shared" si="146"/>
        <v>25</v>
      </c>
      <c r="Q1906" s="10" t="s">
        <v>8319</v>
      </c>
      <c r="R1906" s="9" t="s">
        <v>8348</v>
      </c>
      <c r="S1906" s="12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6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0</v>
      </c>
      <c r="P1907">
        <f t="shared" si="146"/>
        <v>10.5</v>
      </c>
      <c r="Q1907" s="10" t="s">
        <v>8319</v>
      </c>
      <c r="R1907" s="9" t="s">
        <v>8348</v>
      </c>
      <c r="S1907" s="12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6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43</v>
      </c>
      <c r="P1908">
        <f t="shared" si="146"/>
        <v>215.96</v>
      </c>
      <c r="Q1908" s="10" t="s">
        <v>8319</v>
      </c>
      <c r="R1908" s="9" t="s">
        <v>8348</v>
      </c>
      <c r="S1908" s="12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6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0</v>
      </c>
      <c r="P1909">
        <f t="shared" si="146"/>
        <v>21.25</v>
      </c>
      <c r="Q1909" s="10" t="s">
        <v>8319</v>
      </c>
      <c r="R1909" s="9" t="s">
        <v>8348</v>
      </c>
      <c r="S1909" s="12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6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2</v>
      </c>
      <c r="P1910">
        <f t="shared" si="146"/>
        <v>108.25</v>
      </c>
      <c r="Q1910" s="10" t="s">
        <v>8319</v>
      </c>
      <c r="R1910" s="9" t="s">
        <v>8348</v>
      </c>
      <c r="S1910" s="12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6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14.000000000000002</v>
      </c>
      <c r="P1911">
        <f t="shared" si="146"/>
        <v>129.97</v>
      </c>
      <c r="Q1911" s="10" t="s">
        <v>8319</v>
      </c>
      <c r="R1911" s="9" t="s">
        <v>8348</v>
      </c>
      <c r="S1911" s="12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6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39</v>
      </c>
      <c r="P1912">
        <f t="shared" si="146"/>
        <v>117.49</v>
      </c>
      <c r="Q1912" s="10" t="s">
        <v>8319</v>
      </c>
      <c r="R1912" s="9" t="s">
        <v>8348</v>
      </c>
      <c r="S1912" s="12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6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0</v>
      </c>
      <c r="P1913">
        <f t="shared" si="146"/>
        <v>10</v>
      </c>
      <c r="Q1913" s="10" t="s">
        <v>8319</v>
      </c>
      <c r="R1913" s="9" t="s">
        <v>8348</v>
      </c>
      <c r="S1913" s="12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6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59</v>
      </c>
      <c r="P1914">
        <f t="shared" si="146"/>
        <v>70.599999999999994</v>
      </c>
      <c r="Q1914" s="10" t="s">
        <v>8319</v>
      </c>
      <c r="R1914" s="9" t="s">
        <v>8348</v>
      </c>
      <c r="S1914" s="12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</v>
      </c>
      <c r="P1915">
        <f t="shared" si="146"/>
        <v>24.5</v>
      </c>
      <c r="Q1915" s="10" t="s">
        <v>8319</v>
      </c>
      <c r="R1915" s="9" t="s">
        <v>8348</v>
      </c>
      <c r="S1915" s="12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6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</v>
      </c>
      <c r="P1916">
        <f t="shared" si="146"/>
        <v>30</v>
      </c>
      <c r="Q1916" s="10" t="s">
        <v>8319</v>
      </c>
      <c r="R1916" s="9" t="s">
        <v>8348</v>
      </c>
      <c r="S1916" s="12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6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2</v>
      </c>
      <c r="P1917">
        <f t="shared" si="146"/>
        <v>2</v>
      </c>
      <c r="Q1917" s="10" t="s">
        <v>8319</v>
      </c>
      <c r="R1917" s="9" t="s">
        <v>8348</v>
      </c>
      <c r="S1917" s="12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1</v>
      </c>
      <c r="P1918">
        <f t="shared" si="146"/>
        <v>17</v>
      </c>
      <c r="Q1918" s="10" t="s">
        <v>8319</v>
      </c>
      <c r="R1918" s="9" t="s">
        <v>8348</v>
      </c>
      <c r="S1918" s="12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53</v>
      </c>
      <c r="P1919">
        <f t="shared" si="146"/>
        <v>2928.93</v>
      </c>
      <c r="Q1919" s="10" t="s">
        <v>8319</v>
      </c>
      <c r="R1919" s="9" t="s">
        <v>8348</v>
      </c>
      <c r="S1919" s="12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6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</v>
      </c>
      <c r="P1920">
        <f t="shared" si="146"/>
        <v>28.89</v>
      </c>
      <c r="Q1920" s="10" t="s">
        <v>8319</v>
      </c>
      <c r="R1920" s="9" t="s">
        <v>8348</v>
      </c>
      <c r="S1920" s="12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6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47</v>
      </c>
      <c r="P1921">
        <f t="shared" si="146"/>
        <v>29.63</v>
      </c>
      <c r="Q1921" s="10" t="s">
        <v>8319</v>
      </c>
      <c r="R1921" s="9" t="s">
        <v>8348</v>
      </c>
      <c r="S1921" s="12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3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5"/>
        <v>43</v>
      </c>
      <c r="P1922">
        <f t="shared" si="146"/>
        <v>40.98</v>
      </c>
      <c r="Q1922" s="10" t="s">
        <v>8319</v>
      </c>
      <c r="R1922" s="9" t="s">
        <v>8348</v>
      </c>
      <c r="S1922" s="12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0">ROUND(E:E/D:D,2)*100</f>
        <v>137</v>
      </c>
      <c r="P1923">
        <f t="shared" ref="P1923:P1986" si="151">IF(L:L=0,0,ROUND(E:E/$L:$L,2))</f>
        <v>54</v>
      </c>
      <c r="Q1923" s="10" t="s">
        <v>8325</v>
      </c>
      <c r="R1923" s="9" t="s">
        <v>8329</v>
      </c>
      <c r="S1923" s="12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6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115.99999999999999</v>
      </c>
      <c r="P1924">
        <f t="shared" si="151"/>
        <v>36.11</v>
      </c>
      <c r="Q1924" s="10" t="s">
        <v>8325</v>
      </c>
      <c r="R1924" s="9" t="s">
        <v>8329</v>
      </c>
      <c r="S1924" s="12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3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241</v>
      </c>
      <c r="P1925">
        <f t="shared" si="151"/>
        <v>23.15</v>
      </c>
      <c r="Q1925" s="10" t="s">
        <v>8325</v>
      </c>
      <c r="R1925" s="9" t="s">
        <v>8329</v>
      </c>
      <c r="S1925" s="12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6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113.99999999999999</v>
      </c>
      <c r="P1926">
        <f t="shared" si="151"/>
        <v>104</v>
      </c>
      <c r="Q1926" s="10" t="s">
        <v>8325</v>
      </c>
      <c r="R1926" s="9" t="s">
        <v>8329</v>
      </c>
      <c r="S1926" s="12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110.00000000000001</v>
      </c>
      <c r="P1927">
        <f t="shared" si="151"/>
        <v>31.83</v>
      </c>
      <c r="Q1927" s="10" t="s">
        <v>8325</v>
      </c>
      <c r="R1927" s="9" t="s">
        <v>8329</v>
      </c>
      <c r="S1927" s="12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46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195</v>
      </c>
      <c r="P1928">
        <f t="shared" si="151"/>
        <v>27.39</v>
      </c>
      <c r="Q1928" s="10" t="s">
        <v>8325</v>
      </c>
      <c r="R1928" s="9" t="s">
        <v>8329</v>
      </c>
      <c r="S1928" s="12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103</v>
      </c>
      <c r="P1929">
        <f t="shared" si="151"/>
        <v>56.36</v>
      </c>
      <c r="Q1929" s="10" t="s">
        <v>8325</v>
      </c>
      <c r="R1929" s="9" t="s">
        <v>8329</v>
      </c>
      <c r="S1929" s="12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103</v>
      </c>
      <c r="P1930">
        <f t="shared" si="151"/>
        <v>77.349999999999994</v>
      </c>
      <c r="Q1930" s="10" t="s">
        <v>8325</v>
      </c>
      <c r="R1930" s="9" t="s">
        <v>8329</v>
      </c>
      <c r="S1930" s="12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6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100</v>
      </c>
      <c r="P1931">
        <f t="shared" si="151"/>
        <v>42.8</v>
      </c>
      <c r="Q1931" s="10" t="s">
        <v>8325</v>
      </c>
      <c r="R1931" s="9" t="s">
        <v>8329</v>
      </c>
      <c r="S1931" s="12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127</v>
      </c>
      <c r="P1932">
        <f t="shared" si="151"/>
        <v>48.85</v>
      </c>
      <c r="Q1932" s="10" t="s">
        <v>8325</v>
      </c>
      <c r="R1932" s="9" t="s">
        <v>8329</v>
      </c>
      <c r="S1932" s="12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121</v>
      </c>
      <c r="P1933">
        <f t="shared" si="151"/>
        <v>48.24</v>
      </c>
      <c r="Q1933" s="10" t="s">
        <v>8325</v>
      </c>
      <c r="R1933" s="9" t="s">
        <v>8329</v>
      </c>
      <c r="S1933" s="12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6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107</v>
      </c>
      <c r="P1934">
        <f t="shared" si="151"/>
        <v>70.209999999999994</v>
      </c>
      <c r="Q1934" s="10" t="s">
        <v>8325</v>
      </c>
      <c r="R1934" s="9" t="s">
        <v>8329</v>
      </c>
      <c r="S1934" s="12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6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172</v>
      </c>
      <c r="P1935">
        <f t="shared" si="151"/>
        <v>94.05</v>
      </c>
      <c r="Q1935" s="10" t="s">
        <v>8325</v>
      </c>
      <c r="R1935" s="9" t="s">
        <v>8329</v>
      </c>
      <c r="S1935" s="12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6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124</v>
      </c>
      <c r="P1936">
        <f t="shared" si="151"/>
        <v>80.27</v>
      </c>
      <c r="Q1936" s="10" t="s">
        <v>8325</v>
      </c>
      <c r="R1936" s="9" t="s">
        <v>8329</v>
      </c>
      <c r="S1936" s="12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6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108</v>
      </c>
      <c r="P1937">
        <f t="shared" si="151"/>
        <v>54.2</v>
      </c>
      <c r="Q1937" s="10" t="s">
        <v>8325</v>
      </c>
      <c r="R1937" s="9" t="s">
        <v>8329</v>
      </c>
      <c r="S1937" s="12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6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117</v>
      </c>
      <c r="P1938">
        <f t="shared" si="151"/>
        <v>60.27</v>
      </c>
      <c r="Q1938" s="10" t="s">
        <v>8325</v>
      </c>
      <c r="R1938" s="9" t="s">
        <v>8329</v>
      </c>
      <c r="S1938" s="12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6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187</v>
      </c>
      <c r="P1939">
        <f t="shared" si="151"/>
        <v>38.74</v>
      </c>
      <c r="Q1939" s="10" t="s">
        <v>8325</v>
      </c>
      <c r="R1939" s="9" t="s">
        <v>8329</v>
      </c>
      <c r="S1939" s="12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6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115.99999999999999</v>
      </c>
      <c r="P1940">
        <f t="shared" si="151"/>
        <v>152.54</v>
      </c>
      <c r="Q1940" s="10" t="s">
        <v>8325</v>
      </c>
      <c r="R1940" s="9" t="s">
        <v>8329</v>
      </c>
      <c r="S1940" s="12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6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111.00000000000001</v>
      </c>
      <c r="P1941">
        <f t="shared" si="151"/>
        <v>115.31</v>
      </c>
      <c r="Q1941" s="10" t="s">
        <v>8325</v>
      </c>
      <c r="R1941" s="9" t="s">
        <v>8329</v>
      </c>
      <c r="S1941" s="12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6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171</v>
      </c>
      <c r="P1942">
        <f t="shared" si="151"/>
        <v>35.840000000000003</v>
      </c>
      <c r="Q1942" s="10" t="s">
        <v>8325</v>
      </c>
      <c r="R1942" s="9" t="s">
        <v>8329</v>
      </c>
      <c r="S1942" s="12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6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126</v>
      </c>
      <c r="P1943">
        <f t="shared" si="151"/>
        <v>64.569999999999993</v>
      </c>
      <c r="Q1943" s="10" t="s">
        <v>8319</v>
      </c>
      <c r="R1943" s="9" t="s">
        <v>8349</v>
      </c>
      <c r="S1943" s="12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6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138</v>
      </c>
      <c r="P1944">
        <f t="shared" si="151"/>
        <v>87.44</v>
      </c>
      <c r="Q1944" s="10" t="s">
        <v>8319</v>
      </c>
      <c r="R1944" s="9" t="s">
        <v>8349</v>
      </c>
      <c r="S1944" s="12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6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1705</v>
      </c>
      <c r="P1945">
        <f t="shared" si="151"/>
        <v>68.819999999999993</v>
      </c>
      <c r="Q1945" s="10" t="s">
        <v>8319</v>
      </c>
      <c r="R1945" s="9" t="s">
        <v>8349</v>
      </c>
      <c r="S1945" s="12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6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788</v>
      </c>
      <c r="P1946">
        <f t="shared" si="151"/>
        <v>176.2</v>
      </c>
      <c r="Q1946" s="10" t="s">
        <v>8319</v>
      </c>
      <c r="R1946" s="9" t="s">
        <v>8349</v>
      </c>
      <c r="S1946" s="12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6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348</v>
      </c>
      <c r="P1947">
        <f t="shared" si="151"/>
        <v>511.79</v>
      </c>
      <c r="Q1947" s="10" t="s">
        <v>8319</v>
      </c>
      <c r="R1947" s="9" t="s">
        <v>8349</v>
      </c>
      <c r="S1947" s="12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6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150</v>
      </c>
      <c r="P1948">
        <f t="shared" si="151"/>
        <v>160.44</v>
      </c>
      <c r="Q1948" s="10" t="s">
        <v>8319</v>
      </c>
      <c r="R1948" s="9" t="s">
        <v>8349</v>
      </c>
      <c r="S1948" s="12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6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101</v>
      </c>
      <c r="P1949">
        <f t="shared" si="151"/>
        <v>35</v>
      </c>
      <c r="Q1949" s="10" t="s">
        <v>8319</v>
      </c>
      <c r="R1949" s="9" t="s">
        <v>8349</v>
      </c>
      <c r="S1949" s="12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800</v>
      </c>
      <c r="P1950">
        <f t="shared" si="151"/>
        <v>188.51</v>
      </c>
      <c r="Q1950" s="10" t="s">
        <v>8319</v>
      </c>
      <c r="R1950" s="9" t="s">
        <v>8349</v>
      </c>
      <c r="S1950" s="12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6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106</v>
      </c>
      <c r="P1951">
        <f t="shared" si="151"/>
        <v>56.2</v>
      </c>
      <c r="Q1951" s="10" t="s">
        <v>8319</v>
      </c>
      <c r="R1951" s="9" t="s">
        <v>8349</v>
      </c>
      <c r="S1951" s="12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6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200.99999999999997</v>
      </c>
      <c r="P1952">
        <f t="shared" si="151"/>
        <v>51.31</v>
      </c>
      <c r="Q1952" s="10" t="s">
        <v>8319</v>
      </c>
      <c r="R1952" s="9" t="s">
        <v>8349</v>
      </c>
      <c r="S1952" s="12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6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212</v>
      </c>
      <c r="P1953">
        <f t="shared" si="151"/>
        <v>127.36</v>
      </c>
      <c r="Q1953" s="10" t="s">
        <v>8319</v>
      </c>
      <c r="R1953" s="9" t="s">
        <v>8349</v>
      </c>
      <c r="S1953" s="12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6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198</v>
      </c>
      <c r="P1954">
        <f t="shared" si="151"/>
        <v>101.86</v>
      </c>
      <c r="Q1954" s="10" t="s">
        <v>8319</v>
      </c>
      <c r="R1954" s="9" t="s">
        <v>8349</v>
      </c>
      <c r="S1954" s="12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6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225.99999999999997</v>
      </c>
      <c r="P1955">
        <f t="shared" si="151"/>
        <v>230.56</v>
      </c>
      <c r="Q1955" s="10" t="s">
        <v>8319</v>
      </c>
      <c r="R1955" s="9" t="s">
        <v>8349</v>
      </c>
      <c r="S1955" s="12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699</v>
      </c>
      <c r="P1956">
        <f t="shared" si="151"/>
        <v>842.11</v>
      </c>
      <c r="Q1956" s="10" t="s">
        <v>8319</v>
      </c>
      <c r="R1956" s="9" t="s">
        <v>8349</v>
      </c>
      <c r="S1956" s="12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6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399</v>
      </c>
      <c r="P1957">
        <f t="shared" si="151"/>
        <v>577.28</v>
      </c>
      <c r="Q1957" s="10" t="s">
        <v>8319</v>
      </c>
      <c r="R1957" s="9" t="s">
        <v>8349</v>
      </c>
      <c r="S1957" s="12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6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294</v>
      </c>
      <c r="P1958">
        <f t="shared" si="151"/>
        <v>483.34</v>
      </c>
      <c r="Q1958" s="10" t="s">
        <v>8319</v>
      </c>
      <c r="R1958" s="9" t="s">
        <v>8349</v>
      </c>
      <c r="S1958" s="12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168</v>
      </c>
      <c r="P1959">
        <f t="shared" si="151"/>
        <v>76.14</v>
      </c>
      <c r="Q1959" s="10" t="s">
        <v>8319</v>
      </c>
      <c r="R1959" s="9" t="s">
        <v>8349</v>
      </c>
      <c r="S1959" s="12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6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1436</v>
      </c>
      <c r="P1960">
        <f t="shared" si="151"/>
        <v>74.11</v>
      </c>
      <c r="Q1960" s="10" t="s">
        <v>8319</v>
      </c>
      <c r="R1960" s="9" t="s">
        <v>8349</v>
      </c>
      <c r="S1960" s="12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6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157</v>
      </c>
      <c r="P1961">
        <f t="shared" si="151"/>
        <v>36.97</v>
      </c>
      <c r="Q1961" s="10" t="s">
        <v>8319</v>
      </c>
      <c r="R1961" s="9" t="s">
        <v>8349</v>
      </c>
      <c r="S1961" s="12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6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118</v>
      </c>
      <c r="P1962">
        <f t="shared" si="151"/>
        <v>2500.9699999999998</v>
      </c>
      <c r="Q1962" s="10" t="s">
        <v>8319</v>
      </c>
      <c r="R1962" s="9" t="s">
        <v>8349</v>
      </c>
      <c r="S1962" s="12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6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1105</v>
      </c>
      <c r="P1963">
        <f t="shared" si="151"/>
        <v>67.69</v>
      </c>
      <c r="Q1963" s="10" t="s">
        <v>8319</v>
      </c>
      <c r="R1963" s="9" t="s">
        <v>8349</v>
      </c>
      <c r="S1963" s="12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6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193</v>
      </c>
      <c r="P1964">
        <f t="shared" si="151"/>
        <v>63.05</v>
      </c>
      <c r="Q1964" s="10" t="s">
        <v>8319</v>
      </c>
      <c r="R1964" s="9" t="s">
        <v>8349</v>
      </c>
      <c r="S1964" s="12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6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127</v>
      </c>
      <c r="P1965">
        <f t="shared" si="151"/>
        <v>117.6</v>
      </c>
      <c r="Q1965" s="10" t="s">
        <v>8319</v>
      </c>
      <c r="R1965" s="9" t="s">
        <v>8349</v>
      </c>
      <c r="S1965" s="12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6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260</v>
      </c>
      <c r="P1966">
        <f t="shared" si="151"/>
        <v>180.75</v>
      </c>
      <c r="Q1966" s="10" t="s">
        <v>8319</v>
      </c>
      <c r="R1966" s="9" t="s">
        <v>8349</v>
      </c>
      <c r="S1966" s="12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6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262</v>
      </c>
      <c r="P1967">
        <f t="shared" si="151"/>
        <v>127.32</v>
      </c>
      <c r="Q1967" s="10" t="s">
        <v>8319</v>
      </c>
      <c r="R1967" s="9" t="s">
        <v>8349</v>
      </c>
      <c r="S1967" s="12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6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206.99999999999997</v>
      </c>
      <c r="P1968">
        <f t="shared" si="151"/>
        <v>136.63999999999999</v>
      </c>
      <c r="Q1968" s="10" t="s">
        <v>8319</v>
      </c>
      <c r="R1968" s="9" t="s">
        <v>8349</v>
      </c>
      <c r="S1968" s="12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6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370</v>
      </c>
      <c r="P1969">
        <f t="shared" si="151"/>
        <v>182.78</v>
      </c>
      <c r="Q1969" s="10" t="s">
        <v>8319</v>
      </c>
      <c r="R1969" s="9" t="s">
        <v>8349</v>
      </c>
      <c r="S1969" s="12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285</v>
      </c>
      <c r="P1970">
        <f t="shared" si="151"/>
        <v>279.38</v>
      </c>
      <c r="Q1970" s="10" t="s">
        <v>8319</v>
      </c>
      <c r="R1970" s="9" t="s">
        <v>8349</v>
      </c>
      <c r="S1970" s="12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6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579</v>
      </c>
      <c r="P1971">
        <f t="shared" si="151"/>
        <v>61.38</v>
      </c>
      <c r="Q1971" s="10" t="s">
        <v>8319</v>
      </c>
      <c r="R1971" s="9" t="s">
        <v>8349</v>
      </c>
      <c r="S1971" s="12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6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1132</v>
      </c>
      <c r="P1972">
        <f t="shared" si="151"/>
        <v>80.73</v>
      </c>
      <c r="Q1972" s="10" t="s">
        <v>8319</v>
      </c>
      <c r="R1972" s="9" t="s">
        <v>8349</v>
      </c>
      <c r="S1972" s="12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6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263</v>
      </c>
      <c r="P1973">
        <f t="shared" si="151"/>
        <v>272.36</v>
      </c>
      <c r="Q1973" s="10" t="s">
        <v>8319</v>
      </c>
      <c r="R1973" s="9" t="s">
        <v>8349</v>
      </c>
      <c r="S1973" s="12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6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674</v>
      </c>
      <c r="P1974">
        <f t="shared" si="151"/>
        <v>70.849999999999994</v>
      </c>
      <c r="Q1974" s="10" t="s">
        <v>8319</v>
      </c>
      <c r="R1974" s="9" t="s">
        <v>8349</v>
      </c>
      <c r="S1974" s="12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6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257</v>
      </c>
      <c r="P1975">
        <f t="shared" si="151"/>
        <v>247.94</v>
      </c>
      <c r="Q1975" s="10" t="s">
        <v>8319</v>
      </c>
      <c r="R1975" s="9" t="s">
        <v>8349</v>
      </c>
      <c r="S1975" s="12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6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375</v>
      </c>
      <c r="P1976">
        <f t="shared" si="151"/>
        <v>186.81</v>
      </c>
      <c r="Q1976" s="10" t="s">
        <v>8319</v>
      </c>
      <c r="R1976" s="9" t="s">
        <v>8349</v>
      </c>
      <c r="S1976" s="12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209</v>
      </c>
      <c r="P1977">
        <f t="shared" si="151"/>
        <v>131.99</v>
      </c>
      <c r="Q1977" s="10" t="s">
        <v>8319</v>
      </c>
      <c r="R1977" s="9" t="s">
        <v>8349</v>
      </c>
      <c r="S1977" s="12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347</v>
      </c>
      <c r="P1978">
        <f t="shared" si="151"/>
        <v>29.31</v>
      </c>
      <c r="Q1978" s="10" t="s">
        <v>8319</v>
      </c>
      <c r="R1978" s="9" t="s">
        <v>8349</v>
      </c>
      <c r="S1978" s="12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3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401.99999999999994</v>
      </c>
      <c r="P1979">
        <f t="shared" si="151"/>
        <v>245.02</v>
      </c>
      <c r="Q1979" s="10" t="s">
        <v>8319</v>
      </c>
      <c r="R1979" s="9" t="s">
        <v>8349</v>
      </c>
      <c r="S1979" s="12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6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1027</v>
      </c>
      <c r="P1980">
        <f t="shared" si="151"/>
        <v>1323.25</v>
      </c>
      <c r="Q1980" s="10" t="s">
        <v>8319</v>
      </c>
      <c r="R1980" s="9" t="s">
        <v>8349</v>
      </c>
      <c r="S1980" s="12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114.99999999999999</v>
      </c>
      <c r="P1981">
        <f t="shared" si="151"/>
        <v>282.66000000000003</v>
      </c>
      <c r="Q1981" s="10" t="s">
        <v>8319</v>
      </c>
      <c r="R1981" s="9" t="s">
        <v>8349</v>
      </c>
      <c r="S1981" s="12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355</v>
      </c>
      <c r="P1982">
        <f t="shared" si="151"/>
        <v>91.21</v>
      </c>
      <c r="Q1982" s="10" t="s">
        <v>8319</v>
      </c>
      <c r="R1982" s="9" t="s">
        <v>8349</v>
      </c>
      <c r="S1982" s="12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6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</v>
      </c>
      <c r="P1983">
        <f t="shared" si="151"/>
        <v>31.75</v>
      </c>
      <c r="Q1983" s="10" t="s">
        <v>8338</v>
      </c>
      <c r="R1983" s="9" t="s">
        <v>8350</v>
      </c>
      <c r="S1983" s="12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3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>
        <f t="shared" si="151"/>
        <v>0</v>
      </c>
      <c r="Q1984" s="10" t="s">
        <v>8338</v>
      </c>
      <c r="R1984" s="9" t="s">
        <v>8350</v>
      </c>
      <c r="S1984" s="12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6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</v>
      </c>
      <c r="P1985">
        <f t="shared" si="151"/>
        <v>88.69</v>
      </c>
      <c r="Q1985" s="10" t="s">
        <v>8338</v>
      </c>
      <c r="R1985" s="9" t="s">
        <v>8350</v>
      </c>
      <c r="S1985" s="12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0"/>
        <v>21</v>
      </c>
      <c r="P1986">
        <f t="shared" si="151"/>
        <v>453.14</v>
      </c>
      <c r="Q1986" s="10" t="s">
        <v>8338</v>
      </c>
      <c r="R1986" s="9" t="s">
        <v>8350</v>
      </c>
      <c r="S1986" s="12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6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5">ROUND(E:E/D:D,2)*100</f>
        <v>3</v>
      </c>
      <c r="P1987">
        <f t="shared" ref="P1987:P2050" si="156">IF(L:L=0,0,ROUND(E:E/$L:$L,2))</f>
        <v>12.75</v>
      </c>
      <c r="Q1987" s="10" t="s">
        <v>8338</v>
      </c>
      <c r="R1987" s="9" t="s">
        <v>8350</v>
      </c>
      <c r="S1987" s="12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6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0</v>
      </c>
      <c r="P1988">
        <f t="shared" si="156"/>
        <v>1</v>
      </c>
      <c r="Q1988" s="10" t="s">
        <v>8338</v>
      </c>
      <c r="R1988" s="9" t="s">
        <v>8350</v>
      </c>
      <c r="S1988" s="12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42</v>
      </c>
      <c r="P1989">
        <f t="shared" si="156"/>
        <v>83.43</v>
      </c>
      <c r="Q1989" s="10" t="s">
        <v>8338</v>
      </c>
      <c r="R1989" s="9" t="s">
        <v>8350</v>
      </c>
      <c r="S1989" s="12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0</v>
      </c>
      <c r="P1990">
        <f t="shared" si="156"/>
        <v>25</v>
      </c>
      <c r="Q1990" s="10" t="s">
        <v>8338</v>
      </c>
      <c r="R1990" s="9" t="s">
        <v>8350</v>
      </c>
      <c r="S1990" s="12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6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1</v>
      </c>
      <c r="P1991">
        <f t="shared" si="156"/>
        <v>50</v>
      </c>
      <c r="Q1991" s="10" t="s">
        <v>8338</v>
      </c>
      <c r="R1991" s="9" t="s">
        <v>8350</v>
      </c>
      <c r="S1991" s="12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6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17</v>
      </c>
      <c r="P1992">
        <f t="shared" si="156"/>
        <v>101.8</v>
      </c>
      <c r="Q1992" s="10" t="s">
        <v>8338</v>
      </c>
      <c r="R1992" s="9" t="s">
        <v>8350</v>
      </c>
      <c r="S1992" s="12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7.0000000000000009</v>
      </c>
      <c r="P1993">
        <f t="shared" si="156"/>
        <v>46.67</v>
      </c>
      <c r="Q1993" s="10" t="s">
        <v>8338</v>
      </c>
      <c r="R1993" s="9" t="s">
        <v>8350</v>
      </c>
      <c r="S1993" s="12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0</v>
      </c>
      <c r="P1994">
        <f t="shared" si="156"/>
        <v>1</v>
      </c>
      <c r="Q1994" s="10" t="s">
        <v>8338</v>
      </c>
      <c r="R1994" s="9" t="s">
        <v>8350</v>
      </c>
      <c r="S1994" s="12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6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>
        <f t="shared" si="156"/>
        <v>0</v>
      </c>
      <c r="Q1995" s="10" t="s">
        <v>8338</v>
      </c>
      <c r="R1995" s="9" t="s">
        <v>8350</v>
      </c>
      <c r="S1995" s="12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6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>
        <f t="shared" si="156"/>
        <v>0</v>
      </c>
      <c r="Q1996" s="10" t="s">
        <v>8338</v>
      </c>
      <c r="R1996" s="9" t="s">
        <v>8350</v>
      </c>
      <c r="S1996" s="12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6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8</v>
      </c>
      <c r="P1997">
        <f t="shared" si="156"/>
        <v>26</v>
      </c>
      <c r="Q1997" s="10" t="s">
        <v>8338</v>
      </c>
      <c r="R1997" s="9" t="s">
        <v>8350</v>
      </c>
      <c r="S1997" s="12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6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>
        <f t="shared" si="156"/>
        <v>0</v>
      </c>
      <c r="Q1998" s="10" t="s">
        <v>8338</v>
      </c>
      <c r="R1998" s="9" t="s">
        <v>8350</v>
      </c>
      <c r="S1998" s="12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6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>
        <f t="shared" si="156"/>
        <v>0</v>
      </c>
      <c r="Q1999" s="10" t="s">
        <v>8338</v>
      </c>
      <c r="R1999" s="9" t="s">
        <v>8350</v>
      </c>
      <c r="S1999" s="12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6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26</v>
      </c>
      <c r="P2000">
        <f t="shared" si="156"/>
        <v>218.33</v>
      </c>
      <c r="Q2000" s="10" t="s">
        <v>8338</v>
      </c>
      <c r="R2000" s="9" t="s">
        <v>8350</v>
      </c>
      <c r="S2000" s="12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3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1</v>
      </c>
      <c r="P2001">
        <f t="shared" si="156"/>
        <v>33.71</v>
      </c>
      <c r="Q2001" s="10" t="s">
        <v>8338</v>
      </c>
      <c r="R2001" s="9" t="s">
        <v>8350</v>
      </c>
      <c r="S2001" s="12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6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13</v>
      </c>
      <c r="P2002">
        <f t="shared" si="156"/>
        <v>25</v>
      </c>
      <c r="Q2002" s="10" t="s">
        <v>8338</v>
      </c>
      <c r="R2002" s="9" t="s">
        <v>8350</v>
      </c>
      <c r="S2002" s="12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382</v>
      </c>
      <c r="P2003">
        <f t="shared" si="156"/>
        <v>128.38999999999999</v>
      </c>
      <c r="Q2003" s="10" t="s">
        <v>8319</v>
      </c>
      <c r="R2003" s="9" t="s">
        <v>8349</v>
      </c>
      <c r="S2003" s="12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6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217</v>
      </c>
      <c r="P2004">
        <f t="shared" si="156"/>
        <v>78.83</v>
      </c>
      <c r="Q2004" s="10" t="s">
        <v>8319</v>
      </c>
      <c r="R2004" s="9" t="s">
        <v>8349</v>
      </c>
      <c r="S2004" s="12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46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312</v>
      </c>
      <c r="P2005">
        <f t="shared" si="156"/>
        <v>91.76</v>
      </c>
      <c r="Q2005" s="10" t="s">
        <v>8319</v>
      </c>
      <c r="R2005" s="9" t="s">
        <v>8349</v>
      </c>
      <c r="S2005" s="12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6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234</v>
      </c>
      <c r="P2006">
        <f t="shared" si="156"/>
        <v>331.1</v>
      </c>
      <c r="Q2006" s="10" t="s">
        <v>8319</v>
      </c>
      <c r="R2006" s="9" t="s">
        <v>8349</v>
      </c>
      <c r="S2006" s="12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6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124</v>
      </c>
      <c r="P2007">
        <f t="shared" si="156"/>
        <v>194.26</v>
      </c>
      <c r="Q2007" s="10" t="s">
        <v>8319</v>
      </c>
      <c r="R2007" s="9" t="s">
        <v>8349</v>
      </c>
      <c r="S2007" s="12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6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248</v>
      </c>
      <c r="P2008">
        <f t="shared" si="156"/>
        <v>408.98</v>
      </c>
      <c r="Q2008" s="10" t="s">
        <v>8319</v>
      </c>
      <c r="R2008" s="9" t="s">
        <v>8349</v>
      </c>
      <c r="S2008" s="12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6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115.99999999999999</v>
      </c>
      <c r="P2009">
        <f t="shared" si="156"/>
        <v>84.46</v>
      </c>
      <c r="Q2009" s="10" t="s">
        <v>8319</v>
      </c>
      <c r="R2009" s="9" t="s">
        <v>8349</v>
      </c>
      <c r="S2009" s="12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6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117</v>
      </c>
      <c r="P2010">
        <f t="shared" si="156"/>
        <v>44.85</v>
      </c>
      <c r="Q2010" s="10" t="s">
        <v>8319</v>
      </c>
      <c r="R2010" s="9" t="s">
        <v>8349</v>
      </c>
      <c r="S2010" s="12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6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305</v>
      </c>
      <c r="P2011">
        <f t="shared" si="156"/>
        <v>383.36</v>
      </c>
      <c r="Q2011" s="10" t="s">
        <v>8319</v>
      </c>
      <c r="R2011" s="9" t="s">
        <v>8349</v>
      </c>
      <c r="S2011" s="12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320</v>
      </c>
      <c r="P2012">
        <f t="shared" si="156"/>
        <v>55.28</v>
      </c>
      <c r="Q2012" s="10" t="s">
        <v>8319</v>
      </c>
      <c r="R2012" s="9" t="s">
        <v>8349</v>
      </c>
      <c r="S2012" s="12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6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819.99999999999989</v>
      </c>
      <c r="P2013">
        <f t="shared" si="156"/>
        <v>422.02</v>
      </c>
      <c r="Q2013" s="10" t="s">
        <v>8319</v>
      </c>
      <c r="R2013" s="9" t="s">
        <v>8349</v>
      </c>
      <c r="S2013" s="12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6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235</v>
      </c>
      <c r="P2014">
        <f t="shared" si="156"/>
        <v>64.180000000000007</v>
      </c>
      <c r="Q2014" s="10" t="s">
        <v>8319</v>
      </c>
      <c r="R2014" s="9" t="s">
        <v>8349</v>
      </c>
      <c r="S2014" s="12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6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495</v>
      </c>
      <c r="P2015">
        <f t="shared" si="156"/>
        <v>173.58</v>
      </c>
      <c r="Q2015" s="10" t="s">
        <v>8319</v>
      </c>
      <c r="R2015" s="9" t="s">
        <v>8349</v>
      </c>
      <c r="S2015" s="12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6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7814</v>
      </c>
      <c r="P2016">
        <f t="shared" si="156"/>
        <v>88.6</v>
      </c>
      <c r="Q2016" s="10" t="s">
        <v>8319</v>
      </c>
      <c r="R2016" s="9" t="s">
        <v>8349</v>
      </c>
      <c r="S2016" s="12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6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112.99999999999999</v>
      </c>
      <c r="P2017">
        <f t="shared" si="156"/>
        <v>50.22</v>
      </c>
      <c r="Q2017" s="10" t="s">
        <v>8319</v>
      </c>
      <c r="R2017" s="9" t="s">
        <v>8349</v>
      </c>
      <c r="S2017" s="12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922.00000000000011</v>
      </c>
      <c r="P2018">
        <f t="shared" si="156"/>
        <v>192.39</v>
      </c>
      <c r="Q2018" s="10" t="s">
        <v>8319</v>
      </c>
      <c r="R2018" s="9" t="s">
        <v>8349</v>
      </c>
      <c r="S2018" s="12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6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125</v>
      </c>
      <c r="P2019">
        <f t="shared" si="156"/>
        <v>73.42</v>
      </c>
      <c r="Q2019" s="10" t="s">
        <v>8319</v>
      </c>
      <c r="R2019" s="9" t="s">
        <v>8349</v>
      </c>
      <c r="S2019" s="12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6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102</v>
      </c>
      <c r="P2020">
        <f t="shared" si="156"/>
        <v>147.68</v>
      </c>
      <c r="Q2020" s="10" t="s">
        <v>8319</v>
      </c>
      <c r="R2020" s="9" t="s">
        <v>8349</v>
      </c>
      <c r="S2020" s="12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6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484.99999999999994</v>
      </c>
      <c r="P2021">
        <f t="shared" si="156"/>
        <v>108.97</v>
      </c>
      <c r="Q2021" s="10" t="s">
        <v>8319</v>
      </c>
      <c r="R2021" s="9" t="s">
        <v>8349</v>
      </c>
      <c r="S2021" s="12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6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192</v>
      </c>
      <c r="P2022">
        <f t="shared" si="156"/>
        <v>23.65</v>
      </c>
      <c r="Q2022" s="10" t="s">
        <v>8319</v>
      </c>
      <c r="R2022" s="9" t="s">
        <v>8349</v>
      </c>
      <c r="S2022" s="12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6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281</v>
      </c>
      <c r="P2023">
        <f t="shared" si="156"/>
        <v>147.94999999999999</v>
      </c>
      <c r="Q2023" s="10" t="s">
        <v>8319</v>
      </c>
      <c r="R2023" s="9" t="s">
        <v>8349</v>
      </c>
      <c r="S2023" s="12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6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125</v>
      </c>
      <c r="P2024">
        <f t="shared" si="156"/>
        <v>385.04</v>
      </c>
      <c r="Q2024" s="10" t="s">
        <v>8319</v>
      </c>
      <c r="R2024" s="9" t="s">
        <v>8349</v>
      </c>
      <c r="S2024" s="12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6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161</v>
      </c>
      <c r="P2025">
        <f t="shared" si="156"/>
        <v>457.39</v>
      </c>
      <c r="Q2025" s="10" t="s">
        <v>8319</v>
      </c>
      <c r="R2025" s="9" t="s">
        <v>8349</v>
      </c>
      <c r="S2025" s="12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6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585</v>
      </c>
      <c r="P2026">
        <f t="shared" si="156"/>
        <v>222.99</v>
      </c>
      <c r="Q2026" s="10" t="s">
        <v>8319</v>
      </c>
      <c r="R2026" s="9" t="s">
        <v>8349</v>
      </c>
      <c r="S2026" s="12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6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200.99999999999997</v>
      </c>
      <c r="P2027">
        <f t="shared" si="156"/>
        <v>220.74</v>
      </c>
      <c r="Q2027" s="10" t="s">
        <v>8319</v>
      </c>
      <c r="R2027" s="9" t="s">
        <v>8349</v>
      </c>
      <c r="S2027" s="12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133</v>
      </c>
      <c r="P2028">
        <f t="shared" si="156"/>
        <v>73.5</v>
      </c>
      <c r="Q2028" s="10" t="s">
        <v>8319</v>
      </c>
      <c r="R2028" s="9" t="s">
        <v>8349</v>
      </c>
      <c r="S2028" s="12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6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120</v>
      </c>
      <c r="P2029">
        <f t="shared" si="156"/>
        <v>223.1</v>
      </c>
      <c r="Q2029" s="10" t="s">
        <v>8319</v>
      </c>
      <c r="R2029" s="9" t="s">
        <v>8349</v>
      </c>
      <c r="S2029" s="12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126</v>
      </c>
      <c r="P2030">
        <f t="shared" si="156"/>
        <v>47.91</v>
      </c>
      <c r="Q2030" s="10" t="s">
        <v>8319</v>
      </c>
      <c r="R2030" s="9" t="s">
        <v>8349</v>
      </c>
      <c r="S2030" s="12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361</v>
      </c>
      <c r="P2031">
        <f t="shared" si="156"/>
        <v>96.06</v>
      </c>
      <c r="Q2031" s="10" t="s">
        <v>8319</v>
      </c>
      <c r="R2031" s="9" t="s">
        <v>8349</v>
      </c>
      <c r="S2031" s="12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6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225.99999999999997</v>
      </c>
      <c r="P2032">
        <f t="shared" si="156"/>
        <v>118.61</v>
      </c>
      <c r="Q2032" s="10" t="s">
        <v>8319</v>
      </c>
      <c r="R2032" s="9" t="s">
        <v>8349</v>
      </c>
      <c r="S2032" s="12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120</v>
      </c>
      <c r="P2033">
        <f t="shared" si="156"/>
        <v>118.45</v>
      </c>
      <c r="Q2033" s="10" t="s">
        <v>8319</v>
      </c>
      <c r="R2033" s="9" t="s">
        <v>8349</v>
      </c>
      <c r="S2033" s="12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6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304</v>
      </c>
      <c r="P2034">
        <f t="shared" si="156"/>
        <v>143.21</v>
      </c>
      <c r="Q2034" s="10" t="s">
        <v>8319</v>
      </c>
      <c r="R2034" s="9" t="s">
        <v>8349</v>
      </c>
      <c r="S2034" s="12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6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179</v>
      </c>
      <c r="P2035">
        <f t="shared" si="156"/>
        <v>282.72000000000003</v>
      </c>
      <c r="Q2035" s="10" t="s">
        <v>8319</v>
      </c>
      <c r="R2035" s="9" t="s">
        <v>8349</v>
      </c>
      <c r="S2035" s="12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6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387</v>
      </c>
      <c r="P2036">
        <f t="shared" si="156"/>
        <v>593.94000000000005</v>
      </c>
      <c r="Q2036" s="10" t="s">
        <v>8319</v>
      </c>
      <c r="R2036" s="9" t="s">
        <v>8349</v>
      </c>
      <c r="S2036" s="12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6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211</v>
      </c>
      <c r="P2037">
        <f t="shared" si="156"/>
        <v>262.16000000000003</v>
      </c>
      <c r="Q2037" s="10" t="s">
        <v>8319</v>
      </c>
      <c r="R2037" s="9" t="s">
        <v>8349</v>
      </c>
      <c r="S2037" s="12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6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132</v>
      </c>
      <c r="P2038">
        <f t="shared" si="156"/>
        <v>46.58</v>
      </c>
      <c r="Q2038" s="10" t="s">
        <v>8319</v>
      </c>
      <c r="R2038" s="9" t="s">
        <v>8349</v>
      </c>
      <c r="S2038" s="12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6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300</v>
      </c>
      <c r="P2039">
        <f t="shared" si="156"/>
        <v>70.040000000000006</v>
      </c>
      <c r="Q2039" s="10" t="s">
        <v>8319</v>
      </c>
      <c r="R2039" s="9" t="s">
        <v>8349</v>
      </c>
      <c r="S2039" s="12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6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421</v>
      </c>
      <c r="P2040">
        <f t="shared" si="156"/>
        <v>164.91</v>
      </c>
      <c r="Q2040" s="10" t="s">
        <v>8319</v>
      </c>
      <c r="R2040" s="9" t="s">
        <v>8349</v>
      </c>
      <c r="S2040" s="12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136</v>
      </c>
      <c r="P2041">
        <f t="shared" si="156"/>
        <v>449.26</v>
      </c>
      <c r="Q2041" s="10" t="s">
        <v>8319</v>
      </c>
      <c r="R2041" s="9" t="s">
        <v>8349</v>
      </c>
      <c r="S2041" s="12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248</v>
      </c>
      <c r="P2042">
        <f t="shared" si="156"/>
        <v>27.47</v>
      </c>
      <c r="Q2042" s="10" t="s">
        <v>8319</v>
      </c>
      <c r="R2042" s="9" t="s">
        <v>8349</v>
      </c>
      <c r="S2042" s="12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6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182</v>
      </c>
      <c r="P2043">
        <f t="shared" si="156"/>
        <v>143.97999999999999</v>
      </c>
      <c r="Q2043" s="10" t="s">
        <v>8319</v>
      </c>
      <c r="R2043" s="9" t="s">
        <v>8349</v>
      </c>
      <c r="S2043" s="12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6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124</v>
      </c>
      <c r="P2044">
        <f t="shared" si="156"/>
        <v>88.24</v>
      </c>
      <c r="Q2044" s="10" t="s">
        <v>8319</v>
      </c>
      <c r="R2044" s="9" t="s">
        <v>8349</v>
      </c>
      <c r="S2044" s="12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6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505.99999999999994</v>
      </c>
      <c r="P2045">
        <f t="shared" si="156"/>
        <v>36.33</v>
      </c>
      <c r="Q2045" s="10" t="s">
        <v>8319</v>
      </c>
      <c r="R2045" s="9" t="s">
        <v>8349</v>
      </c>
      <c r="S2045" s="12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6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108</v>
      </c>
      <c r="P2046">
        <f t="shared" si="156"/>
        <v>90.18</v>
      </c>
      <c r="Q2046" s="10" t="s">
        <v>8319</v>
      </c>
      <c r="R2046" s="9" t="s">
        <v>8349</v>
      </c>
      <c r="S2046" s="12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6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819</v>
      </c>
      <c r="P2047">
        <f t="shared" si="156"/>
        <v>152.62</v>
      </c>
      <c r="Q2047" s="10" t="s">
        <v>8319</v>
      </c>
      <c r="R2047" s="9" t="s">
        <v>8349</v>
      </c>
      <c r="S2047" s="12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6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121</v>
      </c>
      <c r="P2048">
        <f t="shared" si="156"/>
        <v>55.81</v>
      </c>
      <c r="Q2048" s="10" t="s">
        <v>8319</v>
      </c>
      <c r="R2048" s="9" t="s">
        <v>8349</v>
      </c>
      <c r="S2048" s="12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6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103</v>
      </c>
      <c r="P2049">
        <f t="shared" si="156"/>
        <v>227.85</v>
      </c>
      <c r="Q2049" s="10" t="s">
        <v>8319</v>
      </c>
      <c r="R2049" s="9" t="s">
        <v>8349</v>
      </c>
      <c r="S2049" s="12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6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5"/>
        <v>148</v>
      </c>
      <c r="P2050">
        <f t="shared" si="156"/>
        <v>91.83</v>
      </c>
      <c r="Q2050" s="10" t="s">
        <v>8319</v>
      </c>
      <c r="R2050" s="9" t="s">
        <v>8349</v>
      </c>
      <c r="S2050" s="12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0">ROUND(E:E/D:D,2)*100</f>
        <v>120</v>
      </c>
      <c r="P2051">
        <f t="shared" ref="P2051:P2114" si="161">IF(L:L=0,0,ROUND(E:E/$L:$L,2))</f>
        <v>80.989999999999995</v>
      </c>
      <c r="Q2051" s="10" t="s">
        <v>8319</v>
      </c>
      <c r="R2051" s="9" t="s">
        <v>8349</v>
      </c>
      <c r="S2051" s="12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6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473.00000000000006</v>
      </c>
      <c r="P2052">
        <f t="shared" si="161"/>
        <v>278.39</v>
      </c>
      <c r="Q2052" s="10" t="s">
        <v>8319</v>
      </c>
      <c r="R2052" s="9" t="s">
        <v>8349</v>
      </c>
      <c r="S2052" s="12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6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130</v>
      </c>
      <c r="P2053">
        <f t="shared" si="161"/>
        <v>43.1</v>
      </c>
      <c r="Q2053" s="10" t="s">
        <v>8319</v>
      </c>
      <c r="R2053" s="9" t="s">
        <v>8349</v>
      </c>
      <c r="S2053" s="12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6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353</v>
      </c>
      <c r="P2054">
        <f t="shared" si="161"/>
        <v>326.29000000000002</v>
      </c>
      <c r="Q2054" s="10" t="s">
        <v>8319</v>
      </c>
      <c r="R2054" s="9" t="s">
        <v>8349</v>
      </c>
      <c r="S2054" s="12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6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101</v>
      </c>
      <c r="P2055">
        <f t="shared" si="161"/>
        <v>41.74</v>
      </c>
      <c r="Q2055" s="10" t="s">
        <v>8319</v>
      </c>
      <c r="R2055" s="9" t="s">
        <v>8349</v>
      </c>
      <c r="S2055" s="12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6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113.99999999999999</v>
      </c>
      <c r="P2056">
        <f t="shared" si="161"/>
        <v>64.02</v>
      </c>
      <c r="Q2056" s="10" t="s">
        <v>8319</v>
      </c>
      <c r="R2056" s="9" t="s">
        <v>8349</v>
      </c>
      <c r="S2056" s="12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6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167</v>
      </c>
      <c r="P2057">
        <f t="shared" si="161"/>
        <v>99.46</v>
      </c>
      <c r="Q2057" s="10" t="s">
        <v>8319</v>
      </c>
      <c r="R2057" s="9" t="s">
        <v>8349</v>
      </c>
      <c r="S2057" s="12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6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153</v>
      </c>
      <c r="P2058">
        <f t="shared" si="161"/>
        <v>138.49</v>
      </c>
      <c r="Q2058" s="10" t="s">
        <v>8319</v>
      </c>
      <c r="R2058" s="9" t="s">
        <v>8349</v>
      </c>
      <c r="S2058" s="12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6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202</v>
      </c>
      <c r="P2059">
        <f t="shared" si="161"/>
        <v>45.55</v>
      </c>
      <c r="Q2059" s="10" t="s">
        <v>8319</v>
      </c>
      <c r="R2059" s="9" t="s">
        <v>8349</v>
      </c>
      <c r="S2059" s="12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168</v>
      </c>
      <c r="P2060">
        <f t="shared" si="161"/>
        <v>10.51</v>
      </c>
      <c r="Q2060" s="10" t="s">
        <v>8319</v>
      </c>
      <c r="R2060" s="9" t="s">
        <v>8349</v>
      </c>
      <c r="S2060" s="12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6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143</v>
      </c>
      <c r="P2061">
        <f t="shared" si="161"/>
        <v>114.77</v>
      </c>
      <c r="Q2061" s="10" t="s">
        <v>8319</v>
      </c>
      <c r="R2061" s="9" t="s">
        <v>8349</v>
      </c>
      <c r="S2061" s="12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6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196</v>
      </c>
      <c r="P2062">
        <f t="shared" si="161"/>
        <v>36</v>
      </c>
      <c r="Q2062" s="10" t="s">
        <v>8319</v>
      </c>
      <c r="R2062" s="9" t="s">
        <v>8349</v>
      </c>
      <c r="S2062" s="12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6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108</v>
      </c>
      <c r="P2063">
        <f t="shared" si="161"/>
        <v>154.16999999999999</v>
      </c>
      <c r="Q2063" s="10" t="s">
        <v>8319</v>
      </c>
      <c r="R2063" s="9" t="s">
        <v>8349</v>
      </c>
      <c r="S2063" s="12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6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114.99999999999999</v>
      </c>
      <c r="P2064">
        <f t="shared" si="161"/>
        <v>566.39</v>
      </c>
      <c r="Q2064" s="10" t="s">
        <v>8319</v>
      </c>
      <c r="R2064" s="9" t="s">
        <v>8349</v>
      </c>
      <c r="S2064" s="12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148</v>
      </c>
      <c r="P2065">
        <f t="shared" si="161"/>
        <v>120.86</v>
      </c>
      <c r="Q2065" s="10" t="s">
        <v>8319</v>
      </c>
      <c r="R2065" s="9" t="s">
        <v>8349</v>
      </c>
      <c r="S2065" s="12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6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191</v>
      </c>
      <c r="P2066">
        <f t="shared" si="161"/>
        <v>86.16</v>
      </c>
      <c r="Q2066" s="10" t="s">
        <v>8319</v>
      </c>
      <c r="R2066" s="9" t="s">
        <v>8349</v>
      </c>
      <c r="S2066" s="12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6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199</v>
      </c>
      <c r="P2067">
        <f t="shared" si="161"/>
        <v>51.21</v>
      </c>
      <c r="Q2067" s="10" t="s">
        <v>8319</v>
      </c>
      <c r="R2067" s="9" t="s">
        <v>8349</v>
      </c>
      <c r="S2067" s="12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6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219</v>
      </c>
      <c r="P2068">
        <f t="shared" si="161"/>
        <v>67.260000000000005</v>
      </c>
      <c r="Q2068" s="10" t="s">
        <v>8319</v>
      </c>
      <c r="R2068" s="9" t="s">
        <v>8349</v>
      </c>
      <c r="S2068" s="12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3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127</v>
      </c>
      <c r="P2069">
        <f t="shared" si="161"/>
        <v>62.8</v>
      </c>
      <c r="Q2069" s="10" t="s">
        <v>8319</v>
      </c>
      <c r="R2069" s="9" t="s">
        <v>8349</v>
      </c>
      <c r="S2069" s="12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6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105</v>
      </c>
      <c r="P2070">
        <f t="shared" si="161"/>
        <v>346.13</v>
      </c>
      <c r="Q2070" s="10" t="s">
        <v>8319</v>
      </c>
      <c r="R2070" s="9" t="s">
        <v>8349</v>
      </c>
      <c r="S2070" s="12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6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128</v>
      </c>
      <c r="P2071">
        <f t="shared" si="161"/>
        <v>244.12</v>
      </c>
      <c r="Q2071" s="10" t="s">
        <v>8319</v>
      </c>
      <c r="R2071" s="9" t="s">
        <v>8349</v>
      </c>
      <c r="S2071" s="12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6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317</v>
      </c>
      <c r="P2072">
        <f t="shared" si="161"/>
        <v>259.25</v>
      </c>
      <c r="Q2072" s="10" t="s">
        <v>8319</v>
      </c>
      <c r="R2072" s="9" t="s">
        <v>8349</v>
      </c>
      <c r="S2072" s="12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6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281</v>
      </c>
      <c r="P2073">
        <f t="shared" si="161"/>
        <v>201.96</v>
      </c>
      <c r="Q2073" s="10" t="s">
        <v>8319</v>
      </c>
      <c r="R2073" s="9" t="s">
        <v>8349</v>
      </c>
      <c r="S2073" s="12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6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111.00000000000001</v>
      </c>
      <c r="P2074">
        <f t="shared" si="161"/>
        <v>226.21</v>
      </c>
      <c r="Q2074" s="10" t="s">
        <v>8319</v>
      </c>
      <c r="R2074" s="9" t="s">
        <v>8349</v>
      </c>
      <c r="S2074" s="12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6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153</v>
      </c>
      <c r="P2075">
        <f t="shared" si="161"/>
        <v>324.69</v>
      </c>
      <c r="Q2075" s="10" t="s">
        <v>8319</v>
      </c>
      <c r="R2075" s="9" t="s">
        <v>8349</v>
      </c>
      <c r="S2075" s="12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103</v>
      </c>
      <c r="P2076">
        <f t="shared" si="161"/>
        <v>205</v>
      </c>
      <c r="Q2076" s="10" t="s">
        <v>8319</v>
      </c>
      <c r="R2076" s="9" t="s">
        <v>8349</v>
      </c>
      <c r="S2076" s="12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6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1678</v>
      </c>
      <c r="P2077">
        <f t="shared" si="161"/>
        <v>20.47</v>
      </c>
      <c r="Q2077" s="10" t="s">
        <v>8319</v>
      </c>
      <c r="R2077" s="9" t="s">
        <v>8349</v>
      </c>
      <c r="S2077" s="12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543</v>
      </c>
      <c r="P2078">
        <f t="shared" si="161"/>
        <v>116.35</v>
      </c>
      <c r="Q2078" s="10" t="s">
        <v>8319</v>
      </c>
      <c r="R2078" s="9" t="s">
        <v>8349</v>
      </c>
      <c r="S2078" s="12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6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115.99999999999999</v>
      </c>
      <c r="P2079">
        <f t="shared" si="161"/>
        <v>307.2</v>
      </c>
      <c r="Q2079" s="10" t="s">
        <v>8319</v>
      </c>
      <c r="R2079" s="9" t="s">
        <v>8349</v>
      </c>
      <c r="S2079" s="12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6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131</v>
      </c>
      <c r="P2080">
        <f t="shared" si="161"/>
        <v>546.69000000000005</v>
      </c>
      <c r="Q2080" s="10" t="s">
        <v>8319</v>
      </c>
      <c r="R2080" s="9" t="s">
        <v>8349</v>
      </c>
      <c r="S2080" s="12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6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288</v>
      </c>
      <c r="P2081">
        <f t="shared" si="161"/>
        <v>47.47</v>
      </c>
      <c r="Q2081" s="10" t="s">
        <v>8319</v>
      </c>
      <c r="R2081" s="9" t="s">
        <v>8349</v>
      </c>
      <c r="S2081" s="12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6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508</v>
      </c>
      <c r="P2082">
        <f t="shared" si="161"/>
        <v>101.56</v>
      </c>
      <c r="Q2082" s="10" t="s">
        <v>8319</v>
      </c>
      <c r="R2082" s="9" t="s">
        <v>8349</v>
      </c>
      <c r="S2082" s="12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6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114.99999999999999</v>
      </c>
      <c r="P2083">
        <f t="shared" si="161"/>
        <v>72.91</v>
      </c>
      <c r="Q2083" s="10" t="s">
        <v>8325</v>
      </c>
      <c r="R2083" s="9" t="s">
        <v>8329</v>
      </c>
      <c r="S2083" s="12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6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111.00000000000001</v>
      </c>
      <c r="P2084">
        <f t="shared" si="161"/>
        <v>43.71</v>
      </c>
      <c r="Q2084" s="10" t="s">
        <v>8325</v>
      </c>
      <c r="R2084" s="9" t="s">
        <v>8329</v>
      </c>
      <c r="S2084" s="12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6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112.99999999999999</v>
      </c>
      <c r="P2085">
        <f t="shared" si="161"/>
        <v>34</v>
      </c>
      <c r="Q2085" s="10" t="s">
        <v>8325</v>
      </c>
      <c r="R2085" s="9" t="s">
        <v>8329</v>
      </c>
      <c r="S2085" s="12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6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108</v>
      </c>
      <c r="P2086">
        <f t="shared" si="161"/>
        <v>70.650000000000006</v>
      </c>
      <c r="Q2086" s="10" t="s">
        <v>8325</v>
      </c>
      <c r="R2086" s="9" t="s">
        <v>8329</v>
      </c>
      <c r="S2086" s="12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6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124</v>
      </c>
      <c r="P2087">
        <f t="shared" si="161"/>
        <v>89.3</v>
      </c>
      <c r="Q2087" s="10" t="s">
        <v>8325</v>
      </c>
      <c r="R2087" s="9" t="s">
        <v>8329</v>
      </c>
      <c r="S2087" s="12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6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101</v>
      </c>
      <c r="P2088">
        <f t="shared" si="161"/>
        <v>115.09</v>
      </c>
      <c r="Q2088" s="10" t="s">
        <v>8325</v>
      </c>
      <c r="R2088" s="9" t="s">
        <v>8329</v>
      </c>
      <c r="S2088" s="12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6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104</v>
      </c>
      <c r="P2089">
        <f t="shared" si="161"/>
        <v>62.12</v>
      </c>
      <c r="Q2089" s="10" t="s">
        <v>8325</v>
      </c>
      <c r="R2089" s="9" t="s">
        <v>8329</v>
      </c>
      <c r="S2089" s="12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6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115.99999999999999</v>
      </c>
      <c r="P2090">
        <f t="shared" si="161"/>
        <v>46.2</v>
      </c>
      <c r="Q2090" s="10" t="s">
        <v>8325</v>
      </c>
      <c r="R2090" s="9" t="s">
        <v>8329</v>
      </c>
      <c r="S2090" s="12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120</v>
      </c>
      <c r="P2091">
        <f t="shared" si="161"/>
        <v>48.55</v>
      </c>
      <c r="Q2091" s="10" t="s">
        <v>8325</v>
      </c>
      <c r="R2091" s="9" t="s">
        <v>8329</v>
      </c>
      <c r="S2091" s="12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6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114.99999999999999</v>
      </c>
      <c r="P2092">
        <f t="shared" si="161"/>
        <v>57.52</v>
      </c>
      <c r="Q2092" s="10" t="s">
        <v>8325</v>
      </c>
      <c r="R2092" s="9" t="s">
        <v>8329</v>
      </c>
      <c r="S2092" s="12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6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120</v>
      </c>
      <c r="P2093">
        <f t="shared" si="161"/>
        <v>88.15</v>
      </c>
      <c r="Q2093" s="10" t="s">
        <v>8325</v>
      </c>
      <c r="R2093" s="9" t="s">
        <v>8329</v>
      </c>
      <c r="S2093" s="12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6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101</v>
      </c>
      <c r="P2094">
        <f t="shared" si="161"/>
        <v>110.49</v>
      </c>
      <c r="Q2094" s="10" t="s">
        <v>8325</v>
      </c>
      <c r="R2094" s="9" t="s">
        <v>8329</v>
      </c>
      <c r="S2094" s="12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6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102</v>
      </c>
      <c r="P2095">
        <f t="shared" si="161"/>
        <v>66.83</v>
      </c>
      <c r="Q2095" s="10" t="s">
        <v>8325</v>
      </c>
      <c r="R2095" s="9" t="s">
        <v>8329</v>
      </c>
      <c r="S2095" s="12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6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121</v>
      </c>
      <c r="P2096">
        <f t="shared" si="161"/>
        <v>58.6</v>
      </c>
      <c r="Q2096" s="10" t="s">
        <v>8325</v>
      </c>
      <c r="R2096" s="9" t="s">
        <v>8329</v>
      </c>
      <c r="S2096" s="12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6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100</v>
      </c>
      <c r="P2097">
        <f t="shared" si="161"/>
        <v>113.64</v>
      </c>
      <c r="Q2097" s="10" t="s">
        <v>8325</v>
      </c>
      <c r="R2097" s="9" t="s">
        <v>8329</v>
      </c>
      <c r="S2097" s="12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6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102</v>
      </c>
      <c r="P2098">
        <f t="shared" si="161"/>
        <v>43.57</v>
      </c>
      <c r="Q2098" s="10" t="s">
        <v>8325</v>
      </c>
      <c r="R2098" s="9" t="s">
        <v>8329</v>
      </c>
      <c r="S2098" s="12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6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100</v>
      </c>
      <c r="P2099">
        <f t="shared" si="161"/>
        <v>78.95</v>
      </c>
      <c r="Q2099" s="10" t="s">
        <v>8325</v>
      </c>
      <c r="R2099" s="9" t="s">
        <v>8329</v>
      </c>
      <c r="S2099" s="12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6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100</v>
      </c>
      <c r="P2100">
        <f t="shared" si="161"/>
        <v>188.13</v>
      </c>
      <c r="Q2100" s="10" t="s">
        <v>8325</v>
      </c>
      <c r="R2100" s="9" t="s">
        <v>8329</v>
      </c>
      <c r="S2100" s="12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132</v>
      </c>
      <c r="P2101">
        <f t="shared" si="161"/>
        <v>63.03</v>
      </c>
      <c r="Q2101" s="10" t="s">
        <v>8325</v>
      </c>
      <c r="R2101" s="9" t="s">
        <v>8329</v>
      </c>
      <c r="S2101" s="12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6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137</v>
      </c>
      <c r="P2102">
        <f t="shared" si="161"/>
        <v>30.37</v>
      </c>
      <c r="Q2102" s="10" t="s">
        <v>8325</v>
      </c>
      <c r="R2102" s="9" t="s">
        <v>8329</v>
      </c>
      <c r="S2102" s="12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6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112.99999999999999</v>
      </c>
      <c r="P2103">
        <f t="shared" si="161"/>
        <v>51.48</v>
      </c>
      <c r="Q2103" s="10" t="s">
        <v>8325</v>
      </c>
      <c r="R2103" s="9" t="s">
        <v>8329</v>
      </c>
      <c r="S2103" s="12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6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136</v>
      </c>
      <c r="P2104">
        <f t="shared" si="161"/>
        <v>35.79</v>
      </c>
      <c r="Q2104" s="10" t="s">
        <v>8325</v>
      </c>
      <c r="R2104" s="9" t="s">
        <v>8329</v>
      </c>
      <c r="S2104" s="12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146</v>
      </c>
      <c r="P2105">
        <f t="shared" si="161"/>
        <v>98.82</v>
      </c>
      <c r="Q2105" s="10" t="s">
        <v>8325</v>
      </c>
      <c r="R2105" s="9" t="s">
        <v>8329</v>
      </c>
      <c r="S2105" s="12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6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130</v>
      </c>
      <c r="P2106">
        <f t="shared" si="161"/>
        <v>28</v>
      </c>
      <c r="Q2106" s="10" t="s">
        <v>8325</v>
      </c>
      <c r="R2106" s="9" t="s">
        <v>8329</v>
      </c>
      <c r="S2106" s="12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254</v>
      </c>
      <c r="P2107">
        <f t="shared" si="161"/>
        <v>51.31</v>
      </c>
      <c r="Q2107" s="10" t="s">
        <v>8325</v>
      </c>
      <c r="R2107" s="9" t="s">
        <v>8329</v>
      </c>
      <c r="S2107" s="12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6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107</v>
      </c>
      <c r="P2108">
        <f t="shared" si="161"/>
        <v>53.52</v>
      </c>
      <c r="Q2108" s="10" t="s">
        <v>8325</v>
      </c>
      <c r="R2108" s="9" t="s">
        <v>8329</v>
      </c>
      <c r="S2108" s="12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6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108</v>
      </c>
      <c r="P2109">
        <f t="shared" si="161"/>
        <v>37.15</v>
      </c>
      <c r="Q2109" s="10" t="s">
        <v>8325</v>
      </c>
      <c r="R2109" s="9" t="s">
        <v>8329</v>
      </c>
      <c r="S2109" s="12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6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107</v>
      </c>
      <c r="P2110">
        <f t="shared" si="161"/>
        <v>89.9</v>
      </c>
      <c r="Q2110" s="10" t="s">
        <v>8325</v>
      </c>
      <c r="R2110" s="9" t="s">
        <v>8329</v>
      </c>
      <c r="S2110" s="12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107</v>
      </c>
      <c r="P2111">
        <f t="shared" si="161"/>
        <v>106.53</v>
      </c>
      <c r="Q2111" s="10" t="s">
        <v>8325</v>
      </c>
      <c r="R2111" s="9" t="s">
        <v>8329</v>
      </c>
      <c r="S2111" s="12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100</v>
      </c>
      <c r="P2112">
        <f t="shared" si="161"/>
        <v>52.82</v>
      </c>
      <c r="Q2112" s="10" t="s">
        <v>8325</v>
      </c>
      <c r="R2112" s="9" t="s">
        <v>8329</v>
      </c>
      <c r="S2112" s="12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6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107</v>
      </c>
      <c r="P2113">
        <f t="shared" si="161"/>
        <v>54.62</v>
      </c>
      <c r="Q2113" s="10" t="s">
        <v>8325</v>
      </c>
      <c r="R2113" s="9" t="s">
        <v>8329</v>
      </c>
      <c r="S2113" s="12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6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0"/>
        <v>100</v>
      </c>
      <c r="P2114">
        <f t="shared" si="161"/>
        <v>27.27</v>
      </c>
      <c r="Q2114" s="10" t="s">
        <v>8325</v>
      </c>
      <c r="R2114" s="9" t="s">
        <v>8329</v>
      </c>
      <c r="S2114" s="12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5">ROUND(E:E/D:D,2)*100</f>
        <v>105</v>
      </c>
      <c r="P2115">
        <f t="shared" ref="P2115:P2178" si="166">IF(L:L=0,0,ROUND(E:E/$L:$L,2))</f>
        <v>68.599999999999994</v>
      </c>
      <c r="Q2115" s="10" t="s">
        <v>8325</v>
      </c>
      <c r="R2115" s="9" t="s">
        <v>8329</v>
      </c>
      <c r="S2115" s="12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6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105</v>
      </c>
      <c r="P2116">
        <f t="shared" si="166"/>
        <v>35.61</v>
      </c>
      <c r="Q2116" s="10" t="s">
        <v>8325</v>
      </c>
      <c r="R2116" s="9" t="s">
        <v>8329</v>
      </c>
      <c r="S2116" s="12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6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225.99999999999997</v>
      </c>
      <c r="P2117">
        <f t="shared" si="166"/>
        <v>94.03</v>
      </c>
      <c r="Q2117" s="10" t="s">
        <v>8325</v>
      </c>
      <c r="R2117" s="9" t="s">
        <v>8329</v>
      </c>
      <c r="S2117" s="12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6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101</v>
      </c>
      <c r="P2118">
        <f t="shared" si="166"/>
        <v>526.46</v>
      </c>
      <c r="Q2118" s="10" t="s">
        <v>8325</v>
      </c>
      <c r="R2118" s="9" t="s">
        <v>8329</v>
      </c>
      <c r="S2118" s="12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6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148</v>
      </c>
      <c r="P2119">
        <f t="shared" si="166"/>
        <v>50.66</v>
      </c>
      <c r="Q2119" s="10" t="s">
        <v>8325</v>
      </c>
      <c r="R2119" s="9" t="s">
        <v>8329</v>
      </c>
      <c r="S2119" s="12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135</v>
      </c>
      <c r="P2120">
        <f t="shared" si="166"/>
        <v>79.180000000000007</v>
      </c>
      <c r="Q2120" s="10" t="s">
        <v>8325</v>
      </c>
      <c r="R2120" s="9" t="s">
        <v>8329</v>
      </c>
      <c r="S2120" s="12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6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101</v>
      </c>
      <c r="P2121">
        <f t="shared" si="166"/>
        <v>91.59</v>
      </c>
      <c r="Q2121" s="10" t="s">
        <v>8325</v>
      </c>
      <c r="R2121" s="9" t="s">
        <v>8329</v>
      </c>
      <c r="S2121" s="12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6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101</v>
      </c>
      <c r="P2122">
        <f t="shared" si="166"/>
        <v>116.96</v>
      </c>
      <c r="Q2122" s="10" t="s">
        <v>8325</v>
      </c>
      <c r="R2122" s="9" t="s">
        <v>8329</v>
      </c>
      <c r="S2122" s="12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1</v>
      </c>
      <c r="P2123">
        <f t="shared" si="166"/>
        <v>28.4</v>
      </c>
      <c r="Q2123" s="10" t="s">
        <v>8333</v>
      </c>
      <c r="R2123" s="9" t="s">
        <v>8334</v>
      </c>
      <c r="S2123" s="12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0</v>
      </c>
      <c r="P2124">
        <f t="shared" si="166"/>
        <v>103.33</v>
      </c>
      <c r="Q2124" s="10" t="s">
        <v>8333</v>
      </c>
      <c r="R2124" s="9" t="s">
        <v>8334</v>
      </c>
      <c r="S2124" s="12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10</v>
      </c>
      <c r="P2125">
        <f t="shared" si="166"/>
        <v>10</v>
      </c>
      <c r="Q2125" s="10" t="s">
        <v>8333</v>
      </c>
      <c r="R2125" s="9" t="s">
        <v>8334</v>
      </c>
      <c r="S2125" s="12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6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10</v>
      </c>
      <c r="P2126">
        <f t="shared" si="166"/>
        <v>23</v>
      </c>
      <c r="Q2126" s="10" t="s">
        <v>8333</v>
      </c>
      <c r="R2126" s="9" t="s">
        <v>8334</v>
      </c>
      <c r="S2126" s="12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6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</v>
      </c>
      <c r="P2127">
        <f t="shared" si="166"/>
        <v>31.56</v>
      </c>
      <c r="Q2127" s="10" t="s">
        <v>8333</v>
      </c>
      <c r="R2127" s="9" t="s">
        <v>8334</v>
      </c>
      <c r="S2127" s="12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6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0</v>
      </c>
      <c r="P2128">
        <f t="shared" si="166"/>
        <v>5</v>
      </c>
      <c r="Q2128" s="10" t="s">
        <v>8333</v>
      </c>
      <c r="R2128" s="9" t="s">
        <v>8334</v>
      </c>
      <c r="S2128" s="12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28.999999999999996</v>
      </c>
      <c r="P2129">
        <f t="shared" si="166"/>
        <v>34.22</v>
      </c>
      <c r="Q2129" s="10" t="s">
        <v>8333</v>
      </c>
      <c r="R2129" s="9" t="s">
        <v>8334</v>
      </c>
      <c r="S2129" s="12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6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0</v>
      </c>
      <c r="P2130">
        <f t="shared" si="166"/>
        <v>25</v>
      </c>
      <c r="Q2130" s="10" t="s">
        <v>8333</v>
      </c>
      <c r="R2130" s="9" t="s">
        <v>8334</v>
      </c>
      <c r="S2130" s="12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6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12</v>
      </c>
      <c r="P2131">
        <f t="shared" si="166"/>
        <v>19.670000000000002</v>
      </c>
      <c r="Q2131" s="10" t="s">
        <v>8333</v>
      </c>
      <c r="R2131" s="9" t="s">
        <v>8334</v>
      </c>
      <c r="S2131" s="12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0</v>
      </c>
      <c r="P2132">
        <f t="shared" si="166"/>
        <v>21.25</v>
      </c>
      <c r="Q2132" s="10" t="s">
        <v>8333</v>
      </c>
      <c r="R2132" s="9" t="s">
        <v>8334</v>
      </c>
      <c r="S2132" s="12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6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5</v>
      </c>
      <c r="P2133">
        <f t="shared" si="166"/>
        <v>8.33</v>
      </c>
      <c r="Q2133" s="10" t="s">
        <v>8333</v>
      </c>
      <c r="R2133" s="9" t="s">
        <v>8334</v>
      </c>
      <c r="S2133" s="12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6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</v>
      </c>
      <c r="P2134">
        <f t="shared" si="166"/>
        <v>21.34</v>
      </c>
      <c r="Q2134" s="10" t="s">
        <v>8333</v>
      </c>
      <c r="R2134" s="9" t="s">
        <v>8334</v>
      </c>
      <c r="S2134" s="12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6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2</v>
      </c>
      <c r="P2135">
        <f t="shared" si="166"/>
        <v>5.33</v>
      </c>
      <c r="Q2135" s="10" t="s">
        <v>8333</v>
      </c>
      <c r="R2135" s="9" t="s">
        <v>8334</v>
      </c>
      <c r="S2135" s="12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6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2</v>
      </c>
      <c r="P2136">
        <f t="shared" si="166"/>
        <v>34.67</v>
      </c>
      <c r="Q2136" s="10" t="s">
        <v>8333</v>
      </c>
      <c r="R2136" s="9" t="s">
        <v>8334</v>
      </c>
      <c r="S2136" s="12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6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10</v>
      </c>
      <c r="P2137">
        <f t="shared" si="166"/>
        <v>21.73</v>
      </c>
      <c r="Q2137" s="10" t="s">
        <v>8333</v>
      </c>
      <c r="R2137" s="9" t="s">
        <v>8334</v>
      </c>
      <c r="S2137" s="12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6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0</v>
      </c>
      <c r="P2138">
        <f t="shared" si="166"/>
        <v>11.92</v>
      </c>
      <c r="Q2138" s="10" t="s">
        <v>8333</v>
      </c>
      <c r="R2138" s="9" t="s">
        <v>8334</v>
      </c>
      <c r="S2138" s="12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6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28.000000000000004</v>
      </c>
      <c r="P2139">
        <f t="shared" si="166"/>
        <v>26.6</v>
      </c>
      <c r="Q2139" s="10" t="s">
        <v>8333</v>
      </c>
      <c r="R2139" s="9" t="s">
        <v>8334</v>
      </c>
      <c r="S2139" s="12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13</v>
      </c>
      <c r="P2140">
        <f t="shared" si="166"/>
        <v>10.67</v>
      </c>
      <c r="Q2140" s="10" t="s">
        <v>8333</v>
      </c>
      <c r="R2140" s="9" t="s">
        <v>8334</v>
      </c>
      <c r="S2140" s="12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6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</v>
      </c>
      <c r="P2141">
        <f t="shared" si="166"/>
        <v>29.04</v>
      </c>
      <c r="Q2141" s="10" t="s">
        <v>8333</v>
      </c>
      <c r="R2141" s="9" t="s">
        <v>8334</v>
      </c>
      <c r="S2141" s="12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6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0</v>
      </c>
      <c r="P2142">
        <f t="shared" si="166"/>
        <v>50.91</v>
      </c>
      <c r="Q2142" s="10" t="s">
        <v>8333</v>
      </c>
      <c r="R2142" s="9" t="s">
        <v>8334</v>
      </c>
      <c r="S2142" s="12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6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>
        <f t="shared" si="166"/>
        <v>0</v>
      </c>
      <c r="Q2143" s="10" t="s">
        <v>8333</v>
      </c>
      <c r="R2143" s="9" t="s">
        <v>8334</v>
      </c>
      <c r="S2143" s="12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6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6</v>
      </c>
      <c r="P2144">
        <f t="shared" si="166"/>
        <v>50.08</v>
      </c>
      <c r="Q2144" s="10" t="s">
        <v>8333</v>
      </c>
      <c r="R2144" s="9" t="s">
        <v>8334</v>
      </c>
      <c r="S2144" s="12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6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11</v>
      </c>
      <c r="P2145">
        <f t="shared" si="166"/>
        <v>45</v>
      </c>
      <c r="Q2145" s="10" t="s">
        <v>8333</v>
      </c>
      <c r="R2145" s="9" t="s">
        <v>8334</v>
      </c>
      <c r="S2145" s="12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2</v>
      </c>
      <c r="P2146">
        <f t="shared" si="166"/>
        <v>25.29</v>
      </c>
      <c r="Q2146" s="10" t="s">
        <v>8333</v>
      </c>
      <c r="R2146" s="9" t="s">
        <v>8334</v>
      </c>
      <c r="S2146" s="12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6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30</v>
      </c>
      <c r="P2147">
        <f t="shared" si="166"/>
        <v>51.29</v>
      </c>
      <c r="Q2147" s="10" t="s">
        <v>8333</v>
      </c>
      <c r="R2147" s="9" t="s">
        <v>8334</v>
      </c>
      <c r="S2147" s="12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6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0</v>
      </c>
      <c r="P2148">
        <f t="shared" si="166"/>
        <v>1</v>
      </c>
      <c r="Q2148" s="10" t="s">
        <v>8333</v>
      </c>
      <c r="R2148" s="9" t="s">
        <v>8334</v>
      </c>
      <c r="S2148" s="12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1</v>
      </c>
      <c r="P2149">
        <f t="shared" si="166"/>
        <v>49.38</v>
      </c>
      <c r="Q2149" s="10" t="s">
        <v>8333</v>
      </c>
      <c r="R2149" s="9" t="s">
        <v>8334</v>
      </c>
      <c r="S2149" s="12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6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2</v>
      </c>
      <c r="P2150">
        <f t="shared" si="166"/>
        <v>1</v>
      </c>
      <c r="Q2150" s="10" t="s">
        <v>8333</v>
      </c>
      <c r="R2150" s="9" t="s">
        <v>8334</v>
      </c>
      <c r="S2150" s="12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6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>
        <f t="shared" si="166"/>
        <v>0</v>
      </c>
      <c r="Q2151" s="10" t="s">
        <v>8333</v>
      </c>
      <c r="R2151" s="9" t="s">
        <v>8334</v>
      </c>
      <c r="S2151" s="12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1</v>
      </c>
      <c r="P2152">
        <f t="shared" si="166"/>
        <v>101.25</v>
      </c>
      <c r="Q2152" s="10" t="s">
        <v>8333</v>
      </c>
      <c r="R2152" s="9" t="s">
        <v>8334</v>
      </c>
      <c r="S2152" s="12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6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0</v>
      </c>
      <c r="P2153">
        <f t="shared" si="166"/>
        <v>19.670000000000002</v>
      </c>
      <c r="Q2153" s="10" t="s">
        <v>8333</v>
      </c>
      <c r="R2153" s="9" t="s">
        <v>8334</v>
      </c>
      <c r="S2153" s="12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6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0</v>
      </c>
      <c r="P2154">
        <f t="shared" si="166"/>
        <v>12.5</v>
      </c>
      <c r="Q2154" s="10" t="s">
        <v>8333</v>
      </c>
      <c r="R2154" s="9" t="s">
        <v>8334</v>
      </c>
      <c r="S2154" s="12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6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0</v>
      </c>
      <c r="P2155">
        <f t="shared" si="166"/>
        <v>8.5</v>
      </c>
      <c r="Q2155" s="10" t="s">
        <v>8333</v>
      </c>
      <c r="R2155" s="9" t="s">
        <v>8334</v>
      </c>
      <c r="S2155" s="12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1</v>
      </c>
      <c r="P2156">
        <f t="shared" si="166"/>
        <v>1</v>
      </c>
      <c r="Q2156" s="10" t="s">
        <v>8333</v>
      </c>
      <c r="R2156" s="9" t="s">
        <v>8334</v>
      </c>
      <c r="S2156" s="12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6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</v>
      </c>
      <c r="P2157">
        <f t="shared" si="166"/>
        <v>23</v>
      </c>
      <c r="Q2157" s="10" t="s">
        <v>8333</v>
      </c>
      <c r="R2157" s="9" t="s">
        <v>8334</v>
      </c>
      <c r="S2157" s="12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3</v>
      </c>
      <c r="P2158">
        <f t="shared" si="166"/>
        <v>17.989999999999998</v>
      </c>
      <c r="Q2158" s="10" t="s">
        <v>8333</v>
      </c>
      <c r="R2158" s="9" t="s">
        <v>8334</v>
      </c>
      <c r="S2158" s="12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28.000000000000004</v>
      </c>
      <c r="P2159">
        <f t="shared" si="166"/>
        <v>370.95</v>
      </c>
      <c r="Q2159" s="10" t="s">
        <v>8333</v>
      </c>
      <c r="R2159" s="9" t="s">
        <v>8334</v>
      </c>
      <c r="S2159" s="12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6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7.0000000000000009</v>
      </c>
      <c r="P2160">
        <f t="shared" si="166"/>
        <v>63.57</v>
      </c>
      <c r="Q2160" s="10" t="s">
        <v>8333</v>
      </c>
      <c r="R2160" s="9" t="s">
        <v>8334</v>
      </c>
      <c r="S2160" s="12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1</v>
      </c>
      <c r="P2161">
        <f t="shared" si="166"/>
        <v>13</v>
      </c>
      <c r="Q2161" s="10" t="s">
        <v>8333</v>
      </c>
      <c r="R2161" s="9" t="s">
        <v>8334</v>
      </c>
      <c r="S2161" s="12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6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1</v>
      </c>
      <c r="P2162">
        <f t="shared" si="166"/>
        <v>5.31</v>
      </c>
      <c r="Q2162" s="10" t="s">
        <v>8333</v>
      </c>
      <c r="R2162" s="9" t="s">
        <v>8334</v>
      </c>
      <c r="S2162" s="12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115.99999999999999</v>
      </c>
      <c r="P2163">
        <f t="shared" si="166"/>
        <v>35.619999999999997</v>
      </c>
      <c r="Q2163" s="10" t="s">
        <v>8325</v>
      </c>
      <c r="R2163" s="9" t="s">
        <v>8326</v>
      </c>
      <c r="S2163" s="12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6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112.00000000000001</v>
      </c>
      <c r="P2164">
        <f t="shared" si="166"/>
        <v>87.1</v>
      </c>
      <c r="Q2164" s="10" t="s">
        <v>8325</v>
      </c>
      <c r="R2164" s="9" t="s">
        <v>8326</v>
      </c>
      <c r="S2164" s="12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6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132</v>
      </c>
      <c r="P2165">
        <f t="shared" si="166"/>
        <v>75.11</v>
      </c>
      <c r="Q2165" s="10" t="s">
        <v>8325</v>
      </c>
      <c r="R2165" s="9" t="s">
        <v>8326</v>
      </c>
      <c r="S2165" s="12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103</v>
      </c>
      <c r="P2166">
        <f t="shared" si="166"/>
        <v>68.010000000000005</v>
      </c>
      <c r="Q2166" s="10" t="s">
        <v>8325</v>
      </c>
      <c r="R2166" s="9" t="s">
        <v>8326</v>
      </c>
      <c r="S2166" s="12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6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139</v>
      </c>
      <c r="P2167">
        <f t="shared" si="166"/>
        <v>29.62</v>
      </c>
      <c r="Q2167" s="10" t="s">
        <v>8325</v>
      </c>
      <c r="R2167" s="9" t="s">
        <v>8326</v>
      </c>
      <c r="S2167" s="12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6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147</v>
      </c>
      <c r="P2168">
        <f t="shared" si="166"/>
        <v>91.63</v>
      </c>
      <c r="Q2168" s="10" t="s">
        <v>8325</v>
      </c>
      <c r="R2168" s="9" t="s">
        <v>8326</v>
      </c>
      <c r="S2168" s="12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120</v>
      </c>
      <c r="P2169">
        <f t="shared" si="166"/>
        <v>22.5</v>
      </c>
      <c r="Q2169" s="10" t="s">
        <v>8325</v>
      </c>
      <c r="R2169" s="9" t="s">
        <v>8326</v>
      </c>
      <c r="S2169" s="12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122</v>
      </c>
      <c r="P2170">
        <f t="shared" si="166"/>
        <v>64.37</v>
      </c>
      <c r="Q2170" s="10" t="s">
        <v>8325</v>
      </c>
      <c r="R2170" s="9" t="s">
        <v>8326</v>
      </c>
      <c r="S2170" s="12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6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100</v>
      </c>
      <c r="P2171">
        <f t="shared" si="166"/>
        <v>21.86</v>
      </c>
      <c r="Q2171" s="10" t="s">
        <v>8325</v>
      </c>
      <c r="R2171" s="9" t="s">
        <v>8326</v>
      </c>
      <c r="S2171" s="12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6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181</v>
      </c>
      <c r="P2172">
        <f t="shared" si="166"/>
        <v>33.32</v>
      </c>
      <c r="Q2172" s="10" t="s">
        <v>8325</v>
      </c>
      <c r="R2172" s="9" t="s">
        <v>8326</v>
      </c>
      <c r="S2172" s="12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6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106</v>
      </c>
      <c r="P2173">
        <f t="shared" si="166"/>
        <v>90.28</v>
      </c>
      <c r="Q2173" s="10" t="s">
        <v>8325</v>
      </c>
      <c r="R2173" s="9" t="s">
        <v>8326</v>
      </c>
      <c r="S2173" s="12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6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100</v>
      </c>
      <c r="P2174">
        <f t="shared" si="166"/>
        <v>76.92</v>
      </c>
      <c r="Q2174" s="10" t="s">
        <v>8325</v>
      </c>
      <c r="R2174" s="9" t="s">
        <v>8326</v>
      </c>
      <c r="S2174" s="12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6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127</v>
      </c>
      <c r="P2175">
        <f t="shared" si="166"/>
        <v>59.23</v>
      </c>
      <c r="Q2175" s="10" t="s">
        <v>8325</v>
      </c>
      <c r="R2175" s="9" t="s">
        <v>8326</v>
      </c>
      <c r="S2175" s="12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6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103</v>
      </c>
      <c r="P2176">
        <f t="shared" si="166"/>
        <v>65.38</v>
      </c>
      <c r="Q2176" s="10" t="s">
        <v>8325</v>
      </c>
      <c r="R2176" s="9" t="s">
        <v>8326</v>
      </c>
      <c r="S2176" s="12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6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250</v>
      </c>
      <c r="P2177">
        <f t="shared" si="166"/>
        <v>67.31</v>
      </c>
      <c r="Q2177" s="10" t="s">
        <v>8325</v>
      </c>
      <c r="R2177" s="9" t="s">
        <v>8326</v>
      </c>
      <c r="S2177" s="12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6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5"/>
        <v>126</v>
      </c>
      <c r="P2178">
        <f t="shared" si="166"/>
        <v>88.75</v>
      </c>
      <c r="Q2178" s="10" t="s">
        <v>8325</v>
      </c>
      <c r="R2178" s="9" t="s">
        <v>8326</v>
      </c>
      <c r="S2178" s="12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46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0">ROUND(E:E/D:D,2)*100</f>
        <v>100</v>
      </c>
      <c r="P2179">
        <f t="shared" ref="P2179:P2242" si="171">IF(L:L=0,0,ROUND(E:E/$L:$L,2))</f>
        <v>65.87</v>
      </c>
      <c r="Q2179" s="10" t="s">
        <v>8325</v>
      </c>
      <c r="R2179" s="9" t="s">
        <v>8326</v>
      </c>
      <c r="S2179" s="12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6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139</v>
      </c>
      <c r="P2180">
        <f t="shared" si="171"/>
        <v>40.35</v>
      </c>
      <c r="Q2180" s="10" t="s">
        <v>8325</v>
      </c>
      <c r="R2180" s="9" t="s">
        <v>8326</v>
      </c>
      <c r="S2180" s="12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161</v>
      </c>
      <c r="P2181">
        <f t="shared" si="171"/>
        <v>76.86</v>
      </c>
      <c r="Q2181" s="10" t="s">
        <v>8325</v>
      </c>
      <c r="R2181" s="9" t="s">
        <v>8326</v>
      </c>
      <c r="S2181" s="12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107</v>
      </c>
      <c r="P2182">
        <f t="shared" si="171"/>
        <v>68.709999999999994</v>
      </c>
      <c r="Q2182" s="10" t="s">
        <v>8325</v>
      </c>
      <c r="R2182" s="9" t="s">
        <v>8326</v>
      </c>
      <c r="S2182" s="12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6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153</v>
      </c>
      <c r="P2183">
        <f t="shared" si="171"/>
        <v>57.77</v>
      </c>
      <c r="Q2183" s="10" t="s">
        <v>8333</v>
      </c>
      <c r="R2183" s="9" t="s">
        <v>8351</v>
      </c>
      <c r="S2183" s="12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524</v>
      </c>
      <c r="P2184">
        <f t="shared" si="171"/>
        <v>44.17</v>
      </c>
      <c r="Q2184" s="10" t="s">
        <v>8333</v>
      </c>
      <c r="R2184" s="9" t="s">
        <v>8351</v>
      </c>
      <c r="S2184" s="12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6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488.99999999999994</v>
      </c>
      <c r="P2185">
        <f t="shared" si="171"/>
        <v>31.57</v>
      </c>
      <c r="Q2185" s="10" t="s">
        <v>8333</v>
      </c>
      <c r="R2185" s="9" t="s">
        <v>8351</v>
      </c>
      <c r="S2185" s="12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6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285</v>
      </c>
      <c r="P2186">
        <f t="shared" si="171"/>
        <v>107.05</v>
      </c>
      <c r="Q2186" s="10" t="s">
        <v>8333</v>
      </c>
      <c r="R2186" s="9" t="s">
        <v>8351</v>
      </c>
      <c r="S2186" s="12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6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1857</v>
      </c>
      <c r="P2187">
        <f t="shared" si="171"/>
        <v>149.03</v>
      </c>
      <c r="Q2187" s="10" t="s">
        <v>8333</v>
      </c>
      <c r="R2187" s="9" t="s">
        <v>8351</v>
      </c>
      <c r="S2187" s="12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110.00000000000001</v>
      </c>
      <c r="P2188">
        <f t="shared" si="171"/>
        <v>55.96</v>
      </c>
      <c r="Q2188" s="10" t="s">
        <v>8333</v>
      </c>
      <c r="R2188" s="9" t="s">
        <v>8351</v>
      </c>
      <c r="S2188" s="12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6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1015</v>
      </c>
      <c r="P2189">
        <f t="shared" si="171"/>
        <v>56.97</v>
      </c>
      <c r="Q2189" s="10" t="s">
        <v>8333</v>
      </c>
      <c r="R2189" s="9" t="s">
        <v>8351</v>
      </c>
      <c r="S2189" s="12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6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412</v>
      </c>
      <c r="P2190">
        <f t="shared" si="171"/>
        <v>44.06</v>
      </c>
      <c r="Q2190" s="10" t="s">
        <v>8333</v>
      </c>
      <c r="R2190" s="9" t="s">
        <v>8351</v>
      </c>
      <c r="S2190" s="12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6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503</v>
      </c>
      <c r="P2191">
        <f t="shared" si="171"/>
        <v>68.63</v>
      </c>
      <c r="Q2191" s="10" t="s">
        <v>8333</v>
      </c>
      <c r="R2191" s="9" t="s">
        <v>8351</v>
      </c>
      <c r="S2191" s="12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6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185</v>
      </c>
      <c r="P2192">
        <f t="shared" si="171"/>
        <v>65.319999999999993</v>
      </c>
      <c r="Q2192" s="10" t="s">
        <v>8333</v>
      </c>
      <c r="R2192" s="9" t="s">
        <v>8351</v>
      </c>
      <c r="S2192" s="12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6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120</v>
      </c>
      <c r="P2193">
        <f t="shared" si="171"/>
        <v>35.92</v>
      </c>
      <c r="Q2193" s="10" t="s">
        <v>8333</v>
      </c>
      <c r="R2193" s="9" t="s">
        <v>8351</v>
      </c>
      <c r="S2193" s="12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6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1081</v>
      </c>
      <c r="P2194">
        <f t="shared" si="171"/>
        <v>40.07</v>
      </c>
      <c r="Q2194" s="10" t="s">
        <v>8333</v>
      </c>
      <c r="R2194" s="9" t="s">
        <v>8351</v>
      </c>
      <c r="S2194" s="12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6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451.99999999999994</v>
      </c>
      <c r="P2195">
        <f t="shared" si="171"/>
        <v>75.650000000000006</v>
      </c>
      <c r="Q2195" s="10" t="s">
        <v>8333</v>
      </c>
      <c r="R2195" s="9" t="s">
        <v>8351</v>
      </c>
      <c r="S2195" s="12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6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537</v>
      </c>
      <c r="P2196">
        <f t="shared" si="171"/>
        <v>61.2</v>
      </c>
      <c r="Q2196" s="10" t="s">
        <v>8333</v>
      </c>
      <c r="R2196" s="9" t="s">
        <v>8351</v>
      </c>
      <c r="S2196" s="12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120</v>
      </c>
      <c r="P2197">
        <f t="shared" si="171"/>
        <v>48.13</v>
      </c>
      <c r="Q2197" s="10" t="s">
        <v>8333</v>
      </c>
      <c r="R2197" s="9" t="s">
        <v>8351</v>
      </c>
      <c r="S2197" s="12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113.99999999999999</v>
      </c>
      <c r="P2198">
        <f t="shared" si="171"/>
        <v>68.11</v>
      </c>
      <c r="Q2198" s="10" t="s">
        <v>8333</v>
      </c>
      <c r="R2198" s="9" t="s">
        <v>8351</v>
      </c>
      <c r="S2198" s="12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6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951</v>
      </c>
      <c r="P2199">
        <f t="shared" si="171"/>
        <v>65.89</v>
      </c>
      <c r="Q2199" s="10" t="s">
        <v>8333</v>
      </c>
      <c r="R2199" s="9" t="s">
        <v>8351</v>
      </c>
      <c r="S2199" s="12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6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133</v>
      </c>
      <c r="P2200">
        <f t="shared" si="171"/>
        <v>81.650000000000006</v>
      </c>
      <c r="Q2200" s="10" t="s">
        <v>8333</v>
      </c>
      <c r="R2200" s="9" t="s">
        <v>8351</v>
      </c>
      <c r="S2200" s="12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147</v>
      </c>
      <c r="P2201">
        <f t="shared" si="171"/>
        <v>52.7</v>
      </c>
      <c r="Q2201" s="10" t="s">
        <v>8333</v>
      </c>
      <c r="R2201" s="9" t="s">
        <v>8351</v>
      </c>
      <c r="S2201" s="12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6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542</v>
      </c>
      <c r="P2202">
        <f t="shared" si="171"/>
        <v>41.23</v>
      </c>
      <c r="Q2202" s="10" t="s">
        <v>8333</v>
      </c>
      <c r="R2202" s="9" t="s">
        <v>8351</v>
      </c>
      <c r="S2202" s="12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6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383</v>
      </c>
      <c r="P2203">
        <f t="shared" si="171"/>
        <v>15.04</v>
      </c>
      <c r="Q2203" s="10" t="s">
        <v>8325</v>
      </c>
      <c r="R2203" s="9" t="s">
        <v>8330</v>
      </c>
      <c r="S2203" s="12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704</v>
      </c>
      <c r="P2204">
        <f t="shared" si="171"/>
        <v>39.07</v>
      </c>
      <c r="Q2204" s="10" t="s">
        <v>8325</v>
      </c>
      <c r="R2204" s="9" t="s">
        <v>8330</v>
      </c>
      <c r="S2204" s="12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6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110.00000000000001</v>
      </c>
      <c r="P2205">
        <f t="shared" si="171"/>
        <v>43.82</v>
      </c>
      <c r="Q2205" s="10" t="s">
        <v>8325</v>
      </c>
      <c r="R2205" s="9" t="s">
        <v>8330</v>
      </c>
      <c r="S2205" s="12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6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133</v>
      </c>
      <c r="P2206">
        <f t="shared" si="171"/>
        <v>27.3</v>
      </c>
      <c r="Q2206" s="10" t="s">
        <v>8325</v>
      </c>
      <c r="R2206" s="9" t="s">
        <v>8330</v>
      </c>
      <c r="S2206" s="12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6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152</v>
      </c>
      <c r="P2207">
        <f t="shared" si="171"/>
        <v>42.22</v>
      </c>
      <c r="Q2207" s="10" t="s">
        <v>8325</v>
      </c>
      <c r="R2207" s="9" t="s">
        <v>8330</v>
      </c>
      <c r="S2207" s="12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6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103</v>
      </c>
      <c r="P2208">
        <f t="shared" si="171"/>
        <v>33.24</v>
      </c>
      <c r="Q2208" s="10" t="s">
        <v>8325</v>
      </c>
      <c r="R2208" s="9" t="s">
        <v>8330</v>
      </c>
      <c r="S2208" s="12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6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100</v>
      </c>
      <c r="P2209">
        <f t="shared" si="171"/>
        <v>285.70999999999998</v>
      </c>
      <c r="Q2209" s="10" t="s">
        <v>8325</v>
      </c>
      <c r="R2209" s="9" t="s">
        <v>8330</v>
      </c>
      <c r="S2209" s="12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6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102</v>
      </c>
      <c r="P2210">
        <f t="shared" si="171"/>
        <v>42.33</v>
      </c>
      <c r="Q2210" s="10" t="s">
        <v>8325</v>
      </c>
      <c r="R2210" s="9" t="s">
        <v>8330</v>
      </c>
      <c r="S2210" s="12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151</v>
      </c>
      <c r="P2211">
        <f t="shared" si="171"/>
        <v>50.27</v>
      </c>
      <c r="Q2211" s="10" t="s">
        <v>8325</v>
      </c>
      <c r="R2211" s="9" t="s">
        <v>8330</v>
      </c>
      <c r="S2211" s="12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6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111.00000000000001</v>
      </c>
      <c r="P2212">
        <f t="shared" si="171"/>
        <v>61.9</v>
      </c>
      <c r="Q2212" s="10" t="s">
        <v>8325</v>
      </c>
      <c r="R2212" s="9" t="s">
        <v>8330</v>
      </c>
      <c r="S2212" s="12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6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196</v>
      </c>
      <c r="P2213">
        <f t="shared" si="171"/>
        <v>40.75</v>
      </c>
      <c r="Q2213" s="10" t="s">
        <v>8325</v>
      </c>
      <c r="R2213" s="9" t="s">
        <v>8330</v>
      </c>
      <c r="S2213" s="12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6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113.99999999999999</v>
      </c>
      <c r="P2214">
        <f t="shared" si="171"/>
        <v>55.8</v>
      </c>
      <c r="Q2214" s="10" t="s">
        <v>8325</v>
      </c>
      <c r="R2214" s="9" t="s">
        <v>8330</v>
      </c>
      <c r="S2214" s="12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6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200</v>
      </c>
      <c r="P2215">
        <f t="shared" si="171"/>
        <v>10</v>
      </c>
      <c r="Q2215" s="10" t="s">
        <v>8325</v>
      </c>
      <c r="R2215" s="9" t="s">
        <v>8330</v>
      </c>
      <c r="S2215" s="12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6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293</v>
      </c>
      <c r="P2216">
        <f t="shared" si="171"/>
        <v>73.13</v>
      </c>
      <c r="Q2216" s="10" t="s">
        <v>8325</v>
      </c>
      <c r="R2216" s="9" t="s">
        <v>8330</v>
      </c>
      <c r="S2216" s="12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156</v>
      </c>
      <c r="P2217">
        <f t="shared" si="171"/>
        <v>26.06</v>
      </c>
      <c r="Q2217" s="10" t="s">
        <v>8325</v>
      </c>
      <c r="R2217" s="9" t="s">
        <v>8330</v>
      </c>
      <c r="S2217" s="12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6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106</v>
      </c>
      <c r="P2218">
        <f t="shared" si="171"/>
        <v>22.64</v>
      </c>
      <c r="Q2218" s="10" t="s">
        <v>8325</v>
      </c>
      <c r="R2218" s="9" t="s">
        <v>8330</v>
      </c>
      <c r="S2218" s="12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6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101</v>
      </c>
      <c r="P2219">
        <f t="shared" si="171"/>
        <v>47.22</v>
      </c>
      <c r="Q2219" s="10" t="s">
        <v>8325</v>
      </c>
      <c r="R2219" s="9" t="s">
        <v>8330</v>
      </c>
      <c r="S2219" s="12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6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123</v>
      </c>
      <c r="P2220">
        <f t="shared" si="171"/>
        <v>32.32</v>
      </c>
      <c r="Q2220" s="10" t="s">
        <v>8325</v>
      </c>
      <c r="R2220" s="9" t="s">
        <v>8330</v>
      </c>
      <c r="S2220" s="12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6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102</v>
      </c>
      <c r="P2221">
        <f t="shared" si="171"/>
        <v>53.42</v>
      </c>
      <c r="Q2221" s="10" t="s">
        <v>8325</v>
      </c>
      <c r="R2221" s="9" t="s">
        <v>8330</v>
      </c>
      <c r="S2221" s="12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6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101</v>
      </c>
      <c r="P2222">
        <f t="shared" si="171"/>
        <v>51.3</v>
      </c>
      <c r="Q2222" s="10" t="s">
        <v>8325</v>
      </c>
      <c r="R2222" s="9" t="s">
        <v>8330</v>
      </c>
      <c r="S2222" s="12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6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108</v>
      </c>
      <c r="P2223">
        <f t="shared" si="171"/>
        <v>37.200000000000003</v>
      </c>
      <c r="Q2223" s="10" t="s">
        <v>8333</v>
      </c>
      <c r="R2223" s="9" t="s">
        <v>8351</v>
      </c>
      <c r="S2223" s="12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6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163</v>
      </c>
      <c r="P2224">
        <f t="shared" si="171"/>
        <v>27.1</v>
      </c>
      <c r="Q2224" s="10" t="s">
        <v>8333</v>
      </c>
      <c r="R2224" s="9" t="s">
        <v>8351</v>
      </c>
      <c r="S2224" s="12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6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106</v>
      </c>
      <c r="P2225">
        <f t="shared" si="171"/>
        <v>206.31</v>
      </c>
      <c r="Q2225" s="10" t="s">
        <v>8333</v>
      </c>
      <c r="R2225" s="9" t="s">
        <v>8351</v>
      </c>
      <c r="S2225" s="12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6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243.00000000000003</v>
      </c>
      <c r="P2226">
        <f t="shared" si="171"/>
        <v>82.15</v>
      </c>
      <c r="Q2226" s="10" t="s">
        <v>8333</v>
      </c>
      <c r="R2226" s="9" t="s">
        <v>8351</v>
      </c>
      <c r="S2226" s="12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6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944.99999999999989</v>
      </c>
      <c r="P2227">
        <f t="shared" si="171"/>
        <v>164.8</v>
      </c>
      <c r="Q2227" s="10" t="s">
        <v>8333</v>
      </c>
      <c r="R2227" s="9" t="s">
        <v>8351</v>
      </c>
      <c r="S2227" s="12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6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108</v>
      </c>
      <c r="P2228">
        <f t="shared" si="171"/>
        <v>60.82</v>
      </c>
      <c r="Q2228" s="10" t="s">
        <v>8333</v>
      </c>
      <c r="R2228" s="9" t="s">
        <v>8351</v>
      </c>
      <c r="S2228" s="12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6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157</v>
      </c>
      <c r="P2229">
        <f t="shared" si="171"/>
        <v>67.97</v>
      </c>
      <c r="Q2229" s="10" t="s">
        <v>8333</v>
      </c>
      <c r="R2229" s="9" t="s">
        <v>8351</v>
      </c>
      <c r="S2229" s="12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6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1174</v>
      </c>
      <c r="P2230">
        <f t="shared" si="171"/>
        <v>81.56</v>
      </c>
      <c r="Q2230" s="10" t="s">
        <v>8333</v>
      </c>
      <c r="R2230" s="9" t="s">
        <v>8351</v>
      </c>
      <c r="S2230" s="12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6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171</v>
      </c>
      <c r="P2231">
        <f t="shared" si="171"/>
        <v>25.43</v>
      </c>
      <c r="Q2231" s="10" t="s">
        <v>8333</v>
      </c>
      <c r="R2231" s="9" t="s">
        <v>8351</v>
      </c>
      <c r="S2231" s="12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6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126</v>
      </c>
      <c r="P2232">
        <f t="shared" si="171"/>
        <v>21.5</v>
      </c>
      <c r="Q2232" s="10" t="s">
        <v>8333</v>
      </c>
      <c r="R2232" s="9" t="s">
        <v>8351</v>
      </c>
      <c r="S2232" s="12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6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1212</v>
      </c>
      <c r="P2233">
        <f t="shared" si="171"/>
        <v>27.23</v>
      </c>
      <c r="Q2233" s="10" t="s">
        <v>8333</v>
      </c>
      <c r="R2233" s="9" t="s">
        <v>8351</v>
      </c>
      <c r="S2233" s="12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6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496</v>
      </c>
      <c r="P2234">
        <f t="shared" si="171"/>
        <v>25.09</v>
      </c>
      <c r="Q2234" s="10" t="s">
        <v>8333</v>
      </c>
      <c r="R2234" s="9" t="s">
        <v>8351</v>
      </c>
      <c r="S2234" s="12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6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332</v>
      </c>
      <c r="P2235">
        <f t="shared" si="171"/>
        <v>21.23</v>
      </c>
      <c r="Q2235" s="10" t="s">
        <v>8333</v>
      </c>
      <c r="R2235" s="9" t="s">
        <v>8351</v>
      </c>
      <c r="S2235" s="12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6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1165</v>
      </c>
      <c r="P2236">
        <f t="shared" si="171"/>
        <v>41.61</v>
      </c>
      <c r="Q2236" s="10" t="s">
        <v>8333</v>
      </c>
      <c r="R2236" s="9" t="s">
        <v>8351</v>
      </c>
      <c r="S2236" s="12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153</v>
      </c>
      <c r="P2237">
        <f t="shared" si="171"/>
        <v>135.59</v>
      </c>
      <c r="Q2237" s="10" t="s">
        <v>8333</v>
      </c>
      <c r="R2237" s="9" t="s">
        <v>8351</v>
      </c>
      <c r="S2237" s="12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537</v>
      </c>
      <c r="P2238">
        <f t="shared" si="171"/>
        <v>22.12</v>
      </c>
      <c r="Q2238" s="10" t="s">
        <v>8333</v>
      </c>
      <c r="R2238" s="9" t="s">
        <v>8351</v>
      </c>
      <c r="S2238" s="12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6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353</v>
      </c>
      <c r="P2239">
        <f t="shared" si="171"/>
        <v>64.63</v>
      </c>
      <c r="Q2239" s="10" t="s">
        <v>8333</v>
      </c>
      <c r="R2239" s="9" t="s">
        <v>8351</v>
      </c>
      <c r="S2239" s="12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137</v>
      </c>
      <c r="P2240">
        <f t="shared" si="171"/>
        <v>69.569999999999993</v>
      </c>
      <c r="Q2240" s="10" t="s">
        <v>8333</v>
      </c>
      <c r="R2240" s="9" t="s">
        <v>8351</v>
      </c>
      <c r="S2240" s="12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128</v>
      </c>
      <c r="P2241">
        <f t="shared" si="171"/>
        <v>75.13</v>
      </c>
      <c r="Q2241" s="10" t="s">
        <v>8333</v>
      </c>
      <c r="R2241" s="9" t="s">
        <v>8351</v>
      </c>
      <c r="S2241" s="12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6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0"/>
        <v>271</v>
      </c>
      <c r="P2242">
        <f t="shared" si="171"/>
        <v>140.97999999999999</v>
      </c>
      <c r="Q2242" s="10" t="s">
        <v>8333</v>
      </c>
      <c r="R2242" s="9" t="s">
        <v>8351</v>
      </c>
      <c r="S2242" s="12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6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5">ROUND(E:E/D:D,2)*100</f>
        <v>806</v>
      </c>
      <c r="P2243">
        <f t="shared" ref="P2243:P2306" si="176">IF(L:L=0,0,ROUND(E:E/$L:$L,2))</f>
        <v>49.47</v>
      </c>
      <c r="Q2243" s="10" t="s">
        <v>8333</v>
      </c>
      <c r="R2243" s="9" t="s">
        <v>8351</v>
      </c>
      <c r="S2243" s="12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1360</v>
      </c>
      <c r="P2244">
        <f t="shared" si="176"/>
        <v>53.87</v>
      </c>
      <c r="Q2244" s="10" t="s">
        <v>8333</v>
      </c>
      <c r="R2244" s="9" t="s">
        <v>8351</v>
      </c>
      <c r="S2244" s="12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6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930250</v>
      </c>
      <c r="P2245">
        <f t="shared" si="176"/>
        <v>4.57</v>
      </c>
      <c r="Q2245" s="10" t="s">
        <v>8333</v>
      </c>
      <c r="R2245" s="9" t="s">
        <v>8351</v>
      </c>
      <c r="S2245" s="12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6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377</v>
      </c>
      <c r="P2246">
        <f t="shared" si="176"/>
        <v>65</v>
      </c>
      <c r="Q2246" s="10" t="s">
        <v>8333</v>
      </c>
      <c r="R2246" s="9" t="s">
        <v>8351</v>
      </c>
      <c r="S2246" s="12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6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2647</v>
      </c>
      <c r="P2247">
        <f t="shared" si="176"/>
        <v>53.48</v>
      </c>
      <c r="Q2247" s="10" t="s">
        <v>8333</v>
      </c>
      <c r="R2247" s="9" t="s">
        <v>8351</v>
      </c>
      <c r="S2247" s="12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6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100</v>
      </c>
      <c r="P2248">
        <f t="shared" si="176"/>
        <v>43.91</v>
      </c>
      <c r="Q2248" s="10" t="s">
        <v>8333</v>
      </c>
      <c r="R2248" s="9" t="s">
        <v>8351</v>
      </c>
      <c r="S2248" s="12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104</v>
      </c>
      <c r="P2249">
        <f t="shared" si="176"/>
        <v>50.85</v>
      </c>
      <c r="Q2249" s="10" t="s">
        <v>8333</v>
      </c>
      <c r="R2249" s="9" t="s">
        <v>8351</v>
      </c>
      <c r="S2249" s="12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6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107</v>
      </c>
      <c r="P2250">
        <f t="shared" si="176"/>
        <v>58.63</v>
      </c>
      <c r="Q2250" s="10" t="s">
        <v>8333</v>
      </c>
      <c r="R2250" s="9" t="s">
        <v>8351</v>
      </c>
      <c r="S2250" s="12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3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169</v>
      </c>
      <c r="P2251">
        <f t="shared" si="176"/>
        <v>32.82</v>
      </c>
      <c r="Q2251" s="10" t="s">
        <v>8333</v>
      </c>
      <c r="R2251" s="9" t="s">
        <v>8351</v>
      </c>
      <c r="S2251" s="12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6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975</v>
      </c>
      <c r="P2252">
        <f t="shared" si="176"/>
        <v>426.93</v>
      </c>
      <c r="Q2252" s="10" t="s">
        <v>8333</v>
      </c>
      <c r="R2252" s="9" t="s">
        <v>8351</v>
      </c>
      <c r="S2252" s="12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6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134</v>
      </c>
      <c r="P2253">
        <f t="shared" si="176"/>
        <v>23.81</v>
      </c>
      <c r="Q2253" s="10" t="s">
        <v>8333</v>
      </c>
      <c r="R2253" s="9" t="s">
        <v>8351</v>
      </c>
      <c r="S2253" s="12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6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272</v>
      </c>
      <c r="P2254">
        <f t="shared" si="176"/>
        <v>98.41</v>
      </c>
      <c r="Q2254" s="10" t="s">
        <v>8333</v>
      </c>
      <c r="R2254" s="9" t="s">
        <v>8351</v>
      </c>
      <c r="S2254" s="12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6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112.99999999999999</v>
      </c>
      <c r="P2255">
        <f t="shared" si="176"/>
        <v>107.32</v>
      </c>
      <c r="Q2255" s="10" t="s">
        <v>8333</v>
      </c>
      <c r="R2255" s="9" t="s">
        <v>8351</v>
      </c>
      <c r="S2255" s="12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459.99999999999994</v>
      </c>
      <c r="P2256">
        <f t="shared" si="176"/>
        <v>11.67</v>
      </c>
      <c r="Q2256" s="10" t="s">
        <v>8333</v>
      </c>
      <c r="R2256" s="9" t="s">
        <v>8351</v>
      </c>
      <c r="S2256" s="12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287</v>
      </c>
      <c r="P2257">
        <f t="shared" si="176"/>
        <v>41.78</v>
      </c>
      <c r="Q2257" s="10" t="s">
        <v>8333</v>
      </c>
      <c r="R2257" s="9" t="s">
        <v>8351</v>
      </c>
      <c r="S2257" s="12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6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223</v>
      </c>
      <c r="P2258">
        <f t="shared" si="176"/>
        <v>21.38</v>
      </c>
      <c r="Q2258" s="10" t="s">
        <v>8333</v>
      </c>
      <c r="R2258" s="9" t="s">
        <v>8351</v>
      </c>
      <c r="S2258" s="12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6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636</v>
      </c>
      <c r="P2259">
        <f t="shared" si="176"/>
        <v>94.1</v>
      </c>
      <c r="Q2259" s="10" t="s">
        <v>8333</v>
      </c>
      <c r="R2259" s="9" t="s">
        <v>8351</v>
      </c>
      <c r="S2259" s="12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147</v>
      </c>
      <c r="P2260">
        <f t="shared" si="176"/>
        <v>15.72</v>
      </c>
      <c r="Q2260" s="10" t="s">
        <v>8333</v>
      </c>
      <c r="R2260" s="9" t="s">
        <v>8351</v>
      </c>
      <c r="S2260" s="12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6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1867.0000000000002</v>
      </c>
      <c r="P2261">
        <f t="shared" si="176"/>
        <v>90.64</v>
      </c>
      <c r="Q2261" s="10" t="s">
        <v>8333</v>
      </c>
      <c r="R2261" s="9" t="s">
        <v>8351</v>
      </c>
      <c r="S2261" s="12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6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327</v>
      </c>
      <c r="P2262">
        <f t="shared" si="176"/>
        <v>97.3</v>
      </c>
      <c r="Q2262" s="10" t="s">
        <v>8333</v>
      </c>
      <c r="R2262" s="9" t="s">
        <v>8351</v>
      </c>
      <c r="S2262" s="12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6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780</v>
      </c>
      <c r="P2263">
        <f t="shared" si="176"/>
        <v>37.119999999999997</v>
      </c>
      <c r="Q2263" s="10" t="s">
        <v>8333</v>
      </c>
      <c r="R2263" s="9" t="s">
        <v>8351</v>
      </c>
      <c r="S2263" s="12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154</v>
      </c>
      <c r="P2264">
        <f t="shared" si="176"/>
        <v>28.1</v>
      </c>
      <c r="Q2264" s="10" t="s">
        <v>8333</v>
      </c>
      <c r="R2264" s="9" t="s">
        <v>8351</v>
      </c>
      <c r="S2264" s="12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6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115.99999999999999</v>
      </c>
      <c r="P2265">
        <f t="shared" si="176"/>
        <v>144.43</v>
      </c>
      <c r="Q2265" s="10" t="s">
        <v>8333</v>
      </c>
      <c r="R2265" s="9" t="s">
        <v>8351</v>
      </c>
      <c r="S2265" s="12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6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180</v>
      </c>
      <c r="P2266">
        <f t="shared" si="176"/>
        <v>24.27</v>
      </c>
      <c r="Q2266" s="10" t="s">
        <v>8333</v>
      </c>
      <c r="R2266" s="9" t="s">
        <v>8351</v>
      </c>
      <c r="S2266" s="12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6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299</v>
      </c>
      <c r="P2267">
        <f t="shared" si="176"/>
        <v>35.119999999999997</v>
      </c>
      <c r="Q2267" s="10" t="s">
        <v>8333</v>
      </c>
      <c r="R2267" s="9" t="s">
        <v>8351</v>
      </c>
      <c r="S2267" s="12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6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320</v>
      </c>
      <c r="P2268">
        <f t="shared" si="176"/>
        <v>24.76</v>
      </c>
      <c r="Q2268" s="10" t="s">
        <v>8333</v>
      </c>
      <c r="R2268" s="9" t="s">
        <v>8351</v>
      </c>
      <c r="S2268" s="12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6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381</v>
      </c>
      <c r="P2269">
        <f t="shared" si="176"/>
        <v>188.38</v>
      </c>
      <c r="Q2269" s="10" t="s">
        <v>8333</v>
      </c>
      <c r="R2269" s="9" t="s">
        <v>8351</v>
      </c>
      <c r="S2269" s="12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6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103</v>
      </c>
      <c r="P2270">
        <f t="shared" si="176"/>
        <v>148.08000000000001</v>
      </c>
      <c r="Q2270" s="10" t="s">
        <v>8333</v>
      </c>
      <c r="R2270" s="9" t="s">
        <v>8351</v>
      </c>
      <c r="S2270" s="12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6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1802</v>
      </c>
      <c r="P2271">
        <f t="shared" si="176"/>
        <v>49.93</v>
      </c>
      <c r="Q2271" s="10" t="s">
        <v>8333</v>
      </c>
      <c r="R2271" s="9" t="s">
        <v>8351</v>
      </c>
      <c r="S2271" s="12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6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720</v>
      </c>
      <c r="P2272">
        <f t="shared" si="176"/>
        <v>107.82</v>
      </c>
      <c r="Q2272" s="10" t="s">
        <v>8333</v>
      </c>
      <c r="R2272" s="9" t="s">
        <v>8351</v>
      </c>
      <c r="S2272" s="12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6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283</v>
      </c>
      <c r="P2273">
        <f t="shared" si="176"/>
        <v>42.63</v>
      </c>
      <c r="Q2273" s="10" t="s">
        <v>8333</v>
      </c>
      <c r="R2273" s="9" t="s">
        <v>8351</v>
      </c>
      <c r="S2273" s="12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6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1357</v>
      </c>
      <c r="P2274">
        <f t="shared" si="176"/>
        <v>14.37</v>
      </c>
      <c r="Q2274" s="10" t="s">
        <v>8333</v>
      </c>
      <c r="R2274" s="9" t="s">
        <v>8351</v>
      </c>
      <c r="S2274" s="12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6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220.00000000000003</v>
      </c>
      <c r="P2275">
        <f t="shared" si="176"/>
        <v>37.479999999999997</v>
      </c>
      <c r="Q2275" s="10" t="s">
        <v>8333</v>
      </c>
      <c r="R2275" s="9" t="s">
        <v>8351</v>
      </c>
      <c r="S2275" s="12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6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120</v>
      </c>
      <c r="P2276">
        <f t="shared" si="176"/>
        <v>30.2</v>
      </c>
      <c r="Q2276" s="10" t="s">
        <v>8333</v>
      </c>
      <c r="R2276" s="9" t="s">
        <v>8351</v>
      </c>
      <c r="S2276" s="12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6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408</v>
      </c>
      <c r="P2277">
        <f t="shared" si="176"/>
        <v>33.549999999999997</v>
      </c>
      <c r="Q2277" s="10" t="s">
        <v>8333</v>
      </c>
      <c r="R2277" s="9" t="s">
        <v>8351</v>
      </c>
      <c r="S2277" s="12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6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106</v>
      </c>
      <c r="P2278">
        <f t="shared" si="176"/>
        <v>64.75</v>
      </c>
      <c r="Q2278" s="10" t="s">
        <v>8333</v>
      </c>
      <c r="R2278" s="9" t="s">
        <v>8351</v>
      </c>
      <c r="S2278" s="12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6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141</v>
      </c>
      <c r="P2279">
        <f t="shared" si="176"/>
        <v>57.93</v>
      </c>
      <c r="Q2279" s="10" t="s">
        <v>8333</v>
      </c>
      <c r="R2279" s="9" t="s">
        <v>8351</v>
      </c>
      <c r="S2279" s="12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271</v>
      </c>
      <c r="P2280">
        <f t="shared" si="176"/>
        <v>53.08</v>
      </c>
      <c r="Q2280" s="10" t="s">
        <v>8333</v>
      </c>
      <c r="R2280" s="9" t="s">
        <v>8351</v>
      </c>
      <c r="S2280" s="12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6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154</v>
      </c>
      <c r="P2281">
        <f t="shared" si="176"/>
        <v>48.06</v>
      </c>
      <c r="Q2281" s="10" t="s">
        <v>8333</v>
      </c>
      <c r="R2281" s="9" t="s">
        <v>8351</v>
      </c>
      <c r="S2281" s="12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6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404</v>
      </c>
      <c r="P2282">
        <f t="shared" si="176"/>
        <v>82.4</v>
      </c>
      <c r="Q2282" s="10" t="s">
        <v>8333</v>
      </c>
      <c r="R2282" s="9" t="s">
        <v>8351</v>
      </c>
      <c r="S2282" s="12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6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185</v>
      </c>
      <c r="P2283">
        <f t="shared" si="176"/>
        <v>50.45</v>
      </c>
      <c r="Q2283" s="10" t="s">
        <v>8325</v>
      </c>
      <c r="R2283" s="9" t="s">
        <v>8326</v>
      </c>
      <c r="S2283" s="12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185</v>
      </c>
      <c r="P2284">
        <f t="shared" si="176"/>
        <v>115.83</v>
      </c>
      <c r="Q2284" s="10" t="s">
        <v>8325</v>
      </c>
      <c r="R2284" s="9" t="s">
        <v>8326</v>
      </c>
      <c r="S2284" s="12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6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101</v>
      </c>
      <c r="P2285">
        <f t="shared" si="176"/>
        <v>63.03</v>
      </c>
      <c r="Q2285" s="10" t="s">
        <v>8325</v>
      </c>
      <c r="R2285" s="9" t="s">
        <v>8326</v>
      </c>
      <c r="S2285" s="12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106</v>
      </c>
      <c r="P2286">
        <f t="shared" si="176"/>
        <v>108.02</v>
      </c>
      <c r="Q2286" s="10" t="s">
        <v>8325</v>
      </c>
      <c r="R2286" s="9" t="s">
        <v>8326</v>
      </c>
      <c r="S2286" s="12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6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121</v>
      </c>
      <c r="P2287">
        <f t="shared" si="176"/>
        <v>46.09</v>
      </c>
      <c r="Q2287" s="10" t="s">
        <v>8325</v>
      </c>
      <c r="R2287" s="9" t="s">
        <v>8326</v>
      </c>
      <c r="S2287" s="12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6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100</v>
      </c>
      <c r="P2288">
        <f t="shared" si="176"/>
        <v>107.21</v>
      </c>
      <c r="Q2288" s="10" t="s">
        <v>8325</v>
      </c>
      <c r="R2288" s="9" t="s">
        <v>8326</v>
      </c>
      <c r="S2288" s="12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6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120</v>
      </c>
      <c r="P2289">
        <f t="shared" si="176"/>
        <v>50.93</v>
      </c>
      <c r="Q2289" s="10" t="s">
        <v>8325</v>
      </c>
      <c r="R2289" s="9" t="s">
        <v>8326</v>
      </c>
      <c r="S2289" s="12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6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100</v>
      </c>
      <c r="P2290">
        <f t="shared" si="176"/>
        <v>40.04</v>
      </c>
      <c r="Q2290" s="10" t="s">
        <v>8325</v>
      </c>
      <c r="R2290" s="9" t="s">
        <v>8326</v>
      </c>
      <c r="S2290" s="12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6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107</v>
      </c>
      <c r="P2291">
        <f t="shared" si="176"/>
        <v>64.44</v>
      </c>
      <c r="Q2291" s="10" t="s">
        <v>8325</v>
      </c>
      <c r="R2291" s="9" t="s">
        <v>8326</v>
      </c>
      <c r="S2291" s="12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6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104</v>
      </c>
      <c r="P2292">
        <f t="shared" si="176"/>
        <v>53.83</v>
      </c>
      <c r="Q2292" s="10" t="s">
        <v>8325</v>
      </c>
      <c r="R2292" s="9" t="s">
        <v>8326</v>
      </c>
      <c r="S2292" s="12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6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173</v>
      </c>
      <c r="P2293">
        <f t="shared" si="176"/>
        <v>100.47</v>
      </c>
      <c r="Q2293" s="10" t="s">
        <v>8325</v>
      </c>
      <c r="R2293" s="9" t="s">
        <v>8326</v>
      </c>
      <c r="S2293" s="12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6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107</v>
      </c>
      <c r="P2294">
        <f t="shared" si="176"/>
        <v>46.63</v>
      </c>
      <c r="Q2294" s="10" t="s">
        <v>8325</v>
      </c>
      <c r="R2294" s="9" t="s">
        <v>8326</v>
      </c>
      <c r="S2294" s="12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108</v>
      </c>
      <c r="P2295">
        <f t="shared" si="176"/>
        <v>34.07</v>
      </c>
      <c r="Q2295" s="10" t="s">
        <v>8325</v>
      </c>
      <c r="R2295" s="9" t="s">
        <v>8326</v>
      </c>
      <c r="S2295" s="12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6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146</v>
      </c>
      <c r="P2296">
        <f t="shared" si="176"/>
        <v>65.209999999999994</v>
      </c>
      <c r="Q2296" s="10" t="s">
        <v>8325</v>
      </c>
      <c r="R2296" s="9" t="s">
        <v>8326</v>
      </c>
      <c r="S2296" s="12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6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125</v>
      </c>
      <c r="P2297">
        <f t="shared" si="176"/>
        <v>44.21</v>
      </c>
      <c r="Q2297" s="10" t="s">
        <v>8325</v>
      </c>
      <c r="R2297" s="9" t="s">
        <v>8326</v>
      </c>
      <c r="S2297" s="12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6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149</v>
      </c>
      <c r="P2298">
        <f t="shared" si="176"/>
        <v>71.97</v>
      </c>
      <c r="Q2298" s="10" t="s">
        <v>8325</v>
      </c>
      <c r="R2298" s="9" t="s">
        <v>8326</v>
      </c>
      <c r="S2298" s="12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101</v>
      </c>
      <c r="P2299">
        <f t="shared" si="176"/>
        <v>52.95</v>
      </c>
      <c r="Q2299" s="10" t="s">
        <v>8325</v>
      </c>
      <c r="R2299" s="9" t="s">
        <v>8326</v>
      </c>
      <c r="S2299" s="12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3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105</v>
      </c>
      <c r="P2300">
        <f t="shared" si="176"/>
        <v>109.45</v>
      </c>
      <c r="Q2300" s="10" t="s">
        <v>8325</v>
      </c>
      <c r="R2300" s="9" t="s">
        <v>8326</v>
      </c>
      <c r="S2300" s="12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3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350</v>
      </c>
      <c r="P2301">
        <f t="shared" si="176"/>
        <v>75.040000000000006</v>
      </c>
      <c r="Q2301" s="10" t="s">
        <v>8325</v>
      </c>
      <c r="R2301" s="9" t="s">
        <v>8326</v>
      </c>
      <c r="S2301" s="12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6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101</v>
      </c>
      <c r="P2302">
        <f t="shared" si="176"/>
        <v>115.71</v>
      </c>
      <c r="Q2302" s="10" t="s">
        <v>8325</v>
      </c>
      <c r="R2302" s="9" t="s">
        <v>8326</v>
      </c>
      <c r="S2302" s="12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134</v>
      </c>
      <c r="P2303">
        <f t="shared" si="176"/>
        <v>31.66</v>
      </c>
      <c r="Q2303" s="10" t="s">
        <v>8325</v>
      </c>
      <c r="R2303" s="9" t="s">
        <v>8329</v>
      </c>
      <c r="S2303" s="12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6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171</v>
      </c>
      <c r="P2304">
        <f t="shared" si="176"/>
        <v>46.18</v>
      </c>
      <c r="Q2304" s="10" t="s">
        <v>8325</v>
      </c>
      <c r="R2304" s="9" t="s">
        <v>8329</v>
      </c>
      <c r="S2304" s="12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6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109.00000000000001</v>
      </c>
      <c r="P2305">
        <f t="shared" si="176"/>
        <v>68.48</v>
      </c>
      <c r="Q2305" s="10" t="s">
        <v>8325</v>
      </c>
      <c r="R2305" s="9" t="s">
        <v>8329</v>
      </c>
      <c r="S2305" s="12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6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5"/>
        <v>101</v>
      </c>
      <c r="P2306">
        <f t="shared" si="176"/>
        <v>53.47</v>
      </c>
      <c r="Q2306" s="10" t="s">
        <v>8325</v>
      </c>
      <c r="R2306" s="9" t="s">
        <v>8329</v>
      </c>
      <c r="S2306" s="12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6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0">ROUND(E:E/D:D,2)*100</f>
        <v>101</v>
      </c>
      <c r="P2307">
        <f t="shared" ref="P2307:P2370" si="181">IF(L:L=0,0,ROUND(E:E/$L:$L,2))</f>
        <v>109.11</v>
      </c>
      <c r="Q2307" s="10" t="s">
        <v>8325</v>
      </c>
      <c r="R2307" s="9" t="s">
        <v>8329</v>
      </c>
      <c r="S2307" s="12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6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107</v>
      </c>
      <c r="P2308">
        <f t="shared" si="181"/>
        <v>51.19</v>
      </c>
      <c r="Q2308" s="10" t="s">
        <v>8325</v>
      </c>
      <c r="R2308" s="9" t="s">
        <v>8329</v>
      </c>
      <c r="S2308" s="12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6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107</v>
      </c>
      <c r="P2309">
        <f t="shared" si="181"/>
        <v>27.94</v>
      </c>
      <c r="Q2309" s="10" t="s">
        <v>8325</v>
      </c>
      <c r="R2309" s="9" t="s">
        <v>8329</v>
      </c>
      <c r="S2309" s="12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6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101</v>
      </c>
      <c r="P2310">
        <f t="shared" si="181"/>
        <v>82.5</v>
      </c>
      <c r="Q2310" s="10" t="s">
        <v>8325</v>
      </c>
      <c r="R2310" s="9" t="s">
        <v>8329</v>
      </c>
      <c r="S2310" s="12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6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107</v>
      </c>
      <c r="P2311">
        <f t="shared" si="181"/>
        <v>59.82</v>
      </c>
      <c r="Q2311" s="10" t="s">
        <v>8325</v>
      </c>
      <c r="R2311" s="9" t="s">
        <v>8329</v>
      </c>
      <c r="S2311" s="12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6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429</v>
      </c>
      <c r="P2312">
        <f t="shared" si="181"/>
        <v>64.819999999999993</v>
      </c>
      <c r="Q2312" s="10" t="s">
        <v>8325</v>
      </c>
      <c r="R2312" s="9" t="s">
        <v>8329</v>
      </c>
      <c r="S2312" s="12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6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104</v>
      </c>
      <c r="P2313">
        <f t="shared" si="181"/>
        <v>90.1</v>
      </c>
      <c r="Q2313" s="10" t="s">
        <v>8325</v>
      </c>
      <c r="R2313" s="9" t="s">
        <v>8329</v>
      </c>
      <c r="S2313" s="12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6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108</v>
      </c>
      <c r="P2314">
        <f t="shared" si="181"/>
        <v>40.96</v>
      </c>
      <c r="Q2314" s="10" t="s">
        <v>8325</v>
      </c>
      <c r="R2314" s="9" t="s">
        <v>8329</v>
      </c>
      <c r="S2314" s="12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176</v>
      </c>
      <c r="P2315">
        <f t="shared" si="181"/>
        <v>56</v>
      </c>
      <c r="Q2315" s="10" t="s">
        <v>8325</v>
      </c>
      <c r="R2315" s="9" t="s">
        <v>8329</v>
      </c>
      <c r="S2315" s="12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6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157</v>
      </c>
      <c r="P2316">
        <f t="shared" si="181"/>
        <v>37.67</v>
      </c>
      <c r="Q2316" s="10" t="s">
        <v>8325</v>
      </c>
      <c r="R2316" s="9" t="s">
        <v>8329</v>
      </c>
      <c r="S2316" s="12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103</v>
      </c>
      <c r="P2317">
        <f t="shared" si="181"/>
        <v>40.08</v>
      </c>
      <c r="Q2317" s="10" t="s">
        <v>8325</v>
      </c>
      <c r="R2317" s="9" t="s">
        <v>8329</v>
      </c>
      <c r="S2317" s="12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6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104</v>
      </c>
      <c r="P2318">
        <f t="shared" si="181"/>
        <v>78.03</v>
      </c>
      <c r="Q2318" s="10" t="s">
        <v>8325</v>
      </c>
      <c r="R2318" s="9" t="s">
        <v>8329</v>
      </c>
      <c r="S2318" s="12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6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104</v>
      </c>
      <c r="P2319">
        <f t="shared" si="181"/>
        <v>18.91</v>
      </c>
      <c r="Q2319" s="10" t="s">
        <v>8325</v>
      </c>
      <c r="R2319" s="9" t="s">
        <v>8329</v>
      </c>
      <c r="S2319" s="12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121</v>
      </c>
      <c r="P2320">
        <f t="shared" si="181"/>
        <v>37.130000000000003</v>
      </c>
      <c r="Q2320" s="10" t="s">
        <v>8325</v>
      </c>
      <c r="R2320" s="9" t="s">
        <v>8329</v>
      </c>
      <c r="S2320" s="12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6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108</v>
      </c>
      <c r="P2321">
        <f t="shared" si="181"/>
        <v>41.96</v>
      </c>
      <c r="Q2321" s="10" t="s">
        <v>8325</v>
      </c>
      <c r="R2321" s="9" t="s">
        <v>8329</v>
      </c>
      <c r="S2321" s="12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6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109.00000000000001</v>
      </c>
      <c r="P2322">
        <f t="shared" si="181"/>
        <v>61.04</v>
      </c>
      <c r="Q2322" s="10" t="s">
        <v>8325</v>
      </c>
      <c r="R2322" s="9" t="s">
        <v>8329</v>
      </c>
      <c r="S2322" s="12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6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39</v>
      </c>
      <c r="P2323">
        <f t="shared" si="181"/>
        <v>64.53</v>
      </c>
      <c r="Q2323" s="10" t="s">
        <v>8336</v>
      </c>
      <c r="R2323" s="9" t="s">
        <v>8352</v>
      </c>
      <c r="S2323" s="12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6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</v>
      </c>
      <c r="P2324">
        <f t="shared" si="181"/>
        <v>21.25</v>
      </c>
      <c r="Q2324" s="10" t="s">
        <v>8336</v>
      </c>
      <c r="R2324" s="9" t="s">
        <v>8352</v>
      </c>
      <c r="S2324" s="12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6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48</v>
      </c>
      <c r="P2325">
        <f t="shared" si="181"/>
        <v>30</v>
      </c>
      <c r="Q2325" s="10" t="s">
        <v>8336</v>
      </c>
      <c r="R2325" s="9" t="s">
        <v>8352</v>
      </c>
      <c r="S2325" s="12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21</v>
      </c>
      <c r="P2326">
        <f t="shared" si="181"/>
        <v>25.49</v>
      </c>
      <c r="Q2326" s="10" t="s">
        <v>8336</v>
      </c>
      <c r="R2326" s="9" t="s">
        <v>8352</v>
      </c>
      <c r="S2326" s="12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6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8</v>
      </c>
      <c r="P2327">
        <f t="shared" si="181"/>
        <v>11.43</v>
      </c>
      <c r="Q2327" s="10" t="s">
        <v>8336</v>
      </c>
      <c r="R2327" s="9" t="s">
        <v>8352</v>
      </c>
      <c r="S2327" s="12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6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1</v>
      </c>
      <c r="P2328">
        <f t="shared" si="181"/>
        <v>108</v>
      </c>
      <c r="Q2328" s="10" t="s">
        <v>8336</v>
      </c>
      <c r="R2328" s="9" t="s">
        <v>8352</v>
      </c>
      <c r="S2328" s="12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526</v>
      </c>
      <c r="P2329">
        <f t="shared" si="181"/>
        <v>54.88</v>
      </c>
      <c r="Q2329" s="10" t="s">
        <v>8336</v>
      </c>
      <c r="R2329" s="9" t="s">
        <v>8352</v>
      </c>
      <c r="S2329" s="12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254</v>
      </c>
      <c r="P2330">
        <f t="shared" si="181"/>
        <v>47.38</v>
      </c>
      <c r="Q2330" s="10" t="s">
        <v>8336</v>
      </c>
      <c r="R2330" s="9" t="s">
        <v>8352</v>
      </c>
      <c r="S2330" s="12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6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106</v>
      </c>
      <c r="P2331">
        <f t="shared" si="181"/>
        <v>211.84</v>
      </c>
      <c r="Q2331" s="10" t="s">
        <v>8336</v>
      </c>
      <c r="R2331" s="9" t="s">
        <v>8352</v>
      </c>
      <c r="S2331" s="12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6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102</v>
      </c>
      <c r="P2332">
        <f t="shared" si="181"/>
        <v>219.93</v>
      </c>
      <c r="Q2332" s="10" t="s">
        <v>8336</v>
      </c>
      <c r="R2332" s="9" t="s">
        <v>8352</v>
      </c>
      <c r="S2332" s="12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6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144</v>
      </c>
      <c r="P2333">
        <f t="shared" si="181"/>
        <v>40.799999999999997</v>
      </c>
      <c r="Q2333" s="10" t="s">
        <v>8336</v>
      </c>
      <c r="R2333" s="9" t="s">
        <v>8352</v>
      </c>
      <c r="S2333" s="12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6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106</v>
      </c>
      <c r="P2334">
        <f t="shared" si="181"/>
        <v>75.5</v>
      </c>
      <c r="Q2334" s="10" t="s">
        <v>8336</v>
      </c>
      <c r="R2334" s="9" t="s">
        <v>8352</v>
      </c>
      <c r="S2334" s="12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6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212</v>
      </c>
      <c r="P2335">
        <f t="shared" si="181"/>
        <v>13.54</v>
      </c>
      <c r="Q2335" s="10" t="s">
        <v>8336</v>
      </c>
      <c r="R2335" s="9" t="s">
        <v>8352</v>
      </c>
      <c r="S2335" s="12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6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102</v>
      </c>
      <c r="P2336">
        <f t="shared" si="181"/>
        <v>60.87</v>
      </c>
      <c r="Q2336" s="10" t="s">
        <v>8336</v>
      </c>
      <c r="R2336" s="9" t="s">
        <v>8352</v>
      </c>
      <c r="S2336" s="12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6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102</v>
      </c>
      <c r="P2337">
        <f t="shared" si="181"/>
        <v>115.69</v>
      </c>
      <c r="Q2337" s="10" t="s">
        <v>8336</v>
      </c>
      <c r="R2337" s="9" t="s">
        <v>8352</v>
      </c>
      <c r="S2337" s="12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6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521</v>
      </c>
      <c r="P2338">
        <f t="shared" si="181"/>
        <v>48.1</v>
      </c>
      <c r="Q2338" s="10" t="s">
        <v>8336</v>
      </c>
      <c r="R2338" s="9" t="s">
        <v>8352</v>
      </c>
      <c r="S2338" s="12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111.00000000000001</v>
      </c>
      <c r="P2339">
        <f t="shared" si="181"/>
        <v>74.180000000000007</v>
      </c>
      <c r="Q2339" s="10" t="s">
        <v>8336</v>
      </c>
      <c r="R2339" s="9" t="s">
        <v>8352</v>
      </c>
      <c r="S2339" s="12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6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101</v>
      </c>
      <c r="P2340">
        <f t="shared" si="181"/>
        <v>123.35</v>
      </c>
      <c r="Q2340" s="10" t="s">
        <v>8336</v>
      </c>
      <c r="R2340" s="9" t="s">
        <v>8352</v>
      </c>
      <c r="S2340" s="12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6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294</v>
      </c>
      <c r="P2341">
        <f t="shared" si="181"/>
        <v>66.62</v>
      </c>
      <c r="Q2341" s="10" t="s">
        <v>8336</v>
      </c>
      <c r="R2341" s="9" t="s">
        <v>8352</v>
      </c>
      <c r="S2341" s="12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6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106</v>
      </c>
      <c r="P2342">
        <f t="shared" si="181"/>
        <v>104.99</v>
      </c>
      <c r="Q2342" s="10" t="s">
        <v>8336</v>
      </c>
      <c r="R2342" s="9" t="s">
        <v>8352</v>
      </c>
      <c r="S2342" s="12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6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>
        <f t="shared" si="181"/>
        <v>0</v>
      </c>
      <c r="Q2343" s="10" t="s">
        <v>8319</v>
      </c>
      <c r="R2343" s="9" t="s">
        <v>8320</v>
      </c>
      <c r="S2343" s="12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6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>
        <f t="shared" si="181"/>
        <v>0</v>
      </c>
      <c r="Q2344" s="10" t="s">
        <v>8319</v>
      </c>
      <c r="R2344" s="9" t="s">
        <v>8320</v>
      </c>
      <c r="S2344" s="12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6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3</v>
      </c>
      <c r="P2345">
        <f t="shared" si="181"/>
        <v>300</v>
      </c>
      <c r="Q2345" s="10" t="s">
        <v>8319</v>
      </c>
      <c r="R2345" s="9" t="s">
        <v>8320</v>
      </c>
      <c r="S2345" s="12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6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0</v>
      </c>
      <c r="P2346">
        <f t="shared" si="181"/>
        <v>1</v>
      </c>
      <c r="Q2346" s="10" t="s">
        <v>8319</v>
      </c>
      <c r="R2346" s="9" t="s">
        <v>8320</v>
      </c>
      <c r="S2346" s="12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6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>
        <f t="shared" si="181"/>
        <v>0</v>
      </c>
      <c r="Q2347" s="10" t="s">
        <v>8319</v>
      </c>
      <c r="R2347" s="9" t="s">
        <v>8320</v>
      </c>
      <c r="S2347" s="12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6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0</v>
      </c>
      <c r="P2348">
        <f t="shared" si="181"/>
        <v>13</v>
      </c>
      <c r="Q2348" s="10" t="s">
        <v>8319</v>
      </c>
      <c r="R2348" s="9" t="s">
        <v>8320</v>
      </c>
      <c r="S2348" s="12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6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2</v>
      </c>
      <c r="P2349">
        <f t="shared" si="181"/>
        <v>15</v>
      </c>
      <c r="Q2349" s="10" t="s">
        <v>8319</v>
      </c>
      <c r="R2349" s="9" t="s">
        <v>8320</v>
      </c>
      <c r="S2349" s="12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6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0</v>
      </c>
      <c r="P2350">
        <f t="shared" si="181"/>
        <v>54</v>
      </c>
      <c r="Q2350" s="10" t="s">
        <v>8319</v>
      </c>
      <c r="R2350" s="9" t="s">
        <v>8320</v>
      </c>
      <c r="S2350" s="12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6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>
        <f t="shared" si="181"/>
        <v>0</v>
      </c>
      <c r="Q2351" s="10" t="s">
        <v>8319</v>
      </c>
      <c r="R2351" s="9" t="s">
        <v>8320</v>
      </c>
      <c r="S2351" s="12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>
        <f t="shared" si="181"/>
        <v>0</v>
      </c>
      <c r="Q2352" s="10" t="s">
        <v>8319</v>
      </c>
      <c r="R2352" s="9" t="s">
        <v>8320</v>
      </c>
      <c r="S2352" s="12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1</v>
      </c>
      <c r="P2353">
        <f t="shared" si="181"/>
        <v>15.43</v>
      </c>
      <c r="Q2353" s="10" t="s">
        <v>8319</v>
      </c>
      <c r="R2353" s="9" t="s">
        <v>8320</v>
      </c>
      <c r="S2353" s="12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6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>
        <f t="shared" si="181"/>
        <v>0</v>
      </c>
      <c r="Q2354" s="10" t="s">
        <v>8319</v>
      </c>
      <c r="R2354" s="9" t="s">
        <v>8320</v>
      </c>
      <c r="S2354" s="12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6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>
        <f t="shared" si="181"/>
        <v>0</v>
      </c>
      <c r="Q2355" s="10" t="s">
        <v>8319</v>
      </c>
      <c r="R2355" s="9" t="s">
        <v>8320</v>
      </c>
      <c r="S2355" s="12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3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0</v>
      </c>
      <c r="P2356">
        <f t="shared" si="181"/>
        <v>25</v>
      </c>
      <c r="Q2356" s="10" t="s">
        <v>8319</v>
      </c>
      <c r="R2356" s="9" t="s">
        <v>8320</v>
      </c>
      <c r="S2356" s="12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6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1</v>
      </c>
      <c r="P2357">
        <f t="shared" si="181"/>
        <v>27.5</v>
      </c>
      <c r="Q2357" s="10" t="s">
        <v>8319</v>
      </c>
      <c r="R2357" s="9" t="s">
        <v>8320</v>
      </c>
      <c r="S2357" s="12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>
        <f t="shared" si="181"/>
        <v>0</v>
      </c>
      <c r="Q2358" s="10" t="s">
        <v>8319</v>
      </c>
      <c r="R2358" s="9" t="s">
        <v>8320</v>
      </c>
      <c r="S2358" s="12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>
        <f t="shared" si="181"/>
        <v>0</v>
      </c>
      <c r="Q2359" s="10" t="s">
        <v>8319</v>
      </c>
      <c r="R2359" s="9" t="s">
        <v>8320</v>
      </c>
      <c r="S2359" s="12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6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>
        <f t="shared" si="181"/>
        <v>0</v>
      </c>
      <c r="Q2360" s="10" t="s">
        <v>8319</v>
      </c>
      <c r="R2360" s="9" t="s">
        <v>8320</v>
      </c>
      <c r="S2360" s="12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6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15</v>
      </c>
      <c r="P2361">
        <f t="shared" si="181"/>
        <v>367</v>
      </c>
      <c r="Q2361" s="10" t="s">
        <v>8319</v>
      </c>
      <c r="R2361" s="9" t="s">
        <v>8320</v>
      </c>
      <c r="S2361" s="12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6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0</v>
      </c>
      <c r="P2362">
        <f t="shared" si="181"/>
        <v>2</v>
      </c>
      <c r="Q2362" s="10" t="s">
        <v>8319</v>
      </c>
      <c r="R2362" s="9" t="s">
        <v>8320</v>
      </c>
      <c r="S2362" s="12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6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>
        <f t="shared" si="181"/>
        <v>0</v>
      </c>
      <c r="Q2363" s="10" t="s">
        <v>8319</v>
      </c>
      <c r="R2363" s="9" t="s">
        <v>8320</v>
      </c>
      <c r="S2363" s="12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28.999999999999996</v>
      </c>
      <c r="P2364">
        <f t="shared" si="181"/>
        <v>60</v>
      </c>
      <c r="Q2364" s="10" t="s">
        <v>8319</v>
      </c>
      <c r="R2364" s="9" t="s">
        <v>8320</v>
      </c>
      <c r="S2364" s="12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6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>
        <f t="shared" si="181"/>
        <v>0</v>
      </c>
      <c r="Q2365" s="10" t="s">
        <v>8319</v>
      </c>
      <c r="R2365" s="9" t="s">
        <v>8320</v>
      </c>
      <c r="S2365" s="12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>
        <f t="shared" si="181"/>
        <v>0</v>
      </c>
      <c r="Q2366" s="10" t="s">
        <v>8319</v>
      </c>
      <c r="R2366" s="9" t="s">
        <v>8320</v>
      </c>
      <c r="S2366" s="12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6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>
        <f t="shared" si="181"/>
        <v>0</v>
      </c>
      <c r="Q2367" s="10" t="s">
        <v>8319</v>
      </c>
      <c r="R2367" s="9" t="s">
        <v>8320</v>
      </c>
      <c r="S2367" s="12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6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11</v>
      </c>
      <c r="P2368">
        <f t="shared" si="181"/>
        <v>97.41</v>
      </c>
      <c r="Q2368" s="10" t="s">
        <v>8319</v>
      </c>
      <c r="R2368" s="9" t="s">
        <v>8320</v>
      </c>
      <c r="S2368" s="12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6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</v>
      </c>
      <c r="P2369">
        <f t="shared" si="181"/>
        <v>47.86</v>
      </c>
      <c r="Q2369" s="10" t="s">
        <v>8319</v>
      </c>
      <c r="R2369" s="9" t="s">
        <v>8320</v>
      </c>
      <c r="S2369" s="12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6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0"/>
        <v>0</v>
      </c>
      <c r="P2370">
        <f t="shared" si="181"/>
        <v>50</v>
      </c>
      <c r="Q2370" s="10" t="s">
        <v>8319</v>
      </c>
      <c r="R2370" s="9" t="s">
        <v>8320</v>
      </c>
      <c r="S2370" s="12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6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5">ROUND(E:E/D:D,2)*100</f>
        <v>0</v>
      </c>
      <c r="P2371">
        <f t="shared" ref="P2371:P2434" si="186">IF(L:L=0,0,ROUND(E:E/$L:$L,2))</f>
        <v>0</v>
      </c>
      <c r="Q2371" s="10" t="s">
        <v>8319</v>
      </c>
      <c r="R2371" s="9" t="s">
        <v>8320</v>
      </c>
      <c r="S2371" s="12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6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0</v>
      </c>
      <c r="P2372">
        <f t="shared" si="186"/>
        <v>20.5</v>
      </c>
      <c r="Q2372" s="10" t="s">
        <v>8319</v>
      </c>
      <c r="R2372" s="9" t="s">
        <v>8320</v>
      </c>
      <c r="S2372" s="12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6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>
        <f t="shared" si="186"/>
        <v>0</v>
      </c>
      <c r="Q2373" s="10" t="s">
        <v>8319</v>
      </c>
      <c r="R2373" s="9" t="s">
        <v>8320</v>
      </c>
      <c r="S2373" s="12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6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</v>
      </c>
      <c r="P2374">
        <f t="shared" si="186"/>
        <v>30</v>
      </c>
      <c r="Q2374" s="10" t="s">
        <v>8319</v>
      </c>
      <c r="R2374" s="9" t="s">
        <v>8320</v>
      </c>
      <c r="S2374" s="12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0</v>
      </c>
      <c r="P2375">
        <f t="shared" si="186"/>
        <v>50</v>
      </c>
      <c r="Q2375" s="10" t="s">
        <v>8319</v>
      </c>
      <c r="R2375" s="9" t="s">
        <v>8320</v>
      </c>
      <c r="S2375" s="12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6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0</v>
      </c>
      <c r="P2376">
        <f t="shared" si="186"/>
        <v>10</v>
      </c>
      <c r="Q2376" s="10" t="s">
        <v>8319</v>
      </c>
      <c r="R2376" s="9" t="s">
        <v>8320</v>
      </c>
      <c r="S2376" s="12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6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>
        <f t="shared" si="186"/>
        <v>0</v>
      </c>
      <c r="Q2377" s="10" t="s">
        <v>8319</v>
      </c>
      <c r="R2377" s="9" t="s">
        <v>8320</v>
      </c>
      <c r="S2377" s="12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6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11</v>
      </c>
      <c r="P2378">
        <f t="shared" si="186"/>
        <v>81.58</v>
      </c>
      <c r="Q2378" s="10" t="s">
        <v>8319</v>
      </c>
      <c r="R2378" s="9" t="s">
        <v>8320</v>
      </c>
      <c r="S2378" s="12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6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>
        <f t="shared" si="186"/>
        <v>0</v>
      </c>
      <c r="Q2379" s="10" t="s">
        <v>8319</v>
      </c>
      <c r="R2379" s="9" t="s">
        <v>8320</v>
      </c>
      <c r="S2379" s="12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>
        <f t="shared" si="186"/>
        <v>0</v>
      </c>
      <c r="Q2380" s="10" t="s">
        <v>8319</v>
      </c>
      <c r="R2380" s="9" t="s">
        <v>8320</v>
      </c>
      <c r="S2380" s="12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>
        <f t="shared" si="186"/>
        <v>0</v>
      </c>
      <c r="Q2381" s="10" t="s">
        <v>8319</v>
      </c>
      <c r="R2381" s="9" t="s">
        <v>8320</v>
      </c>
      <c r="S2381" s="12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6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0</v>
      </c>
      <c r="P2382">
        <f t="shared" si="186"/>
        <v>18.329999999999998</v>
      </c>
      <c r="Q2382" s="10" t="s">
        <v>8319</v>
      </c>
      <c r="R2382" s="9" t="s">
        <v>8320</v>
      </c>
      <c r="S2382" s="12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3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2</v>
      </c>
      <c r="P2383">
        <f t="shared" si="186"/>
        <v>224.43</v>
      </c>
      <c r="Q2383" s="10" t="s">
        <v>8319</v>
      </c>
      <c r="R2383" s="9" t="s">
        <v>8320</v>
      </c>
      <c r="S2383" s="12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46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3</v>
      </c>
      <c r="P2384">
        <f t="shared" si="186"/>
        <v>37.5</v>
      </c>
      <c r="Q2384" s="10" t="s">
        <v>8319</v>
      </c>
      <c r="R2384" s="9" t="s">
        <v>8320</v>
      </c>
      <c r="S2384" s="12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6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</v>
      </c>
      <c r="P2385">
        <f t="shared" si="186"/>
        <v>145</v>
      </c>
      <c r="Q2385" s="10" t="s">
        <v>8319</v>
      </c>
      <c r="R2385" s="9" t="s">
        <v>8320</v>
      </c>
      <c r="S2385" s="12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6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1</v>
      </c>
      <c r="P2386">
        <f t="shared" si="186"/>
        <v>1</v>
      </c>
      <c r="Q2386" s="10" t="s">
        <v>8319</v>
      </c>
      <c r="R2386" s="9" t="s">
        <v>8320</v>
      </c>
      <c r="S2386" s="12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6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</v>
      </c>
      <c r="P2387">
        <f t="shared" si="186"/>
        <v>112.57</v>
      </c>
      <c r="Q2387" s="10" t="s">
        <v>8319</v>
      </c>
      <c r="R2387" s="9" t="s">
        <v>8320</v>
      </c>
      <c r="S2387" s="12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6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>
        <f t="shared" si="186"/>
        <v>0</v>
      </c>
      <c r="Q2388" s="10" t="s">
        <v>8319</v>
      </c>
      <c r="R2388" s="9" t="s">
        <v>8320</v>
      </c>
      <c r="S2388" s="12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6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1</v>
      </c>
      <c r="P2389">
        <f t="shared" si="186"/>
        <v>342</v>
      </c>
      <c r="Q2389" s="10" t="s">
        <v>8319</v>
      </c>
      <c r="R2389" s="9" t="s">
        <v>8320</v>
      </c>
      <c r="S2389" s="12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6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</v>
      </c>
      <c r="P2390">
        <f t="shared" si="186"/>
        <v>57.88</v>
      </c>
      <c r="Q2390" s="10" t="s">
        <v>8319</v>
      </c>
      <c r="R2390" s="9" t="s">
        <v>8320</v>
      </c>
      <c r="S2390" s="12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6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0</v>
      </c>
      <c r="P2391">
        <f t="shared" si="186"/>
        <v>30</v>
      </c>
      <c r="Q2391" s="10" t="s">
        <v>8319</v>
      </c>
      <c r="R2391" s="9" t="s">
        <v>8320</v>
      </c>
      <c r="S2391" s="12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6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>
        <f t="shared" si="186"/>
        <v>0</v>
      </c>
      <c r="Q2392" s="10" t="s">
        <v>8319</v>
      </c>
      <c r="R2392" s="9" t="s">
        <v>8320</v>
      </c>
      <c r="S2392" s="12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0</v>
      </c>
      <c r="P2393">
        <f t="shared" si="186"/>
        <v>25</v>
      </c>
      <c r="Q2393" s="10" t="s">
        <v>8319</v>
      </c>
      <c r="R2393" s="9" t="s">
        <v>8320</v>
      </c>
      <c r="S2393" s="12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6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>
        <f t="shared" si="186"/>
        <v>0</v>
      </c>
      <c r="Q2394" s="10" t="s">
        <v>8319</v>
      </c>
      <c r="R2394" s="9" t="s">
        <v>8320</v>
      </c>
      <c r="S2394" s="12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6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0</v>
      </c>
      <c r="P2395">
        <f t="shared" si="186"/>
        <v>50</v>
      </c>
      <c r="Q2395" s="10" t="s">
        <v>8319</v>
      </c>
      <c r="R2395" s="9" t="s">
        <v>8320</v>
      </c>
      <c r="S2395" s="12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6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0</v>
      </c>
      <c r="P2396">
        <f t="shared" si="186"/>
        <v>1.5</v>
      </c>
      <c r="Q2396" s="10" t="s">
        <v>8319</v>
      </c>
      <c r="R2396" s="9" t="s">
        <v>8320</v>
      </c>
      <c r="S2396" s="12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6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>
        <f t="shared" si="186"/>
        <v>0</v>
      </c>
      <c r="Q2397" s="10" t="s">
        <v>8319</v>
      </c>
      <c r="R2397" s="9" t="s">
        <v>8320</v>
      </c>
      <c r="S2397" s="12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6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0</v>
      </c>
      <c r="P2398">
        <f t="shared" si="186"/>
        <v>10</v>
      </c>
      <c r="Q2398" s="10" t="s">
        <v>8319</v>
      </c>
      <c r="R2398" s="9" t="s">
        <v>8320</v>
      </c>
      <c r="S2398" s="12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6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>
        <f t="shared" si="186"/>
        <v>0</v>
      </c>
      <c r="Q2399" s="10" t="s">
        <v>8319</v>
      </c>
      <c r="R2399" s="9" t="s">
        <v>8320</v>
      </c>
      <c r="S2399" s="12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6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>
        <f t="shared" si="186"/>
        <v>0</v>
      </c>
      <c r="Q2400" s="10" t="s">
        <v>8319</v>
      </c>
      <c r="R2400" s="9" t="s">
        <v>8320</v>
      </c>
      <c r="S2400" s="12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6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>
        <f t="shared" si="186"/>
        <v>0</v>
      </c>
      <c r="Q2401" s="10" t="s">
        <v>8319</v>
      </c>
      <c r="R2401" s="9" t="s">
        <v>8320</v>
      </c>
      <c r="S2401" s="12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6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>
        <f t="shared" si="186"/>
        <v>0</v>
      </c>
      <c r="Q2402" s="10" t="s">
        <v>8319</v>
      </c>
      <c r="R2402" s="9" t="s">
        <v>8320</v>
      </c>
      <c r="S2402" s="12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6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1</v>
      </c>
      <c r="P2403">
        <f t="shared" si="186"/>
        <v>22.33</v>
      </c>
      <c r="Q2403" s="10" t="s">
        <v>8336</v>
      </c>
      <c r="R2403" s="9" t="s">
        <v>8337</v>
      </c>
      <c r="S2403" s="12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0</v>
      </c>
      <c r="P2404">
        <f t="shared" si="186"/>
        <v>52</v>
      </c>
      <c r="Q2404" s="10" t="s">
        <v>8336</v>
      </c>
      <c r="R2404" s="9" t="s">
        <v>8337</v>
      </c>
      <c r="S2404" s="12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6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17</v>
      </c>
      <c r="P2405">
        <f t="shared" si="186"/>
        <v>16.829999999999998</v>
      </c>
      <c r="Q2405" s="10" t="s">
        <v>8336</v>
      </c>
      <c r="R2405" s="9" t="s">
        <v>8337</v>
      </c>
      <c r="S2405" s="12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6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>
        <f t="shared" si="186"/>
        <v>0</v>
      </c>
      <c r="Q2406" s="10" t="s">
        <v>8336</v>
      </c>
      <c r="R2406" s="9" t="s">
        <v>8337</v>
      </c>
      <c r="S2406" s="12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23</v>
      </c>
      <c r="P2407">
        <f t="shared" si="186"/>
        <v>56.3</v>
      </c>
      <c r="Q2407" s="10" t="s">
        <v>8336</v>
      </c>
      <c r="R2407" s="9" t="s">
        <v>8337</v>
      </c>
      <c r="S2407" s="12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6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41</v>
      </c>
      <c r="P2408">
        <f t="shared" si="186"/>
        <v>84.06</v>
      </c>
      <c r="Q2408" s="10" t="s">
        <v>8336</v>
      </c>
      <c r="R2408" s="9" t="s">
        <v>8337</v>
      </c>
      <c r="S2408" s="12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25</v>
      </c>
      <c r="P2409">
        <f t="shared" si="186"/>
        <v>168.39</v>
      </c>
      <c r="Q2409" s="10" t="s">
        <v>8336</v>
      </c>
      <c r="R2409" s="9" t="s">
        <v>8337</v>
      </c>
      <c r="S2409" s="12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0</v>
      </c>
      <c r="P2410">
        <f t="shared" si="186"/>
        <v>15</v>
      </c>
      <c r="Q2410" s="10" t="s">
        <v>8336</v>
      </c>
      <c r="R2410" s="9" t="s">
        <v>8337</v>
      </c>
      <c r="S2410" s="12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2</v>
      </c>
      <c r="P2411">
        <f t="shared" si="186"/>
        <v>76.67</v>
      </c>
      <c r="Q2411" s="10" t="s">
        <v>8336</v>
      </c>
      <c r="R2411" s="9" t="s">
        <v>8337</v>
      </c>
      <c r="S2411" s="12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>
        <f t="shared" si="186"/>
        <v>0</v>
      </c>
      <c r="Q2412" s="10" t="s">
        <v>8336</v>
      </c>
      <c r="R2412" s="9" t="s">
        <v>8337</v>
      </c>
      <c r="S2412" s="12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6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1</v>
      </c>
      <c r="P2413">
        <f t="shared" si="186"/>
        <v>50.33</v>
      </c>
      <c r="Q2413" s="10" t="s">
        <v>8336</v>
      </c>
      <c r="R2413" s="9" t="s">
        <v>8337</v>
      </c>
      <c r="S2413" s="12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6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>
        <f t="shared" si="186"/>
        <v>0</v>
      </c>
      <c r="Q2414" s="10" t="s">
        <v>8336</v>
      </c>
      <c r="R2414" s="9" t="s">
        <v>8337</v>
      </c>
      <c r="S2414" s="12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6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1</v>
      </c>
      <c r="P2415">
        <f t="shared" si="186"/>
        <v>8.33</v>
      </c>
      <c r="Q2415" s="10" t="s">
        <v>8336</v>
      </c>
      <c r="R2415" s="9" t="s">
        <v>8337</v>
      </c>
      <c r="S2415" s="12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6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</v>
      </c>
      <c r="P2416">
        <f t="shared" si="186"/>
        <v>35.380000000000003</v>
      </c>
      <c r="Q2416" s="10" t="s">
        <v>8336</v>
      </c>
      <c r="R2416" s="9" t="s">
        <v>8337</v>
      </c>
      <c r="S2416" s="12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6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1</v>
      </c>
      <c r="P2417">
        <f t="shared" si="186"/>
        <v>55.83</v>
      </c>
      <c r="Q2417" s="10" t="s">
        <v>8336</v>
      </c>
      <c r="R2417" s="9" t="s">
        <v>8337</v>
      </c>
      <c r="S2417" s="12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6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0</v>
      </c>
      <c r="P2418">
        <f t="shared" si="186"/>
        <v>5</v>
      </c>
      <c r="Q2418" s="10" t="s">
        <v>8336</v>
      </c>
      <c r="R2418" s="9" t="s">
        <v>8337</v>
      </c>
      <c r="S2418" s="12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6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>
        <f t="shared" si="186"/>
        <v>0</v>
      </c>
      <c r="Q2419" s="10" t="s">
        <v>8336</v>
      </c>
      <c r="R2419" s="9" t="s">
        <v>8337</v>
      </c>
      <c r="S2419" s="12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0</v>
      </c>
      <c r="P2420">
        <f t="shared" si="186"/>
        <v>1</v>
      </c>
      <c r="Q2420" s="10" t="s">
        <v>8336</v>
      </c>
      <c r="R2420" s="9" t="s">
        <v>8337</v>
      </c>
      <c r="S2420" s="12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6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>
        <f t="shared" si="186"/>
        <v>0</v>
      </c>
      <c r="Q2421" s="10" t="s">
        <v>8336</v>
      </c>
      <c r="R2421" s="9" t="s">
        <v>8337</v>
      </c>
      <c r="S2421" s="12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6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15</v>
      </c>
      <c r="P2422">
        <f t="shared" si="186"/>
        <v>69.47</v>
      </c>
      <c r="Q2422" s="10" t="s">
        <v>8336</v>
      </c>
      <c r="R2422" s="9" t="s">
        <v>8337</v>
      </c>
      <c r="S2422" s="12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0</v>
      </c>
      <c r="P2423">
        <f t="shared" si="186"/>
        <v>1</v>
      </c>
      <c r="Q2423" s="10" t="s">
        <v>8336</v>
      </c>
      <c r="R2423" s="9" t="s">
        <v>8337</v>
      </c>
      <c r="S2423" s="12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0</v>
      </c>
      <c r="P2424">
        <f t="shared" si="186"/>
        <v>1</v>
      </c>
      <c r="Q2424" s="10" t="s">
        <v>8336</v>
      </c>
      <c r="R2424" s="9" t="s">
        <v>8337</v>
      </c>
      <c r="S2424" s="12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6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0</v>
      </c>
      <c r="P2425">
        <f t="shared" si="186"/>
        <v>8</v>
      </c>
      <c r="Q2425" s="10" t="s">
        <v>8336</v>
      </c>
      <c r="R2425" s="9" t="s">
        <v>8337</v>
      </c>
      <c r="S2425" s="12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</v>
      </c>
      <c r="P2426">
        <f t="shared" si="186"/>
        <v>34.44</v>
      </c>
      <c r="Q2426" s="10" t="s">
        <v>8336</v>
      </c>
      <c r="R2426" s="9" t="s">
        <v>8337</v>
      </c>
      <c r="S2426" s="12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6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0</v>
      </c>
      <c r="P2427">
        <f t="shared" si="186"/>
        <v>1</v>
      </c>
      <c r="Q2427" s="10" t="s">
        <v>8336</v>
      </c>
      <c r="R2427" s="9" t="s">
        <v>8337</v>
      </c>
      <c r="S2427" s="12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6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>
        <f t="shared" si="186"/>
        <v>0</v>
      </c>
      <c r="Q2428" s="10" t="s">
        <v>8336</v>
      </c>
      <c r="R2428" s="9" t="s">
        <v>8337</v>
      </c>
      <c r="S2428" s="12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0</v>
      </c>
      <c r="P2429">
        <f t="shared" si="186"/>
        <v>1</v>
      </c>
      <c r="Q2429" s="10" t="s">
        <v>8336</v>
      </c>
      <c r="R2429" s="9" t="s">
        <v>8337</v>
      </c>
      <c r="S2429" s="12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0</v>
      </c>
      <c r="P2430">
        <f t="shared" si="186"/>
        <v>1</v>
      </c>
      <c r="Q2430" s="10" t="s">
        <v>8336</v>
      </c>
      <c r="R2430" s="9" t="s">
        <v>8337</v>
      </c>
      <c r="S2430" s="12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6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</v>
      </c>
      <c r="P2431">
        <f t="shared" si="186"/>
        <v>501.25</v>
      </c>
      <c r="Q2431" s="10" t="s">
        <v>8336</v>
      </c>
      <c r="R2431" s="9" t="s">
        <v>8337</v>
      </c>
      <c r="S2431" s="12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6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1</v>
      </c>
      <c r="P2432">
        <f t="shared" si="186"/>
        <v>10.5</v>
      </c>
      <c r="Q2432" s="10" t="s">
        <v>8336</v>
      </c>
      <c r="R2432" s="9" t="s">
        <v>8337</v>
      </c>
      <c r="S2432" s="12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0</v>
      </c>
      <c r="P2433">
        <f t="shared" si="186"/>
        <v>1</v>
      </c>
      <c r="Q2433" s="10" t="s">
        <v>8336</v>
      </c>
      <c r="R2433" s="9" t="s">
        <v>8337</v>
      </c>
      <c r="S2433" s="12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3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5"/>
        <v>0</v>
      </c>
      <c r="P2434">
        <f t="shared" si="186"/>
        <v>1</v>
      </c>
      <c r="Q2434" s="10" t="s">
        <v>8336</v>
      </c>
      <c r="R2434" s="9" t="s">
        <v>8337</v>
      </c>
      <c r="S2434" s="12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6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0">ROUND(E:E/D:D,2)*100</f>
        <v>0</v>
      </c>
      <c r="P2435">
        <f t="shared" ref="P2435:P2498" si="191">IF(L:L=0,0,ROUND(E:E/$L:$L,2))</f>
        <v>0</v>
      </c>
      <c r="Q2435" s="10" t="s">
        <v>8336</v>
      </c>
      <c r="R2435" s="9" t="s">
        <v>8337</v>
      </c>
      <c r="S2435" s="12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6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0</v>
      </c>
      <c r="P2436">
        <f t="shared" si="191"/>
        <v>13</v>
      </c>
      <c r="Q2436" s="10" t="s">
        <v>8336</v>
      </c>
      <c r="R2436" s="9" t="s">
        <v>8337</v>
      </c>
      <c r="S2436" s="12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6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0</v>
      </c>
      <c r="P2437">
        <f t="shared" si="191"/>
        <v>306</v>
      </c>
      <c r="Q2437" s="10" t="s">
        <v>8336</v>
      </c>
      <c r="R2437" s="9" t="s">
        <v>8337</v>
      </c>
      <c r="S2437" s="12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6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0</v>
      </c>
      <c r="P2438">
        <f t="shared" si="191"/>
        <v>22.5</v>
      </c>
      <c r="Q2438" s="10" t="s">
        <v>8336</v>
      </c>
      <c r="R2438" s="9" t="s">
        <v>8337</v>
      </c>
      <c r="S2438" s="12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6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>
        <f t="shared" si="191"/>
        <v>0</v>
      </c>
      <c r="Q2439" s="10" t="s">
        <v>8336</v>
      </c>
      <c r="R2439" s="9" t="s">
        <v>8337</v>
      </c>
      <c r="S2439" s="12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6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0</v>
      </c>
      <c r="P2440">
        <f t="shared" si="191"/>
        <v>50</v>
      </c>
      <c r="Q2440" s="10" t="s">
        <v>8336</v>
      </c>
      <c r="R2440" s="9" t="s">
        <v>8337</v>
      </c>
      <c r="S2440" s="12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6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>
        <f t="shared" si="191"/>
        <v>0</v>
      </c>
      <c r="Q2441" s="10" t="s">
        <v>8336</v>
      </c>
      <c r="R2441" s="9" t="s">
        <v>8337</v>
      </c>
      <c r="S2441" s="12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0</v>
      </c>
      <c r="P2442">
        <f t="shared" si="191"/>
        <v>5</v>
      </c>
      <c r="Q2442" s="10" t="s">
        <v>8336</v>
      </c>
      <c r="R2442" s="9" t="s">
        <v>8337</v>
      </c>
      <c r="S2442" s="12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108</v>
      </c>
      <c r="P2443">
        <f t="shared" si="191"/>
        <v>74.23</v>
      </c>
      <c r="Q2443" s="10" t="s">
        <v>8336</v>
      </c>
      <c r="R2443" s="9" t="s">
        <v>8352</v>
      </c>
      <c r="S2443" s="12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126</v>
      </c>
      <c r="P2444">
        <f t="shared" si="191"/>
        <v>81.25</v>
      </c>
      <c r="Q2444" s="10" t="s">
        <v>8336</v>
      </c>
      <c r="R2444" s="9" t="s">
        <v>8352</v>
      </c>
      <c r="S2444" s="12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6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202.99999999999997</v>
      </c>
      <c r="P2445">
        <f t="shared" si="191"/>
        <v>130.22999999999999</v>
      </c>
      <c r="Q2445" s="10" t="s">
        <v>8336</v>
      </c>
      <c r="R2445" s="9" t="s">
        <v>8352</v>
      </c>
      <c r="S2445" s="12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6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109.00000000000001</v>
      </c>
      <c r="P2446">
        <f t="shared" si="191"/>
        <v>53.41</v>
      </c>
      <c r="Q2446" s="10" t="s">
        <v>8336</v>
      </c>
      <c r="R2446" s="9" t="s">
        <v>8352</v>
      </c>
      <c r="S2446" s="12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173</v>
      </c>
      <c r="P2447">
        <f t="shared" si="191"/>
        <v>75.13</v>
      </c>
      <c r="Q2447" s="10" t="s">
        <v>8336</v>
      </c>
      <c r="R2447" s="9" t="s">
        <v>8352</v>
      </c>
      <c r="S2447" s="12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6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168</v>
      </c>
      <c r="P2448">
        <f t="shared" si="191"/>
        <v>75.67</v>
      </c>
      <c r="Q2448" s="10" t="s">
        <v>8336</v>
      </c>
      <c r="R2448" s="9" t="s">
        <v>8352</v>
      </c>
      <c r="S2448" s="12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6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426.99999999999994</v>
      </c>
      <c r="P2449">
        <f t="shared" si="191"/>
        <v>31.69</v>
      </c>
      <c r="Q2449" s="10" t="s">
        <v>8336</v>
      </c>
      <c r="R2449" s="9" t="s">
        <v>8352</v>
      </c>
      <c r="S2449" s="12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6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108</v>
      </c>
      <c r="P2450">
        <f t="shared" si="191"/>
        <v>47.78</v>
      </c>
      <c r="Q2450" s="10" t="s">
        <v>8336</v>
      </c>
      <c r="R2450" s="9" t="s">
        <v>8352</v>
      </c>
      <c r="S2450" s="12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6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108</v>
      </c>
      <c r="P2451">
        <f t="shared" si="191"/>
        <v>90</v>
      </c>
      <c r="Q2451" s="10" t="s">
        <v>8336</v>
      </c>
      <c r="R2451" s="9" t="s">
        <v>8352</v>
      </c>
      <c r="S2451" s="12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6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102</v>
      </c>
      <c r="P2452">
        <f t="shared" si="191"/>
        <v>149.31</v>
      </c>
      <c r="Q2452" s="10" t="s">
        <v>8336</v>
      </c>
      <c r="R2452" s="9" t="s">
        <v>8352</v>
      </c>
      <c r="S2452" s="12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6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114.99999999999999</v>
      </c>
      <c r="P2453">
        <f t="shared" si="191"/>
        <v>62.07</v>
      </c>
      <c r="Q2453" s="10" t="s">
        <v>8336</v>
      </c>
      <c r="R2453" s="9" t="s">
        <v>8352</v>
      </c>
      <c r="S2453" s="12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6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134</v>
      </c>
      <c r="P2454">
        <f t="shared" si="191"/>
        <v>53.4</v>
      </c>
      <c r="Q2454" s="10" t="s">
        <v>8336</v>
      </c>
      <c r="R2454" s="9" t="s">
        <v>8352</v>
      </c>
      <c r="S2454" s="12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6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155</v>
      </c>
      <c r="P2455">
        <f t="shared" si="191"/>
        <v>69.27</v>
      </c>
      <c r="Q2455" s="10" t="s">
        <v>8336</v>
      </c>
      <c r="R2455" s="9" t="s">
        <v>8352</v>
      </c>
      <c r="S2455" s="12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6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101</v>
      </c>
      <c r="P2456">
        <f t="shared" si="191"/>
        <v>271.51</v>
      </c>
      <c r="Q2456" s="10" t="s">
        <v>8336</v>
      </c>
      <c r="R2456" s="9" t="s">
        <v>8352</v>
      </c>
      <c r="S2456" s="12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6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182</v>
      </c>
      <c r="P2457">
        <f t="shared" si="191"/>
        <v>34.130000000000003</v>
      </c>
      <c r="Q2457" s="10" t="s">
        <v>8336</v>
      </c>
      <c r="R2457" s="9" t="s">
        <v>8352</v>
      </c>
      <c r="S2457" s="12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6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181</v>
      </c>
      <c r="P2458">
        <f t="shared" si="191"/>
        <v>40.49</v>
      </c>
      <c r="Q2458" s="10" t="s">
        <v>8336</v>
      </c>
      <c r="R2458" s="9" t="s">
        <v>8352</v>
      </c>
      <c r="S2458" s="12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6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102</v>
      </c>
      <c r="P2459">
        <f t="shared" si="191"/>
        <v>189.76</v>
      </c>
      <c r="Q2459" s="10" t="s">
        <v>8336</v>
      </c>
      <c r="R2459" s="9" t="s">
        <v>8352</v>
      </c>
      <c r="S2459" s="12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6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110.00000000000001</v>
      </c>
      <c r="P2460">
        <f t="shared" si="191"/>
        <v>68.86</v>
      </c>
      <c r="Q2460" s="10" t="s">
        <v>8336</v>
      </c>
      <c r="R2460" s="9" t="s">
        <v>8352</v>
      </c>
      <c r="S2460" s="12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6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102</v>
      </c>
      <c r="P2461">
        <f t="shared" si="191"/>
        <v>108.78</v>
      </c>
      <c r="Q2461" s="10" t="s">
        <v>8336</v>
      </c>
      <c r="R2461" s="9" t="s">
        <v>8352</v>
      </c>
      <c r="S2461" s="12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6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101</v>
      </c>
      <c r="P2462">
        <f t="shared" si="191"/>
        <v>125.99</v>
      </c>
      <c r="Q2462" s="10" t="s">
        <v>8336</v>
      </c>
      <c r="R2462" s="9" t="s">
        <v>8352</v>
      </c>
      <c r="S2462" s="12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6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104</v>
      </c>
      <c r="P2463">
        <f t="shared" si="191"/>
        <v>90.52</v>
      </c>
      <c r="Q2463" s="10" t="s">
        <v>8325</v>
      </c>
      <c r="R2463" s="9" t="s">
        <v>8329</v>
      </c>
      <c r="S2463" s="12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6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111.00000000000001</v>
      </c>
      <c r="P2464">
        <f t="shared" si="191"/>
        <v>28.88</v>
      </c>
      <c r="Q2464" s="10" t="s">
        <v>8325</v>
      </c>
      <c r="R2464" s="9" t="s">
        <v>8329</v>
      </c>
      <c r="S2464" s="12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115.99999999999999</v>
      </c>
      <c r="P2465">
        <f t="shared" si="191"/>
        <v>31</v>
      </c>
      <c r="Q2465" s="10" t="s">
        <v>8325</v>
      </c>
      <c r="R2465" s="9" t="s">
        <v>8329</v>
      </c>
      <c r="S2465" s="12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6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111.00000000000001</v>
      </c>
      <c r="P2466">
        <f t="shared" si="191"/>
        <v>51.67</v>
      </c>
      <c r="Q2466" s="10" t="s">
        <v>8325</v>
      </c>
      <c r="R2466" s="9" t="s">
        <v>8329</v>
      </c>
      <c r="S2466" s="12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180</v>
      </c>
      <c r="P2467">
        <f t="shared" si="191"/>
        <v>26.27</v>
      </c>
      <c r="Q2467" s="10" t="s">
        <v>8325</v>
      </c>
      <c r="R2467" s="9" t="s">
        <v>8329</v>
      </c>
      <c r="S2467" s="12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6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100</v>
      </c>
      <c r="P2468">
        <f t="shared" si="191"/>
        <v>48.08</v>
      </c>
      <c r="Q2468" s="10" t="s">
        <v>8325</v>
      </c>
      <c r="R2468" s="9" t="s">
        <v>8329</v>
      </c>
      <c r="S2468" s="12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3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119</v>
      </c>
      <c r="P2469">
        <f t="shared" si="191"/>
        <v>27.56</v>
      </c>
      <c r="Q2469" s="10" t="s">
        <v>8325</v>
      </c>
      <c r="R2469" s="9" t="s">
        <v>8329</v>
      </c>
      <c r="S2469" s="12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107</v>
      </c>
      <c r="P2470">
        <f t="shared" si="191"/>
        <v>36.97</v>
      </c>
      <c r="Q2470" s="10" t="s">
        <v>8325</v>
      </c>
      <c r="R2470" s="9" t="s">
        <v>8329</v>
      </c>
      <c r="S2470" s="12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6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113.99999999999999</v>
      </c>
      <c r="P2471">
        <f t="shared" si="191"/>
        <v>29.02</v>
      </c>
      <c r="Q2471" s="10" t="s">
        <v>8325</v>
      </c>
      <c r="R2471" s="9" t="s">
        <v>8329</v>
      </c>
      <c r="S2471" s="12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6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103</v>
      </c>
      <c r="P2472">
        <f t="shared" si="191"/>
        <v>28.66</v>
      </c>
      <c r="Q2472" s="10" t="s">
        <v>8325</v>
      </c>
      <c r="R2472" s="9" t="s">
        <v>8329</v>
      </c>
      <c r="S2472" s="12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6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128</v>
      </c>
      <c r="P2473">
        <f t="shared" si="191"/>
        <v>37.65</v>
      </c>
      <c r="Q2473" s="10" t="s">
        <v>8325</v>
      </c>
      <c r="R2473" s="9" t="s">
        <v>8329</v>
      </c>
      <c r="S2473" s="12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6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136</v>
      </c>
      <c r="P2474">
        <f t="shared" si="191"/>
        <v>97.9</v>
      </c>
      <c r="Q2474" s="10" t="s">
        <v>8325</v>
      </c>
      <c r="R2474" s="9" t="s">
        <v>8329</v>
      </c>
      <c r="S2474" s="12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6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100</v>
      </c>
      <c r="P2475">
        <f t="shared" si="191"/>
        <v>42.55</v>
      </c>
      <c r="Q2475" s="10" t="s">
        <v>8325</v>
      </c>
      <c r="R2475" s="9" t="s">
        <v>8329</v>
      </c>
      <c r="S2475" s="12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6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100</v>
      </c>
      <c r="P2476">
        <f t="shared" si="191"/>
        <v>131.58000000000001</v>
      </c>
      <c r="Q2476" s="10" t="s">
        <v>8325</v>
      </c>
      <c r="R2476" s="9" t="s">
        <v>8329</v>
      </c>
      <c r="S2476" s="12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105</v>
      </c>
      <c r="P2477">
        <f t="shared" si="191"/>
        <v>32.32</v>
      </c>
      <c r="Q2477" s="10" t="s">
        <v>8325</v>
      </c>
      <c r="R2477" s="9" t="s">
        <v>8329</v>
      </c>
      <c r="S2477" s="12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6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105</v>
      </c>
      <c r="P2478">
        <f t="shared" si="191"/>
        <v>61.1</v>
      </c>
      <c r="Q2478" s="10" t="s">
        <v>8325</v>
      </c>
      <c r="R2478" s="9" t="s">
        <v>8329</v>
      </c>
      <c r="S2478" s="12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171</v>
      </c>
      <c r="P2479">
        <f t="shared" si="191"/>
        <v>31.34</v>
      </c>
      <c r="Q2479" s="10" t="s">
        <v>8325</v>
      </c>
      <c r="R2479" s="9" t="s">
        <v>8329</v>
      </c>
      <c r="S2479" s="12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6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128</v>
      </c>
      <c r="P2480">
        <f t="shared" si="191"/>
        <v>129.11000000000001</v>
      </c>
      <c r="Q2480" s="10" t="s">
        <v>8325</v>
      </c>
      <c r="R2480" s="9" t="s">
        <v>8329</v>
      </c>
      <c r="S2480" s="12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133</v>
      </c>
      <c r="P2481">
        <f t="shared" si="191"/>
        <v>25.02</v>
      </c>
      <c r="Q2481" s="10" t="s">
        <v>8325</v>
      </c>
      <c r="R2481" s="9" t="s">
        <v>8329</v>
      </c>
      <c r="S2481" s="12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6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100</v>
      </c>
      <c r="P2482">
        <f t="shared" si="191"/>
        <v>250</v>
      </c>
      <c r="Q2482" s="10" t="s">
        <v>8325</v>
      </c>
      <c r="R2482" s="9" t="s">
        <v>8329</v>
      </c>
      <c r="S2482" s="12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6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112.99999999999999</v>
      </c>
      <c r="P2483">
        <f t="shared" si="191"/>
        <v>47.54</v>
      </c>
      <c r="Q2483" s="10" t="s">
        <v>8325</v>
      </c>
      <c r="R2483" s="9" t="s">
        <v>8329</v>
      </c>
      <c r="S2483" s="12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6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100</v>
      </c>
      <c r="P2484">
        <f t="shared" si="191"/>
        <v>40.04</v>
      </c>
      <c r="Q2484" s="10" t="s">
        <v>8325</v>
      </c>
      <c r="R2484" s="9" t="s">
        <v>8329</v>
      </c>
      <c r="S2484" s="12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113.99999999999999</v>
      </c>
      <c r="P2485">
        <f t="shared" si="191"/>
        <v>65.84</v>
      </c>
      <c r="Q2485" s="10" t="s">
        <v>8325</v>
      </c>
      <c r="R2485" s="9" t="s">
        <v>8329</v>
      </c>
      <c r="S2485" s="12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6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119</v>
      </c>
      <c r="P2486">
        <f t="shared" si="191"/>
        <v>46.4</v>
      </c>
      <c r="Q2486" s="10" t="s">
        <v>8325</v>
      </c>
      <c r="R2486" s="9" t="s">
        <v>8329</v>
      </c>
      <c r="S2486" s="12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6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103</v>
      </c>
      <c r="P2487">
        <f t="shared" si="191"/>
        <v>50.37</v>
      </c>
      <c r="Q2487" s="10" t="s">
        <v>8325</v>
      </c>
      <c r="R2487" s="9" t="s">
        <v>8329</v>
      </c>
      <c r="S2487" s="12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6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266</v>
      </c>
      <c r="P2488">
        <f t="shared" si="191"/>
        <v>26.57</v>
      </c>
      <c r="Q2488" s="10" t="s">
        <v>8325</v>
      </c>
      <c r="R2488" s="9" t="s">
        <v>8329</v>
      </c>
      <c r="S2488" s="12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6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100</v>
      </c>
      <c r="P2489">
        <f t="shared" si="191"/>
        <v>39.49</v>
      </c>
      <c r="Q2489" s="10" t="s">
        <v>8325</v>
      </c>
      <c r="R2489" s="9" t="s">
        <v>8329</v>
      </c>
      <c r="S2489" s="12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6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107</v>
      </c>
      <c r="P2490">
        <f t="shared" si="191"/>
        <v>49.25</v>
      </c>
      <c r="Q2490" s="10" t="s">
        <v>8325</v>
      </c>
      <c r="R2490" s="9" t="s">
        <v>8329</v>
      </c>
      <c r="S2490" s="12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6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134</v>
      </c>
      <c r="P2491">
        <f t="shared" si="191"/>
        <v>62.38</v>
      </c>
      <c r="Q2491" s="10" t="s">
        <v>8325</v>
      </c>
      <c r="R2491" s="9" t="s">
        <v>8329</v>
      </c>
      <c r="S2491" s="12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6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121</v>
      </c>
      <c r="P2492">
        <f t="shared" si="191"/>
        <v>37.94</v>
      </c>
      <c r="Q2492" s="10" t="s">
        <v>8325</v>
      </c>
      <c r="R2492" s="9" t="s">
        <v>8329</v>
      </c>
      <c r="S2492" s="12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6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103</v>
      </c>
      <c r="P2493">
        <f t="shared" si="191"/>
        <v>51.6</v>
      </c>
      <c r="Q2493" s="10" t="s">
        <v>8325</v>
      </c>
      <c r="R2493" s="9" t="s">
        <v>8329</v>
      </c>
      <c r="S2493" s="12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125</v>
      </c>
      <c r="P2494">
        <f t="shared" si="191"/>
        <v>27.78</v>
      </c>
      <c r="Q2494" s="10" t="s">
        <v>8325</v>
      </c>
      <c r="R2494" s="9" t="s">
        <v>8329</v>
      </c>
      <c r="S2494" s="12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6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129</v>
      </c>
      <c r="P2495">
        <f t="shared" si="191"/>
        <v>99.38</v>
      </c>
      <c r="Q2495" s="10" t="s">
        <v>8325</v>
      </c>
      <c r="R2495" s="9" t="s">
        <v>8329</v>
      </c>
      <c r="S2495" s="12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6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101</v>
      </c>
      <c r="P2496">
        <f t="shared" si="191"/>
        <v>38.85</v>
      </c>
      <c r="Q2496" s="10" t="s">
        <v>8325</v>
      </c>
      <c r="R2496" s="9" t="s">
        <v>8329</v>
      </c>
      <c r="S2496" s="12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6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128</v>
      </c>
      <c r="P2497">
        <f t="shared" si="191"/>
        <v>45.55</v>
      </c>
      <c r="Q2497" s="10" t="s">
        <v>8325</v>
      </c>
      <c r="R2497" s="9" t="s">
        <v>8329</v>
      </c>
      <c r="S2497" s="12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0"/>
        <v>100</v>
      </c>
      <c r="P2498">
        <f t="shared" si="191"/>
        <v>600</v>
      </c>
      <c r="Q2498" s="10" t="s">
        <v>8325</v>
      </c>
      <c r="R2498" s="9" t="s">
        <v>8329</v>
      </c>
      <c r="S2498" s="12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6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5">ROUND(E:E/D:D,2)*100</f>
        <v>112.99999999999999</v>
      </c>
      <c r="P2499">
        <f t="shared" ref="P2499:P2562" si="196">IF(L:L=0,0,ROUND(E:E/$L:$L,2))</f>
        <v>80.55</v>
      </c>
      <c r="Q2499" s="10" t="s">
        <v>8325</v>
      </c>
      <c r="R2499" s="9" t="s">
        <v>8329</v>
      </c>
      <c r="S2499" s="12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6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106</v>
      </c>
      <c r="P2500">
        <f t="shared" si="196"/>
        <v>52.8</v>
      </c>
      <c r="Q2500" s="10" t="s">
        <v>8325</v>
      </c>
      <c r="R2500" s="9" t="s">
        <v>8329</v>
      </c>
      <c r="S2500" s="12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6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202.99999999999997</v>
      </c>
      <c r="P2501">
        <f t="shared" si="196"/>
        <v>47.68</v>
      </c>
      <c r="Q2501" s="10" t="s">
        <v>8325</v>
      </c>
      <c r="R2501" s="9" t="s">
        <v>8329</v>
      </c>
      <c r="S2501" s="12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6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112.99999999999999</v>
      </c>
      <c r="P2502">
        <f t="shared" si="196"/>
        <v>23.45</v>
      </c>
      <c r="Q2502" s="10" t="s">
        <v>8325</v>
      </c>
      <c r="R2502" s="9" t="s">
        <v>8329</v>
      </c>
      <c r="S2502" s="12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6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3</v>
      </c>
      <c r="P2503">
        <f t="shared" si="196"/>
        <v>40.14</v>
      </c>
      <c r="Q2503" s="10" t="s">
        <v>8336</v>
      </c>
      <c r="R2503" s="9" t="s">
        <v>8353</v>
      </c>
      <c r="S2503" s="12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6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0</v>
      </c>
      <c r="P2504">
        <f t="shared" si="196"/>
        <v>17.2</v>
      </c>
      <c r="Q2504" s="10" t="s">
        <v>8336</v>
      </c>
      <c r="R2504" s="9" t="s">
        <v>8353</v>
      </c>
      <c r="S2504" s="12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6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>
        <f t="shared" si="196"/>
        <v>0</v>
      </c>
      <c r="Q2505" s="10" t="s">
        <v>8336</v>
      </c>
      <c r="R2505" s="9" t="s">
        <v>8353</v>
      </c>
      <c r="S2505" s="12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>
        <f t="shared" si="196"/>
        <v>0</v>
      </c>
      <c r="Q2506" s="10" t="s">
        <v>8336</v>
      </c>
      <c r="R2506" s="9" t="s">
        <v>8353</v>
      </c>
      <c r="S2506" s="12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>
        <f t="shared" si="196"/>
        <v>0</v>
      </c>
      <c r="Q2507" s="10" t="s">
        <v>8336</v>
      </c>
      <c r="R2507" s="9" t="s">
        <v>8353</v>
      </c>
      <c r="S2507" s="12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6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1</v>
      </c>
      <c r="P2508">
        <f t="shared" si="196"/>
        <v>15</v>
      </c>
      <c r="Q2508" s="10" t="s">
        <v>8336</v>
      </c>
      <c r="R2508" s="9" t="s">
        <v>8353</v>
      </c>
      <c r="S2508" s="12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>
        <f t="shared" si="196"/>
        <v>0</v>
      </c>
      <c r="Q2509" s="10" t="s">
        <v>8336</v>
      </c>
      <c r="R2509" s="9" t="s">
        <v>8353</v>
      </c>
      <c r="S2509" s="12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6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>
        <f t="shared" si="196"/>
        <v>0</v>
      </c>
      <c r="Q2510" s="10" t="s">
        <v>8336</v>
      </c>
      <c r="R2510" s="9" t="s">
        <v>8353</v>
      </c>
      <c r="S2510" s="12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6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</v>
      </c>
      <c r="P2511">
        <f t="shared" si="196"/>
        <v>35.71</v>
      </c>
      <c r="Q2511" s="10" t="s">
        <v>8336</v>
      </c>
      <c r="R2511" s="9" t="s">
        <v>8353</v>
      </c>
      <c r="S2511" s="12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6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0</v>
      </c>
      <c r="P2512">
        <f t="shared" si="196"/>
        <v>37.5</v>
      </c>
      <c r="Q2512" s="10" t="s">
        <v>8336</v>
      </c>
      <c r="R2512" s="9" t="s">
        <v>8353</v>
      </c>
      <c r="S2512" s="12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6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>
        <f t="shared" si="196"/>
        <v>0</v>
      </c>
      <c r="Q2513" s="10" t="s">
        <v>8336</v>
      </c>
      <c r="R2513" s="9" t="s">
        <v>8353</v>
      </c>
      <c r="S2513" s="12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6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>
        <f t="shared" si="196"/>
        <v>0</v>
      </c>
      <c r="Q2514" s="10" t="s">
        <v>8336</v>
      </c>
      <c r="R2514" s="9" t="s">
        <v>8353</v>
      </c>
      <c r="S2514" s="12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6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>
        <f t="shared" si="196"/>
        <v>0</v>
      </c>
      <c r="Q2515" s="10" t="s">
        <v>8336</v>
      </c>
      <c r="R2515" s="9" t="s">
        <v>8353</v>
      </c>
      <c r="S2515" s="12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6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2</v>
      </c>
      <c r="P2516">
        <f t="shared" si="196"/>
        <v>52.5</v>
      </c>
      <c r="Q2516" s="10" t="s">
        <v>8336</v>
      </c>
      <c r="R2516" s="9" t="s">
        <v>8353</v>
      </c>
      <c r="S2516" s="12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6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19</v>
      </c>
      <c r="P2517">
        <f t="shared" si="196"/>
        <v>77.5</v>
      </c>
      <c r="Q2517" s="10" t="s">
        <v>8336</v>
      </c>
      <c r="R2517" s="9" t="s">
        <v>8353</v>
      </c>
      <c r="S2517" s="12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6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>
        <f t="shared" si="196"/>
        <v>0</v>
      </c>
      <c r="Q2518" s="10" t="s">
        <v>8336</v>
      </c>
      <c r="R2518" s="9" t="s">
        <v>8353</v>
      </c>
      <c r="S2518" s="12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6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10</v>
      </c>
      <c r="P2519">
        <f t="shared" si="196"/>
        <v>53.55</v>
      </c>
      <c r="Q2519" s="10" t="s">
        <v>8336</v>
      </c>
      <c r="R2519" s="9" t="s">
        <v>8353</v>
      </c>
      <c r="S2519" s="12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6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>
        <f t="shared" si="196"/>
        <v>0</v>
      </c>
      <c r="Q2520" s="10" t="s">
        <v>8336</v>
      </c>
      <c r="R2520" s="9" t="s">
        <v>8353</v>
      </c>
      <c r="S2520" s="12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0</v>
      </c>
      <c r="P2521">
        <f t="shared" si="196"/>
        <v>16.25</v>
      </c>
      <c r="Q2521" s="10" t="s">
        <v>8336</v>
      </c>
      <c r="R2521" s="9" t="s">
        <v>8353</v>
      </c>
      <c r="S2521" s="12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6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>
        <f t="shared" si="196"/>
        <v>0</v>
      </c>
      <c r="Q2522" s="10" t="s">
        <v>8336</v>
      </c>
      <c r="R2522" s="9" t="s">
        <v>8353</v>
      </c>
      <c r="S2522" s="12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6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109.00000000000001</v>
      </c>
      <c r="P2523">
        <f t="shared" si="196"/>
        <v>103.68</v>
      </c>
      <c r="Q2523" s="10" t="s">
        <v>8325</v>
      </c>
      <c r="R2523" s="9" t="s">
        <v>8354</v>
      </c>
      <c r="S2523" s="12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6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100</v>
      </c>
      <c r="P2524">
        <f t="shared" si="196"/>
        <v>185.19</v>
      </c>
      <c r="Q2524" s="10" t="s">
        <v>8325</v>
      </c>
      <c r="R2524" s="9" t="s">
        <v>8354</v>
      </c>
      <c r="S2524" s="12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6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156</v>
      </c>
      <c r="P2525">
        <f t="shared" si="196"/>
        <v>54.15</v>
      </c>
      <c r="Q2525" s="10" t="s">
        <v>8325</v>
      </c>
      <c r="R2525" s="9" t="s">
        <v>8354</v>
      </c>
      <c r="S2525" s="12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102</v>
      </c>
      <c r="P2526">
        <f t="shared" si="196"/>
        <v>177.21</v>
      </c>
      <c r="Q2526" s="10" t="s">
        <v>8325</v>
      </c>
      <c r="R2526" s="9" t="s">
        <v>8354</v>
      </c>
      <c r="S2526" s="12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6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100</v>
      </c>
      <c r="P2527">
        <f t="shared" si="196"/>
        <v>100.33</v>
      </c>
      <c r="Q2527" s="10" t="s">
        <v>8325</v>
      </c>
      <c r="R2527" s="9" t="s">
        <v>8354</v>
      </c>
      <c r="S2527" s="12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6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112.99999999999999</v>
      </c>
      <c r="P2528">
        <f t="shared" si="196"/>
        <v>136.91</v>
      </c>
      <c r="Q2528" s="10" t="s">
        <v>8325</v>
      </c>
      <c r="R2528" s="9" t="s">
        <v>8354</v>
      </c>
      <c r="S2528" s="12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6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102</v>
      </c>
      <c r="P2529">
        <f t="shared" si="196"/>
        <v>57.54</v>
      </c>
      <c r="Q2529" s="10" t="s">
        <v>8325</v>
      </c>
      <c r="R2529" s="9" t="s">
        <v>8354</v>
      </c>
      <c r="S2529" s="12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6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107</v>
      </c>
      <c r="P2530">
        <f t="shared" si="196"/>
        <v>52.96</v>
      </c>
      <c r="Q2530" s="10" t="s">
        <v>8325</v>
      </c>
      <c r="R2530" s="9" t="s">
        <v>8354</v>
      </c>
      <c r="S2530" s="12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18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104</v>
      </c>
      <c r="P2531">
        <f t="shared" si="196"/>
        <v>82.33</v>
      </c>
      <c r="Q2531" s="10" t="s">
        <v>8325</v>
      </c>
      <c r="R2531" s="9" t="s">
        <v>8354</v>
      </c>
      <c r="S2531" s="12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6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100</v>
      </c>
      <c r="P2532">
        <f t="shared" si="196"/>
        <v>135.41999999999999</v>
      </c>
      <c r="Q2532" s="10" t="s">
        <v>8325</v>
      </c>
      <c r="R2532" s="9" t="s">
        <v>8354</v>
      </c>
      <c r="S2532" s="12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6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100</v>
      </c>
      <c r="P2533">
        <f t="shared" si="196"/>
        <v>74.069999999999993</v>
      </c>
      <c r="Q2533" s="10" t="s">
        <v>8325</v>
      </c>
      <c r="R2533" s="9" t="s">
        <v>8354</v>
      </c>
      <c r="S2533" s="12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6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126</v>
      </c>
      <c r="P2534">
        <f t="shared" si="196"/>
        <v>84.08</v>
      </c>
      <c r="Q2534" s="10" t="s">
        <v>8325</v>
      </c>
      <c r="R2534" s="9" t="s">
        <v>8354</v>
      </c>
      <c r="S2534" s="12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6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111.00000000000001</v>
      </c>
      <c r="P2535">
        <f t="shared" si="196"/>
        <v>61.03</v>
      </c>
      <c r="Q2535" s="10" t="s">
        <v>8325</v>
      </c>
      <c r="R2535" s="9" t="s">
        <v>8354</v>
      </c>
      <c r="S2535" s="12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105</v>
      </c>
      <c r="P2536">
        <f t="shared" si="196"/>
        <v>150</v>
      </c>
      <c r="Q2536" s="10" t="s">
        <v>8325</v>
      </c>
      <c r="R2536" s="9" t="s">
        <v>8354</v>
      </c>
      <c r="S2536" s="12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104</v>
      </c>
      <c r="P2537">
        <f t="shared" si="196"/>
        <v>266.08999999999997</v>
      </c>
      <c r="Q2537" s="10" t="s">
        <v>8325</v>
      </c>
      <c r="R2537" s="9" t="s">
        <v>8354</v>
      </c>
      <c r="S2537" s="12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6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115.99999999999999</v>
      </c>
      <c r="P2538">
        <f t="shared" si="196"/>
        <v>7.25</v>
      </c>
      <c r="Q2538" s="10" t="s">
        <v>8325</v>
      </c>
      <c r="R2538" s="9" t="s">
        <v>8354</v>
      </c>
      <c r="S2538" s="12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6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110.00000000000001</v>
      </c>
      <c r="P2539">
        <f t="shared" si="196"/>
        <v>100</v>
      </c>
      <c r="Q2539" s="10" t="s">
        <v>8325</v>
      </c>
      <c r="R2539" s="9" t="s">
        <v>8354</v>
      </c>
      <c r="S2539" s="12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112.99999999999999</v>
      </c>
      <c r="P2540">
        <f t="shared" si="196"/>
        <v>109.96</v>
      </c>
      <c r="Q2540" s="10" t="s">
        <v>8325</v>
      </c>
      <c r="R2540" s="9" t="s">
        <v>8354</v>
      </c>
      <c r="S2540" s="12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6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100</v>
      </c>
      <c r="P2541">
        <f t="shared" si="196"/>
        <v>169.92</v>
      </c>
      <c r="Q2541" s="10" t="s">
        <v>8325</v>
      </c>
      <c r="R2541" s="9" t="s">
        <v>8354</v>
      </c>
      <c r="S2541" s="12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6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103</v>
      </c>
      <c r="P2542">
        <f t="shared" si="196"/>
        <v>95.74</v>
      </c>
      <c r="Q2542" s="10" t="s">
        <v>8325</v>
      </c>
      <c r="R2542" s="9" t="s">
        <v>8354</v>
      </c>
      <c r="S2542" s="12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6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107</v>
      </c>
      <c r="P2543">
        <f t="shared" si="196"/>
        <v>59.46</v>
      </c>
      <c r="Q2543" s="10" t="s">
        <v>8325</v>
      </c>
      <c r="R2543" s="9" t="s">
        <v>8354</v>
      </c>
      <c r="S2543" s="12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6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104</v>
      </c>
      <c r="P2544">
        <f t="shared" si="196"/>
        <v>55.77</v>
      </c>
      <c r="Q2544" s="10" t="s">
        <v>8325</v>
      </c>
      <c r="R2544" s="9" t="s">
        <v>8354</v>
      </c>
      <c r="S2544" s="12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6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156</v>
      </c>
      <c r="P2545">
        <f t="shared" si="196"/>
        <v>30.08</v>
      </c>
      <c r="Q2545" s="10" t="s">
        <v>8325</v>
      </c>
      <c r="R2545" s="9" t="s">
        <v>8354</v>
      </c>
      <c r="S2545" s="12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6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101</v>
      </c>
      <c r="P2546">
        <f t="shared" si="196"/>
        <v>88.44</v>
      </c>
      <c r="Q2546" s="10" t="s">
        <v>8325</v>
      </c>
      <c r="R2546" s="9" t="s">
        <v>8354</v>
      </c>
      <c r="S2546" s="12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6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195</v>
      </c>
      <c r="P2547">
        <f t="shared" si="196"/>
        <v>64.03</v>
      </c>
      <c r="Q2547" s="10" t="s">
        <v>8325</v>
      </c>
      <c r="R2547" s="9" t="s">
        <v>8354</v>
      </c>
      <c r="S2547" s="12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6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112.00000000000001</v>
      </c>
      <c r="P2548">
        <f t="shared" si="196"/>
        <v>60.15</v>
      </c>
      <c r="Q2548" s="10" t="s">
        <v>8325</v>
      </c>
      <c r="R2548" s="9" t="s">
        <v>8354</v>
      </c>
      <c r="S2548" s="12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6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120</v>
      </c>
      <c r="P2549">
        <f t="shared" si="196"/>
        <v>49.19</v>
      </c>
      <c r="Q2549" s="10" t="s">
        <v>8325</v>
      </c>
      <c r="R2549" s="9" t="s">
        <v>8354</v>
      </c>
      <c r="S2549" s="12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6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102</v>
      </c>
      <c r="P2550">
        <f t="shared" si="196"/>
        <v>165.16</v>
      </c>
      <c r="Q2550" s="10" t="s">
        <v>8325</v>
      </c>
      <c r="R2550" s="9" t="s">
        <v>8354</v>
      </c>
      <c r="S2550" s="12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6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103</v>
      </c>
      <c r="P2551">
        <f t="shared" si="196"/>
        <v>43.62</v>
      </c>
      <c r="Q2551" s="10" t="s">
        <v>8325</v>
      </c>
      <c r="R2551" s="9" t="s">
        <v>8354</v>
      </c>
      <c r="S2551" s="12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6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101</v>
      </c>
      <c r="P2552">
        <f t="shared" si="196"/>
        <v>43.7</v>
      </c>
      <c r="Q2552" s="10" t="s">
        <v>8325</v>
      </c>
      <c r="R2552" s="9" t="s">
        <v>8354</v>
      </c>
      <c r="S2552" s="12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6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103</v>
      </c>
      <c r="P2553">
        <f t="shared" si="196"/>
        <v>67.42</v>
      </c>
      <c r="Q2553" s="10" t="s">
        <v>8325</v>
      </c>
      <c r="R2553" s="9" t="s">
        <v>8354</v>
      </c>
      <c r="S2553" s="12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6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107</v>
      </c>
      <c r="P2554">
        <f t="shared" si="196"/>
        <v>177.5</v>
      </c>
      <c r="Q2554" s="10" t="s">
        <v>8325</v>
      </c>
      <c r="R2554" s="9" t="s">
        <v>8354</v>
      </c>
      <c r="S2554" s="12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6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156</v>
      </c>
      <c r="P2555">
        <f t="shared" si="196"/>
        <v>38.880000000000003</v>
      </c>
      <c r="Q2555" s="10" t="s">
        <v>8325</v>
      </c>
      <c r="R2555" s="9" t="s">
        <v>8354</v>
      </c>
      <c r="S2555" s="12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6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123</v>
      </c>
      <c r="P2556">
        <f t="shared" si="196"/>
        <v>54.99</v>
      </c>
      <c r="Q2556" s="10" t="s">
        <v>8325</v>
      </c>
      <c r="R2556" s="9" t="s">
        <v>8354</v>
      </c>
      <c r="S2556" s="12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6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107</v>
      </c>
      <c r="P2557">
        <f t="shared" si="196"/>
        <v>61.34</v>
      </c>
      <c r="Q2557" s="10" t="s">
        <v>8325</v>
      </c>
      <c r="R2557" s="9" t="s">
        <v>8354</v>
      </c>
      <c r="S2557" s="12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6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106</v>
      </c>
      <c r="P2558">
        <f t="shared" si="196"/>
        <v>23.12</v>
      </c>
      <c r="Q2558" s="10" t="s">
        <v>8325</v>
      </c>
      <c r="R2558" s="9" t="s">
        <v>8354</v>
      </c>
      <c r="S2558" s="12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118</v>
      </c>
      <c r="P2559">
        <f t="shared" si="196"/>
        <v>29.61</v>
      </c>
      <c r="Q2559" s="10" t="s">
        <v>8325</v>
      </c>
      <c r="R2559" s="9" t="s">
        <v>8354</v>
      </c>
      <c r="S2559" s="12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109.00000000000001</v>
      </c>
      <c r="P2560">
        <f t="shared" si="196"/>
        <v>75.61</v>
      </c>
      <c r="Q2560" s="10" t="s">
        <v>8325</v>
      </c>
      <c r="R2560" s="9" t="s">
        <v>8354</v>
      </c>
      <c r="S2560" s="12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6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111.00000000000001</v>
      </c>
      <c r="P2561">
        <f t="shared" si="196"/>
        <v>35.6</v>
      </c>
      <c r="Q2561" s="10" t="s">
        <v>8325</v>
      </c>
      <c r="R2561" s="9" t="s">
        <v>8354</v>
      </c>
      <c r="S2561" s="12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6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5"/>
        <v>100</v>
      </c>
      <c r="P2562">
        <f t="shared" si="196"/>
        <v>143</v>
      </c>
      <c r="Q2562" s="10" t="s">
        <v>8325</v>
      </c>
      <c r="R2562" s="9" t="s">
        <v>8354</v>
      </c>
      <c r="S2562" s="12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6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0">ROUND(E:E/D:D,2)*100</f>
        <v>0</v>
      </c>
      <c r="P2563">
        <f t="shared" ref="P2563:P2626" si="201">IF(L:L=0,0,ROUND(E:E/$L:$L,2))</f>
        <v>0</v>
      </c>
      <c r="Q2563" s="10" t="s">
        <v>8336</v>
      </c>
      <c r="R2563" s="9" t="s">
        <v>8337</v>
      </c>
      <c r="S2563" s="12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6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1</v>
      </c>
      <c r="P2564">
        <f t="shared" si="201"/>
        <v>25</v>
      </c>
      <c r="Q2564" s="10" t="s">
        <v>8336</v>
      </c>
      <c r="R2564" s="9" t="s">
        <v>8337</v>
      </c>
      <c r="S2564" s="12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>
        <f t="shared" si="201"/>
        <v>0</v>
      </c>
      <c r="Q2565" s="10" t="s">
        <v>8336</v>
      </c>
      <c r="R2565" s="9" t="s">
        <v>8337</v>
      </c>
      <c r="S2565" s="12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6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>
        <f t="shared" si="201"/>
        <v>0</v>
      </c>
      <c r="Q2566" s="10" t="s">
        <v>8336</v>
      </c>
      <c r="R2566" s="9" t="s">
        <v>8337</v>
      </c>
      <c r="S2566" s="12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6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1</v>
      </c>
      <c r="P2567">
        <f t="shared" si="201"/>
        <v>100</v>
      </c>
      <c r="Q2567" s="10" t="s">
        <v>8336</v>
      </c>
      <c r="R2567" s="9" t="s">
        <v>8337</v>
      </c>
      <c r="S2567" s="12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6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>
        <f t="shared" si="201"/>
        <v>0</v>
      </c>
      <c r="Q2568" s="10" t="s">
        <v>8336</v>
      </c>
      <c r="R2568" s="9" t="s">
        <v>8337</v>
      </c>
      <c r="S2568" s="12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6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0</v>
      </c>
      <c r="P2569">
        <f t="shared" si="201"/>
        <v>60</v>
      </c>
      <c r="Q2569" s="10" t="s">
        <v>8336</v>
      </c>
      <c r="R2569" s="9" t="s">
        <v>8337</v>
      </c>
      <c r="S2569" s="12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6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1</v>
      </c>
      <c r="P2570">
        <f t="shared" si="201"/>
        <v>50</v>
      </c>
      <c r="Q2570" s="10" t="s">
        <v>8336</v>
      </c>
      <c r="R2570" s="9" t="s">
        <v>8337</v>
      </c>
      <c r="S2570" s="12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6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</v>
      </c>
      <c r="P2571">
        <f t="shared" si="201"/>
        <v>72.5</v>
      </c>
      <c r="Q2571" s="10" t="s">
        <v>8336</v>
      </c>
      <c r="R2571" s="9" t="s">
        <v>8337</v>
      </c>
      <c r="S2571" s="12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6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1</v>
      </c>
      <c r="P2572">
        <f t="shared" si="201"/>
        <v>29.5</v>
      </c>
      <c r="Q2572" s="10" t="s">
        <v>8336</v>
      </c>
      <c r="R2572" s="9" t="s">
        <v>8337</v>
      </c>
      <c r="S2572" s="12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6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0</v>
      </c>
      <c r="P2573">
        <f t="shared" si="201"/>
        <v>62.5</v>
      </c>
      <c r="Q2573" s="10" t="s">
        <v>8336</v>
      </c>
      <c r="R2573" s="9" t="s">
        <v>8337</v>
      </c>
      <c r="S2573" s="12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6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>
        <f t="shared" si="201"/>
        <v>0</v>
      </c>
      <c r="Q2574" s="10" t="s">
        <v>8336</v>
      </c>
      <c r="R2574" s="9" t="s">
        <v>8337</v>
      </c>
      <c r="S2574" s="12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6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>
        <f t="shared" si="201"/>
        <v>0</v>
      </c>
      <c r="Q2575" s="10" t="s">
        <v>8336</v>
      </c>
      <c r="R2575" s="9" t="s">
        <v>8337</v>
      </c>
      <c r="S2575" s="12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6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>
        <f t="shared" si="201"/>
        <v>0</v>
      </c>
      <c r="Q2576" s="10" t="s">
        <v>8336</v>
      </c>
      <c r="R2576" s="9" t="s">
        <v>8337</v>
      </c>
      <c r="S2576" s="12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6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>
        <f t="shared" si="201"/>
        <v>0</v>
      </c>
      <c r="Q2577" s="10" t="s">
        <v>8336</v>
      </c>
      <c r="R2577" s="9" t="s">
        <v>8337</v>
      </c>
      <c r="S2577" s="12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>
        <f t="shared" si="201"/>
        <v>0</v>
      </c>
      <c r="Q2578" s="10" t="s">
        <v>8336</v>
      </c>
      <c r="R2578" s="9" t="s">
        <v>8337</v>
      </c>
      <c r="S2578" s="12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6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>
        <f t="shared" si="201"/>
        <v>0</v>
      </c>
      <c r="Q2579" s="10" t="s">
        <v>8336</v>
      </c>
      <c r="R2579" s="9" t="s">
        <v>8337</v>
      </c>
      <c r="S2579" s="12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6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>
        <f t="shared" si="201"/>
        <v>0</v>
      </c>
      <c r="Q2580" s="10" t="s">
        <v>8336</v>
      </c>
      <c r="R2580" s="9" t="s">
        <v>8337</v>
      </c>
      <c r="S2580" s="12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6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0</v>
      </c>
      <c r="P2581">
        <f t="shared" si="201"/>
        <v>23.08</v>
      </c>
      <c r="Q2581" s="10" t="s">
        <v>8336</v>
      </c>
      <c r="R2581" s="9" t="s">
        <v>8337</v>
      </c>
      <c r="S2581" s="12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6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1</v>
      </c>
      <c r="P2582">
        <f t="shared" si="201"/>
        <v>25.5</v>
      </c>
      <c r="Q2582" s="10" t="s">
        <v>8336</v>
      </c>
      <c r="R2582" s="9" t="s">
        <v>8337</v>
      </c>
      <c r="S2582" s="12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6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11</v>
      </c>
      <c r="P2583">
        <f t="shared" si="201"/>
        <v>48.18</v>
      </c>
      <c r="Q2583" s="10" t="s">
        <v>8336</v>
      </c>
      <c r="R2583" s="9" t="s">
        <v>8337</v>
      </c>
      <c r="S2583" s="12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0</v>
      </c>
      <c r="P2584">
        <f t="shared" si="201"/>
        <v>1</v>
      </c>
      <c r="Q2584" s="10" t="s">
        <v>8336</v>
      </c>
      <c r="R2584" s="9" t="s">
        <v>8337</v>
      </c>
      <c r="S2584" s="12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1</v>
      </c>
      <c r="P2585">
        <f t="shared" si="201"/>
        <v>1</v>
      </c>
      <c r="Q2585" s="10" t="s">
        <v>8336</v>
      </c>
      <c r="R2585" s="9" t="s">
        <v>8337</v>
      </c>
      <c r="S2585" s="12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>
        <f t="shared" si="201"/>
        <v>0</v>
      </c>
      <c r="Q2586" s="10" t="s">
        <v>8336</v>
      </c>
      <c r="R2586" s="9" t="s">
        <v>8337</v>
      </c>
      <c r="S2586" s="12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6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0</v>
      </c>
      <c r="P2587">
        <f t="shared" si="201"/>
        <v>50</v>
      </c>
      <c r="Q2587" s="10" t="s">
        <v>8336</v>
      </c>
      <c r="R2587" s="9" t="s">
        <v>8337</v>
      </c>
      <c r="S2587" s="12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0</v>
      </c>
      <c r="P2588">
        <f t="shared" si="201"/>
        <v>5</v>
      </c>
      <c r="Q2588" s="10" t="s">
        <v>8336</v>
      </c>
      <c r="R2588" s="9" t="s">
        <v>8337</v>
      </c>
      <c r="S2588" s="12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6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</v>
      </c>
      <c r="P2589">
        <f t="shared" si="201"/>
        <v>202.83</v>
      </c>
      <c r="Q2589" s="10" t="s">
        <v>8336</v>
      </c>
      <c r="R2589" s="9" t="s">
        <v>8337</v>
      </c>
      <c r="S2589" s="12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6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4</v>
      </c>
      <c r="P2590">
        <f t="shared" si="201"/>
        <v>29.13</v>
      </c>
      <c r="Q2590" s="10" t="s">
        <v>8336</v>
      </c>
      <c r="R2590" s="9" t="s">
        <v>8337</v>
      </c>
      <c r="S2590" s="12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6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0</v>
      </c>
      <c r="P2591">
        <f t="shared" si="201"/>
        <v>5</v>
      </c>
      <c r="Q2591" s="10" t="s">
        <v>8336</v>
      </c>
      <c r="R2591" s="9" t="s">
        <v>8337</v>
      </c>
      <c r="S2591" s="12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6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>
        <f t="shared" si="201"/>
        <v>0</v>
      </c>
      <c r="Q2592" s="10" t="s">
        <v>8336</v>
      </c>
      <c r="R2592" s="9" t="s">
        <v>8337</v>
      </c>
      <c r="S2592" s="12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6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2</v>
      </c>
      <c r="P2593">
        <f t="shared" si="201"/>
        <v>13</v>
      </c>
      <c r="Q2593" s="10" t="s">
        <v>8336</v>
      </c>
      <c r="R2593" s="9" t="s">
        <v>8337</v>
      </c>
      <c r="S2593" s="12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6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0</v>
      </c>
      <c r="P2594">
        <f t="shared" si="201"/>
        <v>50</v>
      </c>
      <c r="Q2594" s="10" t="s">
        <v>8336</v>
      </c>
      <c r="R2594" s="9" t="s">
        <v>8337</v>
      </c>
      <c r="S2594" s="12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6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>
        <f t="shared" si="201"/>
        <v>0</v>
      </c>
      <c r="Q2595" s="10" t="s">
        <v>8336</v>
      </c>
      <c r="R2595" s="9" t="s">
        <v>8337</v>
      </c>
      <c r="S2595" s="12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6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0</v>
      </c>
      <c r="P2596">
        <f t="shared" si="201"/>
        <v>1</v>
      </c>
      <c r="Q2596" s="10" t="s">
        <v>8336</v>
      </c>
      <c r="R2596" s="9" t="s">
        <v>8337</v>
      </c>
      <c r="S2596" s="12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12</v>
      </c>
      <c r="P2597">
        <f t="shared" si="201"/>
        <v>96.05</v>
      </c>
      <c r="Q2597" s="10" t="s">
        <v>8336</v>
      </c>
      <c r="R2597" s="9" t="s">
        <v>8337</v>
      </c>
      <c r="S2597" s="12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6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24</v>
      </c>
      <c r="P2598">
        <f t="shared" si="201"/>
        <v>305.77999999999997</v>
      </c>
      <c r="Q2598" s="10" t="s">
        <v>8336</v>
      </c>
      <c r="R2598" s="9" t="s">
        <v>8337</v>
      </c>
      <c r="S2598" s="12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6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6</v>
      </c>
      <c r="P2599">
        <f t="shared" si="201"/>
        <v>12.14</v>
      </c>
      <c r="Q2599" s="10" t="s">
        <v>8336</v>
      </c>
      <c r="R2599" s="9" t="s">
        <v>8337</v>
      </c>
      <c r="S2599" s="12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39</v>
      </c>
      <c r="P2600">
        <f t="shared" si="201"/>
        <v>83.57</v>
      </c>
      <c r="Q2600" s="10" t="s">
        <v>8336</v>
      </c>
      <c r="R2600" s="9" t="s">
        <v>8337</v>
      </c>
      <c r="S2600" s="12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1</v>
      </c>
      <c r="P2601">
        <f t="shared" si="201"/>
        <v>18</v>
      </c>
      <c r="Q2601" s="10" t="s">
        <v>8336</v>
      </c>
      <c r="R2601" s="9" t="s">
        <v>8337</v>
      </c>
      <c r="S2601" s="12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7.0000000000000009</v>
      </c>
      <c r="P2602">
        <f t="shared" si="201"/>
        <v>115.53</v>
      </c>
      <c r="Q2602" s="10" t="s">
        <v>8336</v>
      </c>
      <c r="R2602" s="9" t="s">
        <v>8337</v>
      </c>
      <c r="S2602" s="12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6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661</v>
      </c>
      <c r="P2603">
        <f t="shared" si="201"/>
        <v>21.9</v>
      </c>
      <c r="Q2603" s="10" t="s">
        <v>8319</v>
      </c>
      <c r="R2603" s="9" t="s">
        <v>8355</v>
      </c>
      <c r="S2603" s="12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6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326</v>
      </c>
      <c r="P2604">
        <f t="shared" si="201"/>
        <v>80.02</v>
      </c>
      <c r="Q2604" s="10" t="s">
        <v>8319</v>
      </c>
      <c r="R2604" s="9" t="s">
        <v>8355</v>
      </c>
      <c r="S2604" s="12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101</v>
      </c>
      <c r="P2605">
        <f t="shared" si="201"/>
        <v>35.520000000000003</v>
      </c>
      <c r="Q2605" s="10" t="s">
        <v>8319</v>
      </c>
      <c r="R2605" s="9" t="s">
        <v>8355</v>
      </c>
      <c r="S2605" s="12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6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104</v>
      </c>
      <c r="P2606">
        <f t="shared" si="201"/>
        <v>64.930000000000007</v>
      </c>
      <c r="Q2606" s="10" t="s">
        <v>8319</v>
      </c>
      <c r="R2606" s="9" t="s">
        <v>8355</v>
      </c>
      <c r="S2606" s="12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6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107</v>
      </c>
      <c r="P2607">
        <f t="shared" si="201"/>
        <v>60.97</v>
      </c>
      <c r="Q2607" s="10" t="s">
        <v>8319</v>
      </c>
      <c r="R2607" s="9" t="s">
        <v>8355</v>
      </c>
      <c r="S2607" s="12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110.00000000000001</v>
      </c>
      <c r="P2608">
        <f t="shared" si="201"/>
        <v>31.44</v>
      </c>
      <c r="Q2608" s="10" t="s">
        <v>8319</v>
      </c>
      <c r="R2608" s="9" t="s">
        <v>8355</v>
      </c>
      <c r="S2608" s="12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6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408</v>
      </c>
      <c r="P2609">
        <f t="shared" si="201"/>
        <v>81.95</v>
      </c>
      <c r="Q2609" s="10" t="s">
        <v>8319</v>
      </c>
      <c r="R2609" s="9" t="s">
        <v>8355</v>
      </c>
      <c r="S2609" s="12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6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224.00000000000003</v>
      </c>
      <c r="P2610">
        <f t="shared" si="201"/>
        <v>58.93</v>
      </c>
      <c r="Q2610" s="10" t="s">
        <v>8319</v>
      </c>
      <c r="R2610" s="9" t="s">
        <v>8355</v>
      </c>
      <c r="S2610" s="12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6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304</v>
      </c>
      <c r="P2611">
        <f t="shared" si="201"/>
        <v>157.29</v>
      </c>
      <c r="Q2611" s="10" t="s">
        <v>8319</v>
      </c>
      <c r="R2611" s="9" t="s">
        <v>8355</v>
      </c>
      <c r="S2611" s="12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141</v>
      </c>
      <c r="P2612">
        <f t="shared" si="201"/>
        <v>55.76</v>
      </c>
      <c r="Q2612" s="10" t="s">
        <v>8319</v>
      </c>
      <c r="R2612" s="9" t="s">
        <v>8355</v>
      </c>
      <c r="S2612" s="12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6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2791</v>
      </c>
      <c r="P2613">
        <f t="shared" si="201"/>
        <v>83.8</v>
      </c>
      <c r="Q2613" s="10" t="s">
        <v>8319</v>
      </c>
      <c r="R2613" s="9" t="s">
        <v>8355</v>
      </c>
      <c r="S2613" s="12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6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172</v>
      </c>
      <c r="P2614">
        <f t="shared" si="201"/>
        <v>58.42</v>
      </c>
      <c r="Q2614" s="10" t="s">
        <v>8319</v>
      </c>
      <c r="R2614" s="9" t="s">
        <v>8355</v>
      </c>
      <c r="S2614" s="12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6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101</v>
      </c>
      <c r="P2615">
        <f t="shared" si="201"/>
        <v>270.57</v>
      </c>
      <c r="Q2615" s="10" t="s">
        <v>8319</v>
      </c>
      <c r="R2615" s="9" t="s">
        <v>8355</v>
      </c>
      <c r="S2615" s="12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6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102</v>
      </c>
      <c r="P2616">
        <f t="shared" si="201"/>
        <v>107.1</v>
      </c>
      <c r="Q2616" s="10" t="s">
        <v>8319</v>
      </c>
      <c r="R2616" s="9" t="s">
        <v>8355</v>
      </c>
      <c r="S2616" s="12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6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170</v>
      </c>
      <c r="P2617">
        <f t="shared" si="201"/>
        <v>47.18</v>
      </c>
      <c r="Q2617" s="10" t="s">
        <v>8319</v>
      </c>
      <c r="R2617" s="9" t="s">
        <v>8355</v>
      </c>
      <c r="S2617" s="12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6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114.99999999999999</v>
      </c>
      <c r="P2618">
        <f t="shared" si="201"/>
        <v>120.31</v>
      </c>
      <c r="Q2618" s="10" t="s">
        <v>8319</v>
      </c>
      <c r="R2618" s="9" t="s">
        <v>8355</v>
      </c>
      <c r="S2618" s="12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6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877.99999999999989</v>
      </c>
      <c r="P2619">
        <f t="shared" si="201"/>
        <v>27.6</v>
      </c>
      <c r="Q2619" s="10" t="s">
        <v>8319</v>
      </c>
      <c r="R2619" s="9" t="s">
        <v>8355</v>
      </c>
      <c r="S2619" s="12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105</v>
      </c>
      <c r="P2620">
        <f t="shared" si="201"/>
        <v>205.3</v>
      </c>
      <c r="Q2620" s="10" t="s">
        <v>8319</v>
      </c>
      <c r="R2620" s="9" t="s">
        <v>8355</v>
      </c>
      <c r="S2620" s="12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6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188</v>
      </c>
      <c r="P2621">
        <f t="shared" si="201"/>
        <v>35.549999999999997</v>
      </c>
      <c r="Q2621" s="10" t="s">
        <v>8319</v>
      </c>
      <c r="R2621" s="9" t="s">
        <v>8355</v>
      </c>
      <c r="S2621" s="12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6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144</v>
      </c>
      <c r="P2622">
        <f t="shared" si="201"/>
        <v>74.64</v>
      </c>
      <c r="Q2622" s="10" t="s">
        <v>8319</v>
      </c>
      <c r="R2622" s="9" t="s">
        <v>8355</v>
      </c>
      <c r="S2622" s="12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6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146</v>
      </c>
      <c r="P2623">
        <f t="shared" si="201"/>
        <v>47.06</v>
      </c>
      <c r="Q2623" s="10" t="s">
        <v>8319</v>
      </c>
      <c r="R2623" s="9" t="s">
        <v>8355</v>
      </c>
      <c r="S2623" s="12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6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131</v>
      </c>
      <c r="P2624">
        <f t="shared" si="201"/>
        <v>26.59</v>
      </c>
      <c r="Q2624" s="10" t="s">
        <v>8319</v>
      </c>
      <c r="R2624" s="9" t="s">
        <v>8355</v>
      </c>
      <c r="S2624" s="12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6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113.99999999999999</v>
      </c>
      <c r="P2625">
        <f t="shared" si="201"/>
        <v>36.770000000000003</v>
      </c>
      <c r="Q2625" s="10" t="s">
        <v>8319</v>
      </c>
      <c r="R2625" s="9" t="s">
        <v>8355</v>
      </c>
      <c r="S2625" s="12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6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0"/>
        <v>1379</v>
      </c>
      <c r="P2626">
        <f t="shared" si="201"/>
        <v>31.82</v>
      </c>
      <c r="Q2626" s="10" t="s">
        <v>8319</v>
      </c>
      <c r="R2626" s="9" t="s">
        <v>8355</v>
      </c>
      <c r="S2626" s="12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6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5">ROUND(E:E/D:D,2)*100</f>
        <v>956</v>
      </c>
      <c r="P2627">
        <f t="shared" ref="P2627:P2690" si="206">IF(L:L=0,0,ROUND(E:E/$L:$L,2))</f>
        <v>27.58</v>
      </c>
      <c r="Q2627" s="10" t="s">
        <v>8319</v>
      </c>
      <c r="R2627" s="9" t="s">
        <v>8355</v>
      </c>
      <c r="S2627" s="12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6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112.00000000000001</v>
      </c>
      <c r="P2628">
        <f t="shared" si="206"/>
        <v>56</v>
      </c>
      <c r="Q2628" s="10" t="s">
        <v>8319</v>
      </c>
      <c r="R2628" s="9" t="s">
        <v>8355</v>
      </c>
      <c r="S2628" s="12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6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647</v>
      </c>
      <c r="P2629">
        <f t="shared" si="206"/>
        <v>21.56</v>
      </c>
      <c r="Q2629" s="10" t="s">
        <v>8319</v>
      </c>
      <c r="R2629" s="9" t="s">
        <v>8355</v>
      </c>
      <c r="S2629" s="12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110.00000000000001</v>
      </c>
      <c r="P2630">
        <f t="shared" si="206"/>
        <v>44.1</v>
      </c>
      <c r="Q2630" s="10" t="s">
        <v>8319</v>
      </c>
      <c r="R2630" s="9" t="s">
        <v>8355</v>
      </c>
      <c r="S2630" s="12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128</v>
      </c>
      <c r="P2631">
        <f t="shared" si="206"/>
        <v>63.87</v>
      </c>
      <c r="Q2631" s="10" t="s">
        <v>8319</v>
      </c>
      <c r="R2631" s="9" t="s">
        <v>8355</v>
      </c>
      <c r="S2631" s="12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6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158</v>
      </c>
      <c r="P2632">
        <f t="shared" si="206"/>
        <v>38.99</v>
      </c>
      <c r="Q2632" s="10" t="s">
        <v>8319</v>
      </c>
      <c r="R2632" s="9" t="s">
        <v>8355</v>
      </c>
      <c r="S2632" s="12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6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114.99999999999999</v>
      </c>
      <c r="P2633">
        <f t="shared" si="206"/>
        <v>80.19</v>
      </c>
      <c r="Q2633" s="10" t="s">
        <v>8319</v>
      </c>
      <c r="R2633" s="9" t="s">
        <v>8355</v>
      </c>
      <c r="S2633" s="12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3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137</v>
      </c>
      <c r="P2634">
        <f t="shared" si="206"/>
        <v>34.9</v>
      </c>
      <c r="Q2634" s="10" t="s">
        <v>8319</v>
      </c>
      <c r="R2634" s="9" t="s">
        <v>8355</v>
      </c>
      <c r="S2634" s="12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6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355</v>
      </c>
      <c r="P2635">
        <f t="shared" si="206"/>
        <v>89.1</v>
      </c>
      <c r="Q2635" s="10" t="s">
        <v>8319</v>
      </c>
      <c r="R2635" s="9" t="s">
        <v>8355</v>
      </c>
      <c r="S2635" s="12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6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106</v>
      </c>
      <c r="P2636">
        <f t="shared" si="206"/>
        <v>39.44</v>
      </c>
      <c r="Q2636" s="10" t="s">
        <v>8319</v>
      </c>
      <c r="R2636" s="9" t="s">
        <v>8355</v>
      </c>
      <c r="S2636" s="12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6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100</v>
      </c>
      <c r="P2637">
        <f t="shared" si="206"/>
        <v>136.9</v>
      </c>
      <c r="Q2637" s="10" t="s">
        <v>8319</v>
      </c>
      <c r="R2637" s="9" t="s">
        <v>8355</v>
      </c>
      <c r="S2637" s="12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6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187</v>
      </c>
      <c r="P2638">
        <f t="shared" si="206"/>
        <v>37.46</v>
      </c>
      <c r="Q2638" s="10" t="s">
        <v>8319</v>
      </c>
      <c r="R2638" s="9" t="s">
        <v>8355</v>
      </c>
      <c r="S2638" s="12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166</v>
      </c>
      <c r="P2639">
        <f t="shared" si="206"/>
        <v>31.96</v>
      </c>
      <c r="Q2639" s="10" t="s">
        <v>8319</v>
      </c>
      <c r="R2639" s="9" t="s">
        <v>8355</v>
      </c>
      <c r="S2639" s="12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6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102</v>
      </c>
      <c r="P2640">
        <f t="shared" si="206"/>
        <v>25.21</v>
      </c>
      <c r="Q2640" s="10" t="s">
        <v>8319</v>
      </c>
      <c r="R2640" s="9" t="s">
        <v>8355</v>
      </c>
      <c r="S2640" s="12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6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164</v>
      </c>
      <c r="P2641">
        <f t="shared" si="206"/>
        <v>10.039999999999999</v>
      </c>
      <c r="Q2641" s="10" t="s">
        <v>8319</v>
      </c>
      <c r="R2641" s="9" t="s">
        <v>8355</v>
      </c>
      <c r="S2641" s="12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106</v>
      </c>
      <c r="P2642">
        <f t="shared" si="206"/>
        <v>45.94</v>
      </c>
      <c r="Q2642" s="10" t="s">
        <v>8319</v>
      </c>
      <c r="R2642" s="9" t="s">
        <v>8355</v>
      </c>
      <c r="S2642" s="12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1</v>
      </c>
      <c r="P2643">
        <f t="shared" si="206"/>
        <v>15</v>
      </c>
      <c r="Q2643" s="10" t="s">
        <v>8319</v>
      </c>
      <c r="R2643" s="9" t="s">
        <v>8355</v>
      </c>
      <c r="S2643" s="12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>
        <f t="shared" si="206"/>
        <v>0</v>
      </c>
      <c r="Q2644" s="10" t="s">
        <v>8319</v>
      </c>
      <c r="R2644" s="9" t="s">
        <v>8355</v>
      </c>
      <c r="S2644" s="12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6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34</v>
      </c>
      <c r="P2645">
        <f t="shared" si="206"/>
        <v>223.58</v>
      </c>
      <c r="Q2645" s="10" t="s">
        <v>8319</v>
      </c>
      <c r="R2645" s="9" t="s">
        <v>8355</v>
      </c>
      <c r="S2645" s="12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6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</v>
      </c>
      <c r="P2646">
        <f t="shared" si="206"/>
        <v>39.479999999999997</v>
      </c>
      <c r="Q2646" s="10" t="s">
        <v>8319</v>
      </c>
      <c r="R2646" s="9" t="s">
        <v>8355</v>
      </c>
      <c r="S2646" s="12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6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11</v>
      </c>
      <c r="P2647">
        <f t="shared" si="206"/>
        <v>91.3</v>
      </c>
      <c r="Q2647" s="10" t="s">
        <v>8319</v>
      </c>
      <c r="R2647" s="9" t="s">
        <v>8355</v>
      </c>
      <c r="S2647" s="12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6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</v>
      </c>
      <c r="P2648">
        <f t="shared" si="206"/>
        <v>78.67</v>
      </c>
      <c r="Q2648" s="10" t="s">
        <v>8319</v>
      </c>
      <c r="R2648" s="9" t="s">
        <v>8355</v>
      </c>
      <c r="S2648" s="12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6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</v>
      </c>
      <c r="P2649">
        <f t="shared" si="206"/>
        <v>12</v>
      </c>
      <c r="Q2649" s="10" t="s">
        <v>8319</v>
      </c>
      <c r="R2649" s="9" t="s">
        <v>8355</v>
      </c>
      <c r="S2649" s="12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6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1</v>
      </c>
      <c r="P2650">
        <f t="shared" si="206"/>
        <v>17.670000000000002</v>
      </c>
      <c r="Q2650" s="10" t="s">
        <v>8319</v>
      </c>
      <c r="R2650" s="9" t="s">
        <v>8355</v>
      </c>
      <c r="S2650" s="12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0</v>
      </c>
      <c r="P2651">
        <f t="shared" si="206"/>
        <v>41.33</v>
      </c>
      <c r="Q2651" s="10" t="s">
        <v>8319</v>
      </c>
      <c r="R2651" s="9" t="s">
        <v>8355</v>
      </c>
      <c r="S2651" s="12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6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1</v>
      </c>
      <c r="P2652">
        <f t="shared" si="206"/>
        <v>71.599999999999994</v>
      </c>
      <c r="Q2652" s="10" t="s">
        <v>8319</v>
      </c>
      <c r="R2652" s="9" t="s">
        <v>8355</v>
      </c>
      <c r="S2652" s="12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6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2</v>
      </c>
      <c r="P2653">
        <f t="shared" si="206"/>
        <v>307.82</v>
      </c>
      <c r="Q2653" s="10" t="s">
        <v>8319</v>
      </c>
      <c r="R2653" s="9" t="s">
        <v>8355</v>
      </c>
      <c r="S2653" s="12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6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1</v>
      </c>
      <c r="P2654">
        <f t="shared" si="206"/>
        <v>80.45</v>
      </c>
      <c r="Q2654" s="10" t="s">
        <v>8319</v>
      </c>
      <c r="R2654" s="9" t="s">
        <v>8355</v>
      </c>
      <c r="S2654" s="12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6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12</v>
      </c>
      <c r="P2655">
        <f t="shared" si="206"/>
        <v>83.94</v>
      </c>
      <c r="Q2655" s="10" t="s">
        <v>8319</v>
      </c>
      <c r="R2655" s="9" t="s">
        <v>8355</v>
      </c>
      <c r="S2655" s="12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6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0</v>
      </c>
      <c r="P2656">
        <f t="shared" si="206"/>
        <v>8.5</v>
      </c>
      <c r="Q2656" s="10" t="s">
        <v>8319</v>
      </c>
      <c r="R2656" s="9" t="s">
        <v>8355</v>
      </c>
      <c r="S2656" s="12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21</v>
      </c>
      <c r="P2657">
        <f t="shared" si="206"/>
        <v>73.37</v>
      </c>
      <c r="Q2657" s="10" t="s">
        <v>8319</v>
      </c>
      <c r="R2657" s="9" t="s">
        <v>8355</v>
      </c>
      <c r="S2657" s="12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11</v>
      </c>
      <c r="P2658">
        <f t="shared" si="206"/>
        <v>112.86</v>
      </c>
      <c r="Q2658" s="10" t="s">
        <v>8319</v>
      </c>
      <c r="R2658" s="9" t="s">
        <v>8355</v>
      </c>
      <c r="S2658" s="12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6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19</v>
      </c>
      <c r="P2659">
        <f t="shared" si="206"/>
        <v>95.28</v>
      </c>
      <c r="Q2659" s="10" t="s">
        <v>8319</v>
      </c>
      <c r="R2659" s="9" t="s">
        <v>8355</v>
      </c>
      <c r="S2659" s="12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6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0</v>
      </c>
      <c r="P2660">
        <f t="shared" si="206"/>
        <v>22.75</v>
      </c>
      <c r="Q2660" s="10" t="s">
        <v>8319</v>
      </c>
      <c r="R2660" s="9" t="s">
        <v>8355</v>
      </c>
      <c r="S2660" s="12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3</v>
      </c>
      <c r="P2661">
        <f t="shared" si="206"/>
        <v>133.30000000000001</v>
      </c>
      <c r="Q2661" s="10" t="s">
        <v>8319</v>
      </c>
      <c r="R2661" s="9" t="s">
        <v>8355</v>
      </c>
      <c r="S2661" s="12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6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0</v>
      </c>
      <c r="P2662">
        <f t="shared" si="206"/>
        <v>3.8</v>
      </c>
      <c r="Q2662" s="10" t="s">
        <v>8319</v>
      </c>
      <c r="R2662" s="9" t="s">
        <v>8355</v>
      </c>
      <c r="S2662" s="12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6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103</v>
      </c>
      <c r="P2663">
        <f t="shared" si="206"/>
        <v>85.75</v>
      </c>
      <c r="Q2663" s="10" t="s">
        <v>8319</v>
      </c>
      <c r="R2663" s="9" t="s">
        <v>8356</v>
      </c>
      <c r="S2663" s="12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6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107</v>
      </c>
      <c r="P2664">
        <f t="shared" si="206"/>
        <v>267</v>
      </c>
      <c r="Q2664" s="10" t="s">
        <v>8319</v>
      </c>
      <c r="R2664" s="9" t="s">
        <v>8356</v>
      </c>
      <c r="S2664" s="12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6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105</v>
      </c>
      <c r="P2665">
        <f t="shared" si="206"/>
        <v>373.56</v>
      </c>
      <c r="Q2665" s="10" t="s">
        <v>8319</v>
      </c>
      <c r="R2665" s="9" t="s">
        <v>8356</v>
      </c>
      <c r="S2665" s="12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6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103</v>
      </c>
      <c r="P2666">
        <f t="shared" si="206"/>
        <v>174.04</v>
      </c>
      <c r="Q2666" s="10" t="s">
        <v>8319</v>
      </c>
      <c r="R2666" s="9" t="s">
        <v>8356</v>
      </c>
      <c r="S2666" s="12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6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123</v>
      </c>
      <c r="P2667">
        <f t="shared" si="206"/>
        <v>93.7</v>
      </c>
      <c r="Q2667" s="10" t="s">
        <v>8319</v>
      </c>
      <c r="R2667" s="9" t="s">
        <v>8356</v>
      </c>
      <c r="S2667" s="12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6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159</v>
      </c>
      <c r="P2668">
        <f t="shared" si="206"/>
        <v>77.33</v>
      </c>
      <c r="Q2668" s="10" t="s">
        <v>8319</v>
      </c>
      <c r="R2668" s="9" t="s">
        <v>8356</v>
      </c>
      <c r="S2668" s="12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6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111.00000000000001</v>
      </c>
      <c r="P2669">
        <f t="shared" si="206"/>
        <v>92.22</v>
      </c>
      <c r="Q2669" s="10" t="s">
        <v>8319</v>
      </c>
      <c r="R2669" s="9" t="s">
        <v>8356</v>
      </c>
      <c r="S2669" s="12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171</v>
      </c>
      <c r="P2670">
        <f t="shared" si="206"/>
        <v>60.96</v>
      </c>
      <c r="Q2670" s="10" t="s">
        <v>8319</v>
      </c>
      <c r="R2670" s="9" t="s">
        <v>8356</v>
      </c>
      <c r="S2670" s="12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6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125</v>
      </c>
      <c r="P2671">
        <f t="shared" si="206"/>
        <v>91</v>
      </c>
      <c r="Q2671" s="10" t="s">
        <v>8319</v>
      </c>
      <c r="R2671" s="9" t="s">
        <v>8356</v>
      </c>
      <c r="S2671" s="12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6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</v>
      </c>
      <c r="P2672">
        <f t="shared" si="206"/>
        <v>41.58</v>
      </c>
      <c r="Q2672" s="10" t="s">
        <v>8319</v>
      </c>
      <c r="R2672" s="9" t="s">
        <v>8356</v>
      </c>
      <c r="S2672" s="12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6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11</v>
      </c>
      <c r="P2673">
        <f t="shared" si="206"/>
        <v>33.76</v>
      </c>
      <c r="Q2673" s="10" t="s">
        <v>8319</v>
      </c>
      <c r="R2673" s="9" t="s">
        <v>8356</v>
      </c>
      <c r="S2673" s="12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6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33</v>
      </c>
      <c r="P2674">
        <f t="shared" si="206"/>
        <v>70.62</v>
      </c>
      <c r="Q2674" s="10" t="s">
        <v>8319</v>
      </c>
      <c r="R2674" s="9" t="s">
        <v>8356</v>
      </c>
      <c r="S2674" s="12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6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28.000000000000004</v>
      </c>
      <c r="P2675">
        <f t="shared" si="206"/>
        <v>167.15</v>
      </c>
      <c r="Q2675" s="10" t="s">
        <v>8319</v>
      </c>
      <c r="R2675" s="9" t="s">
        <v>8356</v>
      </c>
      <c r="S2675" s="12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63</v>
      </c>
      <c r="P2676">
        <f t="shared" si="206"/>
        <v>128.62</v>
      </c>
      <c r="Q2676" s="10" t="s">
        <v>8319</v>
      </c>
      <c r="R2676" s="9" t="s">
        <v>8356</v>
      </c>
      <c r="S2676" s="12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6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8</v>
      </c>
      <c r="P2677">
        <f t="shared" si="206"/>
        <v>65.41</v>
      </c>
      <c r="Q2677" s="10" t="s">
        <v>8319</v>
      </c>
      <c r="R2677" s="9" t="s">
        <v>8356</v>
      </c>
      <c r="S2677" s="12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6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50</v>
      </c>
      <c r="P2678">
        <f t="shared" si="206"/>
        <v>117.56</v>
      </c>
      <c r="Q2678" s="10" t="s">
        <v>8319</v>
      </c>
      <c r="R2678" s="9" t="s">
        <v>8356</v>
      </c>
      <c r="S2678" s="12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6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18</v>
      </c>
      <c r="P2679">
        <f t="shared" si="206"/>
        <v>126.48</v>
      </c>
      <c r="Q2679" s="10" t="s">
        <v>8319</v>
      </c>
      <c r="R2679" s="9" t="s">
        <v>8356</v>
      </c>
      <c r="S2679" s="12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6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0</v>
      </c>
      <c r="P2680">
        <f t="shared" si="206"/>
        <v>550</v>
      </c>
      <c r="Q2680" s="10" t="s">
        <v>8319</v>
      </c>
      <c r="R2680" s="9" t="s">
        <v>8356</v>
      </c>
      <c r="S2680" s="12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6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0</v>
      </c>
      <c r="P2681">
        <f t="shared" si="206"/>
        <v>44</v>
      </c>
      <c r="Q2681" s="10" t="s">
        <v>8319</v>
      </c>
      <c r="R2681" s="9" t="s">
        <v>8356</v>
      </c>
      <c r="S2681" s="12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1</v>
      </c>
      <c r="P2682">
        <f t="shared" si="206"/>
        <v>69</v>
      </c>
      <c r="Q2682" s="10" t="s">
        <v>8319</v>
      </c>
      <c r="R2682" s="9" t="s">
        <v>8356</v>
      </c>
      <c r="S2682" s="12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6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1</v>
      </c>
      <c r="P2683">
        <f t="shared" si="206"/>
        <v>27.5</v>
      </c>
      <c r="Q2683" s="10" t="s">
        <v>8336</v>
      </c>
      <c r="R2683" s="9" t="s">
        <v>8337</v>
      </c>
      <c r="S2683" s="12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6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28.000000000000004</v>
      </c>
      <c r="P2684">
        <f t="shared" si="206"/>
        <v>84.9</v>
      </c>
      <c r="Q2684" s="10" t="s">
        <v>8336</v>
      </c>
      <c r="R2684" s="9" t="s">
        <v>8337</v>
      </c>
      <c r="S2684" s="12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6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0</v>
      </c>
      <c r="P2685">
        <f t="shared" si="206"/>
        <v>12</v>
      </c>
      <c r="Q2685" s="10" t="s">
        <v>8336</v>
      </c>
      <c r="R2685" s="9" t="s">
        <v>8337</v>
      </c>
      <c r="S2685" s="12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6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</v>
      </c>
      <c r="P2686">
        <f t="shared" si="206"/>
        <v>200</v>
      </c>
      <c r="Q2686" s="10" t="s">
        <v>8336</v>
      </c>
      <c r="R2686" s="9" t="s">
        <v>8337</v>
      </c>
      <c r="S2686" s="12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6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0</v>
      </c>
      <c r="P2687">
        <f t="shared" si="206"/>
        <v>10</v>
      </c>
      <c r="Q2687" s="10" t="s">
        <v>8336</v>
      </c>
      <c r="R2687" s="9" t="s">
        <v>8337</v>
      </c>
      <c r="S2687" s="12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6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>
        <f t="shared" si="206"/>
        <v>0</v>
      </c>
      <c r="Q2688" s="10" t="s">
        <v>8336</v>
      </c>
      <c r="R2688" s="9" t="s">
        <v>8337</v>
      </c>
      <c r="S2688" s="12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6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>
        <f t="shared" si="206"/>
        <v>0</v>
      </c>
      <c r="Q2689" s="10" t="s">
        <v>8336</v>
      </c>
      <c r="R2689" s="9" t="s">
        <v>8337</v>
      </c>
      <c r="S2689" s="12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5"/>
        <v>0</v>
      </c>
      <c r="P2690">
        <f t="shared" si="206"/>
        <v>5.29</v>
      </c>
      <c r="Q2690" s="10" t="s">
        <v>8336</v>
      </c>
      <c r="R2690" s="9" t="s">
        <v>8337</v>
      </c>
      <c r="S2690" s="12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6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0">ROUND(E:E/D:D,2)*100</f>
        <v>0</v>
      </c>
      <c r="P2691">
        <f t="shared" ref="P2691:P2754" si="211">IF(L:L=0,0,ROUND(E:E/$L:$L,2))</f>
        <v>1</v>
      </c>
      <c r="Q2691" s="10" t="s">
        <v>8336</v>
      </c>
      <c r="R2691" s="9" t="s">
        <v>8337</v>
      </c>
      <c r="S2691" s="12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6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11</v>
      </c>
      <c r="P2692">
        <f t="shared" si="211"/>
        <v>72.760000000000005</v>
      </c>
      <c r="Q2692" s="10" t="s">
        <v>8336</v>
      </c>
      <c r="R2692" s="9" t="s">
        <v>8337</v>
      </c>
      <c r="S2692" s="12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0</v>
      </c>
      <c r="P2693">
        <f t="shared" si="211"/>
        <v>17.5</v>
      </c>
      <c r="Q2693" s="10" t="s">
        <v>8336</v>
      </c>
      <c r="R2693" s="9" t="s">
        <v>8337</v>
      </c>
      <c r="S2693" s="12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6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1</v>
      </c>
      <c r="P2694">
        <f t="shared" si="211"/>
        <v>25</v>
      </c>
      <c r="Q2694" s="10" t="s">
        <v>8336</v>
      </c>
      <c r="R2694" s="9" t="s">
        <v>8337</v>
      </c>
      <c r="S2694" s="12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6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1</v>
      </c>
      <c r="P2695">
        <f t="shared" si="211"/>
        <v>13.33</v>
      </c>
      <c r="Q2695" s="10" t="s">
        <v>8336</v>
      </c>
      <c r="R2695" s="9" t="s">
        <v>8337</v>
      </c>
      <c r="S2695" s="12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6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0</v>
      </c>
      <c r="P2696">
        <f t="shared" si="211"/>
        <v>1</v>
      </c>
      <c r="Q2696" s="10" t="s">
        <v>8336</v>
      </c>
      <c r="R2696" s="9" t="s">
        <v>8337</v>
      </c>
      <c r="S2696" s="12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0</v>
      </c>
      <c r="P2697">
        <f t="shared" si="211"/>
        <v>23.67</v>
      </c>
      <c r="Q2697" s="10" t="s">
        <v>8336</v>
      </c>
      <c r="R2697" s="9" t="s">
        <v>8337</v>
      </c>
      <c r="S2697" s="12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6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6</v>
      </c>
      <c r="P2698">
        <f t="shared" si="211"/>
        <v>89.21</v>
      </c>
      <c r="Q2698" s="10" t="s">
        <v>8336</v>
      </c>
      <c r="R2698" s="9" t="s">
        <v>8337</v>
      </c>
      <c r="S2698" s="12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6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26</v>
      </c>
      <c r="P2699">
        <f t="shared" si="211"/>
        <v>116.56</v>
      </c>
      <c r="Q2699" s="10" t="s">
        <v>8336</v>
      </c>
      <c r="R2699" s="9" t="s">
        <v>8337</v>
      </c>
      <c r="S2699" s="12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6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0</v>
      </c>
      <c r="P2700">
        <f t="shared" si="211"/>
        <v>13.01</v>
      </c>
      <c r="Q2700" s="10" t="s">
        <v>8336</v>
      </c>
      <c r="R2700" s="9" t="s">
        <v>8337</v>
      </c>
      <c r="S2700" s="12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6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>
        <f t="shared" si="211"/>
        <v>0</v>
      </c>
      <c r="Q2701" s="10" t="s">
        <v>8336</v>
      </c>
      <c r="R2701" s="9" t="s">
        <v>8337</v>
      </c>
      <c r="S2701" s="12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6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1</v>
      </c>
      <c r="P2702">
        <f t="shared" si="211"/>
        <v>17.5</v>
      </c>
      <c r="Q2702" s="10" t="s">
        <v>8336</v>
      </c>
      <c r="R2702" s="9" t="s">
        <v>8337</v>
      </c>
      <c r="S2702" s="12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6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46</v>
      </c>
      <c r="P2703">
        <f t="shared" si="211"/>
        <v>34.130000000000003</v>
      </c>
      <c r="Q2703" s="10" t="s">
        <v>8317</v>
      </c>
      <c r="R2703" s="9" t="s">
        <v>8357</v>
      </c>
      <c r="S2703" s="12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6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34</v>
      </c>
      <c r="P2704">
        <f t="shared" si="211"/>
        <v>132.35</v>
      </c>
      <c r="Q2704" s="10" t="s">
        <v>8317</v>
      </c>
      <c r="R2704" s="9" t="s">
        <v>8357</v>
      </c>
      <c r="S2704" s="12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104</v>
      </c>
      <c r="P2705">
        <f t="shared" si="211"/>
        <v>922.22</v>
      </c>
      <c r="Q2705" s="10" t="s">
        <v>8317</v>
      </c>
      <c r="R2705" s="9" t="s">
        <v>8357</v>
      </c>
      <c r="S2705" s="12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6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</v>
      </c>
      <c r="P2706">
        <f t="shared" si="211"/>
        <v>163.57</v>
      </c>
      <c r="Q2706" s="10" t="s">
        <v>8317</v>
      </c>
      <c r="R2706" s="9" t="s">
        <v>8357</v>
      </c>
      <c r="S2706" s="12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11</v>
      </c>
      <c r="P2707">
        <f t="shared" si="211"/>
        <v>217.38</v>
      </c>
      <c r="Q2707" s="10" t="s">
        <v>8317</v>
      </c>
      <c r="R2707" s="9" t="s">
        <v>8357</v>
      </c>
      <c r="S2707" s="12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6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112.00000000000001</v>
      </c>
      <c r="P2708">
        <f t="shared" si="211"/>
        <v>149.44</v>
      </c>
      <c r="Q2708" s="10" t="s">
        <v>8317</v>
      </c>
      <c r="R2708" s="9" t="s">
        <v>8357</v>
      </c>
      <c r="S2708" s="12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6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351</v>
      </c>
      <c r="P2709">
        <f t="shared" si="211"/>
        <v>71.239999999999995</v>
      </c>
      <c r="Q2709" s="10" t="s">
        <v>8317</v>
      </c>
      <c r="R2709" s="9" t="s">
        <v>8357</v>
      </c>
      <c r="S2709" s="12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6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233</v>
      </c>
      <c r="P2710">
        <f t="shared" si="211"/>
        <v>44.46</v>
      </c>
      <c r="Q2710" s="10" t="s">
        <v>8317</v>
      </c>
      <c r="R2710" s="9" t="s">
        <v>8357</v>
      </c>
      <c r="S2710" s="12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6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102</v>
      </c>
      <c r="P2711">
        <f t="shared" si="211"/>
        <v>164.94</v>
      </c>
      <c r="Q2711" s="10" t="s">
        <v>8317</v>
      </c>
      <c r="R2711" s="9" t="s">
        <v>8357</v>
      </c>
      <c r="S2711" s="12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154</v>
      </c>
      <c r="P2712">
        <f t="shared" si="211"/>
        <v>84.87</v>
      </c>
      <c r="Q2712" s="10" t="s">
        <v>8317</v>
      </c>
      <c r="R2712" s="9" t="s">
        <v>8357</v>
      </c>
      <c r="S2712" s="12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6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101</v>
      </c>
      <c r="P2713">
        <f t="shared" si="211"/>
        <v>53.95</v>
      </c>
      <c r="Q2713" s="10" t="s">
        <v>8317</v>
      </c>
      <c r="R2713" s="9" t="s">
        <v>8357</v>
      </c>
      <c r="S2713" s="12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6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131</v>
      </c>
      <c r="P2714">
        <f t="shared" si="211"/>
        <v>50.53</v>
      </c>
      <c r="Q2714" s="10" t="s">
        <v>8317</v>
      </c>
      <c r="R2714" s="9" t="s">
        <v>8357</v>
      </c>
      <c r="S2714" s="12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6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102</v>
      </c>
      <c r="P2715">
        <f t="shared" si="211"/>
        <v>108</v>
      </c>
      <c r="Q2715" s="10" t="s">
        <v>8317</v>
      </c>
      <c r="R2715" s="9" t="s">
        <v>8357</v>
      </c>
      <c r="S2715" s="12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115.99999999999999</v>
      </c>
      <c r="P2716">
        <f t="shared" si="211"/>
        <v>95.37</v>
      </c>
      <c r="Q2716" s="10" t="s">
        <v>8317</v>
      </c>
      <c r="R2716" s="9" t="s">
        <v>8357</v>
      </c>
      <c r="S2716" s="12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6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265</v>
      </c>
      <c r="P2717">
        <f t="shared" si="211"/>
        <v>57.63</v>
      </c>
      <c r="Q2717" s="10" t="s">
        <v>8317</v>
      </c>
      <c r="R2717" s="9" t="s">
        <v>8357</v>
      </c>
      <c r="S2717" s="12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120</v>
      </c>
      <c r="P2718">
        <f t="shared" si="211"/>
        <v>64.16</v>
      </c>
      <c r="Q2718" s="10" t="s">
        <v>8317</v>
      </c>
      <c r="R2718" s="9" t="s">
        <v>8357</v>
      </c>
      <c r="S2718" s="12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6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120</v>
      </c>
      <c r="P2719">
        <f t="shared" si="211"/>
        <v>92.39</v>
      </c>
      <c r="Q2719" s="10" t="s">
        <v>8317</v>
      </c>
      <c r="R2719" s="9" t="s">
        <v>8357</v>
      </c>
      <c r="S2719" s="12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6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104</v>
      </c>
      <c r="P2720">
        <f t="shared" si="211"/>
        <v>125.98</v>
      </c>
      <c r="Q2720" s="10" t="s">
        <v>8317</v>
      </c>
      <c r="R2720" s="9" t="s">
        <v>8357</v>
      </c>
      <c r="S2720" s="12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6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109.00000000000001</v>
      </c>
      <c r="P2721">
        <f t="shared" si="211"/>
        <v>94.64</v>
      </c>
      <c r="Q2721" s="10" t="s">
        <v>8317</v>
      </c>
      <c r="R2721" s="9" t="s">
        <v>8357</v>
      </c>
      <c r="S2721" s="12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3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118</v>
      </c>
      <c r="P2722">
        <f t="shared" si="211"/>
        <v>170.7</v>
      </c>
      <c r="Q2722" s="10" t="s">
        <v>8317</v>
      </c>
      <c r="R2722" s="9" t="s">
        <v>8357</v>
      </c>
      <c r="S2722" s="12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6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1462</v>
      </c>
      <c r="P2723">
        <f t="shared" si="211"/>
        <v>40.76</v>
      </c>
      <c r="Q2723" s="10" t="s">
        <v>8319</v>
      </c>
      <c r="R2723" s="9" t="s">
        <v>8349</v>
      </c>
      <c r="S2723" s="12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6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252.99999999999997</v>
      </c>
      <c r="P2724">
        <f t="shared" si="211"/>
        <v>68.25</v>
      </c>
      <c r="Q2724" s="10" t="s">
        <v>8319</v>
      </c>
      <c r="R2724" s="9" t="s">
        <v>8349</v>
      </c>
      <c r="S2724" s="12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6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140</v>
      </c>
      <c r="P2725">
        <f t="shared" si="211"/>
        <v>95.49</v>
      </c>
      <c r="Q2725" s="10" t="s">
        <v>8319</v>
      </c>
      <c r="R2725" s="9" t="s">
        <v>8349</v>
      </c>
      <c r="S2725" s="12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6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297</v>
      </c>
      <c r="P2726">
        <f t="shared" si="211"/>
        <v>7.19</v>
      </c>
      <c r="Q2726" s="10" t="s">
        <v>8319</v>
      </c>
      <c r="R2726" s="9" t="s">
        <v>8349</v>
      </c>
      <c r="S2726" s="12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145</v>
      </c>
      <c r="P2727">
        <f t="shared" si="211"/>
        <v>511.65</v>
      </c>
      <c r="Q2727" s="10" t="s">
        <v>8319</v>
      </c>
      <c r="R2727" s="9" t="s">
        <v>8349</v>
      </c>
      <c r="S2727" s="12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106</v>
      </c>
      <c r="P2728">
        <f t="shared" si="211"/>
        <v>261.75</v>
      </c>
      <c r="Q2728" s="10" t="s">
        <v>8319</v>
      </c>
      <c r="R2728" s="9" t="s">
        <v>8349</v>
      </c>
      <c r="S2728" s="12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6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493</v>
      </c>
      <c r="P2729">
        <f t="shared" si="211"/>
        <v>69.760000000000005</v>
      </c>
      <c r="Q2729" s="10" t="s">
        <v>8319</v>
      </c>
      <c r="R2729" s="9" t="s">
        <v>8349</v>
      </c>
      <c r="S2729" s="12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202</v>
      </c>
      <c r="P2730">
        <f t="shared" si="211"/>
        <v>77.23</v>
      </c>
      <c r="Q2730" s="10" t="s">
        <v>8319</v>
      </c>
      <c r="R2730" s="9" t="s">
        <v>8349</v>
      </c>
      <c r="S2730" s="12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104</v>
      </c>
      <c r="P2731">
        <f t="shared" si="211"/>
        <v>340.57</v>
      </c>
      <c r="Q2731" s="10" t="s">
        <v>8319</v>
      </c>
      <c r="R2731" s="9" t="s">
        <v>8349</v>
      </c>
      <c r="S2731" s="12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170</v>
      </c>
      <c r="P2732">
        <f t="shared" si="211"/>
        <v>67.42</v>
      </c>
      <c r="Q2732" s="10" t="s">
        <v>8319</v>
      </c>
      <c r="R2732" s="9" t="s">
        <v>8349</v>
      </c>
      <c r="S2732" s="12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6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104</v>
      </c>
      <c r="P2733">
        <f t="shared" si="211"/>
        <v>845.7</v>
      </c>
      <c r="Q2733" s="10" t="s">
        <v>8319</v>
      </c>
      <c r="R2733" s="9" t="s">
        <v>8349</v>
      </c>
      <c r="S2733" s="12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6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118</v>
      </c>
      <c r="P2734">
        <f t="shared" si="211"/>
        <v>97.19</v>
      </c>
      <c r="Q2734" s="10" t="s">
        <v>8319</v>
      </c>
      <c r="R2734" s="9" t="s">
        <v>8349</v>
      </c>
      <c r="S2734" s="12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6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108</v>
      </c>
      <c r="P2735">
        <f t="shared" si="211"/>
        <v>451.84</v>
      </c>
      <c r="Q2735" s="10" t="s">
        <v>8319</v>
      </c>
      <c r="R2735" s="9" t="s">
        <v>8349</v>
      </c>
      <c r="S2735" s="12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6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2260300</v>
      </c>
      <c r="P2736">
        <f t="shared" si="211"/>
        <v>138.66999999999999</v>
      </c>
      <c r="Q2736" s="10" t="s">
        <v>8319</v>
      </c>
      <c r="R2736" s="9" t="s">
        <v>8349</v>
      </c>
      <c r="S2736" s="12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6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977.99999999999989</v>
      </c>
      <c r="P2737">
        <f t="shared" si="211"/>
        <v>21.64</v>
      </c>
      <c r="Q2737" s="10" t="s">
        <v>8319</v>
      </c>
      <c r="R2737" s="9" t="s">
        <v>8349</v>
      </c>
      <c r="S2737" s="12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123</v>
      </c>
      <c r="P2738">
        <f t="shared" si="211"/>
        <v>169.52</v>
      </c>
      <c r="Q2738" s="10" t="s">
        <v>8319</v>
      </c>
      <c r="R2738" s="9" t="s">
        <v>8349</v>
      </c>
      <c r="S2738" s="12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6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246</v>
      </c>
      <c r="P2739">
        <f t="shared" si="211"/>
        <v>161.88</v>
      </c>
      <c r="Q2739" s="10" t="s">
        <v>8319</v>
      </c>
      <c r="R2739" s="9" t="s">
        <v>8349</v>
      </c>
      <c r="S2739" s="12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6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148</v>
      </c>
      <c r="P2740">
        <f t="shared" si="211"/>
        <v>493.13</v>
      </c>
      <c r="Q2740" s="10" t="s">
        <v>8319</v>
      </c>
      <c r="R2740" s="9" t="s">
        <v>8349</v>
      </c>
      <c r="S2740" s="12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6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384</v>
      </c>
      <c r="P2741">
        <f t="shared" si="211"/>
        <v>22.12</v>
      </c>
      <c r="Q2741" s="10" t="s">
        <v>8319</v>
      </c>
      <c r="R2741" s="9" t="s">
        <v>8349</v>
      </c>
      <c r="S2741" s="12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103</v>
      </c>
      <c r="P2742">
        <f t="shared" si="211"/>
        <v>18.239999999999998</v>
      </c>
      <c r="Q2742" s="10" t="s">
        <v>8319</v>
      </c>
      <c r="R2742" s="9" t="s">
        <v>8349</v>
      </c>
      <c r="S2742" s="12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0</v>
      </c>
      <c r="P2743">
        <f t="shared" si="211"/>
        <v>8.75</v>
      </c>
      <c r="Q2743" s="10" t="s">
        <v>8322</v>
      </c>
      <c r="R2743" s="9" t="s">
        <v>8358</v>
      </c>
      <c r="S2743" s="12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6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28.999999999999996</v>
      </c>
      <c r="P2744">
        <f t="shared" si="211"/>
        <v>40.61</v>
      </c>
      <c r="Q2744" s="10" t="s">
        <v>8322</v>
      </c>
      <c r="R2744" s="9" t="s">
        <v>8358</v>
      </c>
      <c r="S2744" s="12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>
        <f t="shared" si="211"/>
        <v>0</v>
      </c>
      <c r="Q2745" s="10" t="s">
        <v>8322</v>
      </c>
      <c r="R2745" s="9" t="s">
        <v>8358</v>
      </c>
      <c r="S2745" s="12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6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</v>
      </c>
      <c r="P2746">
        <f t="shared" si="211"/>
        <v>37.950000000000003</v>
      </c>
      <c r="Q2746" s="10" t="s">
        <v>8322</v>
      </c>
      <c r="R2746" s="9" t="s">
        <v>8358</v>
      </c>
      <c r="S2746" s="12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6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22</v>
      </c>
      <c r="P2747">
        <f t="shared" si="211"/>
        <v>35.729999999999997</v>
      </c>
      <c r="Q2747" s="10" t="s">
        <v>8322</v>
      </c>
      <c r="R2747" s="9" t="s">
        <v>8358</v>
      </c>
      <c r="S2747" s="12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6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27</v>
      </c>
      <c r="P2748">
        <f t="shared" si="211"/>
        <v>42.16</v>
      </c>
      <c r="Q2748" s="10" t="s">
        <v>8322</v>
      </c>
      <c r="R2748" s="9" t="s">
        <v>8358</v>
      </c>
      <c r="S2748" s="12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6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28.000000000000004</v>
      </c>
      <c r="P2749">
        <f t="shared" si="211"/>
        <v>35</v>
      </c>
      <c r="Q2749" s="10" t="s">
        <v>8322</v>
      </c>
      <c r="R2749" s="9" t="s">
        <v>8358</v>
      </c>
      <c r="S2749" s="12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</v>
      </c>
      <c r="P2750">
        <f t="shared" si="211"/>
        <v>13.25</v>
      </c>
      <c r="Q2750" s="10" t="s">
        <v>8322</v>
      </c>
      <c r="R2750" s="9" t="s">
        <v>8358</v>
      </c>
      <c r="S2750" s="12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</v>
      </c>
      <c r="P2751">
        <f t="shared" si="211"/>
        <v>55</v>
      </c>
      <c r="Q2751" s="10" t="s">
        <v>8322</v>
      </c>
      <c r="R2751" s="9" t="s">
        <v>8358</v>
      </c>
      <c r="S2751" s="12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3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>
        <f t="shared" si="211"/>
        <v>0</v>
      </c>
      <c r="Q2752" s="10" t="s">
        <v>8322</v>
      </c>
      <c r="R2752" s="9" t="s">
        <v>8358</v>
      </c>
      <c r="S2752" s="12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6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>
        <f t="shared" si="211"/>
        <v>0</v>
      </c>
      <c r="Q2753" s="10" t="s">
        <v>8322</v>
      </c>
      <c r="R2753" s="9" t="s">
        <v>8358</v>
      </c>
      <c r="S2753" s="12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6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0"/>
        <v>11</v>
      </c>
      <c r="P2754">
        <f t="shared" si="211"/>
        <v>39.29</v>
      </c>
      <c r="Q2754" s="10" t="s">
        <v>8322</v>
      </c>
      <c r="R2754" s="9" t="s">
        <v>8358</v>
      </c>
      <c r="S2754" s="12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6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5">ROUND(E:E/D:D,2)*100</f>
        <v>19</v>
      </c>
      <c r="P2755">
        <f t="shared" ref="P2755:P2818" si="216">IF(L:L=0,0,ROUND(E:E/$L:$L,2))</f>
        <v>47.5</v>
      </c>
      <c r="Q2755" s="10" t="s">
        <v>8322</v>
      </c>
      <c r="R2755" s="9" t="s">
        <v>8358</v>
      </c>
      <c r="S2755" s="12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6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>
        <f t="shared" si="216"/>
        <v>0</v>
      </c>
      <c r="Q2756" s="10" t="s">
        <v>8322</v>
      </c>
      <c r="R2756" s="9" t="s">
        <v>8358</v>
      </c>
      <c r="S2756" s="12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52</v>
      </c>
      <c r="P2757">
        <f t="shared" si="216"/>
        <v>17.329999999999998</v>
      </c>
      <c r="Q2757" s="10" t="s">
        <v>8322</v>
      </c>
      <c r="R2757" s="9" t="s">
        <v>8358</v>
      </c>
      <c r="S2757" s="12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6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10</v>
      </c>
      <c r="P2758">
        <f t="shared" si="216"/>
        <v>31.76</v>
      </c>
      <c r="Q2758" s="10" t="s">
        <v>8322</v>
      </c>
      <c r="R2758" s="9" t="s">
        <v>8358</v>
      </c>
      <c r="S2758" s="12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1</v>
      </c>
      <c r="P2759">
        <f t="shared" si="216"/>
        <v>5</v>
      </c>
      <c r="Q2759" s="10" t="s">
        <v>8322</v>
      </c>
      <c r="R2759" s="9" t="s">
        <v>8358</v>
      </c>
      <c r="S2759" s="12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6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12</v>
      </c>
      <c r="P2760">
        <f t="shared" si="216"/>
        <v>39</v>
      </c>
      <c r="Q2760" s="10" t="s">
        <v>8322</v>
      </c>
      <c r="R2760" s="9" t="s">
        <v>8358</v>
      </c>
      <c r="S2760" s="12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6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11</v>
      </c>
      <c r="P2761">
        <f t="shared" si="216"/>
        <v>52.5</v>
      </c>
      <c r="Q2761" s="10" t="s">
        <v>8322</v>
      </c>
      <c r="R2761" s="9" t="s">
        <v>8358</v>
      </c>
      <c r="S2761" s="12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6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>
        <f t="shared" si="216"/>
        <v>0</v>
      </c>
      <c r="Q2762" s="10" t="s">
        <v>8322</v>
      </c>
      <c r="R2762" s="9" t="s">
        <v>8358</v>
      </c>
      <c r="S2762" s="12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1</v>
      </c>
      <c r="P2763">
        <f t="shared" si="216"/>
        <v>9</v>
      </c>
      <c r="Q2763" s="10" t="s">
        <v>8322</v>
      </c>
      <c r="R2763" s="9" t="s">
        <v>8358</v>
      </c>
      <c r="S2763" s="12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6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1</v>
      </c>
      <c r="P2764">
        <f t="shared" si="216"/>
        <v>25</v>
      </c>
      <c r="Q2764" s="10" t="s">
        <v>8322</v>
      </c>
      <c r="R2764" s="9" t="s">
        <v>8358</v>
      </c>
      <c r="S2764" s="12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0</v>
      </c>
      <c r="P2765">
        <f t="shared" si="216"/>
        <v>30</v>
      </c>
      <c r="Q2765" s="10" t="s">
        <v>8322</v>
      </c>
      <c r="R2765" s="9" t="s">
        <v>8358</v>
      </c>
      <c r="S2765" s="12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6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</v>
      </c>
      <c r="P2766">
        <f t="shared" si="216"/>
        <v>11.25</v>
      </c>
      <c r="Q2766" s="10" t="s">
        <v>8322</v>
      </c>
      <c r="R2766" s="9" t="s">
        <v>8358</v>
      </c>
      <c r="S2766" s="12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3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>
        <f t="shared" si="216"/>
        <v>0</v>
      </c>
      <c r="Q2767" s="10" t="s">
        <v>8322</v>
      </c>
      <c r="R2767" s="9" t="s">
        <v>8358</v>
      </c>
      <c r="S2767" s="12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6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2</v>
      </c>
      <c r="P2768">
        <f t="shared" si="216"/>
        <v>25</v>
      </c>
      <c r="Q2768" s="10" t="s">
        <v>8322</v>
      </c>
      <c r="R2768" s="9" t="s">
        <v>8358</v>
      </c>
      <c r="S2768" s="12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6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1</v>
      </c>
      <c r="P2769">
        <f t="shared" si="216"/>
        <v>11.33</v>
      </c>
      <c r="Q2769" s="10" t="s">
        <v>8322</v>
      </c>
      <c r="R2769" s="9" t="s">
        <v>8358</v>
      </c>
      <c r="S2769" s="12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6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14.000000000000002</v>
      </c>
      <c r="P2770">
        <f t="shared" si="216"/>
        <v>29.47</v>
      </c>
      <c r="Q2770" s="10" t="s">
        <v>8322</v>
      </c>
      <c r="R2770" s="9" t="s">
        <v>8358</v>
      </c>
      <c r="S2770" s="12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6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0</v>
      </c>
      <c r="P2771">
        <f t="shared" si="216"/>
        <v>1</v>
      </c>
      <c r="Q2771" s="10" t="s">
        <v>8322</v>
      </c>
      <c r="R2771" s="9" t="s">
        <v>8358</v>
      </c>
      <c r="S2771" s="12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6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10</v>
      </c>
      <c r="P2772">
        <f t="shared" si="216"/>
        <v>63.1</v>
      </c>
      <c r="Q2772" s="10" t="s">
        <v>8322</v>
      </c>
      <c r="R2772" s="9" t="s">
        <v>8358</v>
      </c>
      <c r="S2772" s="12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6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>
        <f t="shared" si="216"/>
        <v>0</v>
      </c>
      <c r="Q2773" s="10" t="s">
        <v>8322</v>
      </c>
      <c r="R2773" s="9" t="s">
        <v>8358</v>
      </c>
      <c r="S2773" s="12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6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>
        <f t="shared" si="216"/>
        <v>0</v>
      </c>
      <c r="Q2774" s="10" t="s">
        <v>8322</v>
      </c>
      <c r="R2774" s="9" t="s">
        <v>8358</v>
      </c>
      <c r="S2774" s="12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3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0</v>
      </c>
      <c r="P2775">
        <f t="shared" si="216"/>
        <v>1</v>
      </c>
      <c r="Q2775" s="10" t="s">
        <v>8322</v>
      </c>
      <c r="R2775" s="9" t="s">
        <v>8358</v>
      </c>
      <c r="S2775" s="12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6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14.000000000000002</v>
      </c>
      <c r="P2776">
        <f t="shared" si="216"/>
        <v>43.85</v>
      </c>
      <c r="Q2776" s="10" t="s">
        <v>8322</v>
      </c>
      <c r="R2776" s="9" t="s">
        <v>8358</v>
      </c>
      <c r="S2776" s="12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6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3</v>
      </c>
      <c r="P2777">
        <f t="shared" si="216"/>
        <v>75</v>
      </c>
      <c r="Q2777" s="10" t="s">
        <v>8322</v>
      </c>
      <c r="R2777" s="9" t="s">
        <v>8358</v>
      </c>
      <c r="S2777" s="12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6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8</v>
      </c>
      <c r="P2778">
        <f t="shared" si="216"/>
        <v>45.97</v>
      </c>
      <c r="Q2778" s="10" t="s">
        <v>8322</v>
      </c>
      <c r="R2778" s="9" t="s">
        <v>8358</v>
      </c>
      <c r="S2778" s="12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6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0</v>
      </c>
      <c r="P2779">
        <f t="shared" si="216"/>
        <v>10</v>
      </c>
      <c r="Q2779" s="10" t="s">
        <v>8322</v>
      </c>
      <c r="R2779" s="9" t="s">
        <v>8358</v>
      </c>
      <c r="S2779" s="12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26</v>
      </c>
      <c r="P2780">
        <f t="shared" si="216"/>
        <v>93.67</v>
      </c>
      <c r="Q2780" s="10" t="s">
        <v>8322</v>
      </c>
      <c r="R2780" s="9" t="s">
        <v>8358</v>
      </c>
      <c r="S2780" s="12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6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</v>
      </c>
      <c r="P2781">
        <f t="shared" si="216"/>
        <v>53</v>
      </c>
      <c r="Q2781" s="10" t="s">
        <v>8322</v>
      </c>
      <c r="R2781" s="9" t="s">
        <v>8358</v>
      </c>
      <c r="S2781" s="12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>
        <f t="shared" si="216"/>
        <v>0</v>
      </c>
      <c r="Q2782" s="10" t="s">
        <v>8322</v>
      </c>
      <c r="R2782" s="9" t="s">
        <v>8358</v>
      </c>
      <c r="S2782" s="12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105</v>
      </c>
      <c r="P2783">
        <f t="shared" si="216"/>
        <v>47</v>
      </c>
      <c r="Q2783" s="10" t="s">
        <v>8317</v>
      </c>
      <c r="R2783" s="9" t="s">
        <v>8318</v>
      </c>
      <c r="S2783" s="12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120</v>
      </c>
      <c r="P2784">
        <f t="shared" si="216"/>
        <v>66.67</v>
      </c>
      <c r="Q2784" s="10" t="s">
        <v>8317</v>
      </c>
      <c r="R2784" s="9" t="s">
        <v>8318</v>
      </c>
      <c r="S2784" s="12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6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114.99999999999999</v>
      </c>
      <c r="P2785">
        <f t="shared" si="216"/>
        <v>18.77</v>
      </c>
      <c r="Q2785" s="10" t="s">
        <v>8317</v>
      </c>
      <c r="R2785" s="9" t="s">
        <v>8318</v>
      </c>
      <c r="S2785" s="12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6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119</v>
      </c>
      <c r="P2786">
        <f t="shared" si="216"/>
        <v>66.11</v>
      </c>
      <c r="Q2786" s="10" t="s">
        <v>8317</v>
      </c>
      <c r="R2786" s="9" t="s">
        <v>8318</v>
      </c>
      <c r="S2786" s="12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6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105</v>
      </c>
      <c r="P2787">
        <f t="shared" si="216"/>
        <v>36.86</v>
      </c>
      <c r="Q2787" s="10" t="s">
        <v>8317</v>
      </c>
      <c r="R2787" s="9" t="s">
        <v>8318</v>
      </c>
      <c r="S2787" s="12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118</v>
      </c>
      <c r="P2788">
        <f t="shared" si="216"/>
        <v>39.81</v>
      </c>
      <c r="Q2788" s="10" t="s">
        <v>8317</v>
      </c>
      <c r="R2788" s="9" t="s">
        <v>8318</v>
      </c>
      <c r="S2788" s="12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6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120</v>
      </c>
      <c r="P2789">
        <f t="shared" si="216"/>
        <v>31.5</v>
      </c>
      <c r="Q2789" s="10" t="s">
        <v>8317</v>
      </c>
      <c r="R2789" s="9" t="s">
        <v>8318</v>
      </c>
      <c r="S2789" s="12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103</v>
      </c>
      <c r="P2790">
        <f t="shared" si="216"/>
        <v>102.5</v>
      </c>
      <c r="Q2790" s="10" t="s">
        <v>8317</v>
      </c>
      <c r="R2790" s="9" t="s">
        <v>8318</v>
      </c>
      <c r="S2790" s="12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101</v>
      </c>
      <c r="P2791">
        <f t="shared" si="216"/>
        <v>126.46</v>
      </c>
      <c r="Q2791" s="10" t="s">
        <v>8317</v>
      </c>
      <c r="R2791" s="9" t="s">
        <v>8318</v>
      </c>
      <c r="S2791" s="12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6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105</v>
      </c>
      <c r="P2792">
        <f t="shared" si="216"/>
        <v>47.88</v>
      </c>
      <c r="Q2792" s="10" t="s">
        <v>8317</v>
      </c>
      <c r="R2792" s="9" t="s">
        <v>8318</v>
      </c>
      <c r="S2792" s="12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6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103</v>
      </c>
      <c r="P2793">
        <f t="shared" si="216"/>
        <v>73.209999999999994</v>
      </c>
      <c r="Q2793" s="10" t="s">
        <v>8317</v>
      </c>
      <c r="R2793" s="9" t="s">
        <v>8318</v>
      </c>
      <c r="S2793" s="12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6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108</v>
      </c>
      <c r="P2794">
        <f t="shared" si="216"/>
        <v>89.67</v>
      </c>
      <c r="Q2794" s="10" t="s">
        <v>8317</v>
      </c>
      <c r="R2794" s="9" t="s">
        <v>8318</v>
      </c>
      <c r="S2794" s="12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111.00000000000001</v>
      </c>
      <c r="P2795">
        <f t="shared" si="216"/>
        <v>151.46</v>
      </c>
      <c r="Q2795" s="10" t="s">
        <v>8317</v>
      </c>
      <c r="R2795" s="9" t="s">
        <v>8318</v>
      </c>
      <c r="S2795" s="12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6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150</v>
      </c>
      <c r="P2796">
        <f t="shared" si="216"/>
        <v>25</v>
      </c>
      <c r="Q2796" s="10" t="s">
        <v>8317</v>
      </c>
      <c r="R2796" s="9" t="s">
        <v>8318</v>
      </c>
      <c r="S2796" s="12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6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104</v>
      </c>
      <c r="P2797">
        <f t="shared" si="216"/>
        <v>36.5</v>
      </c>
      <c r="Q2797" s="10" t="s">
        <v>8317</v>
      </c>
      <c r="R2797" s="9" t="s">
        <v>8318</v>
      </c>
      <c r="S2797" s="12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6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115.99999999999999</v>
      </c>
      <c r="P2798">
        <f t="shared" si="216"/>
        <v>44</v>
      </c>
      <c r="Q2798" s="10" t="s">
        <v>8317</v>
      </c>
      <c r="R2798" s="9" t="s">
        <v>8318</v>
      </c>
      <c r="S2798" s="12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6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103</v>
      </c>
      <c r="P2799">
        <f t="shared" si="216"/>
        <v>87.36</v>
      </c>
      <c r="Q2799" s="10" t="s">
        <v>8317</v>
      </c>
      <c r="R2799" s="9" t="s">
        <v>8318</v>
      </c>
      <c r="S2799" s="12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6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101</v>
      </c>
      <c r="P2800">
        <f t="shared" si="216"/>
        <v>36.47</v>
      </c>
      <c r="Q2800" s="10" t="s">
        <v>8317</v>
      </c>
      <c r="R2800" s="9" t="s">
        <v>8318</v>
      </c>
      <c r="S2800" s="12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6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117</v>
      </c>
      <c r="P2801">
        <f t="shared" si="216"/>
        <v>44.86</v>
      </c>
      <c r="Q2801" s="10" t="s">
        <v>8317</v>
      </c>
      <c r="R2801" s="9" t="s">
        <v>8318</v>
      </c>
      <c r="S2801" s="12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6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133</v>
      </c>
      <c r="P2802">
        <f t="shared" si="216"/>
        <v>42.9</v>
      </c>
      <c r="Q2802" s="10" t="s">
        <v>8317</v>
      </c>
      <c r="R2802" s="9" t="s">
        <v>8318</v>
      </c>
      <c r="S2802" s="12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6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133</v>
      </c>
      <c r="P2803">
        <f t="shared" si="216"/>
        <v>51.23</v>
      </c>
      <c r="Q2803" s="10" t="s">
        <v>8317</v>
      </c>
      <c r="R2803" s="9" t="s">
        <v>8318</v>
      </c>
      <c r="S2803" s="12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6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102</v>
      </c>
      <c r="P2804">
        <f t="shared" si="216"/>
        <v>33.94</v>
      </c>
      <c r="Q2804" s="10" t="s">
        <v>8317</v>
      </c>
      <c r="R2804" s="9" t="s">
        <v>8318</v>
      </c>
      <c r="S2804" s="12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6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128</v>
      </c>
      <c r="P2805">
        <f t="shared" si="216"/>
        <v>90.74</v>
      </c>
      <c r="Q2805" s="10" t="s">
        <v>8317</v>
      </c>
      <c r="R2805" s="9" t="s">
        <v>8318</v>
      </c>
      <c r="S2805" s="12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6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114.99999999999999</v>
      </c>
      <c r="P2806">
        <f t="shared" si="216"/>
        <v>50</v>
      </c>
      <c r="Q2806" s="10" t="s">
        <v>8317</v>
      </c>
      <c r="R2806" s="9" t="s">
        <v>8318</v>
      </c>
      <c r="S2806" s="12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110.00000000000001</v>
      </c>
      <c r="P2807">
        <f t="shared" si="216"/>
        <v>24.44</v>
      </c>
      <c r="Q2807" s="10" t="s">
        <v>8317</v>
      </c>
      <c r="R2807" s="9" t="s">
        <v>8318</v>
      </c>
      <c r="S2807" s="12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6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112.00000000000001</v>
      </c>
      <c r="P2808">
        <f t="shared" si="216"/>
        <v>44.25</v>
      </c>
      <c r="Q2808" s="10" t="s">
        <v>8317</v>
      </c>
      <c r="R2808" s="9" t="s">
        <v>8318</v>
      </c>
      <c r="S2808" s="12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126</v>
      </c>
      <c r="P2809">
        <f t="shared" si="216"/>
        <v>67.739999999999995</v>
      </c>
      <c r="Q2809" s="10" t="s">
        <v>8317</v>
      </c>
      <c r="R2809" s="9" t="s">
        <v>8318</v>
      </c>
      <c r="S2809" s="12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6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100</v>
      </c>
      <c r="P2810">
        <f t="shared" si="216"/>
        <v>65.38</v>
      </c>
      <c r="Q2810" s="10" t="s">
        <v>8317</v>
      </c>
      <c r="R2810" s="9" t="s">
        <v>8318</v>
      </c>
      <c r="S2810" s="12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6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102</v>
      </c>
      <c r="P2811">
        <f t="shared" si="216"/>
        <v>121.9</v>
      </c>
      <c r="Q2811" s="10" t="s">
        <v>8317</v>
      </c>
      <c r="R2811" s="9" t="s">
        <v>8318</v>
      </c>
      <c r="S2811" s="12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6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108</v>
      </c>
      <c r="P2812">
        <f t="shared" si="216"/>
        <v>47.46</v>
      </c>
      <c r="Q2812" s="10" t="s">
        <v>8317</v>
      </c>
      <c r="R2812" s="9" t="s">
        <v>8318</v>
      </c>
      <c r="S2812" s="12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6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100</v>
      </c>
      <c r="P2813">
        <f t="shared" si="216"/>
        <v>92.84</v>
      </c>
      <c r="Q2813" s="10" t="s">
        <v>8317</v>
      </c>
      <c r="R2813" s="9" t="s">
        <v>8318</v>
      </c>
      <c r="S2813" s="12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6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112.99999999999999</v>
      </c>
      <c r="P2814">
        <f t="shared" si="216"/>
        <v>68.25</v>
      </c>
      <c r="Q2814" s="10" t="s">
        <v>8317</v>
      </c>
      <c r="R2814" s="9" t="s">
        <v>8318</v>
      </c>
      <c r="S2814" s="12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6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128</v>
      </c>
      <c r="P2815">
        <f t="shared" si="216"/>
        <v>37.21</v>
      </c>
      <c r="Q2815" s="10" t="s">
        <v>8317</v>
      </c>
      <c r="R2815" s="9" t="s">
        <v>8318</v>
      </c>
      <c r="S2815" s="12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6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108</v>
      </c>
      <c r="P2816">
        <f t="shared" si="216"/>
        <v>25.25</v>
      </c>
      <c r="Q2816" s="10" t="s">
        <v>8317</v>
      </c>
      <c r="R2816" s="9" t="s">
        <v>8318</v>
      </c>
      <c r="S2816" s="12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6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242</v>
      </c>
      <c r="P2817">
        <f t="shared" si="216"/>
        <v>43.21</v>
      </c>
      <c r="Q2817" s="10" t="s">
        <v>8317</v>
      </c>
      <c r="R2817" s="9" t="s">
        <v>8318</v>
      </c>
      <c r="S2817" s="12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6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5"/>
        <v>142</v>
      </c>
      <c r="P2818">
        <f t="shared" si="216"/>
        <v>25.13</v>
      </c>
      <c r="Q2818" s="10" t="s">
        <v>8317</v>
      </c>
      <c r="R2818" s="9" t="s">
        <v>8318</v>
      </c>
      <c r="S2818" s="12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6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0">ROUND(E:E/D:D,2)*100</f>
        <v>130</v>
      </c>
      <c r="P2819">
        <f t="shared" ref="P2819:P2882" si="221">IF(L:L=0,0,ROUND(E:E/$L:$L,2))</f>
        <v>23.64</v>
      </c>
      <c r="Q2819" s="10" t="s">
        <v>8317</v>
      </c>
      <c r="R2819" s="9" t="s">
        <v>8318</v>
      </c>
      <c r="S2819" s="12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6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106</v>
      </c>
      <c r="P2820">
        <f t="shared" si="221"/>
        <v>103.95</v>
      </c>
      <c r="Q2820" s="10" t="s">
        <v>8317</v>
      </c>
      <c r="R2820" s="9" t="s">
        <v>8318</v>
      </c>
      <c r="S2820" s="12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6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105</v>
      </c>
      <c r="P2821">
        <f t="shared" si="221"/>
        <v>50.38</v>
      </c>
      <c r="Q2821" s="10" t="s">
        <v>8317</v>
      </c>
      <c r="R2821" s="9" t="s">
        <v>8318</v>
      </c>
      <c r="S2821" s="12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6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136</v>
      </c>
      <c r="P2822">
        <f t="shared" si="221"/>
        <v>13.6</v>
      </c>
      <c r="Q2822" s="10" t="s">
        <v>8317</v>
      </c>
      <c r="R2822" s="9" t="s">
        <v>8318</v>
      </c>
      <c r="S2822" s="12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6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100</v>
      </c>
      <c r="P2823">
        <f t="shared" si="221"/>
        <v>28.57</v>
      </c>
      <c r="Q2823" s="10" t="s">
        <v>8317</v>
      </c>
      <c r="R2823" s="9" t="s">
        <v>8318</v>
      </c>
      <c r="S2823" s="12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6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100</v>
      </c>
      <c r="P2824">
        <f t="shared" si="221"/>
        <v>63.83</v>
      </c>
      <c r="Q2824" s="10" t="s">
        <v>8317</v>
      </c>
      <c r="R2824" s="9" t="s">
        <v>8318</v>
      </c>
      <c r="S2824" s="12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6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124</v>
      </c>
      <c r="P2825">
        <f t="shared" si="221"/>
        <v>8.86</v>
      </c>
      <c r="Q2825" s="10" t="s">
        <v>8317</v>
      </c>
      <c r="R2825" s="9" t="s">
        <v>8318</v>
      </c>
      <c r="S2825" s="12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117</v>
      </c>
      <c r="P2826">
        <f t="shared" si="221"/>
        <v>50.67</v>
      </c>
      <c r="Q2826" s="10" t="s">
        <v>8317</v>
      </c>
      <c r="R2826" s="9" t="s">
        <v>8318</v>
      </c>
      <c r="S2826" s="12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6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103</v>
      </c>
      <c r="P2827">
        <f t="shared" si="221"/>
        <v>60.78</v>
      </c>
      <c r="Q2827" s="10" t="s">
        <v>8317</v>
      </c>
      <c r="R2827" s="9" t="s">
        <v>8318</v>
      </c>
      <c r="S2827" s="12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6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108</v>
      </c>
      <c r="P2828">
        <f t="shared" si="221"/>
        <v>113.42</v>
      </c>
      <c r="Q2828" s="10" t="s">
        <v>8317</v>
      </c>
      <c r="R2828" s="9" t="s">
        <v>8318</v>
      </c>
      <c r="S2828" s="12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6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120</v>
      </c>
      <c r="P2829">
        <f t="shared" si="221"/>
        <v>104.57</v>
      </c>
      <c r="Q2829" s="10" t="s">
        <v>8317</v>
      </c>
      <c r="R2829" s="9" t="s">
        <v>8318</v>
      </c>
      <c r="S2829" s="12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6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100</v>
      </c>
      <c r="P2830">
        <f t="shared" si="221"/>
        <v>98.31</v>
      </c>
      <c r="Q2830" s="10" t="s">
        <v>8317</v>
      </c>
      <c r="R2830" s="9" t="s">
        <v>8318</v>
      </c>
      <c r="S2830" s="12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6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107</v>
      </c>
      <c r="P2831">
        <f t="shared" si="221"/>
        <v>35.04</v>
      </c>
      <c r="Q2831" s="10" t="s">
        <v>8317</v>
      </c>
      <c r="R2831" s="9" t="s">
        <v>8318</v>
      </c>
      <c r="S2831" s="12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100</v>
      </c>
      <c r="P2832">
        <f t="shared" si="221"/>
        <v>272.73</v>
      </c>
      <c r="Q2832" s="10" t="s">
        <v>8317</v>
      </c>
      <c r="R2832" s="9" t="s">
        <v>8318</v>
      </c>
      <c r="S2832" s="12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111.00000000000001</v>
      </c>
      <c r="P2833">
        <f t="shared" si="221"/>
        <v>63.85</v>
      </c>
      <c r="Q2833" s="10" t="s">
        <v>8317</v>
      </c>
      <c r="R2833" s="9" t="s">
        <v>8318</v>
      </c>
      <c r="S2833" s="12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6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114.99999999999999</v>
      </c>
      <c r="P2834">
        <f t="shared" si="221"/>
        <v>30.19</v>
      </c>
      <c r="Q2834" s="10" t="s">
        <v>8317</v>
      </c>
      <c r="R2834" s="9" t="s">
        <v>8318</v>
      </c>
      <c r="S2834" s="12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108</v>
      </c>
      <c r="P2835">
        <f t="shared" si="221"/>
        <v>83.51</v>
      </c>
      <c r="Q2835" s="10" t="s">
        <v>8317</v>
      </c>
      <c r="R2835" s="9" t="s">
        <v>8318</v>
      </c>
      <c r="S2835" s="12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6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170</v>
      </c>
      <c r="P2836">
        <f t="shared" si="221"/>
        <v>64.760000000000005</v>
      </c>
      <c r="Q2836" s="10" t="s">
        <v>8317</v>
      </c>
      <c r="R2836" s="9" t="s">
        <v>8318</v>
      </c>
      <c r="S2836" s="12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6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187</v>
      </c>
      <c r="P2837">
        <f t="shared" si="221"/>
        <v>20.12</v>
      </c>
      <c r="Q2837" s="10" t="s">
        <v>8317</v>
      </c>
      <c r="R2837" s="9" t="s">
        <v>8318</v>
      </c>
      <c r="S2837" s="12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6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108</v>
      </c>
      <c r="P2838">
        <f t="shared" si="221"/>
        <v>44.09</v>
      </c>
      <c r="Q2838" s="10" t="s">
        <v>8317</v>
      </c>
      <c r="R2838" s="9" t="s">
        <v>8318</v>
      </c>
      <c r="S2838" s="12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100</v>
      </c>
      <c r="P2839">
        <f t="shared" si="221"/>
        <v>40.479999999999997</v>
      </c>
      <c r="Q2839" s="10" t="s">
        <v>8317</v>
      </c>
      <c r="R2839" s="9" t="s">
        <v>8318</v>
      </c>
      <c r="S2839" s="12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6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120</v>
      </c>
      <c r="P2840">
        <f t="shared" si="221"/>
        <v>44.54</v>
      </c>
      <c r="Q2840" s="10" t="s">
        <v>8317</v>
      </c>
      <c r="R2840" s="9" t="s">
        <v>8318</v>
      </c>
      <c r="S2840" s="12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6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111.00000000000001</v>
      </c>
      <c r="P2841">
        <f t="shared" si="221"/>
        <v>125.81</v>
      </c>
      <c r="Q2841" s="10" t="s">
        <v>8317</v>
      </c>
      <c r="R2841" s="9" t="s">
        <v>8318</v>
      </c>
      <c r="S2841" s="12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6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104</v>
      </c>
      <c r="P2842">
        <f t="shared" si="221"/>
        <v>19.7</v>
      </c>
      <c r="Q2842" s="10" t="s">
        <v>8317</v>
      </c>
      <c r="R2842" s="9" t="s">
        <v>8318</v>
      </c>
      <c r="S2842" s="12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6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1</v>
      </c>
      <c r="P2843">
        <f t="shared" si="221"/>
        <v>10</v>
      </c>
      <c r="Q2843" s="10" t="s">
        <v>8317</v>
      </c>
      <c r="R2843" s="9" t="s">
        <v>8318</v>
      </c>
      <c r="S2843" s="12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6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>
        <f t="shared" si="221"/>
        <v>0</v>
      </c>
      <c r="Q2844" s="10" t="s">
        <v>8317</v>
      </c>
      <c r="R2844" s="9" t="s">
        <v>8318</v>
      </c>
      <c r="S2844" s="12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6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>
        <f t="shared" si="221"/>
        <v>0</v>
      </c>
      <c r="Q2845" s="10" t="s">
        <v>8317</v>
      </c>
      <c r="R2845" s="9" t="s">
        <v>8318</v>
      </c>
      <c r="S2845" s="12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6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</v>
      </c>
      <c r="P2846">
        <f t="shared" si="221"/>
        <v>30</v>
      </c>
      <c r="Q2846" s="10" t="s">
        <v>8317</v>
      </c>
      <c r="R2846" s="9" t="s">
        <v>8318</v>
      </c>
      <c r="S2846" s="12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6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32</v>
      </c>
      <c r="P2847">
        <f t="shared" si="221"/>
        <v>60.67</v>
      </c>
      <c r="Q2847" s="10" t="s">
        <v>8317</v>
      </c>
      <c r="R2847" s="9" t="s">
        <v>8318</v>
      </c>
      <c r="S2847" s="12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6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>
        <f t="shared" si="221"/>
        <v>0</v>
      </c>
      <c r="Q2848" s="10" t="s">
        <v>8317</v>
      </c>
      <c r="R2848" s="9" t="s">
        <v>8318</v>
      </c>
      <c r="S2848" s="12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6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>
        <f t="shared" si="221"/>
        <v>0</v>
      </c>
      <c r="Q2849" s="10" t="s">
        <v>8317</v>
      </c>
      <c r="R2849" s="9" t="s">
        <v>8318</v>
      </c>
      <c r="S2849" s="12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6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0</v>
      </c>
      <c r="P2850">
        <f t="shared" si="221"/>
        <v>23.33</v>
      </c>
      <c r="Q2850" s="10" t="s">
        <v>8317</v>
      </c>
      <c r="R2850" s="9" t="s">
        <v>8318</v>
      </c>
      <c r="S2850" s="12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6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1</v>
      </c>
      <c r="P2851">
        <f t="shared" si="221"/>
        <v>5</v>
      </c>
      <c r="Q2851" s="10" t="s">
        <v>8317</v>
      </c>
      <c r="R2851" s="9" t="s">
        <v>8318</v>
      </c>
      <c r="S2851" s="12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6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4</v>
      </c>
      <c r="P2852">
        <f t="shared" si="221"/>
        <v>23.92</v>
      </c>
      <c r="Q2852" s="10" t="s">
        <v>8317</v>
      </c>
      <c r="R2852" s="9" t="s">
        <v>8318</v>
      </c>
      <c r="S2852" s="12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6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>
        <f t="shared" si="221"/>
        <v>0</v>
      </c>
      <c r="Q2853" s="10" t="s">
        <v>8317</v>
      </c>
      <c r="R2853" s="9" t="s">
        <v>8318</v>
      </c>
      <c r="S2853" s="12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6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2</v>
      </c>
      <c r="P2854">
        <f t="shared" si="221"/>
        <v>15.83</v>
      </c>
      <c r="Q2854" s="10" t="s">
        <v>8317</v>
      </c>
      <c r="R2854" s="9" t="s">
        <v>8318</v>
      </c>
      <c r="S2854" s="12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6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>
        <f t="shared" si="221"/>
        <v>0</v>
      </c>
      <c r="Q2855" s="10" t="s">
        <v>8317</v>
      </c>
      <c r="R2855" s="9" t="s">
        <v>8318</v>
      </c>
      <c r="S2855" s="12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6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42</v>
      </c>
      <c r="P2856">
        <f t="shared" si="221"/>
        <v>29.79</v>
      </c>
      <c r="Q2856" s="10" t="s">
        <v>8317</v>
      </c>
      <c r="R2856" s="9" t="s">
        <v>8318</v>
      </c>
      <c r="S2856" s="12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6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50</v>
      </c>
      <c r="P2857">
        <f t="shared" si="221"/>
        <v>60</v>
      </c>
      <c r="Q2857" s="10" t="s">
        <v>8317</v>
      </c>
      <c r="R2857" s="9" t="s">
        <v>8318</v>
      </c>
      <c r="S2857" s="12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6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5</v>
      </c>
      <c r="P2858">
        <f t="shared" si="221"/>
        <v>24.33</v>
      </c>
      <c r="Q2858" s="10" t="s">
        <v>8317</v>
      </c>
      <c r="R2858" s="9" t="s">
        <v>8318</v>
      </c>
      <c r="S2858" s="12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20</v>
      </c>
      <c r="P2859">
        <f t="shared" si="221"/>
        <v>500</v>
      </c>
      <c r="Q2859" s="10" t="s">
        <v>8317</v>
      </c>
      <c r="R2859" s="9" t="s">
        <v>8318</v>
      </c>
      <c r="S2859" s="12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6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>
        <f t="shared" si="221"/>
        <v>0</v>
      </c>
      <c r="Q2860" s="10" t="s">
        <v>8317</v>
      </c>
      <c r="R2860" s="9" t="s">
        <v>8318</v>
      </c>
      <c r="S2860" s="12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2</v>
      </c>
      <c r="P2861">
        <f t="shared" si="221"/>
        <v>35</v>
      </c>
      <c r="Q2861" s="10" t="s">
        <v>8317</v>
      </c>
      <c r="R2861" s="9" t="s">
        <v>8318</v>
      </c>
      <c r="S2861" s="12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6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7.0000000000000009</v>
      </c>
      <c r="P2862">
        <f t="shared" si="221"/>
        <v>29.56</v>
      </c>
      <c r="Q2862" s="10" t="s">
        <v>8317</v>
      </c>
      <c r="R2862" s="9" t="s">
        <v>8318</v>
      </c>
      <c r="S2862" s="12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6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32</v>
      </c>
      <c r="P2863">
        <f t="shared" si="221"/>
        <v>26.67</v>
      </c>
      <c r="Q2863" s="10" t="s">
        <v>8317</v>
      </c>
      <c r="R2863" s="9" t="s">
        <v>8318</v>
      </c>
      <c r="S2863" s="12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6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0</v>
      </c>
      <c r="P2864">
        <f t="shared" si="221"/>
        <v>18.329999999999998</v>
      </c>
      <c r="Q2864" s="10" t="s">
        <v>8317</v>
      </c>
      <c r="R2864" s="9" t="s">
        <v>8318</v>
      </c>
      <c r="S2864" s="12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6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0</v>
      </c>
      <c r="P2865">
        <f t="shared" si="221"/>
        <v>20</v>
      </c>
      <c r="Q2865" s="10" t="s">
        <v>8317</v>
      </c>
      <c r="R2865" s="9" t="s">
        <v>8318</v>
      </c>
      <c r="S2865" s="12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2</v>
      </c>
      <c r="P2866">
        <f t="shared" si="221"/>
        <v>13.33</v>
      </c>
      <c r="Q2866" s="10" t="s">
        <v>8317</v>
      </c>
      <c r="R2866" s="9" t="s">
        <v>8318</v>
      </c>
      <c r="S2866" s="12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6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>
        <f t="shared" si="221"/>
        <v>0</v>
      </c>
      <c r="Q2867" s="10" t="s">
        <v>8317</v>
      </c>
      <c r="R2867" s="9" t="s">
        <v>8318</v>
      </c>
      <c r="S2867" s="12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6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1</v>
      </c>
      <c r="P2868">
        <f t="shared" si="221"/>
        <v>22.5</v>
      </c>
      <c r="Q2868" s="10" t="s">
        <v>8317</v>
      </c>
      <c r="R2868" s="9" t="s">
        <v>8318</v>
      </c>
      <c r="S2868" s="12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6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20</v>
      </c>
      <c r="P2869">
        <f t="shared" si="221"/>
        <v>50.4</v>
      </c>
      <c r="Q2869" s="10" t="s">
        <v>8317</v>
      </c>
      <c r="R2869" s="9" t="s">
        <v>8318</v>
      </c>
      <c r="S2869" s="12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6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42</v>
      </c>
      <c r="P2870">
        <f t="shared" si="221"/>
        <v>105.03</v>
      </c>
      <c r="Q2870" s="10" t="s">
        <v>8317</v>
      </c>
      <c r="R2870" s="9" t="s">
        <v>8318</v>
      </c>
      <c r="S2870" s="12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6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1</v>
      </c>
      <c r="P2871">
        <f t="shared" si="221"/>
        <v>35.4</v>
      </c>
      <c r="Q2871" s="10" t="s">
        <v>8317</v>
      </c>
      <c r="R2871" s="9" t="s">
        <v>8318</v>
      </c>
      <c r="S2871" s="12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6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15</v>
      </c>
      <c r="P2872">
        <f t="shared" si="221"/>
        <v>83.33</v>
      </c>
      <c r="Q2872" s="10" t="s">
        <v>8317</v>
      </c>
      <c r="R2872" s="9" t="s">
        <v>8318</v>
      </c>
      <c r="S2872" s="12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6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5</v>
      </c>
      <c r="P2873">
        <f t="shared" si="221"/>
        <v>35.92</v>
      </c>
      <c r="Q2873" s="10" t="s">
        <v>8317</v>
      </c>
      <c r="R2873" s="9" t="s">
        <v>8318</v>
      </c>
      <c r="S2873" s="12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>
        <f t="shared" si="221"/>
        <v>0</v>
      </c>
      <c r="Q2874" s="10" t="s">
        <v>8317</v>
      </c>
      <c r="R2874" s="9" t="s">
        <v>8318</v>
      </c>
      <c r="S2874" s="12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6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38</v>
      </c>
      <c r="P2875">
        <f t="shared" si="221"/>
        <v>119.13</v>
      </c>
      <c r="Q2875" s="10" t="s">
        <v>8317</v>
      </c>
      <c r="R2875" s="9" t="s">
        <v>8318</v>
      </c>
      <c r="S2875" s="12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6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</v>
      </c>
      <c r="P2876">
        <f t="shared" si="221"/>
        <v>90.33</v>
      </c>
      <c r="Q2876" s="10" t="s">
        <v>8317</v>
      </c>
      <c r="R2876" s="9" t="s">
        <v>8318</v>
      </c>
      <c r="S2876" s="12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6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0</v>
      </c>
      <c r="P2877">
        <f t="shared" si="221"/>
        <v>2.33</v>
      </c>
      <c r="Q2877" s="10" t="s">
        <v>8317</v>
      </c>
      <c r="R2877" s="9" t="s">
        <v>8318</v>
      </c>
      <c r="S2877" s="12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6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>
        <f t="shared" si="221"/>
        <v>0</v>
      </c>
      <c r="Q2878" s="10" t="s">
        <v>8317</v>
      </c>
      <c r="R2878" s="9" t="s">
        <v>8318</v>
      </c>
      <c r="S2878" s="12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6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11</v>
      </c>
      <c r="P2879">
        <f t="shared" si="221"/>
        <v>108.33</v>
      </c>
      <c r="Q2879" s="10" t="s">
        <v>8317</v>
      </c>
      <c r="R2879" s="9" t="s">
        <v>8318</v>
      </c>
      <c r="S2879" s="12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6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</v>
      </c>
      <c r="P2880">
        <f t="shared" si="221"/>
        <v>15.75</v>
      </c>
      <c r="Q2880" s="10" t="s">
        <v>8317</v>
      </c>
      <c r="R2880" s="9" t="s">
        <v>8318</v>
      </c>
      <c r="S2880" s="12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6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0</v>
      </c>
      <c r="P2881">
        <f t="shared" si="221"/>
        <v>29</v>
      </c>
      <c r="Q2881" s="10" t="s">
        <v>8317</v>
      </c>
      <c r="R2881" s="9" t="s">
        <v>8318</v>
      </c>
      <c r="S2881" s="12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6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0"/>
        <v>23</v>
      </c>
      <c r="P2882">
        <f t="shared" si="221"/>
        <v>96.55</v>
      </c>
      <c r="Q2882" s="10" t="s">
        <v>8317</v>
      </c>
      <c r="R2882" s="9" t="s">
        <v>8318</v>
      </c>
      <c r="S2882" s="12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6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5">ROUND(E:E/D:D,2)*100</f>
        <v>0</v>
      </c>
      <c r="P2883">
        <f t="shared" ref="P2883:P2946" si="226">IF(L:L=0,0,ROUND(E:E/$L:$L,2))</f>
        <v>0</v>
      </c>
      <c r="Q2883" s="10" t="s">
        <v>8317</v>
      </c>
      <c r="R2883" s="9" t="s">
        <v>8318</v>
      </c>
      <c r="S2883" s="12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6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34</v>
      </c>
      <c r="P2884">
        <f t="shared" si="226"/>
        <v>63</v>
      </c>
      <c r="Q2884" s="10" t="s">
        <v>8317</v>
      </c>
      <c r="R2884" s="9" t="s">
        <v>8318</v>
      </c>
      <c r="S2884" s="12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6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19</v>
      </c>
      <c r="P2885">
        <f t="shared" si="226"/>
        <v>381.6</v>
      </c>
      <c r="Q2885" s="10" t="s">
        <v>8317</v>
      </c>
      <c r="R2885" s="9" t="s">
        <v>8318</v>
      </c>
      <c r="S2885" s="12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0</v>
      </c>
      <c r="P2886">
        <f t="shared" si="226"/>
        <v>46.25</v>
      </c>
      <c r="Q2886" s="10" t="s">
        <v>8317</v>
      </c>
      <c r="R2886" s="9" t="s">
        <v>8318</v>
      </c>
      <c r="S2886" s="12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33</v>
      </c>
      <c r="P2887">
        <f t="shared" si="226"/>
        <v>26</v>
      </c>
      <c r="Q2887" s="10" t="s">
        <v>8317</v>
      </c>
      <c r="R2887" s="9" t="s">
        <v>8318</v>
      </c>
      <c r="S2887" s="12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6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5</v>
      </c>
      <c r="P2888">
        <f t="shared" si="226"/>
        <v>10</v>
      </c>
      <c r="Q2888" s="10" t="s">
        <v>8317</v>
      </c>
      <c r="R2888" s="9" t="s">
        <v>8318</v>
      </c>
      <c r="S2888" s="12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6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0</v>
      </c>
      <c r="P2889">
        <f t="shared" si="226"/>
        <v>5</v>
      </c>
      <c r="Q2889" s="10" t="s">
        <v>8317</v>
      </c>
      <c r="R2889" s="9" t="s">
        <v>8318</v>
      </c>
      <c r="S2889" s="12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6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>
        <f t="shared" si="226"/>
        <v>0</v>
      </c>
      <c r="Q2890" s="10" t="s">
        <v>8317</v>
      </c>
      <c r="R2890" s="9" t="s">
        <v>8318</v>
      </c>
      <c r="S2890" s="12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6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38</v>
      </c>
      <c r="P2891">
        <f t="shared" si="226"/>
        <v>81.569999999999993</v>
      </c>
      <c r="Q2891" s="10" t="s">
        <v>8317</v>
      </c>
      <c r="R2891" s="9" t="s">
        <v>8318</v>
      </c>
      <c r="S2891" s="12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6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</v>
      </c>
      <c r="P2892">
        <f t="shared" si="226"/>
        <v>7</v>
      </c>
      <c r="Q2892" s="10" t="s">
        <v>8317</v>
      </c>
      <c r="R2892" s="9" t="s">
        <v>8318</v>
      </c>
      <c r="S2892" s="12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6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3</v>
      </c>
      <c r="P2893">
        <f t="shared" si="226"/>
        <v>27.3</v>
      </c>
      <c r="Q2893" s="10" t="s">
        <v>8317</v>
      </c>
      <c r="R2893" s="9" t="s">
        <v>8318</v>
      </c>
      <c r="S2893" s="12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6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</v>
      </c>
      <c r="P2894">
        <f t="shared" si="226"/>
        <v>29.41</v>
      </c>
      <c r="Q2894" s="10" t="s">
        <v>8317</v>
      </c>
      <c r="R2894" s="9" t="s">
        <v>8318</v>
      </c>
      <c r="S2894" s="12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1</v>
      </c>
      <c r="P2895">
        <f t="shared" si="226"/>
        <v>12.5</v>
      </c>
      <c r="Q2895" s="10" t="s">
        <v>8317</v>
      </c>
      <c r="R2895" s="9" t="s">
        <v>8318</v>
      </c>
      <c r="S2895" s="12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>
        <f t="shared" si="226"/>
        <v>0</v>
      </c>
      <c r="Q2896" s="10" t="s">
        <v>8317</v>
      </c>
      <c r="R2896" s="9" t="s">
        <v>8318</v>
      </c>
      <c r="S2896" s="12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6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5</v>
      </c>
      <c r="P2897">
        <f t="shared" si="226"/>
        <v>5.75</v>
      </c>
      <c r="Q2897" s="10" t="s">
        <v>8317</v>
      </c>
      <c r="R2897" s="9" t="s">
        <v>8318</v>
      </c>
      <c r="S2897" s="12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6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21</v>
      </c>
      <c r="P2898">
        <f t="shared" si="226"/>
        <v>52.08</v>
      </c>
      <c r="Q2898" s="10" t="s">
        <v>8317</v>
      </c>
      <c r="R2898" s="9" t="s">
        <v>8318</v>
      </c>
      <c r="S2898" s="12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6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5</v>
      </c>
      <c r="P2899">
        <f t="shared" si="226"/>
        <v>183.33</v>
      </c>
      <c r="Q2899" s="10" t="s">
        <v>8317</v>
      </c>
      <c r="R2899" s="9" t="s">
        <v>8318</v>
      </c>
      <c r="S2899" s="12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6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</v>
      </c>
      <c r="P2900">
        <f t="shared" si="226"/>
        <v>26.33</v>
      </c>
      <c r="Q2900" s="10" t="s">
        <v>8317</v>
      </c>
      <c r="R2900" s="9" t="s">
        <v>8318</v>
      </c>
      <c r="S2900" s="12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6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>
        <f t="shared" si="226"/>
        <v>0</v>
      </c>
      <c r="Q2901" s="10" t="s">
        <v>8317</v>
      </c>
      <c r="R2901" s="9" t="s">
        <v>8318</v>
      </c>
      <c r="S2901" s="12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6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62</v>
      </c>
      <c r="P2902">
        <f t="shared" si="226"/>
        <v>486.43</v>
      </c>
      <c r="Q2902" s="10" t="s">
        <v>8317</v>
      </c>
      <c r="R2902" s="9" t="s">
        <v>8318</v>
      </c>
      <c r="S2902" s="12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6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1</v>
      </c>
      <c r="P2903">
        <f t="shared" si="226"/>
        <v>3</v>
      </c>
      <c r="Q2903" s="10" t="s">
        <v>8317</v>
      </c>
      <c r="R2903" s="9" t="s">
        <v>8318</v>
      </c>
      <c r="S2903" s="12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0</v>
      </c>
      <c r="P2904">
        <f t="shared" si="226"/>
        <v>25</v>
      </c>
      <c r="Q2904" s="10" t="s">
        <v>8317</v>
      </c>
      <c r="R2904" s="9" t="s">
        <v>8318</v>
      </c>
      <c r="S2904" s="12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6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1</v>
      </c>
      <c r="P2905">
        <f t="shared" si="226"/>
        <v>9.75</v>
      </c>
      <c r="Q2905" s="10" t="s">
        <v>8317</v>
      </c>
      <c r="R2905" s="9" t="s">
        <v>8318</v>
      </c>
      <c r="S2905" s="12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6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5</v>
      </c>
      <c r="P2906">
        <f t="shared" si="226"/>
        <v>18.75</v>
      </c>
      <c r="Q2906" s="10" t="s">
        <v>8317</v>
      </c>
      <c r="R2906" s="9" t="s">
        <v>8318</v>
      </c>
      <c r="S2906" s="12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6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18</v>
      </c>
      <c r="P2907">
        <f t="shared" si="226"/>
        <v>36.590000000000003</v>
      </c>
      <c r="Q2907" s="10" t="s">
        <v>8317</v>
      </c>
      <c r="R2907" s="9" t="s">
        <v>8318</v>
      </c>
      <c r="S2907" s="12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6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</v>
      </c>
      <c r="P2908">
        <f t="shared" si="226"/>
        <v>80.709999999999994</v>
      </c>
      <c r="Q2908" s="10" t="s">
        <v>8317</v>
      </c>
      <c r="R2908" s="9" t="s">
        <v>8318</v>
      </c>
      <c r="S2908" s="12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6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0</v>
      </c>
      <c r="P2909">
        <f t="shared" si="226"/>
        <v>1</v>
      </c>
      <c r="Q2909" s="10" t="s">
        <v>8317</v>
      </c>
      <c r="R2909" s="9" t="s">
        <v>8318</v>
      </c>
      <c r="S2909" s="12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3</v>
      </c>
      <c r="P2910">
        <f t="shared" si="226"/>
        <v>52.8</v>
      </c>
      <c r="Q2910" s="10" t="s">
        <v>8317</v>
      </c>
      <c r="R2910" s="9" t="s">
        <v>8318</v>
      </c>
      <c r="S2910" s="12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6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0</v>
      </c>
      <c r="P2911">
        <f t="shared" si="226"/>
        <v>20</v>
      </c>
      <c r="Q2911" s="10" t="s">
        <v>8317</v>
      </c>
      <c r="R2911" s="9" t="s">
        <v>8318</v>
      </c>
      <c r="S2911" s="12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6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0</v>
      </c>
      <c r="P2912">
        <f t="shared" si="226"/>
        <v>1</v>
      </c>
      <c r="Q2912" s="10" t="s">
        <v>8317</v>
      </c>
      <c r="R2912" s="9" t="s">
        <v>8318</v>
      </c>
      <c r="S2912" s="12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6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37</v>
      </c>
      <c r="P2913">
        <f t="shared" si="226"/>
        <v>46.93</v>
      </c>
      <c r="Q2913" s="10" t="s">
        <v>8317</v>
      </c>
      <c r="R2913" s="9" t="s">
        <v>8318</v>
      </c>
      <c r="S2913" s="12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6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14.000000000000002</v>
      </c>
      <c r="P2914">
        <f t="shared" si="226"/>
        <v>78.08</v>
      </c>
      <c r="Q2914" s="10" t="s">
        <v>8317</v>
      </c>
      <c r="R2914" s="9" t="s">
        <v>8318</v>
      </c>
      <c r="S2914" s="12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6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0</v>
      </c>
      <c r="P2915">
        <f t="shared" si="226"/>
        <v>1</v>
      </c>
      <c r="Q2915" s="10" t="s">
        <v>8317</v>
      </c>
      <c r="R2915" s="9" t="s">
        <v>8318</v>
      </c>
      <c r="S2915" s="12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0</v>
      </c>
      <c r="P2916">
        <f t="shared" si="226"/>
        <v>1</v>
      </c>
      <c r="Q2916" s="10" t="s">
        <v>8317</v>
      </c>
      <c r="R2916" s="9" t="s">
        <v>8318</v>
      </c>
      <c r="S2916" s="12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6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61</v>
      </c>
      <c r="P2917">
        <f t="shared" si="226"/>
        <v>203.67</v>
      </c>
      <c r="Q2917" s="10" t="s">
        <v>8317</v>
      </c>
      <c r="R2917" s="9" t="s">
        <v>8318</v>
      </c>
      <c r="S2917" s="12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8</v>
      </c>
      <c r="P2918">
        <f t="shared" si="226"/>
        <v>20.71</v>
      </c>
      <c r="Q2918" s="10" t="s">
        <v>8317</v>
      </c>
      <c r="R2918" s="9" t="s">
        <v>8318</v>
      </c>
      <c r="S2918" s="12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6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22</v>
      </c>
      <c r="P2919">
        <f t="shared" si="226"/>
        <v>48.56</v>
      </c>
      <c r="Q2919" s="10" t="s">
        <v>8317</v>
      </c>
      <c r="R2919" s="9" t="s">
        <v>8318</v>
      </c>
      <c r="S2919" s="12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6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27</v>
      </c>
      <c r="P2920">
        <f t="shared" si="226"/>
        <v>68.099999999999994</v>
      </c>
      <c r="Q2920" s="10" t="s">
        <v>8317</v>
      </c>
      <c r="R2920" s="9" t="s">
        <v>8318</v>
      </c>
      <c r="S2920" s="12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6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9</v>
      </c>
      <c r="P2921">
        <f t="shared" si="226"/>
        <v>8.5</v>
      </c>
      <c r="Q2921" s="10" t="s">
        <v>8317</v>
      </c>
      <c r="R2921" s="9" t="s">
        <v>8318</v>
      </c>
      <c r="S2921" s="12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6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27</v>
      </c>
      <c r="P2922">
        <f t="shared" si="226"/>
        <v>51.62</v>
      </c>
      <c r="Q2922" s="10" t="s">
        <v>8317</v>
      </c>
      <c r="R2922" s="9" t="s">
        <v>8318</v>
      </c>
      <c r="S2922" s="12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129</v>
      </c>
      <c r="P2923">
        <f t="shared" si="226"/>
        <v>43</v>
      </c>
      <c r="Q2923" s="10" t="s">
        <v>8317</v>
      </c>
      <c r="R2923" s="9" t="s">
        <v>8359</v>
      </c>
      <c r="S2923" s="12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6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100</v>
      </c>
      <c r="P2924">
        <f t="shared" si="226"/>
        <v>83.33</v>
      </c>
      <c r="Q2924" s="10" t="s">
        <v>8317</v>
      </c>
      <c r="R2924" s="9" t="s">
        <v>8359</v>
      </c>
      <c r="S2924" s="12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6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100</v>
      </c>
      <c r="P2925">
        <f t="shared" si="226"/>
        <v>30</v>
      </c>
      <c r="Q2925" s="10" t="s">
        <v>8317</v>
      </c>
      <c r="R2925" s="9" t="s">
        <v>8359</v>
      </c>
      <c r="S2925" s="12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6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103</v>
      </c>
      <c r="P2926">
        <f t="shared" si="226"/>
        <v>175.51</v>
      </c>
      <c r="Q2926" s="10" t="s">
        <v>8317</v>
      </c>
      <c r="R2926" s="9" t="s">
        <v>8359</v>
      </c>
      <c r="S2926" s="12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6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102</v>
      </c>
      <c r="P2927">
        <f t="shared" si="226"/>
        <v>231.66</v>
      </c>
      <c r="Q2927" s="10" t="s">
        <v>8317</v>
      </c>
      <c r="R2927" s="9" t="s">
        <v>8359</v>
      </c>
      <c r="S2927" s="12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6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125</v>
      </c>
      <c r="P2928">
        <f t="shared" si="226"/>
        <v>75</v>
      </c>
      <c r="Q2928" s="10" t="s">
        <v>8317</v>
      </c>
      <c r="R2928" s="9" t="s">
        <v>8359</v>
      </c>
      <c r="S2928" s="12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6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131</v>
      </c>
      <c r="P2929">
        <f t="shared" si="226"/>
        <v>112.14</v>
      </c>
      <c r="Q2929" s="10" t="s">
        <v>8317</v>
      </c>
      <c r="R2929" s="9" t="s">
        <v>8359</v>
      </c>
      <c r="S2929" s="12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100</v>
      </c>
      <c r="P2930">
        <f t="shared" si="226"/>
        <v>41.67</v>
      </c>
      <c r="Q2930" s="10" t="s">
        <v>8317</v>
      </c>
      <c r="R2930" s="9" t="s">
        <v>8359</v>
      </c>
      <c r="S2930" s="12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6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102</v>
      </c>
      <c r="P2931">
        <f t="shared" si="226"/>
        <v>255.17</v>
      </c>
      <c r="Q2931" s="10" t="s">
        <v>8317</v>
      </c>
      <c r="R2931" s="9" t="s">
        <v>8359</v>
      </c>
      <c r="S2931" s="12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6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101</v>
      </c>
      <c r="P2932">
        <f t="shared" si="226"/>
        <v>162.77000000000001</v>
      </c>
      <c r="Q2932" s="10" t="s">
        <v>8317</v>
      </c>
      <c r="R2932" s="9" t="s">
        <v>8359</v>
      </c>
      <c r="S2932" s="12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6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106</v>
      </c>
      <c r="P2933">
        <f t="shared" si="226"/>
        <v>88.33</v>
      </c>
      <c r="Q2933" s="10" t="s">
        <v>8317</v>
      </c>
      <c r="R2933" s="9" t="s">
        <v>8359</v>
      </c>
      <c r="S2933" s="12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6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105</v>
      </c>
      <c r="P2934">
        <f t="shared" si="226"/>
        <v>85.74</v>
      </c>
      <c r="Q2934" s="10" t="s">
        <v>8317</v>
      </c>
      <c r="R2934" s="9" t="s">
        <v>8359</v>
      </c>
      <c r="S2934" s="12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6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103</v>
      </c>
      <c r="P2935">
        <f t="shared" si="226"/>
        <v>47.57</v>
      </c>
      <c r="Q2935" s="10" t="s">
        <v>8317</v>
      </c>
      <c r="R2935" s="9" t="s">
        <v>8359</v>
      </c>
      <c r="S2935" s="12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6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108</v>
      </c>
      <c r="P2936">
        <f t="shared" si="226"/>
        <v>72.97</v>
      </c>
      <c r="Q2936" s="10" t="s">
        <v>8317</v>
      </c>
      <c r="R2936" s="9" t="s">
        <v>8359</v>
      </c>
      <c r="S2936" s="12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6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101</v>
      </c>
      <c r="P2937">
        <f t="shared" si="226"/>
        <v>90.54</v>
      </c>
      <c r="Q2937" s="10" t="s">
        <v>8317</v>
      </c>
      <c r="R2937" s="9" t="s">
        <v>8359</v>
      </c>
      <c r="S2937" s="12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6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128</v>
      </c>
      <c r="P2938">
        <f t="shared" si="226"/>
        <v>37.65</v>
      </c>
      <c r="Q2938" s="10" t="s">
        <v>8317</v>
      </c>
      <c r="R2938" s="9" t="s">
        <v>8359</v>
      </c>
      <c r="S2938" s="12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133</v>
      </c>
      <c r="P2939">
        <f t="shared" si="226"/>
        <v>36.36</v>
      </c>
      <c r="Q2939" s="10" t="s">
        <v>8317</v>
      </c>
      <c r="R2939" s="9" t="s">
        <v>8359</v>
      </c>
      <c r="S2939" s="12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6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101</v>
      </c>
      <c r="P2940">
        <f t="shared" si="226"/>
        <v>126.72</v>
      </c>
      <c r="Q2940" s="10" t="s">
        <v>8317</v>
      </c>
      <c r="R2940" s="9" t="s">
        <v>8359</v>
      </c>
      <c r="S2940" s="12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6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103</v>
      </c>
      <c r="P2941">
        <f t="shared" si="226"/>
        <v>329.2</v>
      </c>
      <c r="Q2941" s="10" t="s">
        <v>8317</v>
      </c>
      <c r="R2941" s="9" t="s">
        <v>8359</v>
      </c>
      <c r="S2941" s="12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6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107</v>
      </c>
      <c r="P2942">
        <f t="shared" si="226"/>
        <v>81.239999999999995</v>
      </c>
      <c r="Q2942" s="10" t="s">
        <v>8317</v>
      </c>
      <c r="R2942" s="9" t="s">
        <v>8359</v>
      </c>
      <c r="S2942" s="12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6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0</v>
      </c>
      <c r="P2943">
        <f t="shared" si="226"/>
        <v>1</v>
      </c>
      <c r="Q2943" s="10" t="s">
        <v>8317</v>
      </c>
      <c r="R2943" s="9" t="s">
        <v>8357</v>
      </c>
      <c r="S2943" s="12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6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20</v>
      </c>
      <c r="P2944">
        <f t="shared" si="226"/>
        <v>202.23</v>
      </c>
      <c r="Q2944" s="10" t="s">
        <v>8317</v>
      </c>
      <c r="R2944" s="9" t="s">
        <v>8357</v>
      </c>
      <c r="S2944" s="12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6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>
        <f t="shared" si="226"/>
        <v>0</v>
      </c>
      <c r="Q2945" s="10" t="s">
        <v>8317</v>
      </c>
      <c r="R2945" s="9" t="s">
        <v>8357</v>
      </c>
      <c r="S2945" s="12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5"/>
        <v>1</v>
      </c>
      <c r="P2946">
        <f t="shared" si="226"/>
        <v>100</v>
      </c>
      <c r="Q2946" s="10" t="s">
        <v>8317</v>
      </c>
      <c r="R2946" s="9" t="s">
        <v>8357</v>
      </c>
      <c r="S2946" s="12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6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0">ROUND(E:E/D:D,2)*100</f>
        <v>0</v>
      </c>
      <c r="P2947">
        <f t="shared" ref="P2947:P3010" si="231">IF(L:L=0,0,ROUND(E:E/$L:$L,2))</f>
        <v>0</v>
      </c>
      <c r="Q2947" s="10" t="s">
        <v>8317</v>
      </c>
      <c r="R2947" s="9" t="s">
        <v>8357</v>
      </c>
      <c r="S2947" s="12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6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0</v>
      </c>
      <c r="P2948">
        <f t="shared" si="231"/>
        <v>1</v>
      </c>
      <c r="Q2948" s="10" t="s">
        <v>8317</v>
      </c>
      <c r="R2948" s="9" t="s">
        <v>8357</v>
      </c>
      <c r="S2948" s="12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6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</v>
      </c>
      <c r="P2949">
        <f t="shared" si="231"/>
        <v>82.46</v>
      </c>
      <c r="Q2949" s="10" t="s">
        <v>8317</v>
      </c>
      <c r="R2949" s="9" t="s">
        <v>8357</v>
      </c>
      <c r="S2949" s="12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6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0</v>
      </c>
      <c r="P2950">
        <f t="shared" si="231"/>
        <v>2.67</v>
      </c>
      <c r="Q2950" s="10" t="s">
        <v>8317</v>
      </c>
      <c r="R2950" s="9" t="s">
        <v>8357</v>
      </c>
      <c r="S2950" s="12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6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3</v>
      </c>
      <c r="P2951">
        <f t="shared" si="231"/>
        <v>12.5</v>
      </c>
      <c r="Q2951" s="10" t="s">
        <v>8317</v>
      </c>
      <c r="R2951" s="9" t="s">
        <v>8357</v>
      </c>
      <c r="S2951" s="12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6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>
        <f t="shared" si="231"/>
        <v>0</v>
      </c>
      <c r="Q2952" s="10" t="s">
        <v>8317</v>
      </c>
      <c r="R2952" s="9" t="s">
        <v>8357</v>
      </c>
      <c r="S2952" s="12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</v>
      </c>
      <c r="P2953">
        <f t="shared" si="231"/>
        <v>18.899999999999999</v>
      </c>
      <c r="Q2953" s="10" t="s">
        <v>8317</v>
      </c>
      <c r="R2953" s="9" t="s">
        <v>8357</v>
      </c>
      <c r="S2953" s="12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6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</v>
      </c>
      <c r="P2954">
        <f t="shared" si="231"/>
        <v>200.63</v>
      </c>
      <c r="Q2954" s="10" t="s">
        <v>8317</v>
      </c>
      <c r="R2954" s="9" t="s">
        <v>8357</v>
      </c>
      <c r="S2954" s="12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6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0</v>
      </c>
      <c r="P2955">
        <f t="shared" si="231"/>
        <v>201.67</v>
      </c>
      <c r="Q2955" s="10" t="s">
        <v>8317</v>
      </c>
      <c r="R2955" s="9" t="s">
        <v>8357</v>
      </c>
      <c r="S2955" s="12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6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>
        <f t="shared" si="231"/>
        <v>0</v>
      </c>
      <c r="Q2956" s="10" t="s">
        <v>8317</v>
      </c>
      <c r="R2956" s="9" t="s">
        <v>8357</v>
      </c>
      <c r="S2956" s="12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60</v>
      </c>
      <c r="P2957">
        <f t="shared" si="231"/>
        <v>65</v>
      </c>
      <c r="Q2957" s="10" t="s">
        <v>8317</v>
      </c>
      <c r="R2957" s="9" t="s">
        <v>8357</v>
      </c>
      <c r="S2957" s="12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6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17</v>
      </c>
      <c r="P2958">
        <f t="shared" si="231"/>
        <v>66.099999999999994</v>
      </c>
      <c r="Q2958" s="10" t="s">
        <v>8317</v>
      </c>
      <c r="R2958" s="9" t="s">
        <v>8357</v>
      </c>
      <c r="S2958" s="12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6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2</v>
      </c>
      <c r="P2959">
        <f t="shared" si="231"/>
        <v>93.33</v>
      </c>
      <c r="Q2959" s="10" t="s">
        <v>8317</v>
      </c>
      <c r="R2959" s="9" t="s">
        <v>8357</v>
      </c>
      <c r="S2959" s="12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6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>
        <f t="shared" si="231"/>
        <v>0</v>
      </c>
      <c r="Q2960" s="10" t="s">
        <v>8317</v>
      </c>
      <c r="R2960" s="9" t="s">
        <v>8357</v>
      </c>
      <c r="S2960" s="12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6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>
        <f t="shared" si="231"/>
        <v>0</v>
      </c>
      <c r="Q2961" s="10" t="s">
        <v>8317</v>
      </c>
      <c r="R2961" s="9" t="s">
        <v>8357</v>
      </c>
      <c r="S2961" s="12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6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>
        <f t="shared" si="231"/>
        <v>0</v>
      </c>
      <c r="Q2962" s="10" t="s">
        <v>8317</v>
      </c>
      <c r="R2962" s="9" t="s">
        <v>8357</v>
      </c>
      <c r="S2962" s="12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6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110.00000000000001</v>
      </c>
      <c r="P2963">
        <f t="shared" si="231"/>
        <v>50.75</v>
      </c>
      <c r="Q2963" s="10" t="s">
        <v>8317</v>
      </c>
      <c r="R2963" s="9" t="s">
        <v>8318</v>
      </c>
      <c r="S2963" s="12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6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122</v>
      </c>
      <c r="P2964">
        <f t="shared" si="231"/>
        <v>60.9</v>
      </c>
      <c r="Q2964" s="10" t="s">
        <v>8317</v>
      </c>
      <c r="R2964" s="9" t="s">
        <v>8318</v>
      </c>
      <c r="S2964" s="12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107</v>
      </c>
      <c r="P2965">
        <f t="shared" si="231"/>
        <v>109.03</v>
      </c>
      <c r="Q2965" s="10" t="s">
        <v>8317</v>
      </c>
      <c r="R2965" s="9" t="s">
        <v>8318</v>
      </c>
      <c r="S2965" s="12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6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101</v>
      </c>
      <c r="P2966">
        <f t="shared" si="231"/>
        <v>25.69</v>
      </c>
      <c r="Q2966" s="10" t="s">
        <v>8317</v>
      </c>
      <c r="R2966" s="9" t="s">
        <v>8318</v>
      </c>
      <c r="S2966" s="12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6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109.00000000000001</v>
      </c>
      <c r="P2967">
        <f t="shared" si="231"/>
        <v>41.92</v>
      </c>
      <c r="Q2967" s="10" t="s">
        <v>8317</v>
      </c>
      <c r="R2967" s="9" t="s">
        <v>8318</v>
      </c>
      <c r="S2967" s="12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6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113.99999999999999</v>
      </c>
      <c r="P2968">
        <f t="shared" si="231"/>
        <v>88.77</v>
      </c>
      <c r="Q2968" s="10" t="s">
        <v>8317</v>
      </c>
      <c r="R2968" s="9" t="s">
        <v>8318</v>
      </c>
      <c r="S2968" s="12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3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113.99999999999999</v>
      </c>
      <c r="P2969">
        <f t="shared" si="231"/>
        <v>80.23</v>
      </c>
      <c r="Q2969" s="10" t="s">
        <v>8317</v>
      </c>
      <c r="R2969" s="9" t="s">
        <v>8318</v>
      </c>
      <c r="S2969" s="12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106</v>
      </c>
      <c r="P2970">
        <f t="shared" si="231"/>
        <v>78.94</v>
      </c>
      <c r="Q2970" s="10" t="s">
        <v>8317</v>
      </c>
      <c r="R2970" s="9" t="s">
        <v>8318</v>
      </c>
      <c r="S2970" s="12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6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163</v>
      </c>
      <c r="P2971">
        <f t="shared" si="231"/>
        <v>95.59</v>
      </c>
      <c r="Q2971" s="10" t="s">
        <v>8317</v>
      </c>
      <c r="R2971" s="9" t="s">
        <v>8318</v>
      </c>
      <c r="S2971" s="12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6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106</v>
      </c>
      <c r="P2972">
        <f t="shared" si="231"/>
        <v>69.89</v>
      </c>
      <c r="Q2972" s="10" t="s">
        <v>8317</v>
      </c>
      <c r="R2972" s="9" t="s">
        <v>8318</v>
      </c>
      <c r="S2972" s="12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6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100</v>
      </c>
      <c r="P2973">
        <f t="shared" si="231"/>
        <v>74.53</v>
      </c>
      <c r="Q2973" s="10" t="s">
        <v>8317</v>
      </c>
      <c r="R2973" s="9" t="s">
        <v>8318</v>
      </c>
      <c r="S2973" s="12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105</v>
      </c>
      <c r="P2974">
        <f t="shared" si="231"/>
        <v>123.94</v>
      </c>
      <c r="Q2974" s="10" t="s">
        <v>8317</v>
      </c>
      <c r="R2974" s="9" t="s">
        <v>8318</v>
      </c>
      <c r="S2974" s="12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6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175</v>
      </c>
      <c r="P2975">
        <f t="shared" si="231"/>
        <v>264.85000000000002</v>
      </c>
      <c r="Q2975" s="10" t="s">
        <v>8317</v>
      </c>
      <c r="R2975" s="9" t="s">
        <v>8318</v>
      </c>
      <c r="S2975" s="12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6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102</v>
      </c>
      <c r="P2976">
        <f t="shared" si="231"/>
        <v>58.62</v>
      </c>
      <c r="Q2976" s="10" t="s">
        <v>8317</v>
      </c>
      <c r="R2976" s="9" t="s">
        <v>8318</v>
      </c>
      <c r="S2976" s="12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6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100</v>
      </c>
      <c r="P2977">
        <f t="shared" si="231"/>
        <v>70.88</v>
      </c>
      <c r="Q2977" s="10" t="s">
        <v>8317</v>
      </c>
      <c r="R2977" s="9" t="s">
        <v>8318</v>
      </c>
      <c r="S2977" s="12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6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171</v>
      </c>
      <c r="P2978">
        <f t="shared" si="231"/>
        <v>8.57</v>
      </c>
      <c r="Q2978" s="10" t="s">
        <v>8317</v>
      </c>
      <c r="R2978" s="9" t="s">
        <v>8318</v>
      </c>
      <c r="S2978" s="12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113.99999999999999</v>
      </c>
      <c r="P2979">
        <f t="shared" si="231"/>
        <v>113.57</v>
      </c>
      <c r="Q2979" s="10" t="s">
        <v>8317</v>
      </c>
      <c r="R2979" s="9" t="s">
        <v>8318</v>
      </c>
      <c r="S2979" s="12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6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129</v>
      </c>
      <c r="P2980">
        <f t="shared" si="231"/>
        <v>60.69</v>
      </c>
      <c r="Q2980" s="10" t="s">
        <v>8317</v>
      </c>
      <c r="R2980" s="9" t="s">
        <v>8318</v>
      </c>
      <c r="S2980" s="12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6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101</v>
      </c>
      <c r="P2981">
        <f t="shared" si="231"/>
        <v>110.22</v>
      </c>
      <c r="Q2981" s="10" t="s">
        <v>8317</v>
      </c>
      <c r="R2981" s="9" t="s">
        <v>8318</v>
      </c>
      <c r="S2981" s="12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6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109.00000000000001</v>
      </c>
      <c r="P2982">
        <f t="shared" si="231"/>
        <v>136.46</v>
      </c>
      <c r="Q2982" s="10" t="s">
        <v>8317</v>
      </c>
      <c r="R2982" s="9" t="s">
        <v>8318</v>
      </c>
      <c r="S2982" s="12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6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129</v>
      </c>
      <c r="P2983">
        <f t="shared" si="231"/>
        <v>53.16</v>
      </c>
      <c r="Q2983" s="10" t="s">
        <v>8317</v>
      </c>
      <c r="R2983" s="9" t="s">
        <v>8357</v>
      </c>
      <c r="S2983" s="12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102</v>
      </c>
      <c r="P2984">
        <f t="shared" si="231"/>
        <v>86.49</v>
      </c>
      <c r="Q2984" s="10" t="s">
        <v>8317</v>
      </c>
      <c r="R2984" s="9" t="s">
        <v>8357</v>
      </c>
      <c r="S2984" s="12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6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147</v>
      </c>
      <c r="P2985">
        <f t="shared" si="231"/>
        <v>155.24</v>
      </c>
      <c r="Q2985" s="10" t="s">
        <v>8317</v>
      </c>
      <c r="R2985" s="9" t="s">
        <v>8357</v>
      </c>
      <c r="S2985" s="12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6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100</v>
      </c>
      <c r="P2986">
        <f t="shared" si="231"/>
        <v>115.08</v>
      </c>
      <c r="Q2986" s="10" t="s">
        <v>8317</v>
      </c>
      <c r="R2986" s="9" t="s">
        <v>8357</v>
      </c>
      <c r="S2986" s="12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6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122</v>
      </c>
      <c r="P2987">
        <f t="shared" si="231"/>
        <v>109.59</v>
      </c>
      <c r="Q2987" s="10" t="s">
        <v>8317</v>
      </c>
      <c r="R2987" s="9" t="s">
        <v>8357</v>
      </c>
      <c r="S2987" s="12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6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106</v>
      </c>
      <c r="P2988">
        <f t="shared" si="231"/>
        <v>45.21</v>
      </c>
      <c r="Q2988" s="10" t="s">
        <v>8317</v>
      </c>
      <c r="R2988" s="9" t="s">
        <v>8357</v>
      </c>
      <c r="S2988" s="12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6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110.00000000000001</v>
      </c>
      <c r="P2989">
        <f t="shared" si="231"/>
        <v>104.15</v>
      </c>
      <c r="Q2989" s="10" t="s">
        <v>8317</v>
      </c>
      <c r="R2989" s="9" t="s">
        <v>8357</v>
      </c>
      <c r="S2989" s="12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6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100</v>
      </c>
      <c r="P2990">
        <f t="shared" si="231"/>
        <v>35.71</v>
      </c>
      <c r="Q2990" s="10" t="s">
        <v>8317</v>
      </c>
      <c r="R2990" s="9" t="s">
        <v>8357</v>
      </c>
      <c r="S2990" s="12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177</v>
      </c>
      <c r="P2991">
        <f t="shared" si="231"/>
        <v>97</v>
      </c>
      <c r="Q2991" s="10" t="s">
        <v>8317</v>
      </c>
      <c r="R2991" s="9" t="s">
        <v>8357</v>
      </c>
      <c r="S2991" s="12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6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100</v>
      </c>
      <c r="P2992">
        <f t="shared" si="231"/>
        <v>370.37</v>
      </c>
      <c r="Q2992" s="10" t="s">
        <v>8317</v>
      </c>
      <c r="R2992" s="9" t="s">
        <v>8357</v>
      </c>
      <c r="S2992" s="12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6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103</v>
      </c>
      <c r="P2993">
        <f t="shared" si="231"/>
        <v>94.41</v>
      </c>
      <c r="Q2993" s="10" t="s">
        <v>8317</v>
      </c>
      <c r="R2993" s="9" t="s">
        <v>8357</v>
      </c>
      <c r="S2993" s="12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6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105</v>
      </c>
      <c r="P2994">
        <f t="shared" si="231"/>
        <v>48.98</v>
      </c>
      <c r="Q2994" s="10" t="s">
        <v>8317</v>
      </c>
      <c r="R2994" s="9" t="s">
        <v>8357</v>
      </c>
      <c r="S2994" s="12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100</v>
      </c>
      <c r="P2995">
        <f t="shared" si="231"/>
        <v>45.59</v>
      </c>
      <c r="Q2995" s="10" t="s">
        <v>8317</v>
      </c>
      <c r="R2995" s="9" t="s">
        <v>8357</v>
      </c>
      <c r="S2995" s="12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6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458</v>
      </c>
      <c r="P2996">
        <f t="shared" si="231"/>
        <v>23.28</v>
      </c>
      <c r="Q2996" s="10" t="s">
        <v>8317</v>
      </c>
      <c r="R2996" s="9" t="s">
        <v>8357</v>
      </c>
      <c r="S2996" s="12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6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105</v>
      </c>
      <c r="P2997">
        <f t="shared" si="231"/>
        <v>63.23</v>
      </c>
      <c r="Q2997" s="10" t="s">
        <v>8317</v>
      </c>
      <c r="R2997" s="9" t="s">
        <v>8357</v>
      </c>
      <c r="S2997" s="12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172</v>
      </c>
      <c r="P2998">
        <f t="shared" si="231"/>
        <v>153.52000000000001</v>
      </c>
      <c r="Q2998" s="10" t="s">
        <v>8317</v>
      </c>
      <c r="R2998" s="9" t="s">
        <v>8357</v>
      </c>
      <c r="S2998" s="12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6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104</v>
      </c>
      <c r="P2999">
        <f t="shared" si="231"/>
        <v>90.2</v>
      </c>
      <c r="Q2999" s="10" t="s">
        <v>8317</v>
      </c>
      <c r="R2999" s="9" t="s">
        <v>8357</v>
      </c>
      <c r="S2999" s="12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6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103</v>
      </c>
      <c r="P3000">
        <f t="shared" si="231"/>
        <v>118.97</v>
      </c>
      <c r="Q3000" s="10" t="s">
        <v>8317</v>
      </c>
      <c r="R3000" s="9" t="s">
        <v>8357</v>
      </c>
      <c r="S3000" s="12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6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119</v>
      </c>
      <c r="P3001">
        <f t="shared" si="231"/>
        <v>80.25</v>
      </c>
      <c r="Q3001" s="10" t="s">
        <v>8317</v>
      </c>
      <c r="R3001" s="9" t="s">
        <v>8357</v>
      </c>
      <c r="S3001" s="12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6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100</v>
      </c>
      <c r="P3002">
        <f t="shared" si="231"/>
        <v>62.5</v>
      </c>
      <c r="Q3002" s="10" t="s">
        <v>8317</v>
      </c>
      <c r="R3002" s="9" t="s">
        <v>8357</v>
      </c>
      <c r="S3002" s="12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6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319</v>
      </c>
      <c r="P3003">
        <f t="shared" si="231"/>
        <v>131.38</v>
      </c>
      <c r="Q3003" s="10" t="s">
        <v>8317</v>
      </c>
      <c r="R3003" s="9" t="s">
        <v>8357</v>
      </c>
      <c r="S3003" s="12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109.00000000000001</v>
      </c>
      <c r="P3004">
        <f t="shared" si="231"/>
        <v>73.03</v>
      </c>
      <c r="Q3004" s="10" t="s">
        <v>8317</v>
      </c>
      <c r="R3004" s="9" t="s">
        <v>8357</v>
      </c>
      <c r="S3004" s="12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6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101</v>
      </c>
      <c r="P3005">
        <f t="shared" si="231"/>
        <v>178.53</v>
      </c>
      <c r="Q3005" s="10" t="s">
        <v>8317</v>
      </c>
      <c r="R3005" s="9" t="s">
        <v>8357</v>
      </c>
      <c r="S3005" s="12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6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112.99999999999999</v>
      </c>
      <c r="P3006">
        <f t="shared" si="231"/>
        <v>162.91</v>
      </c>
      <c r="Q3006" s="10" t="s">
        <v>8317</v>
      </c>
      <c r="R3006" s="9" t="s">
        <v>8357</v>
      </c>
      <c r="S3006" s="12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6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120</v>
      </c>
      <c r="P3007">
        <f t="shared" si="231"/>
        <v>108.24</v>
      </c>
      <c r="Q3007" s="10" t="s">
        <v>8317</v>
      </c>
      <c r="R3007" s="9" t="s">
        <v>8357</v>
      </c>
      <c r="S3007" s="12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108</v>
      </c>
      <c r="P3008">
        <f t="shared" si="231"/>
        <v>88.87</v>
      </c>
      <c r="Q3008" s="10" t="s">
        <v>8317</v>
      </c>
      <c r="R3008" s="9" t="s">
        <v>8357</v>
      </c>
      <c r="S3008" s="12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180</v>
      </c>
      <c r="P3009">
        <f t="shared" si="231"/>
        <v>54</v>
      </c>
      <c r="Q3009" s="10" t="s">
        <v>8317</v>
      </c>
      <c r="R3009" s="9" t="s">
        <v>8357</v>
      </c>
      <c r="S3009" s="12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6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0"/>
        <v>101</v>
      </c>
      <c r="P3010">
        <f t="shared" si="231"/>
        <v>116.73</v>
      </c>
      <c r="Q3010" s="10" t="s">
        <v>8317</v>
      </c>
      <c r="R3010" s="9" t="s">
        <v>8357</v>
      </c>
      <c r="S3010" s="12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6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5">ROUND(E:E/D:D,2)*100</f>
        <v>120</v>
      </c>
      <c r="P3011">
        <f t="shared" ref="P3011:P3074" si="236">IF(L:L=0,0,ROUND(E:E/$L:$L,2))</f>
        <v>233.9</v>
      </c>
      <c r="Q3011" s="10" t="s">
        <v>8317</v>
      </c>
      <c r="R3011" s="9" t="s">
        <v>8357</v>
      </c>
      <c r="S3011" s="12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6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158</v>
      </c>
      <c r="P3012">
        <f t="shared" si="236"/>
        <v>158</v>
      </c>
      <c r="Q3012" s="10" t="s">
        <v>8317</v>
      </c>
      <c r="R3012" s="9" t="s">
        <v>8357</v>
      </c>
      <c r="S3012" s="12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6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124</v>
      </c>
      <c r="P3013">
        <f t="shared" si="236"/>
        <v>14.84</v>
      </c>
      <c r="Q3013" s="10" t="s">
        <v>8317</v>
      </c>
      <c r="R3013" s="9" t="s">
        <v>8357</v>
      </c>
      <c r="S3013" s="12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6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117</v>
      </c>
      <c r="P3014">
        <f t="shared" si="236"/>
        <v>85.18</v>
      </c>
      <c r="Q3014" s="10" t="s">
        <v>8317</v>
      </c>
      <c r="R3014" s="9" t="s">
        <v>8357</v>
      </c>
      <c r="S3014" s="12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6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157</v>
      </c>
      <c r="P3015">
        <f t="shared" si="236"/>
        <v>146.69</v>
      </c>
      <c r="Q3015" s="10" t="s">
        <v>8317</v>
      </c>
      <c r="R3015" s="9" t="s">
        <v>8357</v>
      </c>
      <c r="S3015" s="12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6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112.99999999999999</v>
      </c>
      <c r="P3016">
        <f t="shared" si="236"/>
        <v>50.76</v>
      </c>
      <c r="Q3016" s="10" t="s">
        <v>8317</v>
      </c>
      <c r="R3016" s="9" t="s">
        <v>8357</v>
      </c>
      <c r="S3016" s="12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6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103</v>
      </c>
      <c r="P3017">
        <f t="shared" si="236"/>
        <v>87.7</v>
      </c>
      <c r="Q3017" s="10" t="s">
        <v>8317</v>
      </c>
      <c r="R3017" s="9" t="s">
        <v>8357</v>
      </c>
      <c r="S3017" s="12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6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103</v>
      </c>
      <c r="P3018">
        <f t="shared" si="236"/>
        <v>242.28</v>
      </c>
      <c r="Q3018" s="10" t="s">
        <v>8317</v>
      </c>
      <c r="R3018" s="9" t="s">
        <v>8357</v>
      </c>
      <c r="S3018" s="12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6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106</v>
      </c>
      <c r="P3019">
        <f t="shared" si="236"/>
        <v>146.44999999999999</v>
      </c>
      <c r="Q3019" s="10" t="s">
        <v>8317</v>
      </c>
      <c r="R3019" s="9" t="s">
        <v>8357</v>
      </c>
      <c r="S3019" s="12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6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101</v>
      </c>
      <c r="P3020">
        <f t="shared" si="236"/>
        <v>103.17</v>
      </c>
      <c r="Q3020" s="10" t="s">
        <v>8317</v>
      </c>
      <c r="R3020" s="9" t="s">
        <v>8357</v>
      </c>
      <c r="S3020" s="12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6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121</v>
      </c>
      <c r="P3021">
        <f t="shared" si="236"/>
        <v>80.459999999999994</v>
      </c>
      <c r="Q3021" s="10" t="s">
        <v>8317</v>
      </c>
      <c r="R3021" s="9" t="s">
        <v>8357</v>
      </c>
      <c r="S3021" s="12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6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101</v>
      </c>
      <c r="P3022">
        <f t="shared" si="236"/>
        <v>234.67</v>
      </c>
      <c r="Q3022" s="10" t="s">
        <v>8317</v>
      </c>
      <c r="R3022" s="9" t="s">
        <v>8357</v>
      </c>
      <c r="S3022" s="12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6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115.99999999999999</v>
      </c>
      <c r="P3023">
        <f t="shared" si="236"/>
        <v>50.69</v>
      </c>
      <c r="Q3023" s="10" t="s">
        <v>8317</v>
      </c>
      <c r="R3023" s="9" t="s">
        <v>8357</v>
      </c>
      <c r="S3023" s="12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6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101</v>
      </c>
      <c r="P3024">
        <f t="shared" si="236"/>
        <v>162.71</v>
      </c>
      <c r="Q3024" s="10" t="s">
        <v>8317</v>
      </c>
      <c r="R3024" s="9" t="s">
        <v>8357</v>
      </c>
      <c r="S3024" s="12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6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103</v>
      </c>
      <c r="P3025">
        <f t="shared" si="236"/>
        <v>120.17</v>
      </c>
      <c r="Q3025" s="10" t="s">
        <v>8317</v>
      </c>
      <c r="R3025" s="9" t="s">
        <v>8357</v>
      </c>
      <c r="S3025" s="12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6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246</v>
      </c>
      <c r="P3026">
        <f t="shared" si="236"/>
        <v>67.7</v>
      </c>
      <c r="Q3026" s="10" t="s">
        <v>8317</v>
      </c>
      <c r="R3026" s="9" t="s">
        <v>8357</v>
      </c>
      <c r="S3026" s="12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3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302</v>
      </c>
      <c r="P3027">
        <f t="shared" si="236"/>
        <v>52.1</v>
      </c>
      <c r="Q3027" s="10" t="s">
        <v>8317</v>
      </c>
      <c r="R3027" s="9" t="s">
        <v>8357</v>
      </c>
      <c r="S3027" s="12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6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143</v>
      </c>
      <c r="P3028">
        <f t="shared" si="236"/>
        <v>51.6</v>
      </c>
      <c r="Q3028" s="10" t="s">
        <v>8317</v>
      </c>
      <c r="R3028" s="9" t="s">
        <v>8357</v>
      </c>
      <c r="S3028" s="12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131</v>
      </c>
      <c r="P3029">
        <f t="shared" si="236"/>
        <v>164.3</v>
      </c>
      <c r="Q3029" s="10" t="s">
        <v>8317</v>
      </c>
      <c r="R3029" s="9" t="s">
        <v>8357</v>
      </c>
      <c r="S3029" s="12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168</v>
      </c>
      <c r="P3030">
        <f t="shared" si="236"/>
        <v>84.86</v>
      </c>
      <c r="Q3030" s="10" t="s">
        <v>8317</v>
      </c>
      <c r="R3030" s="9" t="s">
        <v>8357</v>
      </c>
      <c r="S3030" s="12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6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110.00000000000001</v>
      </c>
      <c r="P3031">
        <f t="shared" si="236"/>
        <v>94.55</v>
      </c>
      <c r="Q3031" s="10" t="s">
        <v>8317</v>
      </c>
      <c r="R3031" s="9" t="s">
        <v>8357</v>
      </c>
      <c r="S3031" s="12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6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107</v>
      </c>
      <c r="P3032">
        <f t="shared" si="236"/>
        <v>45.54</v>
      </c>
      <c r="Q3032" s="10" t="s">
        <v>8317</v>
      </c>
      <c r="R3032" s="9" t="s">
        <v>8357</v>
      </c>
      <c r="S3032" s="12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6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100</v>
      </c>
      <c r="P3033">
        <f t="shared" si="236"/>
        <v>51.72</v>
      </c>
      <c r="Q3033" s="10" t="s">
        <v>8317</v>
      </c>
      <c r="R3033" s="9" t="s">
        <v>8357</v>
      </c>
      <c r="S3033" s="12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6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127</v>
      </c>
      <c r="P3034">
        <f t="shared" si="236"/>
        <v>50.88</v>
      </c>
      <c r="Q3034" s="10" t="s">
        <v>8317</v>
      </c>
      <c r="R3034" s="9" t="s">
        <v>8357</v>
      </c>
      <c r="S3034" s="12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6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147</v>
      </c>
      <c r="P3035">
        <f t="shared" si="236"/>
        <v>191.13</v>
      </c>
      <c r="Q3035" s="10" t="s">
        <v>8317</v>
      </c>
      <c r="R3035" s="9" t="s">
        <v>8357</v>
      </c>
      <c r="S3035" s="12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112.99999999999999</v>
      </c>
      <c r="P3036">
        <f t="shared" si="236"/>
        <v>89.31</v>
      </c>
      <c r="Q3036" s="10" t="s">
        <v>8317</v>
      </c>
      <c r="R3036" s="9" t="s">
        <v>8357</v>
      </c>
      <c r="S3036" s="12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109.00000000000001</v>
      </c>
      <c r="P3037">
        <f t="shared" si="236"/>
        <v>88.59</v>
      </c>
      <c r="Q3037" s="10" t="s">
        <v>8317</v>
      </c>
      <c r="R3037" s="9" t="s">
        <v>8357</v>
      </c>
      <c r="S3037" s="12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6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127</v>
      </c>
      <c r="P3038">
        <f t="shared" si="236"/>
        <v>96.3</v>
      </c>
      <c r="Q3038" s="10" t="s">
        <v>8317</v>
      </c>
      <c r="R3038" s="9" t="s">
        <v>8357</v>
      </c>
      <c r="S3038" s="12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213</v>
      </c>
      <c r="P3039">
        <f t="shared" si="236"/>
        <v>33.31</v>
      </c>
      <c r="Q3039" s="10" t="s">
        <v>8317</v>
      </c>
      <c r="R3039" s="9" t="s">
        <v>8357</v>
      </c>
      <c r="S3039" s="12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6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101</v>
      </c>
      <c r="P3040">
        <f t="shared" si="236"/>
        <v>37.22</v>
      </c>
      <c r="Q3040" s="10" t="s">
        <v>8317</v>
      </c>
      <c r="R3040" s="9" t="s">
        <v>8357</v>
      </c>
      <c r="S3040" s="12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6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109.00000000000001</v>
      </c>
      <c r="P3041">
        <f t="shared" si="236"/>
        <v>92.13</v>
      </c>
      <c r="Q3041" s="10" t="s">
        <v>8317</v>
      </c>
      <c r="R3041" s="9" t="s">
        <v>8357</v>
      </c>
      <c r="S3041" s="12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6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108</v>
      </c>
      <c r="P3042">
        <f t="shared" si="236"/>
        <v>76.790000000000006</v>
      </c>
      <c r="Q3042" s="10" t="s">
        <v>8317</v>
      </c>
      <c r="R3042" s="9" t="s">
        <v>8357</v>
      </c>
      <c r="S3042" s="12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110.00000000000001</v>
      </c>
      <c r="P3043">
        <f t="shared" si="236"/>
        <v>96.53</v>
      </c>
      <c r="Q3043" s="10" t="s">
        <v>8317</v>
      </c>
      <c r="R3043" s="9" t="s">
        <v>8357</v>
      </c>
      <c r="S3043" s="12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6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128</v>
      </c>
      <c r="P3044">
        <f t="shared" si="236"/>
        <v>51.89</v>
      </c>
      <c r="Q3044" s="10" t="s">
        <v>8317</v>
      </c>
      <c r="R3044" s="9" t="s">
        <v>8357</v>
      </c>
      <c r="S3044" s="12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6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110.00000000000001</v>
      </c>
      <c r="P3045">
        <f t="shared" si="236"/>
        <v>128.91</v>
      </c>
      <c r="Q3045" s="10" t="s">
        <v>8317</v>
      </c>
      <c r="R3045" s="9" t="s">
        <v>8357</v>
      </c>
      <c r="S3045" s="12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6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109.00000000000001</v>
      </c>
      <c r="P3046">
        <f t="shared" si="236"/>
        <v>84.11</v>
      </c>
      <c r="Q3046" s="10" t="s">
        <v>8317</v>
      </c>
      <c r="R3046" s="9" t="s">
        <v>8357</v>
      </c>
      <c r="S3046" s="12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6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133</v>
      </c>
      <c r="P3047">
        <f t="shared" si="236"/>
        <v>82.94</v>
      </c>
      <c r="Q3047" s="10" t="s">
        <v>8317</v>
      </c>
      <c r="R3047" s="9" t="s">
        <v>8357</v>
      </c>
      <c r="S3047" s="12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6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191</v>
      </c>
      <c r="P3048">
        <f t="shared" si="236"/>
        <v>259.95</v>
      </c>
      <c r="Q3048" s="10" t="s">
        <v>8317</v>
      </c>
      <c r="R3048" s="9" t="s">
        <v>8357</v>
      </c>
      <c r="S3048" s="12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6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149</v>
      </c>
      <c r="P3049">
        <f t="shared" si="236"/>
        <v>37.25</v>
      </c>
      <c r="Q3049" s="10" t="s">
        <v>8317</v>
      </c>
      <c r="R3049" s="9" t="s">
        <v>8357</v>
      </c>
      <c r="S3049" s="12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6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166</v>
      </c>
      <c r="P3050">
        <f t="shared" si="236"/>
        <v>177.02</v>
      </c>
      <c r="Q3050" s="10" t="s">
        <v>8317</v>
      </c>
      <c r="R3050" s="9" t="s">
        <v>8357</v>
      </c>
      <c r="S3050" s="12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6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107</v>
      </c>
      <c r="P3051">
        <f t="shared" si="236"/>
        <v>74.069999999999993</v>
      </c>
      <c r="Q3051" s="10" t="s">
        <v>8317</v>
      </c>
      <c r="R3051" s="9" t="s">
        <v>8357</v>
      </c>
      <c r="S3051" s="12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106</v>
      </c>
      <c r="P3052">
        <f t="shared" si="236"/>
        <v>70.67</v>
      </c>
      <c r="Q3052" s="10" t="s">
        <v>8317</v>
      </c>
      <c r="R3052" s="9" t="s">
        <v>8357</v>
      </c>
      <c r="S3052" s="12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6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24</v>
      </c>
      <c r="P3053">
        <f t="shared" si="236"/>
        <v>23.63</v>
      </c>
      <c r="Q3053" s="10" t="s">
        <v>8317</v>
      </c>
      <c r="R3053" s="9" t="s">
        <v>8357</v>
      </c>
      <c r="S3053" s="12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0</v>
      </c>
      <c r="P3054">
        <f t="shared" si="236"/>
        <v>37.5</v>
      </c>
      <c r="Q3054" s="10" t="s">
        <v>8317</v>
      </c>
      <c r="R3054" s="9" t="s">
        <v>8357</v>
      </c>
      <c r="S3054" s="12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6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0</v>
      </c>
      <c r="P3055">
        <f t="shared" si="236"/>
        <v>13.33</v>
      </c>
      <c r="Q3055" s="10" t="s">
        <v>8317</v>
      </c>
      <c r="R3055" s="9" t="s">
        <v>8357</v>
      </c>
      <c r="S3055" s="12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6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>
        <f t="shared" si="236"/>
        <v>0</v>
      </c>
      <c r="Q3056" s="10" t="s">
        <v>8317</v>
      </c>
      <c r="R3056" s="9" t="s">
        <v>8357</v>
      </c>
      <c r="S3056" s="12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6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0</v>
      </c>
      <c r="P3057">
        <f t="shared" si="236"/>
        <v>1</v>
      </c>
      <c r="Q3057" s="10" t="s">
        <v>8317</v>
      </c>
      <c r="R3057" s="9" t="s">
        <v>8357</v>
      </c>
      <c r="S3057" s="12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6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>
        <f t="shared" si="236"/>
        <v>0</v>
      </c>
      <c r="Q3058" s="10" t="s">
        <v>8317</v>
      </c>
      <c r="R3058" s="9" t="s">
        <v>8357</v>
      </c>
      <c r="S3058" s="12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6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>
        <f t="shared" si="236"/>
        <v>0</v>
      </c>
      <c r="Q3059" s="10" t="s">
        <v>8317</v>
      </c>
      <c r="R3059" s="9" t="s">
        <v>8357</v>
      </c>
      <c r="S3059" s="12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6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0</v>
      </c>
      <c r="P3060">
        <f t="shared" si="236"/>
        <v>1</v>
      </c>
      <c r="Q3060" s="10" t="s">
        <v>8317</v>
      </c>
      <c r="R3060" s="9" t="s">
        <v>8357</v>
      </c>
      <c r="S3060" s="12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6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</v>
      </c>
      <c r="P3061">
        <f t="shared" si="236"/>
        <v>41</v>
      </c>
      <c r="Q3061" s="10" t="s">
        <v>8317</v>
      </c>
      <c r="R3061" s="9" t="s">
        <v>8357</v>
      </c>
      <c r="S3061" s="12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0</v>
      </c>
      <c r="P3062">
        <f t="shared" si="236"/>
        <v>55.83</v>
      </c>
      <c r="Q3062" s="10" t="s">
        <v>8317</v>
      </c>
      <c r="R3062" s="9" t="s">
        <v>8357</v>
      </c>
      <c r="S3062" s="12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>
        <f t="shared" si="236"/>
        <v>0</v>
      </c>
      <c r="Q3063" s="10" t="s">
        <v>8317</v>
      </c>
      <c r="R3063" s="9" t="s">
        <v>8357</v>
      </c>
      <c r="S3063" s="12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6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67</v>
      </c>
      <c r="P3064">
        <f t="shared" si="236"/>
        <v>99.76</v>
      </c>
      <c r="Q3064" s="10" t="s">
        <v>8317</v>
      </c>
      <c r="R3064" s="9" t="s">
        <v>8357</v>
      </c>
      <c r="S3064" s="12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20</v>
      </c>
      <c r="P3065">
        <f t="shared" si="236"/>
        <v>25.52</v>
      </c>
      <c r="Q3065" s="10" t="s">
        <v>8317</v>
      </c>
      <c r="R3065" s="9" t="s">
        <v>8357</v>
      </c>
      <c r="S3065" s="12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11</v>
      </c>
      <c r="P3066">
        <f t="shared" si="236"/>
        <v>117.65</v>
      </c>
      <c r="Q3066" s="10" t="s">
        <v>8317</v>
      </c>
      <c r="R3066" s="9" t="s">
        <v>8357</v>
      </c>
      <c r="S3066" s="12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6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0</v>
      </c>
      <c r="P3067">
        <f t="shared" si="236"/>
        <v>5</v>
      </c>
      <c r="Q3067" s="10" t="s">
        <v>8317</v>
      </c>
      <c r="R3067" s="9" t="s">
        <v>8357</v>
      </c>
      <c r="S3067" s="12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6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12</v>
      </c>
      <c r="P3068">
        <f t="shared" si="236"/>
        <v>2796.67</v>
      </c>
      <c r="Q3068" s="10" t="s">
        <v>8317</v>
      </c>
      <c r="R3068" s="9" t="s">
        <v>8357</v>
      </c>
      <c r="S3068" s="12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6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3</v>
      </c>
      <c r="P3069">
        <f t="shared" si="236"/>
        <v>200</v>
      </c>
      <c r="Q3069" s="10" t="s">
        <v>8317</v>
      </c>
      <c r="R3069" s="9" t="s">
        <v>8357</v>
      </c>
      <c r="S3069" s="12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6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0</v>
      </c>
      <c r="P3070">
        <f t="shared" si="236"/>
        <v>87.5</v>
      </c>
      <c r="Q3070" s="10" t="s">
        <v>8317</v>
      </c>
      <c r="R3070" s="9" t="s">
        <v>8357</v>
      </c>
      <c r="S3070" s="12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6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14.000000000000002</v>
      </c>
      <c r="P3071">
        <f t="shared" si="236"/>
        <v>20.14</v>
      </c>
      <c r="Q3071" s="10" t="s">
        <v>8317</v>
      </c>
      <c r="R3071" s="9" t="s">
        <v>8357</v>
      </c>
      <c r="S3071" s="12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3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</v>
      </c>
      <c r="P3072">
        <f t="shared" si="236"/>
        <v>20.88</v>
      </c>
      <c r="Q3072" s="10" t="s">
        <v>8317</v>
      </c>
      <c r="R3072" s="9" t="s">
        <v>8357</v>
      </c>
      <c r="S3072" s="12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6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60</v>
      </c>
      <c r="P3073">
        <f t="shared" si="236"/>
        <v>61.31</v>
      </c>
      <c r="Q3073" s="10" t="s">
        <v>8317</v>
      </c>
      <c r="R3073" s="9" t="s">
        <v>8357</v>
      </c>
      <c r="S3073" s="12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6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5"/>
        <v>0</v>
      </c>
      <c r="P3074">
        <f t="shared" si="236"/>
        <v>1</v>
      </c>
      <c r="Q3074" s="10" t="s">
        <v>8317</v>
      </c>
      <c r="R3074" s="9" t="s">
        <v>8357</v>
      </c>
      <c r="S3074" s="12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6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0">ROUND(E:E/D:D,2)*100</f>
        <v>0</v>
      </c>
      <c r="P3075">
        <f t="shared" ref="P3075:P3138" si="241">IF(L:L=0,0,ROUND(E:E/$L:$L,2))</f>
        <v>92.14</v>
      </c>
      <c r="Q3075" s="10" t="s">
        <v>8317</v>
      </c>
      <c r="R3075" s="9" t="s">
        <v>8357</v>
      </c>
      <c r="S3075" s="12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0</v>
      </c>
      <c r="P3076">
        <f t="shared" si="241"/>
        <v>7.33</v>
      </c>
      <c r="Q3076" s="10" t="s">
        <v>8317</v>
      </c>
      <c r="R3076" s="9" t="s">
        <v>8357</v>
      </c>
      <c r="S3076" s="12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6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9</v>
      </c>
      <c r="P3077">
        <f t="shared" si="241"/>
        <v>64.8</v>
      </c>
      <c r="Q3077" s="10" t="s">
        <v>8317</v>
      </c>
      <c r="R3077" s="9" t="s">
        <v>8357</v>
      </c>
      <c r="S3077" s="12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15</v>
      </c>
      <c r="P3078">
        <f t="shared" si="241"/>
        <v>30.12</v>
      </c>
      <c r="Q3078" s="10" t="s">
        <v>8317</v>
      </c>
      <c r="R3078" s="9" t="s">
        <v>8357</v>
      </c>
      <c r="S3078" s="12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6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0</v>
      </c>
      <c r="P3079">
        <f t="shared" si="241"/>
        <v>52.5</v>
      </c>
      <c r="Q3079" s="10" t="s">
        <v>8317</v>
      </c>
      <c r="R3079" s="9" t="s">
        <v>8357</v>
      </c>
      <c r="S3079" s="12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6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0</v>
      </c>
      <c r="P3080">
        <f t="shared" si="241"/>
        <v>23.67</v>
      </c>
      <c r="Q3080" s="10" t="s">
        <v>8317</v>
      </c>
      <c r="R3080" s="9" t="s">
        <v>8357</v>
      </c>
      <c r="S3080" s="12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6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1</v>
      </c>
      <c r="P3081">
        <f t="shared" si="241"/>
        <v>415.78</v>
      </c>
      <c r="Q3081" s="10" t="s">
        <v>8317</v>
      </c>
      <c r="R3081" s="9" t="s">
        <v>8357</v>
      </c>
      <c r="S3081" s="12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6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0</v>
      </c>
      <c r="P3082">
        <f t="shared" si="241"/>
        <v>53.71</v>
      </c>
      <c r="Q3082" s="10" t="s">
        <v>8317</v>
      </c>
      <c r="R3082" s="9" t="s">
        <v>8357</v>
      </c>
      <c r="S3082" s="12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6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0</v>
      </c>
      <c r="P3083">
        <f t="shared" si="241"/>
        <v>420.6</v>
      </c>
      <c r="Q3083" s="10" t="s">
        <v>8317</v>
      </c>
      <c r="R3083" s="9" t="s">
        <v>8357</v>
      </c>
      <c r="S3083" s="12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6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>
        <f t="shared" si="241"/>
        <v>0</v>
      </c>
      <c r="Q3084" s="10" t="s">
        <v>8317</v>
      </c>
      <c r="R3084" s="9" t="s">
        <v>8357</v>
      </c>
      <c r="S3084" s="12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0</v>
      </c>
      <c r="P3085">
        <f t="shared" si="241"/>
        <v>18.670000000000002</v>
      </c>
      <c r="Q3085" s="10" t="s">
        <v>8317</v>
      </c>
      <c r="R3085" s="9" t="s">
        <v>8357</v>
      </c>
      <c r="S3085" s="12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6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12</v>
      </c>
      <c r="P3086">
        <f t="shared" si="241"/>
        <v>78.33</v>
      </c>
      <c r="Q3086" s="10" t="s">
        <v>8317</v>
      </c>
      <c r="R3086" s="9" t="s">
        <v>8357</v>
      </c>
      <c r="S3086" s="12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6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</v>
      </c>
      <c r="P3087">
        <f t="shared" si="241"/>
        <v>67.78</v>
      </c>
      <c r="Q3087" s="10" t="s">
        <v>8317</v>
      </c>
      <c r="R3087" s="9" t="s">
        <v>8357</v>
      </c>
      <c r="S3087" s="12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6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0</v>
      </c>
      <c r="P3088">
        <f t="shared" si="241"/>
        <v>16.670000000000002</v>
      </c>
      <c r="Q3088" s="10" t="s">
        <v>8317</v>
      </c>
      <c r="R3088" s="9" t="s">
        <v>8357</v>
      </c>
      <c r="S3088" s="12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6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1</v>
      </c>
      <c r="P3089">
        <f t="shared" si="241"/>
        <v>62.5</v>
      </c>
      <c r="Q3089" s="10" t="s">
        <v>8317</v>
      </c>
      <c r="R3089" s="9" t="s">
        <v>8357</v>
      </c>
      <c r="S3089" s="12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0</v>
      </c>
      <c r="P3090">
        <f t="shared" si="241"/>
        <v>42</v>
      </c>
      <c r="Q3090" s="10" t="s">
        <v>8317</v>
      </c>
      <c r="R3090" s="9" t="s">
        <v>8357</v>
      </c>
      <c r="S3090" s="12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23</v>
      </c>
      <c r="P3091">
        <f t="shared" si="241"/>
        <v>130.09</v>
      </c>
      <c r="Q3091" s="10" t="s">
        <v>8317</v>
      </c>
      <c r="R3091" s="9" t="s">
        <v>8357</v>
      </c>
      <c r="S3091" s="12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6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</v>
      </c>
      <c r="P3092">
        <f t="shared" si="241"/>
        <v>1270.22</v>
      </c>
      <c r="Q3092" s="10" t="s">
        <v>8317</v>
      </c>
      <c r="R3092" s="9" t="s">
        <v>8357</v>
      </c>
      <c r="S3092" s="12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6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16</v>
      </c>
      <c r="P3093">
        <f t="shared" si="241"/>
        <v>88.44</v>
      </c>
      <c r="Q3093" s="10" t="s">
        <v>8317</v>
      </c>
      <c r="R3093" s="9" t="s">
        <v>8357</v>
      </c>
      <c r="S3093" s="12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6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</v>
      </c>
      <c r="P3094">
        <f t="shared" si="241"/>
        <v>56.34</v>
      </c>
      <c r="Q3094" s="10" t="s">
        <v>8317</v>
      </c>
      <c r="R3094" s="9" t="s">
        <v>8357</v>
      </c>
      <c r="S3094" s="12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6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23</v>
      </c>
      <c r="P3095">
        <f t="shared" si="241"/>
        <v>53.53</v>
      </c>
      <c r="Q3095" s="10" t="s">
        <v>8317</v>
      </c>
      <c r="R3095" s="9" t="s">
        <v>8357</v>
      </c>
      <c r="S3095" s="12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0</v>
      </c>
      <c r="P3096">
        <f t="shared" si="241"/>
        <v>25</v>
      </c>
      <c r="Q3096" s="10" t="s">
        <v>8317</v>
      </c>
      <c r="R3096" s="9" t="s">
        <v>8357</v>
      </c>
      <c r="S3096" s="12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6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0</v>
      </c>
      <c r="P3097">
        <f t="shared" si="241"/>
        <v>50</v>
      </c>
      <c r="Q3097" s="10" t="s">
        <v>8317</v>
      </c>
      <c r="R3097" s="9" t="s">
        <v>8357</v>
      </c>
      <c r="S3097" s="12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6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4</v>
      </c>
      <c r="P3098">
        <f t="shared" si="241"/>
        <v>56.79</v>
      </c>
      <c r="Q3098" s="10" t="s">
        <v>8317</v>
      </c>
      <c r="R3098" s="9" t="s">
        <v>8357</v>
      </c>
      <c r="S3098" s="12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6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17</v>
      </c>
      <c r="P3099">
        <f t="shared" si="241"/>
        <v>40.83</v>
      </c>
      <c r="Q3099" s="10" t="s">
        <v>8317</v>
      </c>
      <c r="R3099" s="9" t="s">
        <v>8357</v>
      </c>
      <c r="S3099" s="12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6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4</v>
      </c>
      <c r="P3100">
        <f t="shared" si="241"/>
        <v>65.11</v>
      </c>
      <c r="Q3100" s="10" t="s">
        <v>8317</v>
      </c>
      <c r="R3100" s="9" t="s">
        <v>8357</v>
      </c>
      <c r="S3100" s="12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6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14.000000000000002</v>
      </c>
      <c r="P3101">
        <f t="shared" si="241"/>
        <v>55.6</v>
      </c>
      <c r="Q3101" s="10" t="s">
        <v>8317</v>
      </c>
      <c r="R3101" s="9" t="s">
        <v>8357</v>
      </c>
      <c r="S3101" s="12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6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15</v>
      </c>
      <c r="P3102">
        <f t="shared" si="241"/>
        <v>140.54</v>
      </c>
      <c r="Q3102" s="10" t="s">
        <v>8317</v>
      </c>
      <c r="R3102" s="9" t="s">
        <v>8357</v>
      </c>
      <c r="S3102" s="12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6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12</v>
      </c>
      <c r="P3103">
        <f t="shared" si="241"/>
        <v>25</v>
      </c>
      <c r="Q3103" s="10" t="s">
        <v>8317</v>
      </c>
      <c r="R3103" s="9" t="s">
        <v>8357</v>
      </c>
      <c r="S3103" s="12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6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39</v>
      </c>
      <c r="P3104">
        <f t="shared" si="241"/>
        <v>69.53</v>
      </c>
      <c r="Q3104" s="10" t="s">
        <v>8317</v>
      </c>
      <c r="R3104" s="9" t="s">
        <v>8357</v>
      </c>
      <c r="S3104" s="12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0</v>
      </c>
      <c r="P3105">
        <f t="shared" si="241"/>
        <v>5.5</v>
      </c>
      <c r="Q3105" s="10" t="s">
        <v>8317</v>
      </c>
      <c r="R3105" s="9" t="s">
        <v>8357</v>
      </c>
      <c r="S3105" s="12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6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30</v>
      </c>
      <c r="P3106">
        <f t="shared" si="241"/>
        <v>237</v>
      </c>
      <c r="Q3106" s="10" t="s">
        <v>8317</v>
      </c>
      <c r="R3106" s="9" t="s">
        <v>8357</v>
      </c>
      <c r="S3106" s="12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6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42</v>
      </c>
      <c r="P3107">
        <f t="shared" si="241"/>
        <v>79.87</v>
      </c>
      <c r="Q3107" s="10" t="s">
        <v>8317</v>
      </c>
      <c r="R3107" s="9" t="s">
        <v>8357</v>
      </c>
      <c r="S3107" s="12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6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</v>
      </c>
      <c r="P3108">
        <f t="shared" si="241"/>
        <v>10.25</v>
      </c>
      <c r="Q3108" s="10" t="s">
        <v>8317</v>
      </c>
      <c r="R3108" s="9" t="s">
        <v>8357</v>
      </c>
      <c r="S3108" s="12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6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20</v>
      </c>
      <c r="P3109">
        <f t="shared" si="241"/>
        <v>272.58999999999997</v>
      </c>
      <c r="Q3109" s="10" t="s">
        <v>8317</v>
      </c>
      <c r="R3109" s="9" t="s">
        <v>8357</v>
      </c>
      <c r="S3109" s="12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0</v>
      </c>
      <c r="P3110">
        <f t="shared" si="241"/>
        <v>13</v>
      </c>
      <c r="Q3110" s="10" t="s">
        <v>8317</v>
      </c>
      <c r="R3110" s="9" t="s">
        <v>8357</v>
      </c>
      <c r="S3110" s="12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6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25</v>
      </c>
      <c r="P3111">
        <f t="shared" si="241"/>
        <v>58.18</v>
      </c>
      <c r="Q3111" s="10" t="s">
        <v>8317</v>
      </c>
      <c r="R3111" s="9" t="s">
        <v>8357</v>
      </c>
      <c r="S3111" s="12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6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0</v>
      </c>
      <c r="P3112">
        <f t="shared" si="241"/>
        <v>10</v>
      </c>
      <c r="Q3112" s="10" t="s">
        <v>8317</v>
      </c>
      <c r="R3112" s="9" t="s">
        <v>8357</v>
      </c>
      <c r="S3112" s="12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27</v>
      </c>
      <c r="P3113">
        <f t="shared" si="241"/>
        <v>70.11</v>
      </c>
      <c r="Q3113" s="10" t="s">
        <v>8317</v>
      </c>
      <c r="R3113" s="9" t="s">
        <v>8357</v>
      </c>
      <c r="S3113" s="12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6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5</v>
      </c>
      <c r="P3114">
        <f t="shared" si="241"/>
        <v>57.89</v>
      </c>
      <c r="Q3114" s="10" t="s">
        <v>8317</v>
      </c>
      <c r="R3114" s="9" t="s">
        <v>8357</v>
      </c>
      <c r="S3114" s="12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6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</v>
      </c>
      <c r="P3115">
        <f t="shared" si="241"/>
        <v>125.27</v>
      </c>
      <c r="Q3115" s="10" t="s">
        <v>8317</v>
      </c>
      <c r="R3115" s="9" t="s">
        <v>8357</v>
      </c>
      <c r="S3115" s="12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6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>
        <f t="shared" si="241"/>
        <v>0</v>
      </c>
      <c r="Q3116" s="10" t="s">
        <v>8317</v>
      </c>
      <c r="R3116" s="9" t="s">
        <v>8357</v>
      </c>
      <c r="S3116" s="12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6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3</v>
      </c>
      <c r="P3117">
        <f t="shared" si="241"/>
        <v>300</v>
      </c>
      <c r="Q3117" s="10" t="s">
        <v>8317</v>
      </c>
      <c r="R3117" s="9" t="s">
        <v>8357</v>
      </c>
      <c r="S3117" s="12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6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56.999999999999993</v>
      </c>
      <c r="P3118">
        <f t="shared" si="241"/>
        <v>43</v>
      </c>
      <c r="Q3118" s="10" t="s">
        <v>8317</v>
      </c>
      <c r="R3118" s="9" t="s">
        <v>8357</v>
      </c>
      <c r="S3118" s="12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6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0</v>
      </c>
      <c r="P3119">
        <f t="shared" si="241"/>
        <v>1</v>
      </c>
      <c r="Q3119" s="10" t="s">
        <v>8317</v>
      </c>
      <c r="R3119" s="9" t="s">
        <v>8357</v>
      </c>
      <c r="S3119" s="12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0</v>
      </c>
      <c r="P3120">
        <f t="shared" si="241"/>
        <v>775</v>
      </c>
      <c r="Q3120" s="10" t="s">
        <v>8317</v>
      </c>
      <c r="R3120" s="9" t="s">
        <v>8357</v>
      </c>
      <c r="S3120" s="12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6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0</v>
      </c>
      <c r="P3121">
        <f t="shared" si="241"/>
        <v>5</v>
      </c>
      <c r="Q3121" s="10" t="s">
        <v>8317</v>
      </c>
      <c r="R3121" s="9" t="s">
        <v>8357</v>
      </c>
      <c r="S3121" s="12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3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0</v>
      </c>
      <c r="P3122">
        <f t="shared" si="241"/>
        <v>12.8</v>
      </c>
      <c r="Q3122" s="10" t="s">
        <v>8317</v>
      </c>
      <c r="R3122" s="9" t="s">
        <v>8357</v>
      </c>
      <c r="S3122" s="12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1</v>
      </c>
      <c r="P3123">
        <f t="shared" si="241"/>
        <v>10</v>
      </c>
      <c r="Q3123" s="10" t="s">
        <v>8317</v>
      </c>
      <c r="R3123" s="9" t="s">
        <v>8357</v>
      </c>
      <c r="S3123" s="12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57.999999999999993</v>
      </c>
      <c r="P3124">
        <f t="shared" si="241"/>
        <v>58</v>
      </c>
      <c r="Q3124" s="10" t="s">
        <v>8317</v>
      </c>
      <c r="R3124" s="9" t="s">
        <v>8357</v>
      </c>
      <c r="S3124" s="12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6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68</v>
      </c>
      <c r="P3125">
        <f t="shared" si="241"/>
        <v>244.8</v>
      </c>
      <c r="Q3125" s="10" t="s">
        <v>8317</v>
      </c>
      <c r="R3125" s="9" t="s">
        <v>8357</v>
      </c>
      <c r="S3125" s="12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0</v>
      </c>
      <c r="P3126">
        <f t="shared" si="241"/>
        <v>6.5</v>
      </c>
      <c r="Q3126" s="10" t="s">
        <v>8317</v>
      </c>
      <c r="R3126" s="9" t="s">
        <v>8357</v>
      </c>
      <c r="S3126" s="12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>
        <f t="shared" si="241"/>
        <v>0</v>
      </c>
      <c r="Q3127" s="10" t="s">
        <v>8317</v>
      </c>
      <c r="R3127" s="9" t="s">
        <v>8357</v>
      </c>
      <c r="S3127" s="12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6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</v>
      </c>
      <c r="P3128">
        <f t="shared" si="241"/>
        <v>61.18</v>
      </c>
      <c r="Q3128" s="10" t="s">
        <v>8317</v>
      </c>
      <c r="R3128" s="9" t="s">
        <v>8357</v>
      </c>
      <c r="S3128" s="12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6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>
        <f t="shared" si="241"/>
        <v>0</v>
      </c>
      <c r="Q3129" s="10" t="s">
        <v>8317</v>
      </c>
      <c r="R3129" s="9" t="s">
        <v>8357</v>
      </c>
      <c r="S3129" s="12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6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109.00000000000001</v>
      </c>
      <c r="P3130">
        <f t="shared" si="241"/>
        <v>139.24</v>
      </c>
      <c r="Q3130" s="10" t="s">
        <v>8317</v>
      </c>
      <c r="R3130" s="9" t="s">
        <v>8318</v>
      </c>
      <c r="S3130" s="12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6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1</v>
      </c>
      <c r="P3131">
        <f t="shared" si="241"/>
        <v>10</v>
      </c>
      <c r="Q3131" s="10" t="s">
        <v>8317</v>
      </c>
      <c r="R3131" s="9" t="s">
        <v>8318</v>
      </c>
      <c r="S3131" s="12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4</v>
      </c>
      <c r="P3132">
        <f t="shared" si="241"/>
        <v>93.75</v>
      </c>
      <c r="Q3132" s="10" t="s">
        <v>8317</v>
      </c>
      <c r="R3132" s="9" t="s">
        <v>8318</v>
      </c>
      <c r="S3132" s="12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16</v>
      </c>
      <c r="P3133">
        <f t="shared" si="241"/>
        <v>53.75</v>
      </c>
      <c r="Q3133" s="10" t="s">
        <v>8317</v>
      </c>
      <c r="R3133" s="9" t="s">
        <v>8318</v>
      </c>
      <c r="S3133" s="12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0</v>
      </c>
      <c r="P3134">
        <f t="shared" si="241"/>
        <v>10</v>
      </c>
      <c r="Q3134" s="10" t="s">
        <v>8317</v>
      </c>
      <c r="R3134" s="9" t="s">
        <v>8318</v>
      </c>
      <c r="S3134" s="12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6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108</v>
      </c>
      <c r="P3135">
        <f t="shared" si="241"/>
        <v>33.75</v>
      </c>
      <c r="Q3135" s="10" t="s">
        <v>8317</v>
      </c>
      <c r="R3135" s="9" t="s">
        <v>8318</v>
      </c>
      <c r="S3135" s="12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6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23</v>
      </c>
      <c r="P3136">
        <f t="shared" si="241"/>
        <v>18.75</v>
      </c>
      <c r="Q3136" s="10" t="s">
        <v>8317</v>
      </c>
      <c r="R3136" s="9" t="s">
        <v>8318</v>
      </c>
      <c r="S3136" s="12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6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21</v>
      </c>
      <c r="P3137">
        <f t="shared" si="241"/>
        <v>23.14</v>
      </c>
      <c r="Q3137" s="10" t="s">
        <v>8317</v>
      </c>
      <c r="R3137" s="9" t="s">
        <v>8318</v>
      </c>
      <c r="S3137" s="12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6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0"/>
        <v>128</v>
      </c>
      <c r="P3138">
        <f t="shared" si="241"/>
        <v>29.05</v>
      </c>
      <c r="Q3138" s="10" t="s">
        <v>8317</v>
      </c>
      <c r="R3138" s="9" t="s">
        <v>8318</v>
      </c>
      <c r="S3138" s="12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5">ROUND(E:E/D:D,2)*100</f>
        <v>3</v>
      </c>
      <c r="P3139">
        <f t="shared" ref="P3139:P3202" si="246">IF(L:L=0,0,ROUND(E:E/$L:$L,2))</f>
        <v>50</v>
      </c>
      <c r="Q3139" s="10" t="s">
        <v>8317</v>
      </c>
      <c r="R3139" s="9" t="s">
        <v>8318</v>
      </c>
      <c r="S3139" s="12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>
        <f t="shared" si="246"/>
        <v>0</v>
      </c>
      <c r="Q3140" s="10" t="s">
        <v>8317</v>
      </c>
      <c r="R3140" s="9" t="s">
        <v>8318</v>
      </c>
      <c r="S3140" s="12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6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</v>
      </c>
      <c r="P3141">
        <f t="shared" si="246"/>
        <v>450</v>
      </c>
      <c r="Q3141" s="10" t="s">
        <v>8317</v>
      </c>
      <c r="R3141" s="9" t="s">
        <v>8318</v>
      </c>
      <c r="S3141" s="12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6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1</v>
      </c>
      <c r="P3142">
        <f t="shared" si="246"/>
        <v>24</v>
      </c>
      <c r="Q3142" s="10" t="s">
        <v>8317</v>
      </c>
      <c r="R3142" s="9" t="s">
        <v>8318</v>
      </c>
      <c r="S3142" s="12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52</v>
      </c>
      <c r="P3143">
        <f t="shared" si="246"/>
        <v>32.25</v>
      </c>
      <c r="Q3143" s="10" t="s">
        <v>8317</v>
      </c>
      <c r="R3143" s="9" t="s">
        <v>8318</v>
      </c>
      <c r="S3143" s="12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6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2</v>
      </c>
      <c r="P3144">
        <f t="shared" si="246"/>
        <v>15</v>
      </c>
      <c r="Q3144" s="10" t="s">
        <v>8317</v>
      </c>
      <c r="R3144" s="9" t="s">
        <v>8318</v>
      </c>
      <c r="S3144" s="12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>
        <f t="shared" si="246"/>
        <v>0</v>
      </c>
      <c r="Q3145" s="10" t="s">
        <v>8317</v>
      </c>
      <c r="R3145" s="9" t="s">
        <v>8318</v>
      </c>
      <c r="S3145" s="12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46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75</v>
      </c>
      <c r="P3146">
        <f t="shared" si="246"/>
        <v>251.33</v>
      </c>
      <c r="Q3146" s="10" t="s">
        <v>8317</v>
      </c>
      <c r="R3146" s="9" t="s">
        <v>8318</v>
      </c>
      <c r="S3146" s="12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>
        <f t="shared" si="246"/>
        <v>0</v>
      </c>
      <c r="Q3147" s="10" t="s">
        <v>8317</v>
      </c>
      <c r="R3147" s="9" t="s">
        <v>8318</v>
      </c>
      <c r="S3147" s="12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11</v>
      </c>
      <c r="P3148">
        <f t="shared" si="246"/>
        <v>437.5</v>
      </c>
      <c r="Q3148" s="10" t="s">
        <v>8317</v>
      </c>
      <c r="R3148" s="9" t="s">
        <v>8318</v>
      </c>
      <c r="S3148" s="12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6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118</v>
      </c>
      <c r="P3149">
        <f t="shared" si="246"/>
        <v>110.35</v>
      </c>
      <c r="Q3149" s="10" t="s">
        <v>8317</v>
      </c>
      <c r="R3149" s="9" t="s">
        <v>8318</v>
      </c>
      <c r="S3149" s="12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131</v>
      </c>
      <c r="P3150">
        <f t="shared" si="246"/>
        <v>41.42</v>
      </c>
      <c r="Q3150" s="10" t="s">
        <v>8317</v>
      </c>
      <c r="R3150" s="9" t="s">
        <v>8318</v>
      </c>
      <c r="S3150" s="12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6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104</v>
      </c>
      <c r="P3151">
        <f t="shared" si="246"/>
        <v>52</v>
      </c>
      <c r="Q3151" s="10" t="s">
        <v>8317</v>
      </c>
      <c r="R3151" s="9" t="s">
        <v>8318</v>
      </c>
      <c r="S3151" s="12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101</v>
      </c>
      <c r="P3152">
        <f t="shared" si="246"/>
        <v>33.99</v>
      </c>
      <c r="Q3152" s="10" t="s">
        <v>8317</v>
      </c>
      <c r="R3152" s="9" t="s">
        <v>8318</v>
      </c>
      <c r="S3152" s="12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100</v>
      </c>
      <c r="P3153">
        <f t="shared" si="246"/>
        <v>103.35</v>
      </c>
      <c r="Q3153" s="10" t="s">
        <v>8317</v>
      </c>
      <c r="R3153" s="9" t="s">
        <v>8318</v>
      </c>
      <c r="S3153" s="12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6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106</v>
      </c>
      <c r="P3154">
        <f t="shared" si="246"/>
        <v>34.79</v>
      </c>
      <c r="Q3154" s="10" t="s">
        <v>8317</v>
      </c>
      <c r="R3154" s="9" t="s">
        <v>8318</v>
      </c>
      <c r="S3154" s="12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6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336</v>
      </c>
      <c r="P3155">
        <f t="shared" si="246"/>
        <v>41.77</v>
      </c>
      <c r="Q3155" s="10" t="s">
        <v>8317</v>
      </c>
      <c r="R3155" s="9" t="s">
        <v>8318</v>
      </c>
      <c r="S3155" s="12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6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112.99999999999999</v>
      </c>
      <c r="P3156">
        <f t="shared" si="246"/>
        <v>64.27</v>
      </c>
      <c r="Q3156" s="10" t="s">
        <v>8317</v>
      </c>
      <c r="R3156" s="9" t="s">
        <v>8318</v>
      </c>
      <c r="S3156" s="12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6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189</v>
      </c>
      <c r="P3157">
        <f t="shared" si="246"/>
        <v>31.21</v>
      </c>
      <c r="Q3157" s="10" t="s">
        <v>8317</v>
      </c>
      <c r="R3157" s="9" t="s">
        <v>8318</v>
      </c>
      <c r="S3157" s="12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6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102</v>
      </c>
      <c r="P3158">
        <f t="shared" si="246"/>
        <v>62.92</v>
      </c>
      <c r="Q3158" s="10" t="s">
        <v>8317</v>
      </c>
      <c r="R3158" s="9" t="s">
        <v>8318</v>
      </c>
      <c r="S3158" s="12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101</v>
      </c>
      <c r="P3159">
        <f t="shared" si="246"/>
        <v>98.54</v>
      </c>
      <c r="Q3159" s="10" t="s">
        <v>8317</v>
      </c>
      <c r="R3159" s="9" t="s">
        <v>8318</v>
      </c>
      <c r="S3159" s="12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113.99999999999999</v>
      </c>
      <c r="P3160">
        <f t="shared" si="246"/>
        <v>82.61</v>
      </c>
      <c r="Q3160" s="10" t="s">
        <v>8317</v>
      </c>
      <c r="R3160" s="9" t="s">
        <v>8318</v>
      </c>
      <c r="S3160" s="12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133</v>
      </c>
      <c r="P3161">
        <f t="shared" si="246"/>
        <v>38.5</v>
      </c>
      <c r="Q3161" s="10" t="s">
        <v>8317</v>
      </c>
      <c r="R3161" s="9" t="s">
        <v>8318</v>
      </c>
      <c r="S3161" s="12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6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102</v>
      </c>
      <c r="P3162">
        <f t="shared" si="246"/>
        <v>80.16</v>
      </c>
      <c r="Q3162" s="10" t="s">
        <v>8317</v>
      </c>
      <c r="R3162" s="9" t="s">
        <v>8318</v>
      </c>
      <c r="S3162" s="12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6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105</v>
      </c>
      <c r="P3163">
        <f t="shared" si="246"/>
        <v>28.41</v>
      </c>
      <c r="Q3163" s="10" t="s">
        <v>8317</v>
      </c>
      <c r="R3163" s="9" t="s">
        <v>8318</v>
      </c>
      <c r="S3163" s="12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6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127</v>
      </c>
      <c r="P3164">
        <f t="shared" si="246"/>
        <v>80.73</v>
      </c>
      <c r="Q3164" s="10" t="s">
        <v>8317</v>
      </c>
      <c r="R3164" s="9" t="s">
        <v>8318</v>
      </c>
      <c r="S3164" s="12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6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111.00000000000001</v>
      </c>
      <c r="P3165">
        <f t="shared" si="246"/>
        <v>200.69</v>
      </c>
      <c r="Q3165" s="10" t="s">
        <v>8317</v>
      </c>
      <c r="R3165" s="9" t="s">
        <v>8318</v>
      </c>
      <c r="S3165" s="12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6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107</v>
      </c>
      <c r="P3166">
        <f t="shared" si="246"/>
        <v>37.590000000000003</v>
      </c>
      <c r="Q3166" s="10" t="s">
        <v>8317</v>
      </c>
      <c r="R3166" s="9" t="s">
        <v>8318</v>
      </c>
      <c r="S3166" s="12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6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163</v>
      </c>
      <c r="P3167">
        <f t="shared" si="246"/>
        <v>58.1</v>
      </c>
      <c r="Q3167" s="10" t="s">
        <v>8317</v>
      </c>
      <c r="R3167" s="9" t="s">
        <v>8318</v>
      </c>
      <c r="S3167" s="12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6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160</v>
      </c>
      <c r="P3168">
        <f t="shared" si="246"/>
        <v>60.3</v>
      </c>
      <c r="Q3168" s="10" t="s">
        <v>8317</v>
      </c>
      <c r="R3168" s="9" t="s">
        <v>8318</v>
      </c>
      <c r="S3168" s="12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115.99999999999999</v>
      </c>
      <c r="P3169">
        <f t="shared" si="246"/>
        <v>63.36</v>
      </c>
      <c r="Q3169" s="10" t="s">
        <v>8317</v>
      </c>
      <c r="R3169" s="9" t="s">
        <v>8318</v>
      </c>
      <c r="S3169" s="12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6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124</v>
      </c>
      <c r="P3170">
        <f t="shared" si="246"/>
        <v>50.9</v>
      </c>
      <c r="Q3170" s="10" t="s">
        <v>8317</v>
      </c>
      <c r="R3170" s="9" t="s">
        <v>8318</v>
      </c>
      <c r="S3170" s="12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103</v>
      </c>
      <c r="P3171">
        <f t="shared" si="246"/>
        <v>100.5</v>
      </c>
      <c r="Q3171" s="10" t="s">
        <v>8317</v>
      </c>
      <c r="R3171" s="9" t="s">
        <v>8318</v>
      </c>
      <c r="S3171" s="12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112.00000000000001</v>
      </c>
      <c r="P3172">
        <f t="shared" si="246"/>
        <v>31.62</v>
      </c>
      <c r="Q3172" s="10" t="s">
        <v>8317</v>
      </c>
      <c r="R3172" s="9" t="s">
        <v>8318</v>
      </c>
      <c r="S3172" s="12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6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109.00000000000001</v>
      </c>
      <c r="P3173">
        <f t="shared" si="246"/>
        <v>65.099999999999994</v>
      </c>
      <c r="Q3173" s="10" t="s">
        <v>8317</v>
      </c>
      <c r="R3173" s="9" t="s">
        <v>8318</v>
      </c>
      <c r="S3173" s="12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6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114.99999999999999</v>
      </c>
      <c r="P3174">
        <f t="shared" si="246"/>
        <v>79.31</v>
      </c>
      <c r="Q3174" s="10" t="s">
        <v>8317</v>
      </c>
      <c r="R3174" s="9" t="s">
        <v>8318</v>
      </c>
      <c r="S3174" s="12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6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103</v>
      </c>
      <c r="P3175">
        <f t="shared" si="246"/>
        <v>139.19</v>
      </c>
      <c r="Q3175" s="10" t="s">
        <v>8317</v>
      </c>
      <c r="R3175" s="9" t="s">
        <v>8318</v>
      </c>
      <c r="S3175" s="12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6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101</v>
      </c>
      <c r="P3176">
        <f t="shared" si="246"/>
        <v>131.91</v>
      </c>
      <c r="Q3176" s="10" t="s">
        <v>8317</v>
      </c>
      <c r="R3176" s="9" t="s">
        <v>8318</v>
      </c>
      <c r="S3176" s="12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6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110.00000000000001</v>
      </c>
      <c r="P3177">
        <f t="shared" si="246"/>
        <v>91.3</v>
      </c>
      <c r="Q3177" s="10" t="s">
        <v>8317</v>
      </c>
      <c r="R3177" s="9" t="s">
        <v>8318</v>
      </c>
      <c r="S3177" s="12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6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114.99999999999999</v>
      </c>
      <c r="P3178">
        <f t="shared" si="246"/>
        <v>39.67</v>
      </c>
      <c r="Q3178" s="10" t="s">
        <v>8317</v>
      </c>
      <c r="R3178" s="9" t="s">
        <v>8318</v>
      </c>
      <c r="S3178" s="12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6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117</v>
      </c>
      <c r="P3179">
        <f t="shared" si="246"/>
        <v>57.55</v>
      </c>
      <c r="Q3179" s="10" t="s">
        <v>8317</v>
      </c>
      <c r="R3179" s="9" t="s">
        <v>8318</v>
      </c>
      <c r="S3179" s="12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6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172</v>
      </c>
      <c r="P3180">
        <f t="shared" si="246"/>
        <v>33.03</v>
      </c>
      <c r="Q3180" s="10" t="s">
        <v>8317</v>
      </c>
      <c r="R3180" s="9" t="s">
        <v>8318</v>
      </c>
      <c r="S3180" s="12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113.99999999999999</v>
      </c>
      <c r="P3181">
        <f t="shared" si="246"/>
        <v>77.34</v>
      </c>
      <c r="Q3181" s="10" t="s">
        <v>8317</v>
      </c>
      <c r="R3181" s="9" t="s">
        <v>8318</v>
      </c>
      <c r="S3181" s="12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6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120</v>
      </c>
      <c r="P3182">
        <f t="shared" si="246"/>
        <v>31.93</v>
      </c>
      <c r="Q3182" s="10" t="s">
        <v>8317</v>
      </c>
      <c r="R3182" s="9" t="s">
        <v>8318</v>
      </c>
      <c r="S3182" s="12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6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109.00000000000001</v>
      </c>
      <c r="P3183">
        <f t="shared" si="246"/>
        <v>36.33</v>
      </c>
      <c r="Q3183" s="10" t="s">
        <v>8317</v>
      </c>
      <c r="R3183" s="9" t="s">
        <v>8318</v>
      </c>
      <c r="S3183" s="12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101</v>
      </c>
      <c r="P3184">
        <f t="shared" si="246"/>
        <v>46.77</v>
      </c>
      <c r="Q3184" s="10" t="s">
        <v>8317</v>
      </c>
      <c r="R3184" s="9" t="s">
        <v>8318</v>
      </c>
      <c r="S3184" s="12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6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109.00000000000001</v>
      </c>
      <c r="P3185">
        <f t="shared" si="246"/>
        <v>40.07</v>
      </c>
      <c r="Q3185" s="10" t="s">
        <v>8317</v>
      </c>
      <c r="R3185" s="9" t="s">
        <v>8318</v>
      </c>
      <c r="S3185" s="12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6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107</v>
      </c>
      <c r="P3186">
        <f t="shared" si="246"/>
        <v>100.22</v>
      </c>
      <c r="Q3186" s="10" t="s">
        <v>8317</v>
      </c>
      <c r="R3186" s="9" t="s">
        <v>8318</v>
      </c>
      <c r="S3186" s="12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6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100</v>
      </c>
      <c r="P3187">
        <f t="shared" si="246"/>
        <v>41.67</v>
      </c>
      <c r="Q3187" s="10" t="s">
        <v>8317</v>
      </c>
      <c r="R3187" s="9" t="s">
        <v>8318</v>
      </c>
      <c r="S3187" s="12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6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102</v>
      </c>
      <c r="P3188">
        <f t="shared" si="246"/>
        <v>46.71</v>
      </c>
      <c r="Q3188" s="10" t="s">
        <v>8317</v>
      </c>
      <c r="R3188" s="9" t="s">
        <v>8318</v>
      </c>
      <c r="S3188" s="12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6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115.99999999999999</v>
      </c>
      <c r="P3189">
        <f t="shared" si="246"/>
        <v>71.489999999999995</v>
      </c>
      <c r="Q3189" s="10" t="s">
        <v>8317</v>
      </c>
      <c r="R3189" s="9" t="s">
        <v>8318</v>
      </c>
      <c r="S3189" s="12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6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65</v>
      </c>
      <c r="P3190">
        <f t="shared" si="246"/>
        <v>14.44</v>
      </c>
      <c r="Q3190" s="10" t="s">
        <v>8317</v>
      </c>
      <c r="R3190" s="9" t="s">
        <v>8359</v>
      </c>
      <c r="S3190" s="12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6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12</v>
      </c>
      <c r="P3191">
        <f t="shared" si="246"/>
        <v>356.84</v>
      </c>
      <c r="Q3191" s="10" t="s">
        <v>8317</v>
      </c>
      <c r="R3191" s="9" t="s">
        <v>8359</v>
      </c>
      <c r="S3191" s="12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3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>
        <f t="shared" si="246"/>
        <v>0</v>
      </c>
      <c r="Q3192" s="10" t="s">
        <v>8317</v>
      </c>
      <c r="R3192" s="9" t="s">
        <v>8359</v>
      </c>
      <c r="S3192" s="12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6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</v>
      </c>
      <c r="P3193">
        <f t="shared" si="246"/>
        <v>37.75</v>
      </c>
      <c r="Q3193" s="10" t="s">
        <v>8317</v>
      </c>
      <c r="R3193" s="9" t="s">
        <v>8359</v>
      </c>
      <c r="S3193" s="12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6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</v>
      </c>
      <c r="P3194">
        <f t="shared" si="246"/>
        <v>12.75</v>
      </c>
      <c r="Q3194" s="10" t="s">
        <v>8317</v>
      </c>
      <c r="R3194" s="9" t="s">
        <v>8359</v>
      </c>
      <c r="S3194" s="12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6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12</v>
      </c>
      <c r="P3195">
        <f t="shared" si="246"/>
        <v>24.46</v>
      </c>
      <c r="Q3195" s="10" t="s">
        <v>8317</v>
      </c>
      <c r="R3195" s="9" t="s">
        <v>8359</v>
      </c>
      <c r="S3195" s="12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6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>
        <f t="shared" si="246"/>
        <v>0</v>
      </c>
      <c r="Q3196" s="10" t="s">
        <v>8317</v>
      </c>
      <c r="R3196" s="9" t="s">
        <v>8359</v>
      </c>
      <c r="S3196" s="12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6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59</v>
      </c>
      <c r="P3197">
        <f t="shared" si="246"/>
        <v>53.08</v>
      </c>
      <c r="Q3197" s="10" t="s">
        <v>8317</v>
      </c>
      <c r="R3197" s="9" t="s">
        <v>8359</v>
      </c>
      <c r="S3197" s="12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6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0</v>
      </c>
      <c r="P3198">
        <f t="shared" si="246"/>
        <v>300</v>
      </c>
      <c r="Q3198" s="10" t="s">
        <v>8317</v>
      </c>
      <c r="R3198" s="9" t="s">
        <v>8359</v>
      </c>
      <c r="S3198" s="12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11</v>
      </c>
      <c r="P3199">
        <f t="shared" si="246"/>
        <v>286.25</v>
      </c>
      <c r="Q3199" s="10" t="s">
        <v>8317</v>
      </c>
      <c r="R3199" s="9" t="s">
        <v>8359</v>
      </c>
      <c r="S3199" s="12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6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0</v>
      </c>
      <c r="P3200">
        <f t="shared" si="246"/>
        <v>36.67</v>
      </c>
      <c r="Q3200" s="10" t="s">
        <v>8317</v>
      </c>
      <c r="R3200" s="9" t="s">
        <v>8359</v>
      </c>
      <c r="S3200" s="12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6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52</v>
      </c>
      <c r="P3201">
        <f t="shared" si="246"/>
        <v>49.21</v>
      </c>
      <c r="Q3201" s="10" t="s">
        <v>8317</v>
      </c>
      <c r="R3201" s="9" t="s">
        <v>8359</v>
      </c>
      <c r="S3201" s="12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6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5"/>
        <v>0</v>
      </c>
      <c r="P3202">
        <f t="shared" si="246"/>
        <v>1</v>
      </c>
      <c r="Q3202" s="10" t="s">
        <v>8317</v>
      </c>
      <c r="R3202" s="9" t="s">
        <v>8359</v>
      </c>
      <c r="S3202" s="12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6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0">ROUND(E:E/D:D,2)*100</f>
        <v>1</v>
      </c>
      <c r="P3203">
        <f t="shared" ref="P3203:P3266" si="251">IF(L:L=0,0,ROUND(E:E/$L:$L,2))</f>
        <v>12.5</v>
      </c>
      <c r="Q3203" s="10" t="s">
        <v>8317</v>
      </c>
      <c r="R3203" s="9" t="s">
        <v>8359</v>
      </c>
      <c r="S3203" s="12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6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55.000000000000007</v>
      </c>
      <c r="P3204">
        <f t="shared" si="251"/>
        <v>109.04</v>
      </c>
      <c r="Q3204" s="10" t="s">
        <v>8317</v>
      </c>
      <c r="R3204" s="9" t="s">
        <v>8359</v>
      </c>
      <c r="S3204" s="12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25</v>
      </c>
      <c r="P3205">
        <f t="shared" si="251"/>
        <v>41.67</v>
      </c>
      <c r="Q3205" s="10" t="s">
        <v>8317</v>
      </c>
      <c r="R3205" s="9" t="s">
        <v>8359</v>
      </c>
      <c r="S3205" s="12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6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>
        <f t="shared" si="251"/>
        <v>0</v>
      </c>
      <c r="Q3206" s="10" t="s">
        <v>8317</v>
      </c>
      <c r="R3206" s="9" t="s">
        <v>8359</v>
      </c>
      <c r="S3206" s="12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6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</v>
      </c>
      <c r="P3207">
        <f t="shared" si="251"/>
        <v>22.75</v>
      </c>
      <c r="Q3207" s="10" t="s">
        <v>8317</v>
      </c>
      <c r="R3207" s="9" t="s">
        <v>8359</v>
      </c>
      <c r="S3207" s="12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6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>
        <f t="shared" si="251"/>
        <v>0</v>
      </c>
      <c r="Q3208" s="10" t="s">
        <v>8317</v>
      </c>
      <c r="R3208" s="9" t="s">
        <v>8359</v>
      </c>
      <c r="S3208" s="12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6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46</v>
      </c>
      <c r="P3209">
        <f t="shared" si="251"/>
        <v>70.83</v>
      </c>
      <c r="Q3209" s="10" t="s">
        <v>8317</v>
      </c>
      <c r="R3209" s="9" t="s">
        <v>8359</v>
      </c>
      <c r="S3209" s="12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6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104</v>
      </c>
      <c r="P3210">
        <f t="shared" si="251"/>
        <v>63.11</v>
      </c>
      <c r="Q3210" s="10" t="s">
        <v>8317</v>
      </c>
      <c r="R3210" s="9" t="s">
        <v>8318</v>
      </c>
      <c r="S3210" s="12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6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119</v>
      </c>
      <c r="P3211">
        <f t="shared" si="251"/>
        <v>50.16</v>
      </c>
      <c r="Q3211" s="10" t="s">
        <v>8317</v>
      </c>
      <c r="R3211" s="9" t="s">
        <v>8318</v>
      </c>
      <c r="S3211" s="12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6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126</v>
      </c>
      <c r="P3212">
        <f t="shared" si="251"/>
        <v>62.88</v>
      </c>
      <c r="Q3212" s="10" t="s">
        <v>8317</v>
      </c>
      <c r="R3212" s="9" t="s">
        <v>8318</v>
      </c>
      <c r="S3212" s="12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6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120</v>
      </c>
      <c r="P3213">
        <f t="shared" si="251"/>
        <v>85.53</v>
      </c>
      <c r="Q3213" s="10" t="s">
        <v>8317</v>
      </c>
      <c r="R3213" s="9" t="s">
        <v>8318</v>
      </c>
      <c r="S3213" s="12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126</v>
      </c>
      <c r="P3214">
        <f t="shared" si="251"/>
        <v>53.72</v>
      </c>
      <c r="Q3214" s="10" t="s">
        <v>8317</v>
      </c>
      <c r="R3214" s="9" t="s">
        <v>8318</v>
      </c>
      <c r="S3214" s="12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6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100</v>
      </c>
      <c r="P3215">
        <f t="shared" si="251"/>
        <v>127.81</v>
      </c>
      <c r="Q3215" s="10" t="s">
        <v>8317</v>
      </c>
      <c r="R3215" s="9" t="s">
        <v>8318</v>
      </c>
      <c r="S3215" s="12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6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102</v>
      </c>
      <c r="P3216">
        <f t="shared" si="251"/>
        <v>106.57</v>
      </c>
      <c r="Q3216" s="10" t="s">
        <v>8317</v>
      </c>
      <c r="R3216" s="9" t="s">
        <v>8318</v>
      </c>
      <c r="S3216" s="12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100</v>
      </c>
      <c r="P3217">
        <f t="shared" si="251"/>
        <v>262.11</v>
      </c>
      <c r="Q3217" s="10" t="s">
        <v>8317</v>
      </c>
      <c r="R3217" s="9" t="s">
        <v>8318</v>
      </c>
      <c r="S3217" s="12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6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100</v>
      </c>
      <c r="P3218">
        <f t="shared" si="251"/>
        <v>57.17</v>
      </c>
      <c r="Q3218" s="10" t="s">
        <v>8317</v>
      </c>
      <c r="R3218" s="9" t="s">
        <v>8318</v>
      </c>
      <c r="S3218" s="12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115.99999999999999</v>
      </c>
      <c r="P3219">
        <f t="shared" si="251"/>
        <v>50.2</v>
      </c>
      <c r="Q3219" s="10" t="s">
        <v>8317</v>
      </c>
      <c r="R3219" s="9" t="s">
        <v>8318</v>
      </c>
      <c r="S3219" s="12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6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102</v>
      </c>
      <c r="P3220">
        <f t="shared" si="251"/>
        <v>66.59</v>
      </c>
      <c r="Q3220" s="10" t="s">
        <v>8317</v>
      </c>
      <c r="R3220" s="9" t="s">
        <v>8318</v>
      </c>
      <c r="S3220" s="12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100</v>
      </c>
      <c r="P3221">
        <f t="shared" si="251"/>
        <v>168.25</v>
      </c>
      <c r="Q3221" s="10" t="s">
        <v>8317</v>
      </c>
      <c r="R3221" s="9" t="s">
        <v>8318</v>
      </c>
      <c r="S3221" s="12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101</v>
      </c>
      <c r="P3222">
        <f t="shared" si="251"/>
        <v>256.37</v>
      </c>
      <c r="Q3222" s="10" t="s">
        <v>8317</v>
      </c>
      <c r="R3222" s="9" t="s">
        <v>8318</v>
      </c>
      <c r="S3222" s="12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6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103</v>
      </c>
      <c r="P3223">
        <f t="shared" si="251"/>
        <v>36.61</v>
      </c>
      <c r="Q3223" s="10" t="s">
        <v>8317</v>
      </c>
      <c r="R3223" s="9" t="s">
        <v>8318</v>
      </c>
      <c r="S3223" s="12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125</v>
      </c>
      <c r="P3224">
        <f t="shared" si="251"/>
        <v>37.14</v>
      </c>
      <c r="Q3224" s="10" t="s">
        <v>8317</v>
      </c>
      <c r="R3224" s="9" t="s">
        <v>8318</v>
      </c>
      <c r="S3224" s="12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110.00000000000001</v>
      </c>
      <c r="P3225">
        <f t="shared" si="251"/>
        <v>45.88</v>
      </c>
      <c r="Q3225" s="10" t="s">
        <v>8317</v>
      </c>
      <c r="R3225" s="9" t="s">
        <v>8318</v>
      </c>
      <c r="S3225" s="12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6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102</v>
      </c>
      <c r="P3226">
        <f t="shared" si="251"/>
        <v>141.71</v>
      </c>
      <c r="Q3226" s="10" t="s">
        <v>8317</v>
      </c>
      <c r="R3226" s="9" t="s">
        <v>8318</v>
      </c>
      <c r="S3226" s="12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6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102</v>
      </c>
      <c r="P3227">
        <f t="shared" si="251"/>
        <v>52.49</v>
      </c>
      <c r="Q3227" s="10" t="s">
        <v>8317</v>
      </c>
      <c r="R3227" s="9" t="s">
        <v>8318</v>
      </c>
      <c r="S3227" s="12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6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104</v>
      </c>
      <c r="P3228">
        <f t="shared" si="251"/>
        <v>59.52</v>
      </c>
      <c r="Q3228" s="10" t="s">
        <v>8317</v>
      </c>
      <c r="R3228" s="9" t="s">
        <v>8318</v>
      </c>
      <c r="S3228" s="12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6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125</v>
      </c>
      <c r="P3229">
        <f t="shared" si="251"/>
        <v>50</v>
      </c>
      <c r="Q3229" s="10" t="s">
        <v>8317</v>
      </c>
      <c r="R3229" s="9" t="s">
        <v>8318</v>
      </c>
      <c r="S3229" s="12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102</v>
      </c>
      <c r="P3230">
        <f t="shared" si="251"/>
        <v>193.62</v>
      </c>
      <c r="Q3230" s="10" t="s">
        <v>8317</v>
      </c>
      <c r="R3230" s="9" t="s">
        <v>8318</v>
      </c>
      <c r="S3230" s="12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6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108</v>
      </c>
      <c r="P3231">
        <f t="shared" si="251"/>
        <v>106.8</v>
      </c>
      <c r="Q3231" s="10" t="s">
        <v>8317</v>
      </c>
      <c r="R3231" s="9" t="s">
        <v>8318</v>
      </c>
      <c r="S3231" s="12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6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110.00000000000001</v>
      </c>
      <c r="P3232">
        <f t="shared" si="251"/>
        <v>77.22</v>
      </c>
      <c r="Q3232" s="10" t="s">
        <v>8317</v>
      </c>
      <c r="R3232" s="9" t="s">
        <v>8318</v>
      </c>
      <c r="S3232" s="12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6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161</v>
      </c>
      <c r="P3233">
        <f t="shared" si="251"/>
        <v>57.5</v>
      </c>
      <c r="Q3233" s="10" t="s">
        <v>8317</v>
      </c>
      <c r="R3233" s="9" t="s">
        <v>8318</v>
      </c>
      <c r="S3233" s="12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6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131</v>
      </c>
      <c r="P3234">
        <f t="shared" si="251"/>
        <v>50.46</v>
      </c>
      <c r="Q3234" s="10" t="s">
        <v>8317</v>
      </c>
      <c r="R3234" s="9" t="s">
        <v>8318</v>
      </c>
      <c r="S3234" s="12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6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119</v>
      </c>
      <c r="P3235">
        <f t="shared" si="251"/>
        <v>97.38</v>
      </c>
      <c r="Q3235" s="10" t="s">
        <v>8317</v>
      </c>
      <c r="R3235" s="9" t="s">
        <v>8318</v>
      </c>
      <c r="S3235" s="12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6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100</v>
      </c>
      <c r="P3236">
        <f t="shared" si="251"/>
        <v>34.92</v>
      </c>
      <c r="Q3236" s="10" t="s">
        <v>8317</v>
      </c>
      <c r="R3236" s="9" t="s">
        <v>8318</v>
      </c>
      <c r="S3236" s="12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6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103</v>
      </c>
      <c r="P3237">
        <f t="shared" si="251"/>
        <v>85.53</v>
      </c>
      <c r="Q3237" s="10" t="s">
        <v>8317</v>
      </c>
      <c r="R3237" s="9" t="s">
        <v>8318</v>
      </c>
      <c r="S3237" s="12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6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101</v>
      </c>
      <c r="P3238">
        <f t="shared" si="251"/>
        <v>182.91</v>
      </c>
      <c r="Q3238" s="10" t="s">
        <v>8317</v>
      </c>
      <c r="R3238" s="9" t="s">
        <v>8318</v>
      </c>
      <c r="S3238" s="12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101</v>
      </c>
      <c r="P3239">
        <f t="shared" si="251"/>
        <v>131.13999999999999</v>
      </c>
      <c r="Q3239" s="10" t="s">
        <v>8317</v>
      </c>
      <c r="R3239" s="9" t="s">
        <v>8318</v>
      </c>
      <c r="S3239" s="12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6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112.00000000000001</v>
      </c>
      <c r="P3240">
        <f t="shared" si="251"/>
        <v>39.81</v>
      </c>
      <c r="Q3240" s="10" t="s">
        <v>8317</v>
      </c>
      <c r="R3240" s="9" t="s">
        <v>8318</v>
      </c>
      <c r="S3240" s="12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6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106</v>
      </c>
      <c r="P3241">
        <f t="shared" si="251"/>
        <v>59.7</v>
      </c>
      <c r="Q3241" s="10" t="s">
        <v>8317</v>
      </c>
      <c r="R3241" s="9" t="s">
        <v>8318</v>
      </c>
      <c r="S3241" s="12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6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101</v>
      </c>
      <c r="P3242">
        <f t="shared" si="251"/>
        <v>88.74</v>
      </c>
      <c r="Q3242" s="10" t="s">
        <v>8317</v>
      </c>
      <c r="R3242" s="9" t="s">
        <v>8318</v>
      </c>
      <c r="S3242" s="12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114.99999999999999</v>
      </c>
      <c r="P3243">
        <f t="shared" si="251"/>
        <v>58.69</v>
      </c>
      <c r="Q3243" s="10" t="s">
        <v>8317</v>
      </c>
      <c r="R3243" s="9" t="s">
        <v>8318</v>
      </c>
      <c r="S3243" s="12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127</v>
      </c>
      <c r="P3244">
        <f t="shared" si="251"/>
        <v>69.569999999999993</v>
      </c>
      <c r="Q3244" s="10" t="s">
        <v>8317</v>
      </c>
      <c r="R3244" s="9" t="s">
        <v>8318</v>
      </c>
      <c r="S3244" s="12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6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103</v>
      </c>
      <c r="P3245">
        <f t="shared" si="251"/>
        <v>115.87</v>
      </c>
      <c r="Q3245" s="10" t="s">
        <v>8317</v>
      </c>
      <c r="R3245" s="9" t="s">
        <v>8318</v>
      </c>
      <c r="S3245" s="12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6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103</v>
      </c>
      <c r="P3246">
        <f t="shared" si="251"/>
        <v>23.87</v>
      </c>
      <c r="Q3246" s="10" t="s">
        <v>8317</v>
      </c>
      <c r="R3246" s="9" t="s">
        <v>8318</v>
      </c>
      <c r="S3246" s="12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6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104</v>
      </c>
      <c r="P3247">
        <f t="shared" si="251"/>
        <v>81.13</v>
      </c>
      <c r="Q3247" s="10" t="s">
        <v>8317</v>
      </c>
      <c r="R3247" s="9" t="s">
        <v>8318</v>
      </c>
      <c r="S3247" s="12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6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111.00000000000001</v>
      </c>
      <c r="P3248">
        <f t="shared" si="251"/>
        <v>57.63</v>
      </c>
      <c r="Q3248" s="10" t="s">
        <v>8317</v>
      </c>
      <c r="R3248" s="9" t="s">
        <v>8318</v>
      </c>
      <c r="S3248" s="12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6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106</v>
      </c>
      <c r="P3249">
        <f t="shared" si="251"/>
        <v>46.43</v>
      </c>
      <c r="Q3249" s="10" t="s">
        <v>8317</v>
      </c>
      <c r="R3249" s="9" t="s">
        <v>8318</v>
      </c>
      <c r="S3249" s="12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101</v>
      </c>
      <c r="P3250">
        <f t="shared" si="251"/>
        <v>60.48</v>
      </c>
      <c r="Q3250" s="10" t="s">
        <v>8317</v>
      </c>
      <c r="R3250" s="9" t="s">
        <v>8318</v>
      </c>
      <c r="S3250" s="12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6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105</v>
      </c>
      <c r="P3251">
        <f t="shared" si="251"/>
        <v>65.58</v>
      </c>
      <c r="Q3251" s="10" t="s">
        <v>8317</v>
      </c>
      <c r="R3251" s="9" t="s">
        <v>8318</v>
      </c>
      <c r="S3251" s="12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6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102</v>
      </c>
      <c r="P3252">
        <f t="shared" si="251"/>
        <v>119.19</v>
      </c>
      <c r="Q3252" s="10" t="s">
        <v>8317</v>
      </c>
      <c r="R3252" s="9" t="s">
        <v>8318</v>
      </c>
      <c r="S3252" s="12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6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111.00000000000001</v>
      </c>
      <c r="P3253">
        <f t="shared" si="251"/>
        <v>83.05</v>
      </c>
      <c r="Q3253" s="10" t="s">
        <v>8317</v>
      </c>
      <c r="R3253" s="9" t="s">
        <v>8318</v>
      </c>
      <c r="S3253" s="12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128</v>
      </c>
      <c r="P3254">
        <f t="shared" si="251"/>
        <v>57.52</v>
      </c>
      <c r="Q3254" s="10" t="s">
        <v>8317</v>
      </c>
      <c r="R3254" s="9" t="s">
        <v>8318</v>
      </c>
      <c r="S3254" s="12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6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102</v>
      </c>
      <c r="P3255">
        <f t="shared" si="251"/>
        <v>177.09</v>
      </c>
      <c r="Q3255" s="10" t="s">
        <v>8317</v>
      </c>
      <c r="R3255" s="9" t="s">
        <v>8318</v>
      </c>
      <c r="S3255" s="12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6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101</v>
      </c>
      <c r="P3256">
        <f t="shared" si="251"/>
        <v>70.77</v>
      </c>
      <c r="Q3256" s="10" t="s">
        <v>8317</v>
      </c>
      <c r="R3256" s="9" t="s">
        <v>8318</v>
      </c>
      <c r="S3256" s="12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6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175</v>
      </c>
      <c r="P3257">
        <f t="shared" si="251"/>
        <v>29.17</v>
      </c>
      <c r="Q3257" s="10" t="s">
        <v>8317</v>
      </c>
      <c r="R3257" s="9" t="s">
        <v>8318</v>
      </c>
      <c r="S3257" s="12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6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128</v>
      </c>
      <c r="P3258">
        <f t="shared" si="251"/>
        <v>72.760000000000005</v>
      </c>
      <c r="Q3258" s="10" t="s">
        <v>8317</v>
      </c>
      <c r="R3258" s="9" t="s">
        <v>8318</v>
      </c>
      <c r="S3258" s="12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6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106</v>
      </c>
      <c r="P3259">
        <f t="shared" si="251"/>
        <v>51.85</v>
      </c>
      <c r="Q3259" s="10" t="s">
        <v>8317</v>
      </c>
      <c r="R3259" s="9" t="s">
        <v>8318</v>
      </c>
      <c r="S3259" s="12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105</v>
      </c>
      <c r="P3260">
        <f t="shared" si="251"/>
        <v>98.2</v>
      </c>
      <c r="Q3260" s="10" t="s">
        <v>8317</v>
      </c>
      <c r="R3260" s="9" t="s">
        <v>8318</v>
      </c>
      <c r="S3260" s="12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6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106</v>
      </c>
      <c r="P3261">
        <f t="shared" si="251"/>
        <v>251.74</v>
      </c>
      <c r="Q3261" s="10" t="s">
        <v>8317</v>
      </c>
      <c r="R3261" s="9" t="s">
        <v>8318</v>
      </c>
      <c r="S3261" s="12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6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109.00000000000001</v>
      </c>
      <c r="P3262">
        <f t="shared" si="251"/>
        <v>74.819999999999993</v>
      </c>
      <c r="Q3262" s="10" t="s">
        <v>8317</v>
      </c>
      <c r="R3262" s="9" t="s">
        <v>8318</v>
      </c>
      <c r="S3262" s="12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6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100</v>
      </c>
      <c r="P3263">
        <f t="shared" si="251"/>
        <v>67.650000000000006</v>
      </c>
      <c r="Q3263" s="10" t="s">
        <v>8317</v>
      </c>
      <c r="R3263" s="9" t="s">
        <v>8318</v>
      </c>
      <c r="S3263" s="12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103</v>
      </c>
      <c r="P3264">
        <f t="shared" si="251"/>
        <v>93.81</v>
      </c>
      <c r="Q3264" s="10" t="s">
        <v>8317</v>
      </c>
      <c r="R3264" s="9" t="s">
        <v>8318</v>
      </c>
      <c r="S3264" s="12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112.00000000000001</v>
      </c>
      <c r="P3265">
        <f t="shared" si="251"/>
        <v>41.24</v>
      </c>
      <c r="Q3265" s="10" t="s">
        <v>8317</v>
      </c>
      <c r="R3265" s="9" t="s">
        <v>8318</v>
      </c>
      <c r="S3265" s="12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0"/>
        <v>103</v>
      </c>
      <c r="P3266">
        <f t="shared" si="251"/>
        <v>52.55</v>
      </c>
      <c r="Q3266" s="10" t="s">
        <v>8317</v>
      </c>
      <c r="R3266" s="9" t="s">
        <v>8318</v>
      </c>
      <c r="S3266" s="12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6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5">ROUND(E:E/D:D,2)*100</f>
        <v>164</v>
      </c>
      <c r="P3267">
        <f t="shared" ref="P3267:P3330" si="256">IF(L:L=0,0,ROUND(E:E/$L:$L,2))</f>
        <v>70.290000000000006</v>
      </c>
      <c r="Q3267" s="10" t="s">
        <v>8317</v>
      </c>
      <c r="R3267" s="9" t="s">
        <v>8318</v>
      </c>
      <c r="S3267" s="12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6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131</v>
      </c>
      <c r="P3268">
        <f t="shared" si="256"/>
        <v>48.33</v>
      </c>
      <c r="Q3268" s="10" t="s">
        <v>8317</v>
      </c>
      <c r="R3268" s="9" t="s">
        <v>8318</v>
      </c>
      <c r="S3268" s="12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6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102</v>
      </c>
      <c r="P3269">
        <f t="shared" si="256"/>
        <v>53.18</v>
      </c>
      <c r="Q3269" s="10" t="s">
        <v>8317</v>
      </c>
      <c r="R3269" s="9" t="s">
        <v>8318</v>
      </c>
      <c r="S3269" s="12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6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128</v>
      </c>
      <c r="P3270">
        <f t="shared" si="256"/>
        <v>60.95</v>
      </c>
      <c r="Q3270" s="10" t="s">
        <v>8317</v>
      </c>
      <c r="R3270" s="9" t="s">
        <v>8318</v>
      </c>
      <c r="S3270" s="12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6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102</v>
      </c>
      <c r="P3271">
        <f t="shared" si="256"/>
        <v>116</v>
      </c>
      <c r="Q3271" s="10" t="s">
        <v>8317</v>
      </c>
      <c r="R3271" s="9" t="s">
        <v>8318</v>
      </c>
      <c r="S3271" s="12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6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102</v>
      </c>
      <c r="P3272">
        <f t="shared" si="256"/>
        <v>61</v>
      </c>
      <c r="Q3272" s="10" t="s">
        <v>8317</v>
      </c>
      <c r="R3272" s="9" t="s">
        <v>8318</v>
      </c>
      <c r="S3272" s="12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130</v>
      </c>
      <c r="P3273">
        <f t="shared" si="256"/>
        <v>38.24</v>
      </c>
      <c r="Q3273" s="10" t="s">
        <v>8317</v>
      </c>
      <c r="R3273" s="9" t="s">
        <v>8318</v>
      </c>
      <c r="S3273" s="12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6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154</v>
      </c>
      <c r="P3274">
        <f t="shared" si="256"/>
        <v>106.5</v>
      </c>
      <c r="Q3274" s="10" t="s">
        <v>8317</v>
      </c>
      <c r="R3274" s="9" t="s">
        <v>8318</v>
      </c>
      <c r="S3274" s="12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6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107</v>
      </c>
      <c r="P3275">
        <f t="shared" si="256"/>
        <v>204.57</v>
      </c>
      <c r="Q3275" s="10" t="s">
        <v>8317</v>
      </c>
      <c r="R3275" s="9" t="s">
        <v>8318</v>
      </c>
      <c r="S3275" s="12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6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101</v>
      </c>
      <c r="P3276">
        <f t="shared" si="256"/>
        <v>54.91</v>
      </c>
      <c r="Q3276" s="10" t="s">
        <v>8317</v>
      </c>
      <c r="R3276" s="9" t="s">
        <v>8318</v>
      </c>
      <c r="S3276" s="12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6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100</v>
      </c>
      <c r="P3277">
        <f t="shared" si="256"/>
        <v>150.41999999999999</v>
      </c>
      <c r="Q3277" s="10" t="s">
        <v>8317</v>
      </c>
      <c r="R3277" s="9" t="s">
        <v>8318</v>
      </c>
      <c r="S3277" s="12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6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117</v>
      </c>
      <c r="P3278">
        <f t="shared" si="256"/>
        <v>52.58</v>
      </c>
      <c r="Q3278" s="10" t="s">
        <v>8317</v>
      </c>
      <c r="R3278" s="9" t="s">
        <v>8318</v>
      </c>
      <c r="S3278" s="12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6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109.00000000000001</v>
      </c>
      <c r="P3279">
        <f t="shared" si="256"/>
        <v>54.3</v>
      </c>
      <c r="Q3279" s="10" t="s">
        <v>8317</v>
      </c>
      <c r="R3279" s="9" t="s">
        <v>8318</v>
      </c>
      <c r="S3279" s="12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6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103</v>
      </c>
      <c r="P3280">
        <f t="shared" si="256"/>
        <v>76.03</v>
      </c>
      <c r="Q3280" s="10" t="s">
        <v>8317</v>
      </c>
      <c r="R3280" s="9" t="s">
        <v>8318</v>
      </c>
      <c r="S3280" s="12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6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113.99999999999999</v>
      </c>
      <c r="P3281">
        <f t="shared" si="256"/>
        <v>105.21</v>
      </c>
      <c r="Q3281" s="10" t="s">
        <v>8317</v>
      </c>
      <c r="R3281" s="9" t="s">
        <v>8318</v>
      </c>
      <c r="S3281" s="12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6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103</v>
      </c>
      <c r="P3282">
        <f t="shared" si="256"/>
        <v>68.67</v>
      </c>
      <c r="Q3282" s="10" t="s">
        <v>8317</v>
      </c>
      <c r="R3282" s="9" t="s">
        <v>8318</v>
      </c>
      <c r="S3282" s="12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122</v>
      </c>
      <c r="P3283">
        <f t="shared" si="256"/>
        <v>129.36000000000001</v>
      </c>
      <c r="Q3283" s="10" t="s">
        <v>8317</v>
      </c>
      <c r="R3283" s="9" t="s">
        <v>8318</v>
      </c>
      <c r="S3283" s="12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6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103</v>
      </c>
      <c r="P3284">
        <f t="shared" si="256"/>
        <v>134.26</v>
      </c>
      <c r="Q3284" s="10" t="s">
        <v>8317</v>
      </c>
      <c r="R3284" s="9" t="s">
        <v>8318</v>
      </c>
      <c r="S3284" s="12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6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105</v>
      </c>
      <c r="P3285">
        <f t="shared" si="256"/>
        <v>17.829999999999998</v>
      </c>
      <c r="Q3285" s="10" t="s">
        <v>8317</v>
      </c>
      <c r="R3285" s="9" t="s">
        <v>8318</v>
      </c>
      <c r="S3285" s="12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6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102</v>
      </c>
      <c r="P3286">
        <f t="shared" si="256"/>
        <v>203.2</v>
      </c>
      <c r="Q3286" s="10" t="s">
        <v>8317</v>
      </c>
      <c r="R3286" s="9" t="s">
        <v>8318</v>
      </c>
      <c r="S3286" s="12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112.00000000000001</v>
      </c>
      <c r="P3287">
        <f t="shared" si="256"/>
        <v>69.19</v>
      </c>
      <c r="Q3287" s="10" t="s">
        <v>8317</v>
      </c>
      <c r="R3287" s="9" t="s">
        <v>8318</v>
      </c>
      <c r="S3287" s="12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6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102</v>
      </c>
      <c r="P3288">
        <f t="shared" si="256"/>
        <v>125.12</v>
      </c>
      <c r="Q3288" s="10" t="s">
        <v>8317</v>
      </c>
      <c r="R3288" s="9" t="s">
        <v>8318</v>
      </c>
      <c r="S3288" s="12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100</v>
      </c>
      <c r="P3289">
        <f t="shared" si="256"/>
        <v>73.53</v>
      </c>
      <c r="Q3289" s="10" t="s">
        <v>8317</v>
      </c>
      <c r="R3289" s="9" t="s">
        <v>8318</v>
      </c>
      <c r="S3289" s="12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6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100</v>
      </c>
      <c r="P3290">
        <f t="shared" si="256"/>
        <v>48.44</v>
      </c>
      <c r="Q3290" s="10" t="s">
        <v>8317</v>
      </c>
      <c r="R3290" s="9" t="s">
        <v>8318</v>
      </c>
      <c r="S3290" s="12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6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133</v>
      </c>
      <c r="P3291">
        <f t="shared" si="256"/>
        <v>26.61</v>
      </c>
      <c r="Q3291" s="10" t="s">
        <v>8317</v>
      </c>
      <c r="R3291" s="9" t="s">
        <v>8318</v>
      </c>
      <c r="S3291" s="12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6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121</v>
      </c>
      <c r="P3292">
        <f t="shared" si="256"/>
        <v>33.67</v>
      </c>
      <c r="Q3292" s="10" t="s">
        <v>8317</v>
      </c>
      <c r="R3292" s="9" t="s">
        <v>8318</v>
      </c>
      <c r="S3292" s="12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6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113.99999999999999</v>
      </c>
      <c r="P3293">
        <f t="shared" si="256"/>
        <v>40.71</v>
      </c>
      <c r="Q3293" s="10" t="s">
        <v>8317</v>
      </c>
      <c r="R3293" s="9" t="s">
        <v>8318</v>
      </c>
      <c r="S3293" s="12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6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286</v>
      </c>
      <c r="P3294">
        <f t="shared" si="256"/>
        <v>19.27</v>
      </c>
      <c r="Q3294" s="10" t="s">
        <v>8317</v>
      </c>
      <c r="R3294" s="9" t="s">
        <v>8318</v>
      </c>
      <c r="S3294" s="12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6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170</v>
      </c>
      <c r="P3295">
        <f t="shared" si="256"/>
        <v>84.29</v>
      </c>
      <c r="Q3295" s="10" t="s">
        <v>8317</v>
      </c>
      <c r="R3295" s="9" t="s">
        <v>8318</v>
      </c>
      <c r="S3295" s="12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6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118</v>
      </c>
      <c r="P3296">
        <f t="shared" si="256"/>
        <v>29.58</v>
      </c>
      <c r="Q3296" s="10" t="s">
        <v>8317</v>
      </c>
      <c r="R3296" s="9" t="s">
        <v>8318</v>
      </c>
      <c r="S3296" s="12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6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103</v>
      </c>
      <c r="P3297">
        <f t="shared" si="256"/>
        <v>26.67</v>
      </c>
      <c r="Q3297" s="10" t="s">
        <v>8317</v>
      </c>
      <c r="R3297" s="9" t="s">
        <v>8318</v>
      </c>
      <c r="S3297" s="12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6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144</v>
      </c>
      <c r="P3298">
        <f t="shared" si="256"/>
        <v>45.98</v>
      </c>
      <c r="Q3298" s="10" t="s">
        <v>8317</v>
      </c>
      <c r="R3298" s="9" t="s">
        <v>8318</v>
      </c>
      <c r="S3298" s="12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6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100</v>
      </c>
      <c r="P3299">
        <f t="shared" si="256"/>
        <v>125.09</v>
      </c>
      <c r="Q3299" s="10" t="s">
        <v>8317</v>
      </c>
      <c r="R3299" s="9" t="s">
        <v>8318</v>
      </c>
      <c r="S3299" s="12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6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102</v>
      </c>
      <c r="P3300">
        <f t="shared" si="256"/>
        <v>141.29</v>
      </c>
      <c r="Q3300" s="10" t="s">
        <v>8317</v>
      </c>
      <c r="R3300" s="9" t="s">
        <v>8318</v>
      </c>
      <c r="S3300" s="12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6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115.99999999999999</v>
      </c>
      <c r="P3301">
        <f t="shared" si="256"/>
        <v>55.33</v>
      </c>
      <c r="Q3301" s="10" t="s">
        <v>8317</v>
      </c>
      <c r="R3301" s="9" t="s">
        <v>8318</v>
      </c>
      <c r="S3301" s="12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3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136</v>
      </c>
      <c r="P3302">
        <f t="shared" si="256"/>
        <v>46.42</v>
      </c>
      <c r="Q3302" s="10" t="s">
        <v>8317</v>
      </c>
      <c r="R3302" s="9" t="s">
        <v>8318</v>
      </c>
      <c r="S3302" s="12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6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133</v>
      </c>
      <c r="P3303">
        <f t="shared" si="256"/>
        <v>57.2</v>
      </c>
      <c r="Q3303" s="10" t="s">
        <v>8317</v>
      </c>
      <c r="R3303" s="9" t="s">
        <v>8318</v>
      </c>
      <c r="S3303" s="12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103</v>
      </c>
      <c r="P3304">
        <f t="shared" si="256"/>
        <v>173.7</v>
      </c>
      <c r="Q3304" s="10" t="s">
        <v>8317</v>
      </c>
      <c r="R3304" s="9" t="s">
        <v>8318</v>
      </c>
      <c r="S3304" s="12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6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115.99999999999999</v>
      </c>
      <c r="P3305">
        <f t="shared" si="256"/>
        <v>59.6</v>
      </c>
      <c r="Q3305" s="10" t="s">
        <v>8317</v>
      </c>
      <c r="R3305" s="9" t="s">
        <v>8318</v>
      </c>
      <c r="S3305" s="12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6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105</v>
      </c>
      <c r="P3306">
        <f t="shared" si="256"/>
        <v>89.59</v>
      </c>
      <c r="Q3306" s="10" t="s">
        <v>8317</v>
      </c>
      <c r="R3306" s="9" t="s">
        <v>8318</v>
      </c>
      <c r="S3306" s="12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6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102</v>
      </c>
      <c r="P3307">
        <f t="shared" si="256"/>
        <v>204.05</v>
      </c>
      <c r="Q3307" s="10" t="s">
        <v>8317</v>
      </c>
      <c r="R3307" s="9" t="s">
        <v>8318</v>
      </c>
      <c r="S3307" s="12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6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175</v>
      </c>
      <c r="P3308">
        <f t="shared" si="256"/>
        <v>48.7</v>
      </c>
      <c r="Q3308" s="10" t="s">
        <v>8317</v>
      </c>
      <c r="R3308" s="9" t="s">
        <v>8318</v>
      </c>
      <c r="S3308" s="12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6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107</v>
      </c>
      <c r="P3309">
        <f t="shared" si="256"/>
        <v>53.34</v>
      </c>
      <c r="Q3309" s="10" t="s">
        <v>8317</v>
      </c>
      <c r="R3309" s="9" t="s">
        <v>8318</v>
      </c>
      <c r="S3309" s="12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6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122</v>
      </c>
      <c r="P3310">
        <f t="shared" si="256"/>
        <v>75.09</v>
      </c>
      <c r="Q3310" s="10" t="s">
        <v>8317</v>
      </c>
      <c r="R3310" s="9" t="s">
        <v>8318</v>
      </c>
      <c r="S3310" s="12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159</v>
      </c>
      <c r="P3311">
        <f t="shared" si="256"/>
        <v>18</v>
      </c>
      <c r="Q3311" s="10" t="s">
        <v>8317</v>
      </c>
      <c r="R3311" s="9" t="s">
        <v>8318</v>
      </c>
      <c r="S3311" s="12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100</v>
      </c>
      <c r="P3312">
        <f t="shared" si="256"/>
        <v>209.84</v>
      </c>
      <c r="Q3312" s="10" t="s">
        <v>8317</v>
      </c>
      <c r="R3312" s="9" t="s">
        <v>8318</v>
      </c>
      <c r="S3312" s="12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6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110.00000000000001</v>
      </c>
      <c r="P3313">
        <f t="shared" si="256"/>
        <v>61.02</v>
      </c>
      <c r="Q3313" s="10" t="s">
        <v>8317</v>
      </c>
      <c r="R3313" s="9" t="s">
        <v>8318</v>
      </c>
      <c r="S3313" s="12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6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100</v>
      </c>
      <c r="P3314">
        <f t="shared" si="256"/>
        <v>61</v>
      </c>
      <c r="Q3314" s="10" t="s">
        <v>8317</v>
      </c>
      <c r="R3314" s="9" t="s">
        <v>8318</v>
      </c>
      <c r="S3314" s="12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6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115.99999999999999</v>
      </c>
      <c r="P3315">
        <f t="shared" si="256"/>
        <v>80.03</v>
      </c>
      <c r="Q3315" s="10" t="s">
        <v>8317</v>
      </c>
      <c r="R3315" s="9" t="s">
        <v>8318</v>
      </c>
      <c r="S3315" s="12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6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211</v>
      </c>
      <c r="P3316">
        <f t="shared" si="256"/>
        <v>29.07</v>
      </c>
      <c r="Q3316" s="10" t="s">
        <v>8317</v>
      </c>
      <c r="R3316" s="9" t="s">
        <v>8318</v>
      </c>
      <c r="S3316" s="12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6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110.00000000000001</v>
      </c>
      <c r="P3317">
        <f t="shared" si="256"/>
        <v>49.44</v>
      </c>
      <c r="Q3317" s="10" t="s">
        <v>8317</v>
      </c>
      <c r="R3317" s="9" t="s">
        <v>8318</v>
      </c>
      <c r="S3317" s="12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6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100</v>
      </c>
      <c r="P3318">
        <f t="shared" si="256"/>
        <v>93.98</v>
      </c>
      <c r="Q3318" s="10" t="s">
        <v>8317</v>
      </c>
      <c r="R3318" s="9" t="s">
        <v>8318</v>
      </c>
      <c r="S3318" s="12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6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106</v>
      </c>
      <c r="P3319">
        <f t="shared" si="256"/>
        <v>61.94</v>
      </c>
      <c r="Q3319" s="10" t="s">
        <v>8317</v>
      </c>
      <c r="R3319" s="9" t="s">
        <v>8318</v>
      </c>
      <c r="S3319" s="12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126</v>
      </c>
      <c r="P3320">
        <f t="shared" si="256"/>
        <v>78.5</v>
      </c>
      <c r="Q3320" s="10" t="s">
        <v>8317</v>
      </c>
      <c r="R3320" s="9" t="s">
        <v>8318</v>
      </c>
      <c r="S3320" s="12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6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108</v>
      </c>
      <c r="P3321">
        <f t="shared" si="256"/>
        <v>33.75</v>
      </c>
      <c r="Q3321" s="10" t="s">
        <v>8317</v>
      </c>
      <c r="R3321" s="9" t="s">
        <v>8318</v>
      </c>
      <c r="S3321" s="12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6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101</v>
      </c>
      <c r="P3322">
        <f t="shared" si="256"/>
        <v>66.45</v>
      </c>
      <c r="Q3322" s="10" t="s">
        <v>8317</v>
      </c>
      <c r="R3322" s="9" t="s">
        <v>8318</v>
      </c>
      <c r="S3322" s="12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6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107</v>
      </c>
      <c r="P3323">
        <f t="shared" si="256"/>
        <v>35.799999999999997</v>
      </c>
      <c r="Q3323" s="10" t="s">
        <v>8317</v>
      </c>
      <c r="R3323" s="9" t="s">
        <v>8318</v>
      </c>
      <c r="S3323" s="12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6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102</v>
      </c>
      <c r="P3324">
        <f t="shared" si="256"/>
        <v>145.65</v>
      </c>
      <c r="Q3324" s="10" t="s">
        <v>8317</v>
      </c>
      <c r="R3324" s="9" t="s">
        <v>8318</v>
      </c>
      <c r="S3324" s="12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6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126</v>
      </c>
      <c r="P3325">
        <f t="shared" si="256"/>
        <v>25.69</v>
      </c>
      <c r="Q3325" s="10" t="s">
        <v>8317</v>
      </c>
      <c r="R3325" s="9" t="s">
        <v>8318</v>
      </c>
      <c r="S3325" s="12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102</v>
      </c>
      <c r="P3326">
        <f t="shared" si="256"/>
        <v>152.5</v>
      </c>
      <c r="Q3326" s="10" t="s">
        <v>8317</v>
      </c>
      <c r="R3326" s="9" t="s">
        <v>8318</v>
      </c>
      <c r="S3326" s="12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6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112.99999999999999</v>
      </c>
      <c r="P3327">
        <f t="shared" si="256"/>
        <v>30</v>
      </c>
      <c r="Q3327" s="10" t="s">
        <v>8317</v>
      </c>
      <c r="R3327" s="9" t="s">
        <v>8318</v>
      </c>
      <c r="S3327" s="12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6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101</v>
      </c>
      <c r="P3328">
        <f t="shared" si="256"/>
        <v>142.28</v>
      </c>
      <c r="Q3328" s="10" t="s">
        <v>8317</v>
      </c>
      <c r="R3328" s="9" t="s">
        <v>8318</v>
      </c>
      <c r="S3328" s="12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6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101</v>
      </c>
      <c r="P3329">
        <f t="shared" si="256"/>
        <v>24.55</v>
      </c>
      <c r="Q3329" s="10" t="s">
        <v>8317</v>
      </c>
      <c r="R3329" s="9" t="s">
        <v>8318</v>
      </c>
      <c r="S3329" s="12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6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5"/>
        <v>146</v>
      </c>
      <c r="P3330">
        <f t="shared" si="256"/>
        <v>292.77999999999997</v>
      </c>
      <c r="Q3330" s="10" t="s">
        <v>8317</v>
      </c>
      <c r="R3330" s="9" t="s">
        <v>8318</v>
      </c>
      <c r="S3330" s="12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6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0">ROUND(E:E/D:D,2)*100</f>
        <v>117</v>
      </c>
      <c r="P3331">
        <f t="shared" ref="P3331:P3394" si="261">IF(L:L=0,0,ROUND(E:E/$L:$L,2))</f>
        <v>44.92</v>
      </c>
      <c r="Q3331" s="10" t="s">
        <v>8317</v>
      </c>
      <c r="R3331" s="9" t="s">
        <v>8318</v>
      </c>
      <c r="S3331" s="12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6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106</v>
      </c>
      <c r="P3332">
        <f t="shared" si="261"/>
        <v>23.1</v>
      </c>
      <c r="Q3332" s="10" t="s">
        <v>8317</v>
      </c>
      <c r="R3332" s="9" t="s">
        <v>8318</v>
      </c>
      <c r="S3332" s="12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6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105</v>
      </c>
      <c r="P3333">
        <f t="shared" si="261"/>
        <v>80.400000000000006</v>
      </c>
      <c r="Q3333" s="10" t="s">
        <v>8317</v>
      </c>
      <c r="R3333" s="9" t="s">
        <v>8318</v>
      </c>
      <c r="S3333" s="12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6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100</v>
      </c>
      <c r="P3334">
        <f t="shared" si="261"/>
        <v>72.290000000000006</v>
      </c>
      <c r="Q3334" s="10" t="s">
        <v>8317</v>
      </c>
      <c r="R3334" s="9" t="s">
        <v>8318</v>
      </c>
      <c r="S3334" s="12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6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105</v>
      </c>
      <c r="P3335">
        <f t="shared" si="261"/>
        <v>32.97</v>
      </c>
      <c r="Q3335" s="10" t="s">
        <v>8317</v>
      </c>
      <c r="R3335" s="9" t="s">
        <v>8318</v>
      </c>
      <c r="S3335" s="12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139</v>
      </c>
      <c r="P3336">
        <f t="shared" si="261"/>
        <v>116.65</v>
      </c>
      <c r="Q3336" s="10" t="s">
        <v>8317</v>
      </c>
      <c r="R3336" s="9" t="s">
        <v>8318</v>
      </c>
      <c r="S3336" s="12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6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100</v>
      </c>
      <c r="P3337">
        <f t="shared" si="261"/>
        <v>79.62</v>
      </c>
      <c r="Q3337" s="10" t="s">
        <v>8317</v>
      </c>
      <c r="R3337" s="9" t="s">
        <v>8318</v>
      </c>
      <c r="S3337" s="12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6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100</v>
      </c>
      <c r="P3338">
        <f t="shared" si="261"/>
        <v>27.78</v>
      </c>
      <c r="Q3338" s="10" t="s">
        <v>8317</v>
      </c>
      <c r="R3338" s="9" t="s">
        <v>8318</v>
      </c>
      <c r="S3338" s="12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6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110.00000000000001</v>
      </c>
      <c r="P3339">
        <f t="shared" si="261"/>
        <v>81.03</v>
      </c>
      <c r="Q3339" s="10" t="s">
        <v>8317</v>
      </c>
      <c r="R3339" s="9" t="s">
        <v>8318</v>
      </c>
      <c r="S3339" s="12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102</v>
      </c>
      <c r="P3340">
        <f t="shared" si="261"/>
        <v>136.85</v>
      </c>
      <c r="Q3340" s="10" t="s">
        <v>8317</v>
      </c>
      <c r="R3340" s="9" t="s">
        <v>8318</v>
      </c>
      <c r="S3340" s="12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104</v>
      </c>
      <c r="P3341">
        <f t="shared" si="261"/>
        <v>177.62</v>
      </c>
      <c r="Q3341" s="10" t="s">
        <v>8317</v>
      </c>
      <c r="R3341" s="9" t="s">
        <v>8318</v>
      </c>
      <c r="S3341" s="12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6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138</v>
      </c>
      <c r="P3342">
        <f t="shared" si="261"/>
        <v>109.08</v>
      </c>
      <c r="Q3342" s="10" t="s">
        <v>8317</v>
      </c>
      <c r="R3342" s="9" t="s">
        <v>8318</v>
      </c>
      <c r="S3342" s="12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6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100</v>
      </c>
      <c r="P3343">
        <f t="shared" si="261"/>
        <v>119.64</v>
      </c>
      <c r="Q3343" s="10" t="s">
        <v>8317</v>
      </c>
      <c r="R3343" s="9" t="s">
        <v>8318</v>
      </c>
      <c r="S3343" s="12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102</v>
      </c>
      <c r="P3344">
        <f t="shared" si="261"/>
        <v>78.209999999999994</v>
      </c>
      <c r="Q3344" s="10" t="s">
        <v>8317</v>
      </c>
      <c r="R3344" s="9" t="s">
        <v>8318</v>
      </c>
      <c r="S3344" s="12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6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171</v>
      </c>
      <c r="P3345">
        <f t="shared" si="261"/>
        <v>52.17</v>
      </c>
      <c r="Q3345" s="10" t="s">
        <v>8317</v>
      </c>
      <c r="R3345" s="9" t="s">
        <v>8318</v>
      </c>
      <c r="S3345" s="12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6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101</v>
      </c>
      <c r="P3346">
        <f t="shared" si="261"/>
        <v>114.13</v>
      </c>
      <c r="Q3346" s="10" t="s">
        <v>8317</v>
      </c>
      <c r="R3346" s="9" t="s">
        <v>8318</v>
      </c>
      <c r="S3346" s="12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6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130</v>
      </c>
      <c r="P3347">
        <f t="shared" si="261"/>
        <v>50</v>
      </c>
      <c r="Q3347" s="10" t="s">
        <v>8317</v>
      </c>
      <c r="R3347" s="9" t="s">
        <v>8318</v>
      </c>
      <c r="S3347" s="12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6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110.00000000000001</v>
      </c>
      <c r="P3348">
        <f t="shared" si="261"/>
        <v>91.67</v>
      </c>
      <c r="Q3348" s="10" t="s">
        <v>8317</v>
      </c>
      <c r="R3348" s="9" t="s">
        <v>8318</v>
      </c>
      <c r="S3348" s="12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6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119</v>
      </c>
      <c r="P3349">
        <f t="shared" si="261"/>
        <v>108.59</v>
      </c>
      <c r="Q3349" s="10" t="s">
        <v>8317</v>
      </c>
      <c r="R3349" s="9" t="s">
        <v>8318</v>
      </c>
      <c r="S3349" s="12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6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100</v>
      </c>
      <c r="P3350">
        <f t="shared" si="261"/>
        <v>69.819999999999993</v>
      </c>
      <c r="Q3350" s="10" t="s">
        <v>8317</v>
      </c>
      <c r="R3350" s="9" t="s">
        <v>8318</v>
      </c>
      <c r="S3350" s="12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6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153</v>
      </c>
      <c r="P3351">
        <f t="shared" si="261"/>
        <v>109.57</v>
      </c>
      <c r="Q3351" s="10" t="s">
        <v>8317</v>
      </c>
      <c r="R3351" s="9" t="s">
        <v>8318</v>
      </c>
      <c r="S3351" s="12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6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104</v>
      </c>
      <c r="P3352">
        <f t="shared" si="261"/>
        <v>71.67</v>
      </c>
      <c r="Q3352" s="10" t="s">
        <v>8317</v>
      </c>
      <c r="R3352" s="9" t="s">
        <v>8318</v>
      </c>
      <c r="S3352" s="12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6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101</v>
      </c>
      <c r="P3353">
        <f t="shared" si="261"/>
        <v>93.61</v>
      </c>
      <c r="Q3353" s="10" t="s">
        <v>8317</v>
      </c>
      <c r="R3353" s="9" t="s">
        <v>8318</v>
      </c>
      <c r="S3353" s="12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6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108</v>
      </c>
      <c r="P3354">
        <f t="shared" si="261"/>
        <v>76.8</v>
      </c>
      <c r="Q3354" s="10" t="s">
        <v>8317</v>
      </c>
      <c r="R3354" s="9" t="s">
        <v>8318</v>
      </c>
      <c r="S3354" s="12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6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315</v>
      </c>
      <c r="P3355">
        <f t="shared" si="261"/>
        <v>35.799999999999997</v>
      </c>
      <c r="Q3355" s="10" t="s">
        <v>8317</v>
      </c>
      <c r="R3355" s="9" t="s">
        <v>8318</v>
      </c>
      <c r="S3355" s="12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102</v>
      </c>
      <c r="P3356">
        <f t="shared" si="261"/>
        <v>55.6</v>
      </c>
      <c r="Q3356" s="10" t="s">
        <v>8317</v>
      </c>
      <c r="R3356" s="9" t="s">
        <v>8318</v>
      </c>
      <c r="S3356" s="12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6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126</v>
      </c>
      <c r="P3357">
        <f t="shared" si="261"/>
        <v>147.33000000000001</v>
      </c>
      <c r="Q3357" s="10" t="s">
        <v>8317</v>
      </c>
      <c r="R3357" s="9" t="s">
        <v>8318</v>
      </c>
      <c r="S3357" s="12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6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101</v>
      </c>
      <c r="P3358">
        <f t="shared" si="261"/>
        <v>56.33</v>
      </c>
      <c r="Q3358" s="10" t="s">
        <v>8317</v>
      </c>
      <c r="R3358" s="9" t="s">
        <v>8318</v>
      </c>
      <c r="S3358" s="12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6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101</v>
      </c>
      <c r="P3359">
        <f t="shared" si="261"/>
        <v>96.19</v>
      </c>
      <c r="Q3359" s="10" t="s">
        <v>8317</v>
      </c>
      <c r="R3359" s="9" t="s">
        <v>8318</v>
      </c>
      <c r="S3359" s="12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6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103</v>
      </c>
      <c r="P3360">
        <f t="shared" si="261"/>
        <v>63.57</v>
      </c>
      <c r="Q3360" s="10" t="s">
        <v>8317</v>
      </c>
      <c r="R3360" s="9" t="s">
        <v>8318</v>
      </c>
      <c r="S3360" s="12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106</v>
      </c>
      <c r="P3361">
        <f t="shared" si="261"/>
        <v>184.78</v>
      </c>
      <c r="Q3361" s="10" t="s">
        <v>8317</v>
      </c>
      <c r="R3361" s="9" t="s">
        <v>8318</v>
      </c>
      <c r="S3361" s="12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101</v>
      </c>
      <c r="P3362">
        <f t="shared" si="261"/>
        <v>126.72</v>
      </c>
      <c r="Q3362" s="10" t="s">
        <v>8317</v>
      </c>
      <c r="R3362" s="9" t="s">
        <v>8318</v>
      </c>
      <c r="S3362" s="12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6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112.99999999999999</v>
      </c>
      <c r="P3363">
        <f t="shared" si="261"/>
        <v>83.43</v>
      </c>
      <c r="Q3363" s="10" t="s">
        <v>8317</v>
      </c>
      <c r="R3363" s="9" t="s">
        <v>8318</v>
      </c>
      <c r="S3363" s="12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6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218.00000000000003</v>
      </c>
      <c r="P3364">
        <f t="shared" si="261"/>
        <v>54.5</v>
      </c>
      <c r="Q3364" s="10" t="s">
        <v>8317</v>
      </c>
      <c r="R3364" s="9" t="s">
        <v>8318</v>
      </c>
      <c r="S3364" s="12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6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101</v>
      </c>
      <c r="P3365">
        <f t="shared" si="261"/>
        <v>302.31</v>
      </c>
      <c r="Q3365" s="10" t="s">
        <v>8317</v>
      </c>
      <c r="R3365" s="9" t="s">
        <v>8318</v>
      </c>
      <c r="S3365" s="12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6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106</v>
      </c>
      <c r="P3366">
        <f t="shared" si="261"/>
        <v>44.14</v>
      </c>
      <c r="Q3366" s="10" t="s">
        <v>8317</v>
      </c>
      <c r="R3366" s="9" t="s">
        <v>8318</v>
      </c>
      <c r="S3366" s="12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6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104</v>
      </c>
      <c r="P3367">
        <f t="shared" si="261"/>
        <v>866.67</v>
      </c>
      <c r="Q3367" s="10" t="s">
        <v>8317</v>
      </c>
      <c r="R3367" s="9" t="s">
        <v>8318</v>
      </c>
      <c r="S3367" s="12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6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221</v>
      </c>
      <c r="P3368">
        <f t="shared" si="261"/>
        <v>61.39</v>
      </c>
      <c r="Q3368" s="10" t="s">
        <v>8317</v>
      </c>
      <c r="R3368" s="9" t="s">
        <v>8318</v>
      </c>
      <c r="S3368" s="12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6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119</v>
      </c>
      <c r="P3369">
        <f t="shared" si="261"/>
        <v>29.67</v>
      </c>
      <c r="Q3369" s="10" t="s">
        <v>8317</v>
      </c>
      <c r="R3369" s="9" t="s">
        <v>8318</v>
      </c>
      <c r="S3369" s="12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6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105</v>
      </c>
      <c r="P3370">
        <f t="shared" si="261"/>
        <v>45.48</v>
      </c>
      <c r="Q3370" s="10" t="s">
        <v>8317</v>
      </c>
      <c r="R3370" s="9" t="s">
        <v>8318</v>
      </c>
      <c r="S3370" s="12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6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104</v>
      </c>
      <c r="P3371">
        <f t="shared" si="261"/>
        <v>96.2</v>
      </c>
      <c r="Q3371" s="10" t="s">
        <v>8317</v>
      </c>
      <c r="R3371" s="9" t="s">
        <v>8318</v>
      </c>
      <c r="S3371" s="12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118</v>
      </c>
      <c r="P3372">
        <f t="shared" si="261"/>
        <v>67.92</v>
      </c>
      <c r="Q3372" s="10" t="s">
        <v>8317</v>
      </c>
      <c r="R3372" s="9" t="s">
        <v>8318</v>
      </c>
      <c r="S3372" s="12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139</v>
      </c>
      <c r="P3373">
        <f t="shared" si="261"/>
        <v>30.78</v>
      </c>
      <c r="Q3373" s="10" t="s">
        <v>8317</v>
      </c>
      <c r="R3373" s="9" t="s">
        <v>8318</v>
      </c>
      <c r="S3373" s="12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6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104</v>
      </c>
      <c r="P3374">
        <f t="shared" si="261"/>
        <v>38.33</v>
      </c>
      <c r="Q3374" s="10" t="s">
        <v>8317</v>
      </c>
      <c r="R3374" s="9" t="s">
        <v>8318</v>
      </c>
      <c r="S3374" s="12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6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100</v>
      </c>
      <c r="P3375">
        <f t="shared" si="261"/>
        <v>66.83</v>
      </c>
      <c r="Q3375" s="10" t="s">
        <v>8317</v>
      </c>
      <c r="R3375" s="9" t="s">
        <v>8318</v>
      </c>
      <c r="S3375" s="12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6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107</v>
      </c>
      <c r="P3376">
        <f t="shared" si="261"/>
        <v>71.73</v>
      </c>
      <c r="Q3376" s="10" t="s">
        <v>8317</v>
      </c>
      <c r="R3376" s="9" t="s">
        <v>8318</v>
      </c>
      <c r="S3376" s="12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6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100</v>
      </c>
      <c r="P3377">
        <f t="shared" si="261"/>
        <v>176.47</v>
      </c>
      <c r="Q3377" s="10" t="s">
        <v>8317</v>
      </c>
      <c r="R3377" s="9" t="s">
        <v>8318</v>
      </c>
      <c r="S3377" s="12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6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100</v>
      </c>
      <c r="P3378">
        <f t="shared" si="261"/>
        <v>421.11</v>
      </c>
      <c r="Q3378" s="10" t="s">
        <v>8317</v>
      </c>
      <c r="R3378" s="9" t="s">
        <v>8318</v>
      </c>
      <c r="S3378" s="12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6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101</v>
      </c>
      <c r="P3379">
        <f t="shared" si="261"/>
        <v>104.99</v>
      </c>
      <c r="Q3379" s="10" t="s">
        <v>8317</v>
      </c>
      <c r="R3379" s="9" t="s">
        <v>8318</v>
      </c>
      <c r="S3379" s="12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6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108</v>
      </c>
      <c r="P3380">
        <f t="shared" si="261"/>
        <v>28.19</v>
      </c>
      <c r="Q3380" s="10" t="s">
        <v>8317</v>
      </c>
      <c r="R3380" s="9" t="s">
        <v>8318</v>
      </c>
      <c r="S3380" s="12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6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104</v>
      </c>
      <c r="P3381">
        <f t="shared" si="261"/>
        <v>54.55</v>
      </c>
      <c r="Q3381" s="10" t="s">
        <v>8317</v>
      </c>
      <c r="R3381" s="9" t="s">
        <v>8318</v>
      </c>
      <c r="S3381" s="12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6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104</v>
      </c>
      <c r="P3382">
        <f t="shared" si="261"/>
        <v>111.89</v>
      </c>
      <c r="Q3382" s="10" t="s">
        <v>8317</v>
      </c>
      <c r="R3382" s="9" t="s">
        <v>8318</v>
      </c>
      <c r="S3382" s="12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6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102</v>
      </c>
      <c r="P3383">
        <f t="shared" si="261"/>
        <v>85.21</v>
      </c>
      <c r="Q3383" s="10" t="s">
        <v>8317</v>
      </c>
      <c r="R3383" s="9" t="s">
        <v>8318</v>
      </c>
      <c r="S3383" s="12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6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101</v>
      </c>
      <c r="P3384">
        <f t="shared" si="261"/>
        <v>76.650000000000006</v>
      </c>
      <c r="Q3384" s="10" t="s">
        <v>8317</v>
      </c>
      <c r="R3384" s="9" t="s">
        <v>8318</v>
      </c>
      <c r="S3384" s="12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6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112.00000000000001</v>
      </c>
      <c r="P3385">
        <f t="shared" si="261"/>
        <v>65.17</v>
      </c>
      <c r="Q3385" s="10" t="s">
        <v>8317</v>
      </c>
      <c r="R3385" s="9" t="s">
        <v>8318</v>
      </c>
      <c r="S3385" s="12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6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100</v>
      </c>
      <c r="P3386">
        <f t="shared" si="261"/>
        <v>93.76</v>
      </c>
      <c r="Q3386" s="10" t="s">
        <v>8317</v>
      </c>
      <c r="R3386" s="9" t="s">
        <v>8318</v>
      </c>
      <c r="S3386" s="12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6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100</v>
      </c>
      <c r="P3387">
        <f t="shared" si="261"/>
        <v>133.33000000000001</v>
      </c>
      <c r="Q3387" s="10" t="s">
        <v>8317</v>
      </c>
      <c r="R3387" s="9" t="s">
        <v>8318</v>
      </c>
      <c r="S3387" s="12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6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105</v>
      </c>
      <c r="P3388">
        <f t="shared" si="261"/>
        <v>51.22</v>
      </c>
      <c r="Q3388" s="10" t="s">
        <v>8317</v>
      </c>
      <c r="R3388" s="9" t="s">
        <v>8318</v>
      </c>
      <c r="S3388" s="12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6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117</v>
      </c>
      <c r="P3389">
        <f t="shared" si="261"/>
        <v>100.17</v>
      </c>
      <c r="Q3389" s="10" t="s">
        <v>8317</v>
      </c>
      <c r="R3389" s="9" t="s">
        <v>8318</v>
      </c>
      <c r="S3389" s="12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6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104</v>
      </c>
      <c r="P3390">
        <f t="shared" si="261"/>
        <v>34.6</v>
      </c>
      <c r="Q3390" s="10" t="s">
        <v>8317</v>
      </c>
      <c r="R3390" s="9" t="s">
        <v>8318</v>
      </c>
      <c r="S3390" s="12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6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114.99999999999999</v>
      </c>
      <c r="P3391">
        <f t="shared" si="261"/>
        <v>184.68</v>
      </c>
      <c r="Q3391" s="10" t="s">
        <v>8317</v>
      </c>
      <c r="R3391" s="9" t="s">
        <v>8318</v>
      </c>
      <c r="S3391" s="12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6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102</v>
      </c>
      <c r="P3392">
        <f t="shared" si="261"/>
        <v>69.819999999999993</v>
      </c>
      <c r="Q3392" s="10" t="s">
        <v>8317</v>
      </c>
      <c r="R3392" s="9" t="s">
        <v>8318</v>
      </c>
      <c r="S3392" s="12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6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223</v>
      </c>
      <c r="P3393">
        <f t="shared" si="261"/>
        <v>61.94</v>
      </c>
      <c r="Q3393" s="10" t="s">
        <v>8317</v>
      </c>
      <c r="R3393" s="9" t="s">
        <v>8318</v>
      </c>
      <c r="S3393" s="12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6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0"/>
        <v>100</v>
      </c>
      <c r="P3394">
        <f t="shared" si="261"/>
        <v>41.67</v>
      </c>
      <c r="Q3394" s="10" t="s">
        <v>8317</v>
      </c>
      <c r="R3394" s="9" t="s">
        <v>8318</v>
      </c>
      <c r="S3394" s="12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6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5">ROUND(E:E/D:D,2)*100</f>
        <v>106</v>
      </c>
      <c r="P3395">
        <f t="shared" ref="P3395:P3458" si="266">IF(L:L=0,0,ROUND(E:E/$L:$L,2))</f>
        <v>36.07</v>
      </c>
      <c r="Q3395" s="10" t="s">
        <v>8317</v>
      </c>
      <c r="R3395" s="9" t="s">
        <v>8318</v>
      </c>
      <c r="S3395" s="12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6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142</v>
      </c>
      <c r="P3396">
        <f t="shared" si="266"/>
        <v>29</v>
      </c>
      <c r="Q3396" s="10" t="s">
        <v>8317</v>
      </c>
      <c r="R3396" s="9" t="s">
        <v>8318</v>
      </c>
      <c r="S3396" s="12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184</v>
      </c>
      <c r="P3397">
        <f t="shared" si="266"/>
        <v>24.21</v>
      </c>
      <c r="Q3397" s="10" t="s">
        <v>8317</v>
      </c>
      <c r="R3397" s="9" t="s">
        <v>8318</v>
      </c>
      <c r="S3397" s="12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6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104</v>
      </c>
      <c r="P3398">
        <f t="shared" si="266"/>
        <v>55.89</v>
      </c>
      <c r="Q3398" s="10" t="s">
        <v>8317</v>
      </c>
      <c r="R3398" s="9" t="s">
        <v>8318</v>
      </c>
      <c r="S3398" s="12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112.00000000000001</v>
      </c>
      <c r="P3399">
        <f t="shared" si="266"/>
        <v>11.67</v>
      </c>
      <c r="Q3399" s="10" t="s">
        <v>8317</v>
      </c>
      <c r="R3399" s="9" t="s">
        <v>8318</v>
      </c>
      <c r="S3399" s="12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6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111.00000000000001</v>
      </c>
      <c r="P3400">
        <f t="shared" si="266"/>
        <v>68.349999999999994</v>
      </c>
      <c r="Q3400" s="10" t="s">
        <v>8317</v>
      </c>
      <c r="R3400" s="9" t="s">
        <v>8318</v>
      </c>
      <c r="S3400" s="12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6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104</v>
      </c>
      <c r="P3401">
        <f t="shared" si="266"/>
        <v>27.07</v>
      </c>
      <c r="Q3401" s="10" t="s">
        <v>8317</v>
      </c>
      <c r="R3401" s="9" t="s">
        <v>8318</v>
      </c>
      <c r="S3401" s="12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6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100</v>
      </c>
      <c r="P3402">
        <f t="shared" si="266"/>
        <v>118.13</v>
      </c>
      <c r="Q3402" s="10" t="s">
        <v>8317</v>
      </c>
      <c r="R3402" s="9" t="s">
        <v>8318</v>
      </c>
      <c r="S3402" s="12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6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102</v>
      </c>
      <c r="P3403">
        <f t="shared" si="266"/>
        <v>44.76</v>
      </c>
      <c r="Q3403" s="10" t="s">
        <v>8317</v>
      </c>
      <c r="R3403" s="9" t="s">
        <v>8318</v>
      </c>
      <c r="S3403" s="12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6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110.00000000000001</v>
      </c>
      <c r="P3404">
        <f t="shared" si="266"/>
        <v>99.79</v>
      </c>
      <c r="Q3404" s="10" t="s">
        <v>8317</v>
      </c>
      <c r="R3404" s="9" t="s">
        <v>8318</v>
      </c>
      <c r="S3404" s="12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6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100</v>
      </c>
      <c r="P3405">
        <f t="shared" si="266"/>
        <v>117.65</v>
      </c>
      <c r="Q3405" s="10" t="s">
        <v>8317</v>
      </c>
      <c r="R3405" s="9" t="s">
        <v>8318</v>
      </c>
      <c r="S3405" s="12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6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122</v>
      </c>
      <c r="P3406">
        <f t="shared" si="266"/>
        <v>203.33</v>
      </c>
      <c r="Q3406" s="10" t="s">
        <v>8317</v>
      </c>
      <c r="R3406" s="9" t="s">
        <v>8318</v>
      </c>
      <c r="S3406" s="12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6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138</v>
      </c>
      <c r="P3407">
        <f t="shared" si="266"/>
        <v>28.32</v>
      </c>
      <c r="Q3407" s="10" t="s">
        <v>8317</v>
      </c>
      <c r="R3407" s="9" t="s">
        <v>8318</v>
      </c>
      <c r="S3407" s="12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100</v>
      </c>
      <c r="P3408">
        <f t="shared" si="266"/>
        <v>110.23</v>
      </c>
      <c r="Q3408" s="10" t="s">
        <v>8317</v>
      </c>
      <c r="R3408" s="9" t="s">
        <v>8318</v>
      </c>
      <c r="S3408" s="12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107</v>
      </c>
      <c r="P3409">
        <f t="shared" si="266"/>
        <v>31.97</v>
      </c>
      <c r="Q3409" s="10" t="s">
        <v>8317</v>
      </c>
      <c r="R3409" s="9" t="s">
        <v>8318</v>
      </c>
      <c r="S3409" s="12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6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211</v>
      </c>
      <c r="P3410">
        <f t="shared" si="266"/>
        <v>58.61</v>
      </c>
      <c r="Q3410" s="10" t="s">
        <v>8317</v>
      </c>
      <c r="R3410" s="9" t="s">
        <v>8318</v>
      </c>
      <c r="S3410" s="12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3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124</v>
      </c>
      <c r="P3411">
        <f t="shared" si="266"/>
        <v>29.43</v>
      </c>
      <c r="Q3411" s="10" t="s">
        <v>8317</v>
      </c>
      <c r="R3411" s="9" t="s">
        <v>8318</v>
      </c>
      <c r="S3411" s="12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6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109.00000000000001</v>
      </c>
      <c r="P3412">
        <f t="shared" si="266"/>
        <v>81.38</v>
      </c>
      <c r="Q3412" s="10" t="s">
        <v>8317</v>
      </c>
      <c r="R3412" s="9" t="s">
        <v>8318</v>
      </c>
      <c r="S3412" s="12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6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104</v>
      </c>
      <c r="P3413">
        <f t="shared" si="266"/>
        <v>199.17</v>
      </c>
      <c r="Q3413" s="10" t="s">
        <v>8317</v>
      </c>
      <c r="R3413" s="9" t="s">
        <v>8318</v>
      </c>
      <c r="S3413" s="12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6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100</v>
      </c>
      <c r="P3414">
        <f t="shared" si="266"/>
        <v>115.38</v>
      </c>
      <c r="Q3414" s="10" t="s">
        <v>8317</v>
      </c>
      <c r="R3414" s="9" t="s">
        <v>8318</v>
      </c>
      <c r="S3414" s="12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6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130</v>
      </c>
      <c r="P3415">
        <f t="shared" si="266"/>
        <v>46.43</v>
      </c>
      <c r="Q3415" s="10" t="s">
        <v>8317</v>
      </c>
      <c r="R3415" s="9" t="s">
        <v>8318</v>
      </c>
      <c r="S3415" s="12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6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104</v>
      </c>
      <c r="P3416">
        <f t="shared" si="266"/>
        <v>70.569999999999993</v>
      </c>
      <c r="Q3416" s="10" t="s">
        <v>8317</v>
      </c>
      <c r="R3416" s="9" t="s">
        <v>8318</v>
      </c>
      <c r="S3416" s="12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100</v>
      </c>
      <c r="P3417">
        <f t="shared" si="266"/>
        <v>22.22</v>
      </c>
      <c r="Q3417" s="10" t="s">
        <v>8317</v>
      </c>
      <c r="R3417" s="9" t="s">
        <v>8318</v>
      </c>
      <c r="S3417" s="12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6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120</v>
      </c>
      <c r="P3418">
        <f t="shared" si="266"/>
        <v>159.47</v>
      </c>
      <c r="Q3418" s="10" t="s">
        <v>8317</v>
      </c>
      <c r="R3418" s="9" t="s">
        <v>8318</v>
      </c>
      <c r="S3418" s="12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6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100</v>
      </c>
      <c r="P3419">
        <f t="shared" si="266"/>
        <v>37.78</v>
      </c>
      <c r="Q3419" s="10" t="s">
        <v>8317</v>
      </c>
      <c r="R3419" s="9" t="s">
        <v>8318</v>
      </c>
      <c r="S3419" s="12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6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101</v>
      </c>
      <c r="P3420">
        <f t="shared" si="266"/>
        <v>72.05</v>
      </c>
      <c r="Q3420" s="10" t="s">
        <v>8317</v>
      </c>
      <c r="R3420" s="9" t="s">
        <v>8318</v>
      </c>
      <c r="S3420" s="12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107</v>
      </c>
      <c r="P3421">
        <f t="shared" si="266"/>
        <v>63.7</v>
      </c>
      <c r="Q3421" s="10" t="s">
        <v>8317</v>
      </c>
      <c r="R3421" s="9" t="s">
        <v>8318</v>
      </c>
      <c r="S3421" s="12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6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138</v>
      </c>
      <c r="P3422">
        <f t="shared" si="266"/>
        <v>28.41</v>
      </c>
      <c r="Q3422" s="10" t="s">
        <v>8317</v>
      </c>
      <c r="R3422" s="9" t="s">
        <v>8318</v>
      </c>
      <c r="S3422" s="12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6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101</v>
      </c>
      <c r="P3423">
        <f t="shared" si="266"/>
        <v>103.21</v>
      </c>
      <c r="Q3423" s="10" t="s">
        <v>8317</v>
      </c>
      <c r="R3423" s="9" t="s">
        <v>8318</v>
      </c>
      <c r="S3423" s="12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6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109.00000000000001</v>
      </c>
      <c r="P3424">
        <f t="shared" si="266"/>
        <v>71.150000000000006</v>
      </c>
      <c r="Q3424" s="10" t="s">
        <v>8317</v>
      </c>
      <c r="R3424" s="9" t="s">
        <v>8318</v>
      </c>
      <c r="S3424" s="12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6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140</v>
      </c>
      <c r="P3425">
        <f t="shared" si="266"/>
        <v>35</v>
      </c>
      <c r="Q3425" s="10" t="s">
        <v>8317</v>
      </c>
      <c r="R3425" s="9" t="s">
        <v>8318</v>
      </c>
      <c r="S3425" s="12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6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104</v>
      </c>
      <c r="P3426">
        <f t="shared" si="266"/>
        <v>81.78</v>
      </c>
      <c r="Q3426" s="10" t="s">
        <v>8317</v>
      </c>
      <c r="R3426" s="9" t="s">
        <v>8318</v>
      </c>
      <c r="S3426" s="12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6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103</v>
      </c>
      <c r="P3427">
        <f t="shared" si="266"/>
        <v>297.02999999999997</v>
      </c>
      <c r="Q3427" s="10" t="s">
        <v>8317</v>
      </c>
      <c r="R3427" s="9" t="s">
        <v>8318</v>
      </c>
      <c r="S3427" s="12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6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108</v>
      </c>
      <c r="P3428">
        <f t="shared" si="266"/>
        <v>46.61</v>
      </c>
      <c r="Q3428" s="10" t="s">
        <v>8317</v>
      </c>
      <c r="R3428" s="9" t="s">
        <v>8318</v>
      </c>
      <c r="S3428" s="12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6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100</v>
      </c>
      <c r="P3429">
        <f t="shared" si="266"/>
        <v>51.72</v>
      </c>
      <c r="Q3429" s="10" t="s">
        <v>8317</v>
      </c>
      <c r="R3429" s="9" t="s">
        <v>8318</v>
      </c>
      <c r="S3429" s="12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6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103</v>
      </c>
      <c r="P3430">
        <f t="shared" si="266"/>
        <v>40.29</v>
      </c>
      <c r="Q3430" s="10" t="s">
        <v>8317</v>
      </c>
      <c r="R3430" s="9" t="s">
        <v>8318</v>
      </c>
      <c r="S3430" s="12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6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130</v>
      </c>
      <c r="P3431">
        <f t="shared" si="266"/>
        <v>16.25</v>
      </c>
      <c r="Q3431" s="10" t="s">
        <v>8317</v>
      </c>
      <c r="R3431" s="9" t="s">
        <v>8318</v>
      </c>
      <c r="S3431" s="12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6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109.00000000000001</v>
      </c>
      <c r="P3432">
        <f t="shared" si="266"/>
        <v>30.15</v>
      </c>
      <c r="Q3432" s="10" t="s">
        <v>8317</v>
      </c>
      <c r="R3432" s="9" t="s">
        <v>8318</v>
      </c>
      <c r="S3432" s="12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6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100</v>
      </c>
      <c r="P3433">
        <f t="shared" si="266"/>
        <v>95.24</v>
      </c>
      <c r="Q3433" s="10" t="s">
        <v>8317</v>
      </c>
      <c r="R3433" s="9" t="s">
        <v>8318</v>
      </c>
      <c r="S3433" s="12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6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110.00000000000001</v>
      </c>
      <c r="P3434">
        <f t="shared" si="266"/>
        <v>52.21</v>
      </c>
      <c r="Q3434" s="10" t="s">
        <v>8317</v>
      </c>
      <c r="R3434" s="9" t="s">
        <v>8318</v>
      </c>
      <c r="S3434" s="12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6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100</v>
      </c>
      <c r="P3435">
        <f t="shared" si="266"/>
        <v>134.15</v>
      </c>
      <c r="Q3435" s="10" t="s">
        <v>8317</v>
      </c>
      <c r="R3435" s="9" t="s">
        <v>8318</v>
      </c>
      <c r="S3435" s="12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6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106</v>
      </c>
      <c r="P3436">
        <f t="shared" si="266"/>
        <v>62.83</v>
      </c>
      <c r="Q3436" s="10" t="s">
        <v>8317</v>
      </c>
      <c r="R3436" s="9" t="s">
        <v>8318</v>
      </c>
      <c r="S3436" s="12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6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112.00000000000001</v>
      </c>
      <c r="P3437">
        <f t="shared" si="266"/>
        <v>58.95</v>
      </c>
      <c r="Q3437" s="10" t="s">
        <v>8317</v>
      </c>
      <c r="R3437" s="9" t="s">
        <v>8318</v>
      </c>
      <c r="S3437" s="12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6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106</v>
      </c>
      <c r="P3438">
        <f t="shared" si="266"/>
        <v>143.11000000000001</v>
      </c>
      <c r="Q3438" s="10" t="s">
        <v>8317</v>
      </c>
      <c r="R3438" s="9" t="s">
        <v>8318</v>
      </c>
      <c r="S3438" s="12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6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101</v>
      </c>
      <c r="P3439">
        <f t="shared" si="266"/>
        <v>84.17</v>
      </c>
      <c r="Q3439" s="10" t="s">
        <v>8317</v>
      </c>
      <c r="R3439" s="9" t="s">
        <v>8318</v>
      </c>
      <c r="S3439" s="12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6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104</v>
      </c>
      <c r="P3440">
        <f t="shared" si="266"/>
        <v>186.07</v>
      </c>
      <c r="Q3440" s="10" t="s">
        <v>8317</v>
      </c>
      <c r="R3440" s="9" t="s">
        <v>8318</v>
      </c>
      <c r="S3440" s="12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135</v>
      </c>
      <c r="P3441">
        <f t="shared" si="266"/>
        <v>89.79</v>
      </c>
      <c r="Q3441" s="10" t="s">
        <v>8317</v>
      </c>
      <c r="R3441" s="9" t="s">
        <v>8318</v>
      </c>
      <c r="S3441" s="12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6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105</v>
      </c>
      <c r="P3442">
        <f t="shared" si="266"/>
        <v>64.16</v>
      </c>
      <c r="Q3442" s="10" t="s">
        <v>8317</v>
      </c>
      <c r="R3442" s="9" t="s">
        <v>8318</v>
      </c>
      <c r="S3442" s="12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6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103</v>
      </c>
      <c r="P3443">
        <f t="shared" si="266"/>
        <v>59.65</v>
      </c>
      <c r="Q3443" s="10" t="s">
        <v>8317</v>
      </c>
      <c r="R3443" s="9" t="s">
        <v>8318</v>
      </c>
      <c r="S3443" s="12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6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100</v>
      </c>
      <c r="P3444">
        <f t="shared" si="266"/>
        <v>31.25</v>
      </c>
      <c r="Q3444" s="10" t="s">
        <v>8317</v>
      </c>
      <c r="R3444" s="9" t="s">
        <v>8318</v>
      </c>
      <c r="S3444" s="12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6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186</v>
      </c>
      <c r="P3445">
        <f t="shared" si="266"/>
        <v>41.22</v>
      </c>
      <c r="Q3445" s="10" t="s">
        <v>8317</v>
      </c>
      <c r="R3445" s="9" t="s">
        <v>8318</v>
      </c>
      <c r="S3445" s="12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6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289</v>
      </c>
      <c r="P3446">
        <f t="shared" si="266"/>
        <v>43.35</v>
      </c>
      <c r="Q3446" s="10" t="s">
        <v>8317</v>
      </c>
      <c r="R3446" s="9" t="s">
        <v>8318</v>
      </c>
      <c r="S3446" s="12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6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100</v>
      </c>
      <c r="P3447">
        <f t="shared" si="266"/>
        <v>64.52</v>
      </c>
      <c r="Q3447" s="10" t="s">
        <v>8317</v>
      </c>
      <c r="R3447" s="9" t="s">
        <v>8318</v>
      </c>
      <c r="S3447" s="12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6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108</v>
      </c>
      <c r="P3448">
        <f t="shared" si="266"/>
        <v>43.28</v>
      </c>
      <c r="Q3448" s="10" t="s">
        <v>8317</v>
      </c>
      <c r="R3448" s="9" t="s">
        <v>8318</v>
      </c>
      <c r="S3448" s="12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108</v>
      </c>
      <c r="P3449">
        <f t="shared" si="266"/>
        <v>77</v>
      </c>
      <c r="Q3449" s="10" t="s">
        <v>8317</v>
      </c>
      <c r="R3449" s="9" t="s">
        <v>8318</v>
      </c>
      <c r="S3449" s="12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6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110.00000000000001</v>
      </c>
      <c r="P3450">
        <f t="shared" si="266"/>
        <v>51.22</v>
      </c>
      <c r="Q3450" s="10" t="s">
        <v>8317</v>
      </c>
      <c r="R3450" s="9" t="s">
        <v>8318</v>
      </c>
      <c r="S3450" s="12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6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171</v>
      </c>
      <c r="P3451">
        <f t="shared" si="266"/>
        <v>68.25</v>
      </c>
      <c r="Q3451" s="10" t="s">
        <v>8317</v>
      </c>
      <c r="R3451" s="9" t="s">
        <v>8318</v>
      </c>
      <c r="S3451" s="12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6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152</v>
      </c>
      <c r="P3452">
        <f t="shared" si="266"/>
        <v>19.489999999999998</v>
      </c>
      <c r="Q3452" s="10" t="s">
        <v>8317</v>
      </c>
      <c r="R3452" s="9" t="s">
        <v>8318</v>
      </c>
      <c r="S3452" s="12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6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101</v>
      </c>
      <c r="P3453">
        <f t="shared" si="266"/>
        <v>41.13</v>
      </c>
      <c r="Q3453" s="10" t="s">
        <v>8317</v>
      </c>
      <c r="R3453" s="9" t="s">
        <v>8318</v>
      </c>
      <c r="S3453" s="12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6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153</v>
      </c>
      <c r="P3454">
        <f t="shared" si="266"/>
        <v>41.41</v>
      </c>
      <c r="Q3454" s="10" t="s">
        <v>8317</v>
      </c>
      <c r="R3454" s="9" t="s">
        <v>8318</v>
      </c>
      <c r="S3454" s="12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6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128</v>
      </c>
      <c r="P3455">
        <f t="shared" si="266"/>
        <v>27.5</v>
      </c>
      <c r="Q3455" s="10" t="s">
        <v>8317</v>
      </c>
      <c r="R3455" s="9" t="s">
        <v>8318</v>
      </c>
      <c r="S3455" s="12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6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101</v>
      </c>
      <c r="P3456">
        <f t="shared" si="266"/>
        <v>33.57</v>
      </c>
      <c r="Q3456" s="10" t="s">
        <v>8317</v>
      </c>
      <c r="R3456" s="9" t="s">
        <v>8318</v>
      </c>
      <c r="S3456" s="12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6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101</v>
      </c>
      <c r="P3457">
        <f t="shared" si="266"/>
        <v>145.87</v>
      </c>
      <c r="Q3457" s="10" t="s">
        <v>8317</v>
      </c>
      <c r="R3457" s="9" t="s">
        <v>8318</v>
      </c>
      <c r="S3457" s="12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6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5"/>
        <v>191</v>
      </c>
      <c r="P3458">
        <f t="shared" si="266"/>
        <v>358.69</v>
      </c>
      <c r="Q3458" s="10" t="s">
        <v>8317</v>
      </c>
      <c r="R3458" s="9" t="s">
        <v>8318</v>
      </c>
      <c r="S3458" s="12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0">ROUND(E:E/D:D,2)*100</f>
        <v>140</v>
      </c>
      <c r="P3459">
        <f t="shared" ref="P3459:P3522" si="271">IF(L:L=0,0,ROUND(E:E/$L:$L,2))</f>
        <v>50.98</v>
      </c>
      <c r="Q3459" s="10" t="s">
        <v>8317</v>
      </c>
      <c r="R3459" s="9" t="s">
        <v>8318</v>
      </c>
      <c r="S3459" s="12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6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124</v>
      </c>
      <c r="P3460">
        <f t="shared" si="271"/>
        <v>45.04</v>
      </c>
      <c r="Q3460" s="10" t="s">
        <v>8317</v>
      </c>
      <c r="R3460" s="9" t="s">
        <v>8318</v>
      </c>
      <c r="S3460" s="12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6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126</v>
      </c>
      <c r="P3461">
        <f t="shared" si="271"/>
        <v>17.53</v>
      </c>
      <c r="Q3461" s="10" t="s">
        <v>8317</v>
      </c>
      <c r="R3461" s="9" t="s">
        <v>8318</v>
      </c>
      <c r="S3461" s="12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6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190</v>
      </c>
      <c r="P3462">
        <f t="shared" si="271"/>
        <v>50</v>
      </c>
      <c r="Q3462" s="10" t="s">
        <v>8317</v>
      </c>
      <c r="R3462" s="9" t="s">
        <v>8318</v>
      </c>
      <c r="S3462" s="12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6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139</v>
      </c>
      <c r="P3463">
        <f t="shared" si="271"/>
        <v>57.92</v>
      </c>
      <c r="Q3463" s="10" t="s">
        <v>8317</v>
      </c>
      <c r="R3463" s="9" t="s">
        <v>8318</v>
      </c>
      <c r="S3463" s="12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6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202</v>
      </c>
      <c r="P3464">
        <f t="shared" si="271"/>
        <v>29.71</v>
      </c>
      <c r="Q3464" s="10" t="s">
        <v>8317</v>
      </c>
      <c r="R3464" s="9" t="s">
        <v>8318</v>
      </c>
      <c r="S3464" s="12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6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103</v>
      </c>
      <c r="P3465">
        <f t="shared" si="271"/>
        <v>90.68</v>
      </c>
      <c r="Q3465" s="10" t="s">
        <v>8317</v>
      </c>
      <c r="R3465" s="9" t="s">
        <v>8318</v>
      </c>
      <c r="S3465" s="12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6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102</v>
      </c>
      <c r="P3466">
        <f t="shared" si="271"/>
        <v>55.01</v>
      </c>
      <c r="Q3466" s="10" t="s">
        <v>8317</v>
      </c>
      <c r="R3466" s="9" t="s">
        <v>8318</v>
      </c>
      <c r="S3466" s="12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6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103</v>
      </c>
      <c r="P3467">
        <f t="shared" si="271"/>
        <v>57.22</v>
      </c>
      <c r="Q3467" s="10" t="s">
        <v>8317</v>
      </c>
      <c r="R3467" s="9" t="s">
        <v>8318</v>
      </c>
      <c r="S3467" s="12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127</v>
      </c>
      <c r="P3468">
        <f t="shared" si="271"/>
        <v>72.95</v>
      </c>
      <c r="Q3468" s="10" t="s">
        <v>8317</v>
      </c>
      <c r="R3468" s="9" t="s">
        <v>8318</v>
      </c>
      <c r="S3468" s="12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101</v>
      </c>
      <c r="P3469">
        <f t="shared" si="271"/>
        <v>64.47</v>
      </c>
      <c r="Q3469" s="10" t="s">
        <v>8317</v>
      </c>
      <c r="R3469" s="9" t="s">
        <v>8318</v>
      </c>
      <c r="S3469" s="12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6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122</v>
      </c>
      <c r="P3470">
        <f t="shared" si="271"/>
        <v>716.35</v>
      </c>
      <c r="Q3470" s="10" t="s">
        <v>8317</v>
      </c>
      <c r="R3470" s="9" t="s">
        <v>8318</v>
      </c>
      <c r="S3470" s="12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6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112.99999999999999</v>
      </c>
      <c r="P3471">
        <f t="shared" si="271"/>
        <v>50.4</v>
      </c>
      <c r="Q3471" s="10" t="s">
        <v>8317</v>
      </c>
      <c r="R3471" s="9" t="s">
        <v>8318</v>
      </c>
      <c r="S3471" s="12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150</v>
      </c>
      <c r="P3472">
        <f t="shared" si="271"/>
        <v>41.67</v>
      </c>
      <c r="Q3472" s="10" t="s">
        <v>8317</v>
      </c>
      <c r="R3472" s="9" t="s">
        <v>8318</v>
      </c>
      <c r="S3472" s="12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6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215</v>
      </c>
      <c r="P3473">
        <f t="shared" si="271"/>
        <v>35.770000000000003</v>
      </c>
      <c r="Q3473" s="10" t="s">
        <v>8317</v>
      </c>
      <c r="R3473" s="9" t="s">
        <v>8318</v>
      </c>
      <c r="S3473" s="12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6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102</v>
      </c>
      <c r="P3474">
        <f t="shared" si="271"/>
        <v>88.74</v>
      </c>
      <c r="Q3474" s="10" t="s">
        <v>8317</v>
      </c>
      <c r="R3474" s="9" t="s">
        <v>8318</v>
      </c>
      <c r="S3474" s="12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6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100</v>
      </c>
      <c r="P3475">
        <f t="shared" si="271"/>
        <v>148.47999999999999</v>
      </c>
      <c r="Q3475" s="10" t="s">
        <v>8317</v>
      </c>
      <c r="R3475" s="9" t="s">
        <v>8318</v>
      </c>
      <c r="S3475" s="12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6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101</v>
      </c>
      <c r="P3476">
        <f t="shared" si="271"/>
        <v>51.79</v>
      </c>
      <c r="Q3476" s="10" t="s">
        <v>8317</v>
      </c>
      <c r="R3476" s="9" t="s">
        <v>8318</v>
      </c>
      <c r="S3476" s="12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6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112.99999999999999</v>
      </c>
      <c r="P3477">
        <f t="shared" si="271"/>
        <v>20</v>
      </c>
      <c r="Q3477" s="10" t="s">
        <v>8317</v>
      </c>
      <c r="R3477" s="9" t="s">
        <v>8318</v>
      </c>
      <c r="S3477" s="12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6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104</v>
      </c>
      <c r="P3478">
        <f t="shared" si="271"/>
        <v>52</v>
      </c>
      <c r="Q3478" s="10" t="s">
        <v>8317</v>
      </c>
      <c r="R3478" s="9" t="s">
        <v>8318</v>
      </c>
      <c r="S3478" s="12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6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114.99999999999999</v>
      </c>
      <c r="P3479">
        <f t="shared" si="271"/>
        <v>53.23</v>
      </c>
      <c r="Q3479" s="10" t="s">
        <v>8317</v>
      </c>
      <c r="R3479" s="9" t="s">
        <v>8318</v>
      </c>
      <c r="S3479" s="12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6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112.99999999999999</v>
      </c>
      <c r="P3480">
        <f t="shared" si="271"/>
        <v>39.6</v>
      </c>
      <c r="Q3480" s="10" t="s">
        <v>8317</v>
      </c>
      <c r="R3480" s="9" t="s">
        <v>8318</v>
      </c>
      <c r="S3480" s="12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6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128</v>
      </c>
      <c r="P3481">
        <f t="shared" si="271"/>
        <v>34.25</v>
      </c>
      <c r="Q3481" s="10" t="s">
        <v>8317</v>
      </c>
      <c r="R3481" s="9" t="s">
        <v>8318</v>
      </c>
      <c r="S3481" s="12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6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143</v>
      </c>
      <c r="P3482">
        <f t="shared" si="271"/>
        <v>164.62</v>
      </c>
      <c r="Q3482" s="10" t="s">
        <v>8317</v>
      </c>
      <c r="R3482" s="9" t="s">
        <v>8318</v>
      </c>
      <c r="S3482" s="12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6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119</v>
      </c>
      <c r="P3483">
        <f t="shared" si="271"/>
        <v>125.05</v>
      </c>
      <c r="Q3483" s="10" t="s">
        <v>8317</v>
      </c>
      <c r="R3483" s="9" t="s">
        <v>8318</v>
      </c>
      <c r="S3483" s="12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6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138</v>
      </c>
      <c r="P3484">
        <f t="shared" si="271"/>
        <v>51.88</v>
      </c>
      <c r="Q3484" s="10" t="s">
        <v>8317</v>
      </c>
      <c r="R3484" s="9" t="s">
        <v>8318</v>
      </c>
      <c r="S3484" s="12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6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160</v>
      </c>
      <c r="P3485">
        <f t="shared" si="271"/>
        <v>40.29</v>
      </c>
      <c r="Q3485" s="10" t="s">
        <v>8317</v>
      </c>
      <c r="R3485" s="9" t="s">
        <v>8318</v>
      </c>
      <c r="S3485" s="12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6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113.99999999999999</v>
      </c>
      <c r="P3486">
        <f t="shared" si="271"/>
        <v>64.91</v>
      </c>
      <c r="Q3486" s="10" t="s">
        <v>8317</v>
      </c>
      <c r="R3486" s="9" t="s">
        <v>8318</v>
      </c>
      <c r="S3486" s="12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6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101</v>
      </c>
      <c r="P3487">
        <f t="shared" si="271"/>
        <v>55.33</v>
      </c>
      <c r="Q3487" s="10" t="s">
        <v>8317</v>
      </c>
      <c r="R3487" s="9" t="s">
        <v>8318</v>
      </c>
      <c r="S3487" s="12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6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155</v>
      </c>
      <c r="P3488">
        <f t="shared" si="271"/>
        <v>83.14</v>
      </c>
      <c r="Q3488" s="10" t="s">
        <v>8317</v>
      </c>
      <c r="R3488" s="9" t="s">
        <v>8318</v>
      </c>
      <c r="S3488" s="12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6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128</v>
      </c>
      <c r="P3489">
        <f t="shared" si="271"/>
        <v>38.71</v>
      </c>
      <c r="Q3489" s="10" t="s">
        <v>8317</v>
      </c>
      <c r="R3489" s="9" t="s">
        <v>8318</v>
      </c>
      <c r="S3489" s="12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6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121</v>
      </c>
      <c r="P3490">
        <f t="shared" si="271"/>
        <v>125.38</v>
      </c>
      <c r="Q3490" s="10" t="s">
        <v>8317</v>
      </c>
      <c r="R3490" s="9" t="s">
        <v>8318</v>
      </c>
      <c r="S3490" s="12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6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112.99999999999999</v>
      </c>
      <c r="P3491">
        <f t="shared" si="271"/>
        <v>78.260000000000005</v>
      </c>
      <c r="Q3491" s="10" t="s">
        <v>8317</v>
      </c>
      <c r="R3491" s="9" t="s">
        <v>8318</v>
      </c>
      <c r="S3491" s="12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6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128</v>
      </c>
      <c r="P3492">
        <f t="shared" si="271"/>
        <v>47.22</v>
      </c>
      <c r="Q3492" s="10" t="s">
        <v>8317</v>
      </c>
      <c r="R3492" s="9" t="s">
        <v>8318</v>
      </c>
      <c r="S3492" s="12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6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158</v>
      </c>
      <c r="P3493">
        <f t="shared" si="271"/>
        <v>79.099999999999994</v>
      </c>
      <c r="Q3493" s="10" t="s">
        <v>8317</v>
      </c>
      <c r="R3493" s="9" t="s">
        <v>8318</v>
      </c>
      <c r="S3493" s="12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6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105</v>
      </c>
      <c r="P3494">
        <f t="shared" si="271"/>
        <v>114.29</v>
      </c>
      <c r="Q3494" s="10" t="s">
        <v>8317</v>
      </c>
      <c r="R3494" s="9" t="s">
        <v>8318</v>
      </c>
      <c r="S3494" s="12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6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100</v>
      </c>
      <c r="P3495">
        <f t="shared" si="271"/>
        <v>51.72</v>
      </c>
      <c r="Q3495" s="10" t="s">
        <v>8317</v>
      </c>
      <c r="R3495" s="9" t="s">
        <v>8318</v>
      </c>
      <c r="S3495" s="12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6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100</v>
      </c>
      <c r="P3496">
        <f t="shared" si="271"/>
        <v>30.77</v>
      </c>
      <c r="Q3496" s="10" t="s">
        <v>8317</v>
      </c>
      <c r="R3496" s="9" t="s">
        <v>8318</v>
      </c>
      <c r="S3496" s="12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6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107</v>
      </c>
      <c r="P3497">
        <f t="shared" si="271"/>
        <v>74.209999999999994</v>
      </c>
      <c r="Q3497" s="10" t="s">
        <v>8317</v>
      </c>
      <c r="R3497" s="9" t="s">
        <v>8318</v>
      </c>
      <c r="S3497" s="12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6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124</v>
      </c>
      <c r="P3498">
        <f t="shared" si="271"/>
        <v>47.85</v>
      </c>
      <c r="Q3498" s="10" t="s">
        <v>8317</v>
      </c>
      <c r="R3498" s="9" t="s">
        <v>8318</v>
      </c>
      <c r="S3498" s="12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6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109.00000000000001</v>
      </c>
      <c r="P3499">
        <f t="shared" si="271"/>
        <v>34.409999999999997</v>
      </c>
      <c r="Q3499" s="10" t="s">
        <v>8317</v>
      </c>
      <c r="R3499" s="9" t="s">
        <v>8318</v>
      </c>
      <c r="S3499" s="12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6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102</v>
      </c>
      <c r="P3500">
        <f t="shared" si="271"/>
        <v>40.24</v>
      </c>
      <c r="Q3500" s="10" t="s">
        <v>8317</v>
      </c>
      <c r="R3500" s="9" t="s">
        <v>8318</v>
      </c>
      <c r="S3500" s="12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6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106</v>
      </c>
      <c r="P3501">
        <f t="shared" si="271"/>
        <v>60.29</v>
      </c>
      <c r="Q3501" s="10" t="s">
        <v>8317</v>
      </c>
      <c r="R3501" s="9" t="s">
        <v>8318</v>
      </c>
      <c r="S3501" s="12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6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106</v>
      </c>
      <c r="P3502">
        <f t="shared" si="271"/>
        <v>25.31</v>
      </c>
      <c r="Q3502" s="10" t="s">
        <v>8317</v>
      </c>
      <c r="R3502" s="9" t="s">
        <v>8318</v>
      </c>
      <c r="S3502" s="12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6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101</v>
      </c>
      <c r="P3503">
        <f t="shared" si="271"/>
        <v>35.950000000000003</v>
      </c>
      <c r="Q3503" s="10" t="s">
        <v>8317</v>
      </c>
      <c r="R3503" s="9" t="s">
        <v>8318</v>
      </c>
      <c r="S3503" s="12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6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105</v>
      </c>
      <c r="P3504">
        <f t="shared" si="271"/>
        <v>136</v>
      </c>
      <c r="Q3504" s="10" t="s">
        <v>8317</v>
      </c>
      <c r="R3504" s="9" t="s">
        <v>8318</v>
      </c>
      <c r="S3504" s="12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6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108</v>
      </c>
      <c r="P3505">
        <f t="shared" si="271"/>
        <v>70.760000000000005</v>
      </c>
      <c r="Q3505" s="10" t="s">
        <v>8317</v>
      </c>
      <c r="R3505" s="9" t="s">
        <v>8318</v>
      </c>
      <c r="S3505" s="12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6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100</v>
      </c>
      <c r="P3506">
        <f t="shared" si="271"/>
        <v>125</v>
      </c>
      <c r="Q3506" s="10" t="s">
        <v>8317</v>
      </c>
      <c r="R3506" s="9" t="s">
        <v>8318</v>
      </c>
      <c r="S3506" s="12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104</v>
      </c>
      <c r="P3507">
        <f t="shared" si="271"/>
        <v>66.510000000000005</v>
      </c>
      <c r="Q3507" s="10" t="s">
        <v>8317</v>
      </c>
      <c r="R3507" s="9" t="s">
        <v>8318</v>
      </c>
      <c r="S3507" s="12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6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102</v>
      </c>
      <c r="P3508">
        <f t="shared" si="271"/>
        <v>105</v>
      </c>
      <c r="Q3508" s="10" t="s">
        <v>8317</v>
      </c>
      <c r="R3508" s="9" t="s">
        <v>8318</v>
      </c>
      <c r="S3508" s="12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104</v>
      </c>
      <c r="P3509">
        <f t="shared" si="271"/>
        <v>145</v>
      </c>
      <c r="Q3509" s="10" t="s">
        <v>8317</v>
      </c>
      <c r="R3509" s="9" t="s">
        <v>8318</v>
      </c>
      <c r="S3509" s="12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6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180</v>
      </c>
      <c r="P3510">
        <f t="shared" si="271"/>
        <v>12</v>
      </c>
      <c r="Q3510" s="10" t="s">
        <v>8317</v>
      </c>
      <c r="R3510" s="9" t="s">
        <v>8318</v>
      </c>
      <c r="S3510" s="12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6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106</v>
      </c>
      <c r="P3511">
        <f t="shared" si="271"/>
        <v>96.67</v>
      </c>
      <c r="Q3511" s="10" t="s">
        <v>8317</v>
      </c>
      <c r="R3511" s="9" t="s">
        <v>8318</v>
      </c>
      <c r="S3511" s="12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6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101</v>
      </c>
      <c r="P3512">
        <f t="shared" si="271"/>
        <v>60.33</v>
      </c>
      <c r="Q3512" s="10" t="s">
        <v>8317</v>
      </c>
      <c r="R3512" s="9" t="s">
        <v>8318</v>
      </c>
      <c r="S3512" s="12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6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101</v>
      </c>
      <c r="P3513">
        <f t="shared" si="271"/>
        <v>79.89</v>
      </c>
      <c r="Q3513" s="10" t="s">
        <v>8317</v>
      </c>
      <c r="R3513" s="9" t="s">
        <v>8318</v>
      </c>
      <c r="S3513" s="12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6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100</v>
      </c>
      <c r="P3514">
        <f t="shared" si="271"/>
        <v>58.82</v>
      </c>
      <c r="Q3514" s="10" t="s">
        <v>8317</v>
      </c>
      <c r="R3514" s="9" t="s">
        <v>8318</v>
      </c>
      <c r="S3514" s="12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6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118</v>
      </c>
      <c r="P3515">
        <f t="shared" si="271"/>
        <v>75.34</v>
      </c>
      <c r="Q3515" s="10" t="s">
        <v>8317</v>
      </c>
      <c r="R3515" s="9" t="s">
        <v>8318</v>
      </c>
      <c r="S3515" s="12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6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110.00000000000001</v>
      </c>
      <c r="P3516">
        <f t="shared" si="271"/>
        <v>55</v>
      </c>
      <c r="Q3516" s="10" t="s">
        <v>8317</v>
      </c>
      <c r="R3516" s="9" t="s">
        <v>8318</v>
      </c>
      <c r="S3516" s="12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6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103</v>
      </c>
      <c r="P3517">
        <f t="shared" si="271"/>
        <v>66.959999999999994</v>
      </c>
      <c r="Q3517" s="10" t="s">
        <v>8317</v>
      </c>
      <c r="R3517" s="9" t="s">
        <v>8318</v>
      </c>
      <c r="S3517" s="12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6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100</v>
      </c>
      <c r="P3518">
        <f t="shared" si="271"/>
        <v>227.27</v>
      </c>
      <c r="Q3518" s="10" t="s">
        <v>8317</v>
      </c>
      <c r="R3518" s="9" t="s">
        <v>8318</v>
      </c>
      <c r="S3518" s="12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6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100</v>
      </c>
      <c r="P3519">
        <f t="shared" si="271"/>
        <v>307.69</v>
      </c>
      <c r="Q3519" s="10" t="s">
        <v>8317</v>
      </c>
      <c r="R3519" s="9" t="s">
        <v>8318</v>
      </c>
      <c r="S3519" s="12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6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110.00000000000001</v>
      </c>
      <c r="P3520">
        <f t="shared" si="271"/>
        <v>50.02</v>
      </c>
      <c r="Q3520" s="10" t="s">
        <v>8317</v>
      </c>
      <c r="R3520" s="9" t="s">
        <v>8318</v>
      </c>
      <c r="S3520" s="12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6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101</v>
      </c>
      <c r="P3521">
        <f t="shared" si="271"/>
        <v>72.39</v>
      </c>
      <c r="Q3521" s="10" t="s">
        <v>8317</v>
      </c>
      <c r="R3521" s="9" t="s">
        <v>8318</v>
      </c>
      <c r="S3521" s="12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0"/>
        <v>101</v>
      </c>
      <c r="P3522">
        <f t="shared" si="271"/>
        <v>95.95</v>
      </c>
      <c r="Q3522" s="10" t="s">
        <v>8317</v>
      </c>
      <c r="R3522" s="9" t="s">
        <v>8318</v>
      </c>
      <c r="S3522" s="12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6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5">ROUND(E:E/D:D,2)*100</f>
        <v>169</v>
      </c>
      <c r="P3523">
        <f t="shared" ref="P3523:P3586" si="276">IF(L:L=0,0,ROUND(E:E/$L:$L,2))</f>
        <v>45.62</v>
      </c>
      <c r="Q3523" s="10" t="s">
        <v>8317</v>
      </c>
      <c r="R3523" s="9" t="s">
        <v>8318</v>
      </c>
      <c r="S3523" s="12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6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100</v>
      </c>
      <c r="P3524">
        <f t="shared" si="276"/>
        <v>41.03</v>
      </c>
      <c r="Q3524" s="10" t="s">
        <v>8317</v>
      </c>
      <c r="R3524" s="9" t="s">
        <v>8318</v>
      </c>
      <c r="S3524" s="12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6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113.99999999999999</v>
      </c>
      <c r="P3525">
        <f t="shared" si="276"/>
        <v>56.83</v>
      </c>
      <c r="Q3525" s="10" t="s">
        <v>8317</v>
      </c>
      <c r="R3525" s="9" t="s">
        <v>8318</v>
      </c>
      <c r="S3525" s="12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6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102</v>
      </c>
      <c r="P3526">
        <f t="shared" si="276"/>
        <v>137.24</v>
      </c>
      <c r="Q3526" s="10" t="s">
        <v>8317</v>
      </c>
      <c r="R3526" s="9" t="s">
        <v>8318</v>
      </c>
      <c r="S3526" s="12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6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106</v>
      </c>
      <c r="P3527">
        <f t="shared" si="276"/>
        <v>75.709999999999994</v>
      </c>
      <c r="Q3527" s="10" t="s">
        <v>8317</v>
      </c>
      <c r="R3527" s="9" t="s">
        <v>8318</v>
      </c>
      <c r="S3527" s="12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6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102</v>
      </c>
      <c r="P3528">
        <f t="shared" si="276"/>
        <v>99</v>
      </c>
      <c r="Q3528" s="10" t="s">
        <v>8317</v>
      </c>
      <c r="R3528" s="9" t="s">
        <v>8318</v>
      </c>
      <c r="S3528" s="12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6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117</v>
      </c>
      <c r="P3529">
        <f t="shared" si="276"/>
        <v>81.569999999999993</v>
      </c>
      <c r="Q3529" s="10" t="s">
        <v>8317</v>
      </c>
      <c r="R3529" s="9" t="s">
        <v>8318</v>
      </c>
      <c r="S3529" s="12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6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101</v>
      </c>
      <c r="P3530">
        <f t="shared" si="276"/>
        <v>45.11</v>
      </c>
      <c r="Q3530" s="10" t="s">
        <v>8317</v>
      </c>
      <c r="R3530" s="9" t="s">
        <v>8318</v>
      </c>
      <c r="S3530" s="12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6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132</v>
      </c>
      <c r="P3531">
        <f t="shared" si="276"/>
        <v>36.67</v>
      </c>
      <c r="Q3531" s="10" t="s">
        <v>8317</v>
      </c>
      <c r="R3531" s="9" t="s">
        <v>8318</v>
      </c>
      <c r="S3531" s="12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6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100</v>
      </c>
      <c r="P3532">
        <f t="shared" si="276"/>
        <v>125</v>
      </c>
      <c r="Q3532" s="10" t="s">
        <v>8317</v>
      </c>
      <c r="R3532" s="9" t="s">
        <v>8318</v>
      </c>
      <c r="S3532" s="12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128</v>
      </c>
      <c r="P3533">
        <f t="shared" si="276"/>
        <v>49.23</v>
      </c>
      <c r="Q3533" s="10" t="s">
        <v>8317</v>
      </c>
      <c r="R3533" s="9" t="s">
        <v>8318</v>
      </c>
      <c r="S3533" s="12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6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119</v>
      </c>
      <c r="P3534">
        <f t="shared" si="276"/>
        <v>42.3</v>
      </c>
      <c r="Q3534" s="10" t="s">
        <v>8317</v>
      </c>
      <c r="R3534" s="9" t="s">
        <v>8318</v>
      </c>
      <c r="S3534" s="12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6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126</v>
      </c>
      <c r="P3535">
        <f t="shared" si="276"/>
        <v>78.88</v>
      </c>
      <c r="Q3535" s="10" t="s">
        <v>8317</v>
      </c>
      <c r="R3535" s="9" t="s">
        <v>8318</v>
      </c>
      <c r="S3535" s="12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156</v>
      </c>
      <c r="P3536">
        <f t="shared" si="276"/>
        <v>38.28</v>
      </c>
      <c r="Q3536" s="10" t="s">
        <v>8317</v>
      </c>
      <c r="R3536" s="9" t="s">
        <v>8318</v>
      </c>
      <c r="S3536" s="12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6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103</v>
      </c>
      <c r="P3537">
        <f t="shared" si="276"/>
        <v>44.85</v>
      </c>
      <c r="Q3537" s="10" t="s">
        <v>8317</v>
      </c>
      <c r="R3537" s="9" t="s">
        <v>8318</v>
      </c>
      <c r="S3537" s="12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6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153</v>
      </c>
      <c r="P3538">
        <f t="shared" si="276"/>
        <v>13.53</v>
      </c>
      <c r="Q3538" s="10" t="s">
        <v>8317</v>
      </c>
      <c r="R3538" s="9" t="s">
        <v>8318</v>
      </c>
      <c r="S3538" s="12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6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180</v>
      </c>
      <c r="P3539">
        <f t="shared" si="276"/>
        <v>43.5</v>
      </c>
      <c r="Q3539" s="10" t="s">
        <v>8317</v>
      </c>
      <c r="R3539" s="9" t="s">
        <v>8318</v>
      </c>
      <c r="S3539" s="12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6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128</v>
      </c>
      <c r="P3540">
        <f t="shared" si="276"/>
        <v>30.95</v>
      </c>
      <c r="Q3540" s="10" t="s">
        <v>8317</v>
      </c>
      <c r="R3540" s="9" t="s">
        <v>8318</v>
      </c>
      <c r="S3540" s="12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6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120</v>
      </c>
      <c r="P3541">
        <f t="shared" si="276"/>
        <v>55.23</v>
      </c>
      <c r="Q3541" s="10" t="s">
        <v>8317</v>
      </c>
      <c r="R3541" s="9" t="s">
        <v>8318</v>
      </c>
      <c r="S3541" s="12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6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123</v>
      </c>
      <c r="P3542">
        <f t="shared" si="276"/>
        <v>46.13</v>
      </c>
      <c r="Q3542" s="10" t="s">
        <v>8317</v>
      </c>
      <c r="R3542" s="9" t="s">
        <v>8318</v>
      </c>
      <c r="S3542" s="12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6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105</v>
      </c>
      <c r="P3543">
        <f t="shared" si="276"/>
        <v>39.380000000000003</v>
      </c>
      <c r="Q3543" s="10" t="s">
        <v>8317</v>
      </c>
      <c r="R3543" s="9" t="s">
        <v>8318</v>
      </c>
      <c r="S3543" s="12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6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102</v>
      </c>
      <c r="P3544">
        <f t="shared" si="276"/>
        <v>66.150000000000006</v>
      </c>
      <c r="Q3544" s="10" t="s">
        <v>8317</v>
      </c>
      <c r="R3544" s="9" t="s">
        <v>8318</v>
      </c>
      <c r="S3544" s="12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6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105</v>
      </c>
      <c r="P3545">
        <f t="shared" si="276"/>
        <v>54.14</v>
      </c>
      <c r="Q3545" s="10" t="s">
        <v>8317</v>
      </c>
      <c r="R3545" s="9" t="s">
        <v>8318</v>
      </c>
      <c r="S3545" s="12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100</v>
      </c>
      <c r="P3546">
        <f t="shared" si="276"/>
        <v>104.17</v>
      </c>
      <c r="Q3546" s="10" t="s">
        <v>8317</v>
      </c>
      <c r="R3546" s="9" t="s">
        <v>8318</v>
      </c>
      <c r="S3546" s="12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6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100</v>
      </c>
      <c r="P3547">
        <f t="shared" si="276"/>
        <v>31.38</v>
      </c>
      <c r="Q3547" s="10" t="s">
        <v>8317</v>
      </c>
      <c r="R3547" s="9" t="s">
        <v>8318</v>
      </c>
      <c r="S3547" s="12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6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102</v>
      </c>
      <c r="P3548">
        <f t="shared" si="276"/>
        <v>59.21</v>
      </c>
      <c r="Q3548" s="10" t="s">
        <v>8317</v>
      </c>
      <c r="R3548" s="9" t="s">
        <v>8318</v>
      </c>
      <c r="S3548" s="12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6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113.99999999999999</v>
      </c>
      <c r="P3549">
        <f t="shared" si="276"/>
        <v>119.18</v>
      </c>
      <c r="Q3549" s="10" t="s">
        <v>8317</v>
      </c>
      <c r="R3549" s="9" t="s">
        <v>8318</v>
      </c>
      <c r="S3549" s="12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6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102</v>
      </c>
      <c r="P3550">
        <f t="shared" si="276"/>
        <v>164.62</v>
      </c>
      <c r="Q3550" s="10" t="s">
        <v>8317</v>
      </c>
      <c r="R3550" s="9" t="s">
        <v>8318</v>
      </c>
      <c r="S3550" s="12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6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102</v>
      </c>
      <c r="P3551">
        <f t="shared" si="276"/>
        <v>24.29</v>
      </c>
      <c r="Q3551" s="10" t="s">
        <v>8317</v>
      </c>
      <c r="R3551" s="9" t="s">
        <v>8318</v>
      </c>
      <c r="S3551" s="12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6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105</v>
      </c>
      <c r="P3552">
        <f t="shared" si="276"/>
        <v>40.94</v>
      </c>
      <c r="Q3552" s="10" t="s">
        <v>8317</v>
      </c>
      <c r="R3552" s="9" t="s">
        <v>8318</v>
      </c>
      <c r="S3552" s="12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6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102</v>
      </c>
      <c r="P3553">
        <f t="shared" si="276"/>
        <v>61.1</v>
      </c>
      <c r="Q3553" s="10" t="s">
        <v>8317</v>
      </c>
      <c r="R3553" s="9" t="s">
        <v>8318</v>
      </c>
      <c r="S3553" s="12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6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100</v>
      </c>
      <c r="P3554">
        <f t="shared" si="276"/>
        <v>38.65</v>
      </c>
      <c r="Q3554" s="10" t="s">
        <v>8317</v>
      </c>
      <c r="R3554" s="9" t="s">
        <v>8318</v>
      </c>
      <c r="S3554" s="12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6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106</v>
      </c>
      <c r="P3555">
        <f t="shared" si="276"/>
        <v>56.2</v>
      </c>
      <c r="Q3555" s="10" t="s">
        <v>8317</v>
      </c>
      <c r="R3555" s="9" t="s">
        <v>8318</v>
      </c>
      <c r="S3555" s="12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6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112.99999999999999</v>
      </c>
      <c r="P3556">
        <f t="shared" si="276"/>
        <v>107</v>
      </c>
      <c r="Q3556" s="10" t="s">
        <v>8317</v>
      </c>
      <c r="R3556" s="9" t="s">
        <v>8318</v>
      </c>
      <c r="S3556" s="12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6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100</v>
      </c>
      <c r="P3557">
        <f t="shared" si="276"/>
        <v>171.43</v>
      </c>
      <c r="Q3557" s="10" t="s">
        <v>8317</v>
      </c>
      <c r="R3557" s="9" t="s">
        <v>8318</v>
      </c>
      <c r="S3557" s="12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6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100</v>
      </c>
      <c r="P3558">
        <f t="shared" si="276"/>
        <v>110.5</v>
      </c>
      <c r="Q3558" s="10" t="s">
        <v>8317</v>
      </c>
      <c r="R3558" s="9" t="s">
        <v>8318</v>
      </c>
      <c r="S3558" s="12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6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100</v>
      </c>
      <c r="P3559">
        <f t="shared" si="276"/>
        <v>179.28</v>
      </c>
      <c r="Q3559" s="10" t="s">
        <v>8317</v>
      </c>
      <c r="R3559" s="9" t="s">
        <v>8318</v>
      </c>
      <c r="S3559" s="12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6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144</v>
      </c>
      <c r="P3560">
        <f t="shared" si="276"/>
        <v>22.91</v>
      </c>
      <c r="Q3560" s="10" t="s">
        <v>8317</v>
      </c>
      <c r="R3560" s="9" t="s">
        <v>8318</v>
      </c>
      <c r="S3560" s="12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6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104</v>
      </c>
      <c r="P3561">
        <f t="shared" si="276"/>
        <v>43.13</v>
      </c>
      <c r="Q3561" s="10" t="s">
        <v>8317</v>
      </c>
      <c r="R3561" s="9" t="s">
        <v>8318</v>
      </c>
      <c r="S3561" s="12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6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108</v>
      </c>
      <c r="P3562">
        <f t="shared" si="276"/>
        <v>46.89</v>
      </c>
      <c r="Q3562" s="10" t="s">
        <v>8317</v>
      </c>
      <c r="R3562" s="9" t="s">
        <v>8318</v>
      </c>
      <c r="S3562" s="12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06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102</v>
      </c>
      <c r="P3563">
        <f t="shared" si="276"/>
        <v>47.41</v>
      </c>
      <c r="Q3563" s="10" t="s">
        <v>8317</v>
      </c>
      <c r="R3563" s="9" t="s">
        <v>8318</v>
      </c>
      <c r="S3563" s="12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6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149</v>
      </c>
      <c r="P3564">
        <f t="shared" si="276"/>
        <v>15.13</v>
      </c>
      <c r="Q3564" s="10" t="s">
        <v>8317</v>
      </c>
      <c r="R3564" s="9" t="s">
        <v>8318</v>
      </c>
      <c r="S3564" s="12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6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105</v>
      </c>
      <c r="P3565">
        <f t="shared" si="276"/>
        <v>21.1</v>
      </c>
      <c r="Q3565" s="10" t="s">
        <v>8317</v>
      </c>
      <c r="R3565" s="9" t="s">
        <v>8318</v>
      </c>
      <c r="S3565" s="12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101</v>
      </c>
      <c r="P3566">
        <f t="shared" si="276"/>
        <v>59.12</v>
      </c>
      <c r="Q3566" s="10" t="s">
        <v>8317</v>
      </c>
      <c r="R3566" s="9" t="s">
        <v>8318</v>
      </c>
      <c r="S3566" s="12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6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131</v>
      </c>
      <c r="P3567">
        <f t="shared" si="276"/>
        <v>97.92</v>
      </c>
      <c r="Q3567" s="10" t="s">
        <v>8317</v>
      </c>
      <c r="R3567" s="9" t="s">
        <v>8318</v>
      </c>
      <c r="S3567" s="12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6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105</v>
      </c>
      <c r="P3568">
        <f t="shared" si="276"/>
        <v>55.13</v>
      </c>
      <c r="Q3568" s="10" t="s">
        <v>8317</v>
      </c>
      <c r="R3568" s="9" t="s">
        <v>8318</v>
      </c>
      <c r="S3568" s="12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6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109.00000000000001</v>
      </c>
      <c r="P3569">
        <f t="shared" si="276"/>
        <v>26.54</v>
      </c>
      <c r="Q3569" s="10" t="s">
        <v>8317</v>
      </c>
      <c r="R3569" s="9" t="s">
        <v>8318</v>
      </c>
      <c r="S3569" s="12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6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111.00000000000001</v>
      </c>
      <c r="P3570">
        <f t="shared" si="276"/>
        <v>58.42</v>
      </c>
      <c r="Q3570" s="10" t="s">
        <v>8317</v>
      </c>
      <c r="R3570" s="9" t="s">
        <v>8318</v>
      </c>
      <c r="S3570" s="12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6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100</v>
      </c>
      <c r="P3571">
        <f t="shared" si="276"/>
        <v>122.54</v>
      </c>
      <c r="Q3571" s="10" t="s">
        <v>8317</v>
      </c>
      <c r="R3571" s="9" t="s">
        <v>8318</v>
      </c>
      <c r="S3571" s="12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6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113.99999999999999</v>
      </c>
      <c r="P3572">
        <f t="shared" si="276"/>
        <v>87.96</v>
      </c>
      <c r="Q3572" s="10" t="s">
        <v>8317</v>
      </c>
      <c r="R3572" s="9" t="s">
        <v>8318</v>
      </c>
      <c r="S3572" s="12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6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122</v>
      </c>
      <c r="P3573">
        <f t="shared" si="276"/>
        <v>73.239999999999995</v>
      </c>
      <c r="Q3573" s="10" t="s">
        <v>8317</v>
      </c>
      <c r="R3573" s="9" t="s">
        <v>8318</v>
      </c>
      <c r="S3573" s="12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100</v>
      </c>
      <c r="P3574">
        <f t="shared" si="276"/>
        <v>55.56</v>
      </c>
      <c r="Q3574" s="10" t="s">
        <v>8317</v>
      </c>
      <c r="R3574" s="9" t="s">
        <v>8318</v>
      </c>
      <c r="S3574" s="12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103</v>
      </c>
      <c r="P3575">
        <f t="shared" si="276"/>
        <v>39.54</v>
      </c>
      <c r="Q3575" s="10" t="s">
        <v>8317</v>
      </c>
      <c r="R3575" s="9" t="s">
        <v>8318</v>
      </c>
      <c r="S3575" s="12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6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106</v>
      </c>
      <c r="P3576">
        <f t="shared" si="276"/>
        <v>136.78</v>
      </c>
      <c r="Q3576" s="10" t="s">
        <v>8317</v>
      </c>
      <c r="R3576" s="9" t="s">
        <v>8318</v>
      </c>
      <c r="S3576" s="12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6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101</v>
      </c>
      <c r="P3577">
        <f t="shared" si="276"/>
        <v>99.34</v>
      </c>
      <c r="Q3577" s="10" t="s">
        <v>8317</v>
      </c>
      <c r="R3577" s="9" t="s">
        <v>8318</v>
      </c>
      <c r="S3577" s="12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6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100</v>
      </c>
      <c r="P3578">
        <f t="shared" si="276"/>
        <v>20</v>
      </c>
      <c r="Q3578" s="10" t="s">
        <v>8317</v>
      </c>
      <c r="R3578" s="9" t="s">
        <v>8318</v>
      </c>
      <c r="S3578" s="12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6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130</v>
      </c>
      <c r="P3579">
        <f t="shared" si="276"/>
        <v>28.89</v>
      </c>
      <c r="Q3579" s="10" t="s">
        <v>8317</v>
      </c>
      <c r="R3579" s="9" t="s">
        <v>8318</v>
      </c>
      <c r="S3579" s="12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6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100</v>
      </c>
      <c r="P3580">
        <f t="shared" si="276"/>
        <v>40.549999999999997</v>
      </c>
      <c r="Q3580" s="10" t="s">
        <v>8317</v>
      </c>
      <c r="R3580" s="9" t="s">
        <v>8318</v>
      </c>
      <c r="S3580" s="12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6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100</v>
      </c>
      <c r="P3581">
        <f t="shared" si="276"/>
        <v>35.71</v>
      </c>
      <c r="Q3581" s="10" t="s">
        <v>8317</v>
      </c>
      <c r="R3581" s="9" t="s">
        <v>8318</v>
      </c>
      <c r="S3581" s="12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6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113.99999999999999</v>
      </c>
      <c r="P3582">
        <f t="shared" si="276"/>
        <v>37.96</v>
      </c>
      <c r="Q3582" s="10" t="s">
        <v>8317</v>
      </c>
      <c r="R3582" s="9" t="s">
        <v>8318</v>
      </c>
      <c r="S3582" s="12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6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100</v>
      </c>
      <c r="P3583">
        <f t="shared" si="276"/>
        <v>33.33</v>
      </c>
      <c r="Q3583" s="10" t="s">
        <v>8317</v>
      </c>
      <c r="R3583" s="9" t="s">
        <v>8318</v>
      </c>
      <c r="S3583" s="12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6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287</v>
      </c>
      <c r="P3584">
        <f t="shared" si="276"/>
        <v>58.57</v>
      </c>
      <c r="Q3584" s="10" t="s">
        <v>8317</v>
      </c>
      <c r="R3584" s="9" t="s">
        <v>8318</v>
      </c>
      <c r="S3584" s="12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6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109.00000000000001</v>
      </c>
      <c r="P3585">
        <f t="shared" si="276"/>
        <v>135.63</v>
      </c>
      <c r="Q3585" s="10" t="s">
        <v>8317</v>
      </c>
      <c r="R3585" s="9" t="s">
        <v>8318</v>
      </c>
      <c r="S3585" s="12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5"/>
        <v>115.99999999999999</v>
      </c>
      <c r="P3586">
        <f t="shared" si="276"/>
        <v>30.94</v>
      </c>
      <c r="Q3586" s="10" t="s">
        <v>8317</v>
      </c>
      <c r="R3586" s="9" t="s">
        <v>8318</v>
      </c>
      <c r="S3586" s="12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6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0">ROUND(E:E/D:D,2)*100</f>
        <v>119</v>
      </c>
      <c r="P3587">
        <f t="shared" ref="P3587:P3650" si="281">IF(L:L=0,0,ROUND(E:E/$L:$L,2))</f>
        <v>176.09</v>
      </c>
      <c r="Q3587" s="10" t="s">
        <v>8317</v>
      </c>
      <c r="R3587" s="9" t="s">
        <v>8318</v>
      </c>
      <c r="S3587" s="12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109.00000000000001</v>
      </c>
      <c r="P3588">
        <f t="shared" si="281"/>
        <v>151.97999999999999</v>
      </c>
      <c r="Q3588" s="10" t="s">
        <v>8317</v>
      </c>
      <c r="R3588" s="9" t="s">
        <v>8318</v>
      </c>
      <c r="S3588" s="12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6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127</v>
      </c>
      <c r="P3589">
        <f t="shared" si="281"/>
        <v>22.61</v>
      </c>
      <c r="Q3589" s="10" t="s">
        <v>8317</v>
      </c>
      <c r="R3589" s="9" t="s">
        <v>8318</v>
      </c>
      <c r="S3589" s="12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6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101</v>
      </c>
      <c r="P3590">
        <f t="shared" si="281"/>
        <v>18.27</v>
      </c>
      <c r="Q3590" s="10" t="s">
        <v>8317</v>
      </c>
      <c r="R3590" s="9" t="s">
        <v>8318</v>
      </c>
      <c r="S3590" s="12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6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128</v>
      </c>
      <c r="P3591">
        <f t="shared" si="281"/>
        <v>82.26</v>
      </c>
      <c r="Q3591" s="10" t="s">
        <v>8317</v>
      </c>
      <c r="R3591" s="9" t="s">
        <v>8318</v>
      </c>
      <c r="S3591" s="12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6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100</v>
      </c>
      <c r="P3592">
        <f t="shared" si="281"/>
        <v>68.53</v>
      </c>
      <c r="Q3592" s="10" t="s">
        <v>8317</v>
      </c>
      <c r="R3592" s="9" t="s">
        <v>8318</v>
      </c>
      <c r="S3592" s="12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6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175</v>
      </c>
      <c r="P3593">
        <f t="shared" si="281"/>
        <v>68.06</v>
      </c>
      <c r="Q3593" s="10" t="s">
        <v>8317</v>
      </c>
      <c r="R3593" s="9" t="s">
        <v>8318</v>
      </c>
      <c r="S3593" s="12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6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127</v>
      </c>
      <c r="P3594">
        <f t="shared" si="281"/>
        <v>72.709999999999994</v>
      </c>
      <c r="Q3594" s="10" t="s">
        <v>8317</v>
      </c>
      <c r="R3594" s="9" t="s">
        <v>8318</v>
      </c>
      <c r="S3594" s="12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6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111.00000000000001</v>
      </c>
      <c r="P3595">
        <f t="shared" si="281"/>
        <v>77.19</v>
      </c>
      <c r="Q3595" s="10" t="s">
        <v>8317</v>
      </c>
      <c r="R3595" s="9" t="s">
        <v>8318</v>
      </c>
      <c r="S3595" s="12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6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126</v>
      </c>
      <c r="P3596">
        <f t="shared" si="281"/>
        <v>55.97</v>
      </c>
      <c r="Q3596" s="10" t="s">
        <v>8317</v>
      </c>
      <c r="R3596" s="9" t="s">
        <v>8318</v>
      </c>
      <c r="S3596" s="12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119</v>
      </c>
      <c r="P3597">
        <f t="shared" si="281"/>
        <v>49.69</v>
      </c>
      <c r="Q3597" s="10" t="s">
        <v>8317</v>
      </c>
      <c r="R3597" s="9" t="s">
        <v>8318</v>
      </c>
      <c r="S3597" s="12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6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108</v>
      </c>
      <c r="P3598">
        <f t="shared" si="281"/>
        <v>79</v>
      </c>
      <c r="Q3598" s="10" t="s">
        <v>8317</v>
      </c>
      <c r="R3598" s="9" t="s">
        <v>8318</v>
      </c>
      <c r="S3598" s="12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103</v>
      </c>
      <c r="P3599">
        <f t="shared" si="281"/>
        <v>77.73</v>
      </c>
      <c r="Q3599" s="10" t="s">
        <v>8317</v>
      </c>
      <c r="R3599" s="9" t="s">
        <v>8318</v>
      </c>
      <c r="S3599" s="12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6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110.00000000000001</v>
      </c>
      <c r="P3600">
        <f t="shared" si="281"/>
        <v>40.78</v>
      </c>
      <c r="Q3600" s="10" t="s">
        <v>8317</v>
      </c>
      <c r="R3600" s="9" t="s">
        <v>8318</v>
      </c>
      <c r="S3600" s="12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6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202</v>
      </c>
      <c r="P3601">
        <f t="shared" si="281"/>
        <v>59.41</v>
      </c>
      <c r="Q3601" s="10" t="s">
        <v>8317</v>
      </c>
      <c r="R3601" s="9" t="s">
        <v>8318</v>
      </c>
      <c r="S3601" s="12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130</v>
      </c>
      <c r="P3602">
        <f t="shared" si="281"/>
        <v>3.25</v>
      </c>
      <c r="Q3602" s="10" t="s">
        <v>8317</v>
      </c>
      <c r="R3602" s="9" t="s">
        <v>8318</v>
      </c>
      <c r="S3602" s="12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6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104</v>
      </c>
      <c r="P3603">
        <f t="shared" si="281"/>
        <v>39.380000000000003</v>
      </c>
      <c r="Q3603" s="10" t="s">
        <v>8317</v>
      </c>
      <c r="R3603" s="9" t="s">
        <v>8318</v>
      </c>
      <c r="S3603" s="12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6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100</v>
      </c>
      <c r="P3604">
        <f t="shared" si="281"/>
        <v>81.67</v>
      </c>
      <c r="Q3604" s="10" t="s">
        <v>8317</v>
      </c>
      <c r="R3604" s="9" t="s">
        <v>8318</v>
      </c>
      <c r="S3604" s="12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6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171</v>
      </c>
      <c r="P3605">
        <f t="shared" si="281"/>
        <v>44.91</v>
      </c>
      <c r="Q3605" s="10" t="s">
        <v>8317</v>
      </c>
      <c r="R3605" s="9" t="s">
        <v>8318</v>
      </c>
      <c r="S3605" s="12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6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112.99999999999999</v>
      </c>
      <c r="P3606">
        <f t="shared" si="281"/>
        <v>49.06</v>
      </c>
      <c r="Q3606" s="10" t="s">
        <v>8317</v>
      </c>
      <c r="R3606" s="9" t="s">
        <v>8318</v>
      </c>
      <c r="S3606" s="12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6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184</v>
      </c>
      <c r="P3607">
        <f t="shared" si="281"/>
        <v>30.67</v>
      </c>
      <c r="Q3607" s="10" t="s">
        <v>8317</v>
      </c>
      <c r="R3607" s="9" t="s">
        <v>8318</v>
      </c>
      <c r="S3607" s="12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6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130</v>
      </c>
      <c r="P3608">
        <f t="shared" si="281"/>
        <v>61.06</v>
      </c>
      <c r="Q3608" s="10" t="s">
        <v>8317</v>
      </c>
      <c r="R3608" s="9" t="s">
        <v>8318</v>
      </c>
      <c r="S3608" s="12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105</v>
      </c>
      <c r="P3609">
        <f t="shared" si="281"/>
        <v>29</v>
      </c>
      <c r="Q3609" s="10" t="s">
        <v>8317</v>
      </c>
      <c r="R3609" s="9" t="s">
        <v>8318</v>
      </c>
      <c r="S3609" s="12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6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100</v>
      </c>
      <c r="P3610">
        <f t="shared" si="281"/>
        <v>29.63</v>
      </c>
      <c r="Q3610" s="10" t="s">
        <v>8317</v>
      </c>
      <c r="R3610" s="9" t="s">
        <v>8318</v>
      </c>
      <c r="S3610" s="12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6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153</v>
      </c>
      <c r="P3611">
        <f t="shared" si="281"/>
        <v>143.1</v>
      </c>
      <c r="Q3611" s="10" t="s">
        <v>8317</v>
      </c>
      <c r="R3611" s="9" t="s">
        <v>8318</v>
      </c>
      <c r="S3611" s="12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6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162</v>
      </c>
      <c r="P3612">
        <f t="shared" si="281"/>
        <v>52.35</v>
      </c>
      <c r="Q3612" s="10" t="s">
        <v>8317</v>
      </c>
      <c r="R3612" s="9" t="s">
        <v>8318</v>
      </c>
      <c r="S3612" s="12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6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136</v>
      </c>
      <c r="P3613">
        <f t="shared" si="281"/>
        <v>66.67</v>
      </c>
      <c r="Q3613" s="10" t="s">
        <v>8317</v>
      </c>
      <c r="R3613" s="9" t="s">
        <v>8318</v>
      </c>
      <c r="S3613" s="12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6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144</v>
      </c>
      <c r="P3614">
        <f t="shared" si="281"/>
        <v>126.67</v>
      </c>
      <c r="Q3614" s="10" t="s">
        <v>8317</v>
      </c>
      <c r="R3614" s="9" t="s">
        <v>8318</v>
      </c>
      <c r="S3614" s="12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100</v>
      </c>
      <c r="P3615">
        <f t="shared" si="281"/>
        <v>62.5</v>
      </c>
      <c r="Q3615" s="10" t="s">
        <v>8317</v>
      </c>
      <c r="R3615" s="9" t="s">
        <v>8318</v>
      </c>
      <c r="S3615" s="12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6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101</v>
      </c>
      <c r="P3616">
        <f t="shared" si="281"/>
        <v>35.49</v>
      </c>
      <c r="Q3616" s="10" t="s">
        <v>8317</v>
      </c>
      <c r="R3616" s="9" t="s">
        <v>8318</v>
      </c>
      <c r="S3616" s="12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6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107</v>
      </c>
      <c r="P3617">
        <f t="shared" si="281"/>
        <v>37.08</v>
      </c>
      <c r="Q3617" s="10" t="s">
        <v>8317</v>
      </c>
      <c r="R3617" s="9" t="s">
        <v>8318</v>
      </c>
      <c r="S3617" s="12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6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125</v>
      </c>
      <c r="P3618">
        <f t="shared" si="281"/>
        <v>69.33</v>
      </c>
      <c r="Q3618" s="10" t="s">
        <v>8317</v>
      </c>
      <c r="R3618" s="9" t="s">
        <v>8318</v>
      </c>
      <c r="S3618" s="12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6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119</v>
      </c>
      <c r="P3619">
        <f t="shared" si="281"/>
        <v>17.25</v>
      </c>
      <c r="Q3619" s="10" t="s">
        <v>8317</v>
      </c>
      <c r="R3619" s="9" t="s">
        <v>8318</v>
      </c>
      <c r="S3619" s="12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6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101</v>
      </c>
      <c r="P3620">
        <f t="shared" si="281"/>
        <v>36.07</v>
      </c>
      <c r="Q3620" s="10" t="s">
        <v>8317</v>
      </c>
      <c r="R3620" s="9" t="s">
        <v>8318</v>
      </c>
      <c r="S3620" s="12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6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112.99999999999999</v>
      </c>
      <c r="P3621">
        <f t="shared" si="281"/>
        <v>66.47</v>
      </c>
      <c r="Q3621" s="10" t="s">
        <v>8317</v>
      </c>
      <c r="R3621" s="9" t="s">
        <v>8318</v>
      </c>
      <c r="S3621" s="12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6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105</v>
      </c>
      <c r="P3622">
        <f t="shared" si="281"/>
        <v>56.07</v>
      </c>
      <c r="Q3622" s="10" t="s">
        <v>8317</v>
      </c>
      <c r="R3622" s="9" t="s">
        <v>8318</v>
      </c>
      <c r="S3622" s="12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6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110.00000000000001</v>
      </c>
      <c r="P3623">
        <f t="shared" si="281"/>
        <v>47.03</v>
      </c>
      <c r="Q3623" s="10" t="s">
        <v>8317</v>
      </c>
      <c r="R3623" s="9" t="s">
        <v>8318</v>
      </c>
      <c r="S3623" s="12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100</v>
      </c>
      <c r="P3624">
        <f t="shared" si="281"/>
        <v>47.67</v>
      </c>
      <c r="Q3624" s="10" t="s">
        <v>8317</v>
      </c>
      <c r="R3624" s="9" t="s">
        <v>8318</v>
      </c>
      <c r="S3624" s="12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120</v>
      </c>
      <c r="P3625">
        <f t="shared" si="281"/>
        <v>88.24</v>
      </c>
      <c r="Q3625" s="10" t="s">
        <v>8317</v>
      </c>
      <c r="R3625" s="9" t="s">
        <v>8318</v>
      </c>
      <c r="S3625" s="12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6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105</v>
      </c>
      <c r="P3626">
        <f t="shared" si="281"/>
        <v>80.72</v>
      </c>
      <c r="Q3626" s="10" t="s">
        <v>8317</v>
      </c>
      <c r="R3626" s="9" t="s">
        <v>8318</v>
      </c>
      <c r="S3626" s="12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6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103</v>
      </c>
      <c r="P3627">
        <f t="shared" si="281"/>
        <v>39.49</v>
      </c>
      <c r="Q3627" s="10" t="s">
        <v>8317</v>
      </c>
      <c r="R3627" s="9" t="s">
        <v>8318</v>
      </c>
      <c r="S3627" s="12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6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102</v>
      </c>
      <c r="P3628">
        <f t="shared" si="281"/>
        <v>84.85</v>
      </c>
      <c r="Q3628" s="10" t="s">
        <v>8317</v>
      </c>
      <c r="R3628" s="9" t="s">
        <v>8318</v>
      </c>
      <c r="S3628" s="12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6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100</v>
      </c>
      <c r="P3629">
        <f t="shared" si="281"/>
        <v>68.97</v>
      </c>
      <c r="Q3629" s="10" t="s">
        <v>8317</v>
      </c>
      <c r="R3629" s="9" t="s">
        <v>8318</v>
      </c>
      <c r="S3629" s="12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6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>
        <f t="shared" si="281"/>
        <v>0</v>
      </c>
      <c r="Q3630" s="10" t="s">
        <v>8317</v>
      </c>
      <c r="R3630" s="9" t="s">
        <v>8359</v>
      </c>
      <c r="S3630" s="12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6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0</v>
      </c>
      <c r="P3631">
        <f t="shared" si="281"/>
        <v>1</v>
      </c>
      <c r="Q3631" s="10" t="s">
        <v>8317</v>
      </c>
      <c r="R3631" s="9" t="s">
        <v>8359</v>
      </c>
      <c r="S3631" s="12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6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0</v>
      </c>
      <c r="P3632">
        <f t="shared" si="281"/>
        <v>1</v>
      </c>
      <c r="Q3632" s="10" t="s">
        <v>8317</v>
      </c>
      <c r="R3632" s="9" t="s">
        <v>8359</v>
      </c>
      <c r="S3632" s="12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6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51</v>
      </c>
      <c r="P3633">
        <f t="shared" si="281"/>
        <v>147.88</v>
      </c>
      <c r="Q3633" s="10" t="s">
        <v>8317</v>
      </c>
      <c r="R3633" s="9" t="s">
        <v>8359</v>
      </c>
      <c r="S3633" s="12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6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20</v>
      </c>
      <c r="P3634">
        <f t="shared" si="281"/>
        <v>100</v>
      </c>
      <c r="Q3634" s="10" t="s">
        <v>8317</v>
      </c>
      <c r="R3634" s="9" t="s">
        <v>8359</v>
      </c>
      <c r="S3634" s="12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6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35</v>
      </c>
      <c r="P3635">
        <f t="shared" si="281"/>
        <v>56.84</v>
      </c>
      <c r="Q3635" s="10" t="s">
        <v>8317</v>
      </c>
      <c r="R3635" s="9" t="s">
        <v>8359</v>
      </c>
      <c r="S3635" s="12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6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</v>
      </c>
      <c r="P3636">
        <f t="shared" si="281"/>
        <v>176.94</v>
      </c>
      <c r="Q3636" s="10" t="s">
        <v>8317</v>
      </c>
      <c r="R3636" s="9" t="s">
        <v>8359</v>
      </c>
      <c r="S3636" s="12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36</v>
      </c>
      <c r="P3637">
        <f t="shared" si="281"/>
        <v>127.6</v>
      </c>
      <c r="Q3637" s="10" t="s">
        <v>8317</v>
      </c>
      <c r="R3637" s="9" t="s">
        <v>8359</v>
      </c>
      <c r="S3637" s="12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6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>
        <f t="shared" si="281"/>
        <v>0</v>
      </c>
      <c r="Q3638" s="10" t="s">
        <v>8317</v>
      </c>
      <c r="R3638" s="9" t="s">
        <v>8359</v>
      </c>
      <c r="S3638" s="12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46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31</v>
      </c>
      <c r="P3639">
        <f t="shared" si="281"/>
        <v>66.14</v>
      </c>
      <c r="Q3639" s="10" t="s">
        <v>8317</v>
      </c>
      <c r="R3639" s="9" t="s">
        <v>8359</v>
      </c>
      <c r="S3639" s="12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7.0000000000000009</v>
      </c>
      <c r="P3640">
        <f t="shared" si="281"/>
        <v>108</v>
      </c>
      <c r="Q3640" s="10" t="s">
        <v>8317</v>
      </c>
      <c r="R3640" s="9" t="s">
        <v>8359</v>
      </c>
      <c r="S3640" s="12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6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0</v>
      </c>
      <c r="P3641">
        <f t="shared" si="281"/>
        <v>1</v>
      </c>
      <c r="Q3641" s="10" t="s">
        <v>8317</v>
      </c>
      <c r="R3641" s="9" t="s">
        <v>8359</v>
      </c>
      <c r="S3641" s="12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6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6</v>
      </c>
      <c r="P3642">
        <f t="shared" si="281"/>
        <v>18.329999999999998</v>
      </c>
      <c r="Q3642" s="10" t="s">
        <v>8317</v>
      </c>
      <c r="R3642" s="9" t="s">
        <v>8359</v>
      </c>
      <c r="S3642" s="12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6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>
        <f t="shared" si="281"/>
        <v>0</v>
      </c>
      <c r="Q3643" s="10" t="s">
        <v>8317</v>
      </c>
      <c r="R3643" s="9" t="s">
        <v>8359</v>
      </c>
      <c r="S3643" s="12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</v>
      </c>
      <c r="P3644">
        <f t="shared" si="281"/>
        <v>7.5</v>
      </c>
      <c r="Q3644" s="10" t="s">
        <v>8317</v>
      </c>
      <c r="R3644" s="9" t="s">
        <v>8359</v>
      </c>
      <c r="S3644" s="12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6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>
        <f t="shared" si="281"/>
        <v>0</v>
      </c>
      <c r="Q3645" s="10" t="s">
        <v>8317</v>
      </c>
      <c r="R3645" s="9" t="s">
        <v>8359</v>
      </c>
      <c r="S3645" s="12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6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16</v>
      </c>
      <c r="P3646">
        <f t="shared" si="281"/>
        <v>68.42</v>
      </c>
      <c r="Q3646" s="10" t="s">
        <v>8317</v>
      </c>
      <c r="R3646" s="9" t="s">
        <v>8359</v>
      </c>
      <c r="S3646" s="12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6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0</v>
      </c>
      <c r="P3647">
        <f t="shared" si="281"/>
        <v>1</v>
      </c>
      <c r="Q3647" s="10" t="s">
        <v>8317</v>
      </c>
      <c r="R3647" s="9" t="s">
        <v>8359</v>
      </c>
      <c r="S3647" s="12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6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5</v>
      </c>
      <c r="P3648">
        <f t="shared" si="281"/>
        <v>60.13</v>
      </c>
      <c r="Q3648" s="10" t="s">
        <v>8317</v>
      </c>
      <c r="R3648" s="9" t="s">
        <v>8359</v>
      </c>
      <c r="S3648" s="12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6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6</v>
      </c>
      <c r="P3649">
        <f t="shared" si="281"/>
        <v>15</v>
      </c>
      <c r="Q3649" s="10" t="s">
        <v>8317</v>
      </c>
      <c r="R3649" s="9" t="s">
        <v>8359</v>
      </c>
      <c r="S3649" s="12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0"/>
        <v>100</v>
      </c>
      <c r="P3650">
        <f t="shared" si="281"/>
        <v>550.04</v>
      </c>
      <c r="Q3650" s="10" t="s">
        <v>8317</v>
      </c>
      <c r="R3650" s="9" t="s">
        <v>8318</v>
      </c>
      <c r="S3650" s="12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6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5">ROUND(E:E/D:D,2)*100</f>
        <v>104</v>
      </c>
      <c r="P3651">
        <f t="shared" ref="P3651:P3714" si="286">IF(L:L=0,0,ROUND(E:E/$L:$L,2))</f>
        <v>97.5</v>
      </c>
      <c r="Q3651" s="10" t="s">
        <v>8317</v>
      </c>
      <c r="R3651" s="9" t="s">
        <v>8318</v>
      </c>
      <c r="S3651" s="12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6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100</v>
      </c>
      <c r="P3652">
        <f t="shared" si="286"/>
        <v>29.41</v>
      </c>
      <c r="Q3652" s="10" t="s">
        <v>8317</v>
      </c>
      <c r="R3652" s="9" t="s">
        <v>8318</v>
      </c>
      <c r="S3652" s="12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104</v>
      </c>
      <c r="P3653">
        <f t="shared" si="286"/>
        <v>57.78</v>
      </c>
      <c r="Q3653" s="10" t="s">
        <v>8317</v>
      </c>
      <c r="R3653" s="9" t="s">
        <v>8318</v>
      </c>
      <c r="S3653" s="12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6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250.99999999999997</v>
      </c>
      <c r="P3654">
        <f t="shared" si="286"/>
        <v>44.24</v>
      </c>
      <c r="Q3654" s="10" t="s">
        <v>8317</v>
      </c>
      <c r="R3654" s="9" t="s">
        <v>8318</v>
      </c>
      <c r="S3654" s="12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6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101</v>
      </c>
      <c r="P3655">
        <f t="shared" si="286"/>
        <v>60.91</v>
      </c>
      <c r="Q3655" s="10" t="s">
        <v>8317</v>
      </c>
      <c r="R3655" s="9" t="s">
        <v>8318</v>
      </c>
      <c r="S3655" s="12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6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174</v>
      </c>
      <c r="P3656">
        <f t="shared" si="286"/>
        <v>68.84</v>
      </c>
      <c r="Q3656" s="10" t="s">
        <v>8317</v>
      </c>
      <c r="R3656" s="9" t="s">
        <v>8318</v>
      </c>
      <c r="S3656" s="12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6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115.99999999999999</v>
      </c>
      <c r="P3657">
        <f t="shared" si="286"/>
        <v>73.58</v>
      </c>
      <c r="Q3657" s="10" t="s">
        <v>8317</v>
      </c>
      <c r="R3657" s="9" t="s">
        <v>8318</v>
      </c>
      <c r="S3657" s="12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6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106</v>
      </c>
      <c r="P3658">
        <f t="shared" si="286"/>
        <v>115.02</v>
      </c>
      <c r="Q3658" s="10" t="s">
        <v>8317</v>
      </c>
      <c r="R3658" s="9" t="s">
        <v>8318</v>
      </c>
      <c r="S3658" s="12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6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111.00000000000001</v>
      </c>
      <c r="P3659">
        <f t="shared" si="286"/>
        <v>110.75</v>
      </c>
      <c r="Q3659" s="10" t="s">
        <v>8317</v>
      </c>
      <c r="R3659" s="9" t="s">
        <v>8318</v>
      </c>
      <c r="S3659" s="12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101</v>
      </c>
      <c r="P3660">
        <f t="shared" si="286"/>
        <v>75.5</v>
      </c>
      <c r="Q3660" s="10" t="s">
        <v>8317</v>
      </c>
      <c r="R3660" s="9" t="s">
        <v>8318</v>
      </c>
      <c r="S3660" s="12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6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102</v>
      </c>
      <c r="P3661">
        <f t="shared" si="286"/>
        <v>235.46</v>
      </c>
      <c r="Q3661" s="10" t="s">
        <v>8317</v>
      </c>
      <c r="R3661" s="9" t="s">
        <v>8318</v>
      </c>
      <c r="S3661" s="12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6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100</v>
      </c>
      <c r="P3662">
        <f t="shared" si="286"/>
        <v>11.36</v>
      </c>
      <c r="Q3662" s="10" t="s">
        <v>8317</v>
      </c>
      <c r="R3662" s="9" t="s">
        <v>8318</v>
      </c>
      <c r="S3662" s="12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6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111.00000000000001</v>
      </c>
      <c r="P3663">
        <f t="shared" si="286"/>
        <v>92.5</v>
      </c>
      <c r="Q3663" s="10" t="s">
        <v>8317</v>
      </c>
      <c r="R3663" s="9" t="s">
        <v>8318</v>
      </c>
      <c r="S3663" s="12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6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101</v>
      </c>
      <c r="P3664">
        <f t="shared" si="286"/>
        <v>202.85</v>
      </c>
      <c r="Q3664" s="10" t="s">
        <v>8317</v>
      </c>
      <c r="R3664" s="9" t="s">
        <v>8318</v>
      </c>
      <c r="S3664" s="12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6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104</v>
      </c>
      <c r="P3665">
        <f t="shared" si="286"/>
        <v>26</v>
      </c>
      <c r="Q3665" s="10" t="s">
        <v>8317</v>
      </c>
      <c r="R3665" s="9" t="s">
        <v>8318</v>
      </c>
      <c r="S3665" s="12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6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109.00000000000001</v>
      </c>
      <c r="P3666">
        <f t="shared" si="286"/>
        <v>46.05</v>
      </c>
      <c r="Q3666" s="10" t="s">
        <v>8317</v>
      </c>
      <c r="R3666" s="9" t="s">
        <v>8318</v>
      </c>
      <c r="S3666" s="12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6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114.99999999999999</v>
      </c>
      <c r="P3667">
        <f t="shared" si="286"/>
        <v>51</v>
      </c>
      <c r="Q3667" s="10" t="s">
        <v>8317</v>
      </c>
      <c r="R3667" s="9" t="s">
        <v>8318</v>
      </c>
      <c r="S3667" s="12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100</v>
      </c>
      <c r="P3668">
        <f t="shared" si="286"/>
        <v>31.58</v>
      </c>
      <c r="Q3668" s="10" t="s">
        <v>8317</v>
      </c>
      <c r="R3668" s="9" t="s">
        <v>8318</v>
      </c>
      <c r="S3668" s="12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6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103</v>
      </c>
      <c r="P3669">
        <f t="shared" si="286"/>
        <v>53.36</v>
      </c>
      <c r="Q3669" s="10" t="s">
        <v>8317</v>
      </c>
      <c r="R3669" s="9" t="s">
        <v>8318</v>
      </c>
      <c r="S3669" s="12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6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104</v>
      </c>
      <c r="P3670">
        <f t="shared" si="286"/>
        <v>36.96</v>
      </c>
      <c r="Q3670" s="10" t="s">
        <v>8317</v>
      </c>
      <c r="R3670" s="9" t="s">
        <v>8318</v>
      </c>
      <c r="S3670" s="12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6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138</v>
      </c>
      <c r="P3671">
        <f t="shared" si="286"/>
        <v>81.290000000000006</v>
      </c>
      <c r="Q3671" s="10" t="s">
        <v>8317</v>
      </c>
      <c r="R3671" s="9" t="s">
        <v>8318</v>
      </c>
      <c r="S3671" s="12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6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110.00000000000001</v>
      </c>
      <c r="P3672">
        <f t="shared" si="286"/>
        <v>20.079999999999998</v>
      </c>
      <c r="Q3672" s="10" t="s">
        <v>8317</v>
      </c>
      <c r="R3672" s="9" t="s">
        <v>8318</v>
      </c>
      <c r="S3672" s="12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6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101</v>
      </c>
      <c r="P3673">
        <f t="shared" si="286"/>
        <v>88.25</v>
      </c>
      <c r="Q3673" s="10" t="s">
        <v>8317</v>
      </c>
      <c r="R3673" s="9" t="s">
        <v>8318</v>
      </c>
      <c r="S3673" s="12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6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102</v>
      </c>
      <c r="P3674">
        <f t="shared" si="286"/>
        <v>53.44</v>
      </c>
      <c r="Q3674" s="10" t="s">
        <v>8317</v>
      </c>
      <c r="R3674" s="9" t="s">
        <v>8318</v>
      </c>
      <c r="S3674" s="12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6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113.99999999999999</v>
      </c>
      <c r="P3675">
        <f t="shared" si="286"/>
        <v>39.869999999999997</v>
      </c>
      <c r="Q3675" s="10" t="s">
        <v>8317</v>
      </c>
      <c r="R3675" s="9" t="s">
        <v>8318</v>
      </c>
      <c r="S3675" s="12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6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100</v>
      </c>
      <c r="P3676">
        <f t="shared" si="286"/>
        <v>145.16</v>
      </c>
      <c r="Q3676" s="10" t="s">
        <v>8317</v>
      </c>
      <c r="R3676" s="9" t="s">
        <v>8318</v>
      </c>
      <c r="S3676" s="12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6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140</v>
      </c>
      <c r="P3677">
        <f t="shared" si="286"/>
        <v>23.33</v>
      </c>
      <c r="Q3677" s="10" t="s">
        <v>8317</v>
      </c>
      <c r="R3677" s="9" t="s">
        <v>8318</v>
      </c>
      <c r="S3677" s="12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6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129</v>
      </c>
      <c r="P3678">
        <f t="shared" si="286"/>
        <v>64.38</v>
      </c>
      <c r="Q3678" s="10" t="s">
        <v>8317</v>
      </c>
      <c r="R3678" s="9" t="s">
        <v>8318</v>
      </c>
      <c r="S3678" s="12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103</v>
      </c>
      <c r="P3679">
        <f t="shared" si="286"/>
        <v>62.05</v>
      </c>
      <c r="Q3679" s="10" t="s">
        <v>8317</v>
      </c>
      <c r="R3679" s="9" t="s">
        <v>8318</v>
      </c>
      <c r="S3679" s="12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103</v>
      </c>
      <c r="P3680">
        <f t="shared" si="286"/>
        <v>66.13</v>
      </c>
      <c r="Q3680" s="10" t="s">
        <v>8317</v>
      </c>
      <c r="R3680" s="9" t="s">
        <v>8318</v>
      </c>
      <c r="S3680" s="12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6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110.00000000000001</v>
      </c>
      <c r="P3681">
        <f t="shared" si="286"/>
        <v>73.400000000000006</v>
      </c>
      <c r="Q3681" s="10" t="s">
        <v>8317</v>
      </c>
      <c r="R3681" s="9" t="s">
        <v>8318</v>
      </c>
      <c r="S3681" s="12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112.99999999999999</v>
      </c>
      <c r="P3682">
        <f t="shared" si="286"/>
        <v>99.5</v>
      </c>
      <c r="Q3682" s="10" t="s">
        <v>8317</v>
      </c>
      <c r="R3682" s="9" t="s">
        <v>8318</v>
      </c>
      <c r="S3682" s="12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112.00000000000001</v>
      </c>
      <c r="P3683">
        <f t="shared" si="286"/>
        <v>62.17</v>
      </c>
      <c r="Q3683" s="10" t="s">
        <v>8317</v>
      </c>
      <c r="R3683" s="9" t="s">
        <v>8318</v>
      </c>
      <c r="S3683" s="12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6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139</v>
      </c>
      <c r="P3684">
        <f t="shared" si="286"/>
        <v>62.33</v>
      </c>
      <c r="Q3684" s="10" t="s">
        <v>8317</v>
      </c>
      <c r="R3684" s="9" t="s">
        <v>8318</v>
      </c>
      <c r="S3684" s="12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6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111.00000000000001</v>
      </c>
      <c r="P3685">
        <f t="shared" si="286"/>
        <v>58.79</v>
      </c>
      <c r="Q3685" s="10" t="s">
        <v>8317</v>
      </c>
      <c r="R3685" s="9" t="s">
        <v>8318</v>
      </c>
      <c r="S3685" s="12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6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139</v>
      </c>
      <c r="P3686">
        <f t="shared" si="286"/>
        <v>45.35</v>
      </c>
      <c r="Q3686" s="10" t="s">
        <v>8317</v>
      </c>
      <c r="R3686" s="9" t="s">
        <v>8318</v>
      </c>
      <c r="S3686" s="12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6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106</v>
      </c>
      <c r="P3687">
        <f t="shared" si="286"/>
        <v>41.94</v>
      </c>
      <c r="Q3687" s="10" t="s">
        <v>8317</v>
      </c>
      <c r="R3687" s="9" t="s">
        <v>8318</v>
      </c>
      <c r="S3687" s="12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6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101</v>
      </c>
      <c r="P3688">
        <f t="shared" si="286"/>
        <v>59.17</v>
      </c>
      <c r="Q3688" s="10" t="s">
        <v>8317</v>
      </c>
      <c r="R3688" s="9" t="s">
        <v>8318</v>
      </c>
      <c r="S3688" s="12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6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100</v>
      </c>
      <c r="P3689">
        <f t="shared" si="286"/>
        <v>200.49</v>
      </c>
      <c r="Q3689" s="10" t="s">
        <v>8317</v>
      </c>
      <c r="R3689" s="9" t="s">
        <v>8318</v>
      </c>
      <c r="S3689" s="12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6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109.00000000000001</v>
      </c>
      <c r="P3690">
        <f t="shared" si="286"/>
        <v>83.97</v>
      </c>
      <c r="Q3690" s="10" t="s">
        <v>8317</v>
      </c>
      <c r="R3690" s="9" t="s">
        <v>8318</v>
      </c>
      <c r="S3690" s="12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6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118</v>
      </c>
      <c r="P3691">
        <f t="shared" si="286"/>
        <v>57.26</v>
      </c>
      <c r="Q3691" s="10" t="s">
        <v>8317</v>
      </c>
      <c r="R3691" s="9" t="s">
        <v>8318</v>
      </c>
      <c r="S3691" s="12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6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120</v>
      </c>
      <c r="P3692">
        <f t="shared" si="286"/>
        <v>58.06</v>
      </c>
      <c r="Q3692" s="10" t="s">
        <v>8317</v>
      </c>
      <c r="R3692" s="9" t="s">
        <v>8318</v>
      </c>
      <c r="S3692" s="12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128</v>
      </c>
      <c r="P3693">
        <f t="shared" si="286"/>
        <v>186.8</v>
      </c>
      <c r="Q3693" s="10" t="s">
        <v>8317</v>
      </c>
      <c r="R3693" s="9" t="s">
        <v>8318</v>
      </c>
      <c r="S3693" s="12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126</v>
      </c>
      <c r="P3694">
        <f t="shared" si="286"/>
        <v>74.12</v>
      </c>
      <c r="Q3694" s="10" t="s">
        <v>8317</v>
      </c>
      <c r="R3694" s="9" t="s">
        <v>8318</v>
      </c>
      <c r="S3694" s="12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6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129</v>
      </c>
      <c r="P3695">
        <f t="shared" si="286"/>
        <v>30.71</v>
      </c>
      <c r="Q3695" s="10" t="s">
        <v>8317</v>
      </c>
      <c r="R3695" s="9" t="s">
        <v>8318</v>
      </c>
      <c r="S3695" s="12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6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107</v>
      </c>
      <c r="P3696">
        <f t="shared" si="286"/>
        <v>62.67</v>
      </c>
      <c r="Q3696" s="10" t="s">
        <v>8317</v>
      </c>
      <c r="R3696" s="9" t="s">
        <v>8318</v>
      </c>
      <c r="S3696" s="12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46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100</v>
      </c>
      <c r="P3697">
        <f t="shared" si="286"/>
        <v>121.36</v>
      </c>
      <c r="Q3697" s="10" t="s">
        <v>8317</v>
      </c>
      <c r="R3697" s="9" t="s">
        <v>8318</v>
      </c>
      <c r="S3697" s="12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6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155</v>
      </c>
      <c r="P3698">
        <f t="shared" si="286"/>
        <v>39.74</v>
      </c>
      <c r="Q3698" s="10" t="s">
        <v>8317</v>
      </c>
      <c r="R3698" s="9" t="s">
        <v>8318</v>
      </c>
      <c r="S3698" s="12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6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108</v>
      </c>
      <c r="P3699">
        <f t="shared" si="286"/>
        <v>72</v>
      </c>
      <c r="Q3699" s="10" t="s">
        <v>8317</v>
      </c>
      <c r="R3699" s="9" t="s">
        <v>8318</v>
      </c>
      <c r="S3699" s="12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111.00000000000001</v>
      </c>
      <c r="P3700">
        <f t="shared" si="286"/>
        <v>40.630000000000003</v>
      </c>
      <c r="Q3700" s="10" t="s">
        <v>8317</v>
      </c>
      <c r="R3700" s="9" t="s">
        <v>8318</v>
      </c>
      <c r="S3700" s="12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6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101</v>
      </c>
      <c r="P3701">
        <f t="shared" si="286"/>
        <v>63</v>
      </c>
      <c r="Q3701" s="10" t="s">
        <v>8317</v>
      </c>
      <c r="R3701" s="9" t="s">
        <v>8318</v>
      </c>
      <c r="S3701" s="12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121</v>
      </c>
      <c r="P3702">
        <f t="shared" si="286"/>
        <v>33.67</v>
      </c>
      <c r="Q3702" s="10" t="s">
        <v>8317</v>
      </c>
      <c r="R3702" s="9" t="s">
        <v>8318</v>
      </c>
      <c r="S3702" s="12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6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100</v>
      </c>
      <c r="P3703">
        <f t="shared" si="286"/>
        <v>38.590000000000003</v>
      </c>
      <c r="Q3703" s="10" t="s">
        <v>8317</v>
      </c>
      <c r="R3703" s="9" t="s">
        <v>8318</v>
      </c>
      <c r="S3703" s="12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6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109.00000000000001</v>
      </c>
      <c r="P3704">
        <f t="shared" si="286"/>
        <v>155.94999999999999</v>
      </c>
      <c r="Q3704" s="10" t="s">
        <v>8317</v>
      </c>
      <c r="R3704" s="9" t="s">
        <v>8318</v>
      </c>
      <c r="S3704" s="12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6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123</v>
      </c>
      <c r="P3705">
        <f t="shared" si="286"/>
        <v>43.2</v>
      </c>
      <c r="Q3705" s="10" t="s">
        <v>8317</v>
      </c>
      <c r="R3705" s="9" t="s">
        <v>8318</v>
      </c>
      <c r="S3705" s="12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6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136</v>
      </c>
      <c r="P3706">
        <f t="shared" si="286"/>
        <v>15.15</v>
      </c>
      <c r="Q3706" s="10" t="s">
        <v>8317</v>
      </c>
      <c r="R3706" s="9" t="s">
        <v>8318</v>
      </c>
      <c r="S3706" s="12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6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103</v>
      </c>
      <c r="P3707">
        <f t="shared" si="286"/>
        <v>83.57</v>
      </c>
      <c r="Q3707" s="10" t="s">
        <v>8317</v>
      </c>
      <c r="R3707" s="9" t="s">
        <v>8318</v>
      </c>
      <c r="S3707" s="12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6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121</v>
      </c>
      <c r="P3708">
        <f t="shared" si="286"/>
        <v>140</v>
      </c>
      <c r="Q3708" s="10" t="s">
        <v>8317</v>
      </c>
      <c r="R3708" s="9" t="s">
        <v>8318</v>
      </c>
      <c r="S3708" s="12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186</v>
      </c>
      <c r="P3709">
        <f t="shared" si="286"/>
        <v>80.87</v>
      </c>
      <c r="Q3709" s="10" t="s">
        <v>8317</v>
      </c>
      <c r="R3709" s="9" t="s">
        <v>8318</v>
      </c>
      <c r="S3709" s="12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6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300</v>
      </c>
      <c r="P3710">
        <f t="shared" si="286"/>
        <v>53.85</v>
      </c>
      <c r="Q3710" s="10" t="s">
        <v>8317</v>
      </c>
      <c r="R3710" s="9" t="s">
        <v>8318</v>
      </c>
      <c r="S3710" s="12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6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108</v>
      </c>
      <c r="P3711">
        <f t="shared" si="286"/>
        <v>30.93</v>
      </c>
      <c r="Q3711" s="10" t="s">
        <v>8317</v>
      </c>
      <c r="R3711" s="9" t="s">
        <v>8318</v>
      </c>
      <c r="S3711" s="12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141</v>
      </c>
      <c r="P3712">
        <f t="shared" si="286"/>
        <v>67.959999999999994</v>
      </c>
      <c r="Q3712" s="10" t="s">
        <v>8317</v>
      </c>
      <c r="R3712" s="9" t="s">
        <v>8318</v>
      </c>
      <c r="S3712" s="12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113.99999999999999</v>
      </c>
      <c r="P3713">
        <f t="shared" si="286"/>
        <v>27.14</v>
      </c>
      <c r="Q3713" s="10" t="s">
        <v>8317</v>
      </c>
      <c r="R3713" s="9" t="s">
        <v>8318</v>
      </c>
      <c r="S3713" s="12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6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5"/>
        <v>154</v>
      </c>
      <c r="P3714">
        <f t="shared" si="286"/>
        <v>110.87</v>
      </c>
      <c r="Q3714" s="10" t="s">
        <v>8317</v>
      </c>
      <c r="R3714" s="9" t="s">
        <v>8318</v>
      </c>
      <c r="S3714" s="12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6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0">ROUND(E:E/D:D,2)*100</f>
        <v>102</v>
      </c>
      <c r="P3715">
        <f t="shared" ref="P3715:P3778" si="291">IF(L:L=0,0,ROUND(E:E/$L:$L,2))</f>
        <v>106.84</v>
      </c>
      <c r="Q3715" s="10" t="s">
        <v>8317</v>
      </c>
      <c r="R3715" s="9" t="s">
        <v>8318</v>
      </c>
      <c r="S3715" s="12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6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102</v>
      </c>
      <c r="P3716">
        <f t="shared" si="291"/>
        <v>105.52</v>
      </c>
      <c r="Q3716" s="10" t="s">
        <v>8317</v>
      </c>
      <c r="R3716" s="9" t="s">
        <v>8318</v>
      </c>
      <c r="S3716" s="12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6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103</v>
      </c>
      <c r="P3717">
        <f t="shared" si="291"/>
        <v>132.96</v>
      </c>
      <c r="Q3717" s="10" t="s">
        <v>8317</v>
      </c>
      <c r="R3717" s="9" t="s">
        <v>8318</v>
      </c>
      <c r="S3717" s="12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6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156</v>
      </c>
      <c r="P3718">
        <f t="shared" si="291"/>
        <v>51.92</v>
      </c>
      <c r="Q3718" s="10" t="s">
        <v>8317</v>
      </c>
      <c r="R3718" s="9" t="s">
        <v>8318</v>
      </c>
      <c r="S3718" s="12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6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101</v>
      </c>
      <c r="P3719">
        <f t="shared" si="291"/>
        <v>310</v>
      </c>
      <c r="Q3719" s="10" t="s">
        <v>8317</v>
      </c>
      <c r="R3719" s="9" t="s">
        <v>8318</v>
      </c>
      <c r="S3719" s="12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6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239</v>
      </c>
      <c r="P3720">
        <f t="shared" si="291"/>
        <v>26.02</v>
      </c>
      <c r="Q3720" s="10" t="s">
        <v>8317</v>
      </c>
      <c r="R3720" s="9" t="s">
        <v>8318</v>
      </c>
      <c r="S3720" s="12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210</v>
      </c>
      <c r="P3721">
        <f t="shared" si="291"/>
        <v>105</v>
      </c>
      <c r="Q3721" s="10" t="s">
        <v>8317</v>
      </c>
      <c r="R3721" s="9" t="s">
        <v>8318</v>
      </c>
      <c r="S3721" s="12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105</v>
      </c>
      <c r="P3722">
        <f t="shared" si="291"/>
        <v>86.23</v>
      </c>
      <c r="Q3722" s="10" t="s">
        <v>8317</v>
      </c>
      <c r="R3722" s="9" t="s">
        <v>8318</v>
      </c>
      <c r="S3722" s="12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6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101</v>
      </c>
      <c r="P3723">
        <f t="shared" si="291"/>
        <v>114.55</v>
      </c>
      <c r="Q3723" s="10" t="s">
        <v>8317</v>
      </c>
      <c r="R3723" s="9" t="s">
        <v>8318</v>
      </c>
      <c r="S3723" s="12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111.00000000000001</v>
      </c>
      <c r="P3724">
        <f t="shared" si="291"/>
        <v>47.66</v>
      </c>
      <c r="Q3724" s="10" t="s">
        <v>8317</v>
      </c>
      <c r="R3724" s="9" t="s">
        <v>8318</v>
      </c>
      <c r="S3724" s="12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102</v>
      </c>
      <c r="P3725">
        <f t="shared" si="291"/>
        <v>72.89</v>
      </c>
      <c r="Q3725" s="10" t="s">
        <v>8317</v>
      </c>
      <c r="R3725" s="9" t="s">
        <v>8318</v>
      </c>
      <c r="S3725" s="12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6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103</v>
      </c>
      <c r="P3726">
        <f t="shared" si="291"/>
        <v>49.55</v>
      </c>
      <c r="Q3726" s="10" t="s">
        <v>8317</v>
      </c>
      <c r="R3726" s="9" t="s">
        <v>8318</v>
      </c>
      <c r="S3726" s="12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6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127</v>
      </c>
      <c r="P3727">
        <f t="shared" si="291"/>
        <v>25.4</v>
      </c>
      <c r="Q3727" s="10" t="s">
        <v>8317</v>
      </c>
      <c r="R3727" s="9" t="s">
        <v>8318</v>
      </c>
      <c r="S3727" s="12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6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339</v>
      </c>
      <c r="P3728">
        <f t="shared" si="291"/>
        <v>62.59</v>
      </c>
      <c r="Q3728" s="10" t="s">
        <v>8317</v>
      </c>
      <c r="R3728" s="9" t="s">
        <v>8318</v>
      </c>
      <c r="S3728" s="12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6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101</v>
      </c>
      <c r="P3729">
        <f t="shared" si="291"/>
        <v>61.06</v>
      </c>
      <c r="Q3729" s="10" t="s">
        <v>8317</v>
      </c>
      <c r="R3729" s="9" t="s">
        <v>8318</v>
      </c>
      <c r="S3729" s="12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</v>
      </c>
      <c r="P3730">
        <f t="shared" si="291"/>
        <v>60.06</v>
      </c>
      <c r="Q3730" s="10" t="s">
        <v>8317</v>
      </c>
      <c r="R3730" s="9" t="s">
        <v>8318</v>
      </c>
      <c r="S3730" s="12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6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7.0000000000000009</v>
      </c>
      <c r="P3731">
        <f t="shared" si="291"/>
        <v>72.400000000000006</v>
      </c>
      <c r="Q3731" s="10" t="s">
        <v>8317</v>
      </c>
      <c r="R3731" s="9" t="s">
        <v>8318</v>
      </c>
      <c r="S3731" s="12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6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10</v>
      </c>
      <c r="P3732">
        <f t="shared" si="291"/>
        <v>100</v>
      </c>
      <c r="Q3732" s="10" t="s">
        <v>8317</v>
      </c>
      <c r="R3732" s="9" t="s">
        <v>8318</v>
      </c>
      <c r="S3732" s="12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6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11</v>
      </c>
      <c r="P3733">
        <f t="shared" si="291"/>
        <v>51.67</v>
      </c>
      <c r="Q3733" s="10" t="s">
        <v>8317</v>
      </c>
      <c r="R3733" s="9" t="s">
        <v>8318</v>
      </c>
      <c r="S3733" s="12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15</v>
      </c>
      <c r="P3734">
        <f t="shared" si="291"/>
        <v>32.75</v>
      </c>
      <c r="Q3734" s="10" t="s">
        <v>8317</v>
      </c>
      <c r="R3734" s="9" t="s">
        <v>8318</v>
      </c>
      <c r="S3734" s="12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3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>
        <f t="shared" si="291"/>
        <v>0</v>
      </c>
      <c r="Q3735" s="10" t="s">
        <v>8317</v>
      </c>
      <c r="R3735" s="9" t="s">
        <v>8318</v>
      </c>
      <c r="S3735" s="12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6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28.000000000000004</v>
      </c>
      <c r="P3736">
        <f t="shared" si="291"/>
        <v>61</v>
      </c>
      <c r="Q3736" s="10" t="s">
        <v>8317</v>
      </c>
      <c r="R3736" s="9" t="s">
        <v>8318</v>
      </c>
      <c r="S3736" s="12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13</v>
      </c>
      <c r="P3737">
        <f t="shared" si="291"/>
        <v>10</v>
      </c>
      <c r="Q3737" s="10" t="s">
        <v>8317</v>
      </c>
      <c r="R3737" s="9" t="s">
        <v>8318</v>
      </c>
      <c r="S3737" s="12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6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1</v>
      </c>
      <c r="P3738">
        <f t="shared" si="291"/>
        <v>10</v>
      </c>
      <c r="Q3738" s="10" t="s">
        <v>8317</v>
      </c>
      <c r="R3738" s="9" t="s">
        <v>8318</v>
      </c>
      <c r="S3738" s="12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21</v>
      </c>
      <c r="P3739">
        <f t="shared" si="291"/>
        <v>37.5</v>
      </c>
      <c r="Q3739" s="10" t="s">
        <v>8317</v>
      </c>
      <c r="R3739" s="9" t="s">
        <v>8318</v>
      </c>
      <c r="S3739" s="12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18</v>
      </c>
      <c r="P3740">
        <f t="shared" si="291"/>
        <v>45</v>
      </c>
      <c r="Q3740" s="10" t="s">
        <v>8317</v>
      </c>
      <c r="R3740" s="9" t="s">
        <v>8318</v>
      </c>
      <c r="S3740" s="12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6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20</v>
      </c>
      <c r="P3741">
        <f t="shared" si="291"/>
        <v>100.63</v>
      </c>
      <c r="Q3741" s="10" t="s">
        <v>8317</v>
      </c>
      <c r="R3741" s="9" t="s">
        <v>8318</v>
      </c>
      <c r="S3741" s="12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6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18</v>
      </c>
      <c r="P3742">
        <f t="shared" si="291"/>
        <v>25.57</v>
      </c>
      <c r="Q3742" s="10" t="s">
        <v>8317</v>
      </c>
      <c r="R3742" s="9" t="s">
        <v>8318</v>
      </c>
      <c r="S3742" s="12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6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>
        <f t="shared" si="291"/>
        <v>0</v>
      </c>
      <c r="Q3743" s="10" t="s">
        <v>8317</v>
      </c>
      <c r="R3743" s="9" t="s">
        <v>8318</v>
      </c>
      <c r="S3743" s="12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6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2</v>
      </c>
      <c r="P3744">
        <f t="shared" si="291"/>
        <v>25</v>
      </c>
      <c r="Q3744" s="10" t="s">
        <v>8317</v>
      </c>
      <c r="R3744" s="9" t="s">
        <v>8318</v>
      </c>
      <c r="S3744" s="12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>
        <f t="shared" si="291"/>
        <v>0</v>
      </c>
      <c r="Q3745" s="10" t="s">
        <v>8317</v>
      </c>
      <c r="R3745" s="9" t="s">
        <v>8318</v>
      </c>
      <c r="S3745" s="12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6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>
        <f t="shared" si="291"/>
        <v>0</v>
      </c>
      <c r="Q3746" s="10" t="s">
        <v>8317</v>
      </c>
      <c r="R3746" s="9" t="s">
        <v>8318</v>
      </c>
      <c r="S3746" s="12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3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10</v>
      </c>
      <c r="P3747">
        <f t="shared" si="291"/>
        <v>10</v>
      </c>
      <c r="Q3747" s="10" t="s">
        <v>8317</v>
      </c>
      <c r="R3747" s="9" t="s">
        <v>8318</v>
      </c>
      <c r="S3747" s="12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</v>
      </c>
      <c r="P3748">
        <f t="shared" si="291"/>
        <v>202</v>
      </c>
      <c r="Q3748" s="10" t="s">
        <v>8317</v>
      </c>
      <c r="R3748" s="9" t="s">
        <v>8318</v>
      </c>
      <c r="S3748" s="12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1</v>
      </c>
      <c r="P3749">
        <f t="shared" si="291"/>
        <v>25</v>
      </c>
      <c r="Q3749" s="10" t="s">
        <v>8317</v>
      </c>
      <c r="R3749" s="9" t="s">
        <v>8318</v>
      </c>
      <c r="S3749" s="12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6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104</v>
      </c>
      <c r="P3750">
        <f t="shared" si="291"/>
        <v>99.54</v>
      </c>
      <c r="Q3750" s="10" t="s">
        <v>8317</v>
      </c>
      <c r="R3750" s="9" t="s">
        <v>8359</v>
      </c>
      <c r="S3750" s="12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6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105</v>
      </c>
      <c r="P3751">
        <f t="shared" si="291"/>
        <v>75</v>
      </c>
      <c r="Q3751" s="10" t="s">
        <v>8317</v>
      </c>
      <c r="R3751" s="9" t="s">
        <v>8359</v>
      </c>
      <c r="S3751" s="12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100</v>
      </c>
      <c r="P3752">
        <f t="shared" si="291"/>
        <v>215.25</v>
      </c>
      <c r="Q3752" s="10" t="s">
        <v>8317</v>
      </c>
      <c r="R3752" s="9" t="s">
        <v>8359</v>
      </c>
      <c r="S3752" s="12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6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133</v>
      </c>
      <c r="P3753">
        <f t="shared" si="291"/>
        <v>120.55</v>
      </c>
      <c r="Q3753" s="10" t="s">
        <v>8317</v>
      </c>
      <c r="R3753" s="9" t="s">
        <v>8359</v>
      </c>
      <c r="S3753" s="12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112.99999999999999</v>
      </c>
      <c r="P3754">
        <f t="shared" si="291"/>
        <v>37.67</v>
      </c>
      <c r="Q3754" s="10" t="s">
        <v>8317</v>
      </c>
      <c r="R3754" s="9" t="s">
        <v>8359</v>
      </c>
      <c r="S3754" s="12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6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103</v>
      </c>
      <c r="P3755">
        <f t="shared" si="291"/>
        <v>172.23</v>
      </c>
      <c r="Q3755" s="10" t="s">
        <v>8317</v>
      </c>
      <c r="R3755" s="9" t="s">
        <v>8359</v>
      </c>
      <c r="S3755" s="12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6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120</v>
      </c>
      <c r="P3756">
        <f t="shared" si="291"/>
        <v>111.11</v>
      </c>
      <c r="Q3756" s="10" t="s">
        <v>8317</v>
      </c>
      <c r="R3756" s="9" t="s">
        <v>8359</v>
      </c>
      <c r="S3756" s="12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6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130</v>
      </c>
      <c r="P3757">
        <f t="shared" si="291"/>
        <v>25.46</v>
      </c>
      <c r="Q3757" s="10" t="s">
        <v>8317</v>
      </c>
      <c r="R3757" s="9" t="s">
        <v>8359</v>
      </c>
      <c r="S3757" s="12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6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101</v>
      </c>
      <c r="P3758">
        <f t="shared" si="291"/>
        <v>267.64999999999998</v>
      </c>
      <c r="Q3758" s="10" t="s">
        <v>8317</v>
      </c>
      <c r="R3758" s="9" t="s">
        <v>8359</v>
      </c>
      <c r="S3758" s="12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6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109.00000000000001</v>
      </c>
      <c r="P3759">
        <f t="shared" si="291"/>
        <v>75.959999999999994</v>
      </c>
      <c r="Q3759" s="10" t="s">
        <v>8317</v>
      </c>
      <c r="R3759" s="9" t="s">
        <v>8359</v>
      </c>
      <c r="S3759" s="12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102</v>
      </c>
      <c r="P3760">
        <f t="shared" si="291"/>
        <v>59.04</v>
      </c>
      <c r="Q3760" s="10" t="s">
        <v>8317</v>
      </c>
      <c r="R3760" s="9" t="s">
        <v>8359</v>
      </c>
      <c r="S3760" s="12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110.00000000000001</v>
      </c>
      <c r="P3761">
        <f t="shared" si="291"/>
        <v>50.11</v>
      </c>
      <c r="Q3761" s="10" t="s">
        <v>8317</v>
      </c>
      <c r="R3761" s="9" t="s">
        <v>8359</v>
      </c>
      <c r="S3761" s="12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6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101</v>
      </c>
      <c r="P3762">
        <f t="shared" si="291"/>
        <v>55.5</v>
      </c>
      <c r="Q3762" s="10" t="s">
        <v>8317</v>
      </c>
      <c r="R3762" s="9" t="s">
        <v>8359</v>
      </c>
      <c r="S3762" s="12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6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100</v>
      </c>
      <c r="P3763">
        <f t="shared" si="291"/>
        <v>166.67</v>
      </c>
      <c r="Q3763" s="10" t="s">
        <v>8317</v>
      </c>
      <c r="R3763" s="9" t="s">
        <v>8359</v>
      </c>
      <c r="S3763" s="12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6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106</v>
      </c>
      <c r="P3764">
        <f t="shared" si="291"/>
        <v>47.43</v>
      </c>
      <c r="Q3764" s="10" t="s">
        <v>8317</v>
      </c>
      <c r="R3764" s="9" t="s">
        <v>8359</v>
      </c>
      <c r="S3764" s="12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100</v>
      </c>
      <c r="P3765">
        <f t="shared" si="291"/>
        <v>64.94</v>
      </c>
      <c r="Q3765" s="10" t="s">
        <v>8317</v>
      </c>
      <c r="R3765" s="9" t="s">
        <v>8359</v>
      </c>
      <c r="S3765" s="12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6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100</v>
      </c>
      <c r="P3766">
        <f t="shared" si="291"/>
        <v>55.56</v>
      </c>
      <c r="Q3766" s="10" t="s">
        <v>8317</v>
      </c>
      <c r="R3766" s="9" t="s">
        <v>8359</v>
      </c>
      <c r="S3766" s="12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6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112.99999999999999</v>
      </c>
      <c r="P3767">
        <f t="shared" si="291"/>
        <v>74.22</v>
      </c>
      <c r="Q3767" s="10" t="s">
        <v>8317</v>
      </c>
      <c r="R3767" s="9" t="s">
        <v>8359</v>
      </c>
      <c r="S3767" s="12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103</v>
      </c>
      <c r="P3768">
        <f t="shared" si="291"/>
        <v>106.93</v>
      </c>
      <c r="Q3768" s="10" t="s">
        <v>8317</v>
      </c>
      <c r="R3768" s="9" t="s">
        <v>8359</v>
      </c>
      <c r="S3768" s="12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6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117</v>
      </c>
      <c r="P3769">
        <f t="shared" si="291"/>
        <v>41.7</v>
      </c>
      <c r="Q3769" s="10" t="s">
        <v>8317</v>
      </c>
      <c r="R3769" s="9" t="s">
        <v>8359</v>
      </c>
      <c r="S3769" s="12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6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108</v>
      </c>
      <c r="P3770">
        <f t="shared" si="291"/>
        <v>74.239999999999995</v>
      </c>
      <c r="Q3770" s="10" t="s">
        <v>8317</v>
      </c>
      <c r="R3770" s="9" t="s">
        <v>8359</v>
      </c>
      <c r="S3770" s="12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6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100</v>
      </c>
      <c r="P3771">
        <f t="shared" si="291"/>
        <v>73.33</v>
      </c>
      <c r="Q3771" s="10" t="s">
        <v>8317</v>
      </c>
      <c r="R3771" s="9" t="s">
        <v>8359</v>
      </c>
      <c r="S3771" s="12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6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100</v>
      </c>
      <c r="P3772">
        <f t="shared" si="291"/>
        <v>100</v>
      </c>
      <c r="Q3772" s="10" t="s">
        <v>8317</v>
      </c>
      <c r="R3772" s="9" t="s">
        <v>8359</v>
      </c>
      <c r="S3772" s="12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146</v>
      </c>
      <c r="P3773">
        <f t="shared" si="291"/>
        <v>38.42</v>
      </c>
      <c r="Q3773" s="10" t="s">
        <v>8317</v>
      </c>
      <c r="R3773" s="9" t="s">
        <v>8359</v>
      </c>
      <c r="S3773" s="12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6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110.00000000000001</v>
      </c>
      <c r="P3774">
        <f t="shared" si="291"/>
        <v>166.97</v>
      </c>
      <c r="Q3774" s="10" t="s">
        <v>8317</v>
      </c>
      <c r="R3774" s="9" t="s">
        <v>8359</v>
      </c>
      <c r="S3774" s="12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108</v>
      </c>
      <c r="P3775">
        <f t="shared" si="291"/>
        <v>94.91</v>
      </c>
      <c r="Q3775" s="10" t="s">
        <v>8317</v>
      </c>
      <c r="R3775" s="9" t="s">
        <v>8359</v>
      </c>
      <c r="S3775" s="12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6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100</v>
      </c>
      <c r="P3776">
        <f t="shared" si="291"/>
        <v>100</v>
      </c>
      <c r="Q3776" s="10" t="s">
        <v>8317</v>
      </c>
      <c r="R3776" s="9" t="s">
        <v>8359</v>
      </c>
      <c r="S3776" s="12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6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100</v>
      </c>
      <c r="P3777">
        <f t="shared" si="291"/>
        <v>143.21</v>
      </c>
      <c r="Q3777" s="10" t="s">
        <v>8317</v>
      </c>
      <c r="R3777" s="9" t="s">
        <v>8359</v>
      </c>
      <c r="S3777" s="12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46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0"/>
        <v>107</v>
      </c>
      <c r="P3778">
        <f t="shared" si="291"/>
        <v>90.82</v>
      </c>
      <c r="Q3778" s="10" t="s">
        <v>8317</v>
      </c>
      <c r="R3778" s="9" t="s">
        <v>8359</v>
      </c>
      <c r="S3778" s="12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6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5">ROUND(E:E/D:D,2)*100</f>
        <v>143</v>
      </c>
      <c r="P3779">
        <f t="shared" ref="P3779:P3842" si="296">IF(L:L=0,0,ROUND(E:E/$L:$L,2))</f>
        <v>48.54</v>
      </c>
      <c r="Q3779" s="10" t="s">
        <v>8317</v>
      </c>
      <c r="R3779" s="9" t="s">
        <v>8359</v>
      </c>
      <c r="S3779" s="12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105</v>
      </c>
      <c r="P3780">
        <f t="shared" si="296"/>
        <v>70.03</v>
      </c>
      <c r="Q3780" s="10" t="s">
        <v>8317</v>
      </c>
      <c r="R3780" s="9" t="s">
        <v>8359</v>
      </c>
      <c r="S3780" s="12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104</v>
      </c>
      <c r="P3781">
        <f t="shared" si="296"/>
        <v>135.63</v>
      </c>
      <c r="Q3781" s="10" t="s">
        <v>8317</v>
      </c>
      <c r="R3781" s="9" t="s">
        <v>8359</v>
      </c>
      <c r="S3781" s="12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6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120</v>
      </c>
      <c r="P3782">
        <f t="shared" si="296"/>
        <v>100</v>
      </c>
      <c r="Q3782" s="10" t="s">
        <v>8317</v>
      </c>
      <c r="R3782" s="9" t="s">
        <v>8359</v>
      </c>
      <c r="S3782" s="12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6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110.00000000000001</v>
      </c>
      <c r="P3783">
        <f t="shared" si="296"/>
        <v>94.9</v>
      </c>
      <c r="Q3783" s="10" t="s">
        <v>8317</v>
      </c>
      <c r="R3783" s="9" t="s">
        <v>8359</v>
      </c>
      <c r="S3783" s="12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6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102</v>
      </c>
      <c r="P3784">
        <f t="shared" si="296"/>
        <v>75.37</v>
      </c>
      <c r="Q3784" s="10" t="s">
        <v>8317</v>
      </c>
      <c r="R3784" s="9" t="s">
        <v>8359</v>
      </c>
      <c r="S3784" s="12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6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129</v>
      </c>
      <c r="P3785">
        <f t="shared" si="296"/>
        <v>64.459999999999994</v>
      </c>
      <c r="Q3785" s="10" t="s">
        <v>8317</v>
      </c>
      <c r="R3785" s="9" t="s">
        <v>8359</v>
      </c>
      <c r="S3785" s="12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6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114.99999999999999</v>
      </c>
      <c r="P3786">
        <f t="shared" si="296"/>
        <v>115</v>
      </c>
      <c r="Q3786" s="10" t="s">
        <v>8317</v>
      </c>
      <c r="R3786" s="9" t="s">
        <v>8359</v>
      </c>
      <c r="S3786" s="12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6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151</v>
      </c>
      <c r="P3787">
        <f t="shared" si="296"/>
        <v>100.5</v>
      </c>
      <c r="Q3787" s="10" t="s">
        <v>8317</v>
      </c>
      <c r="R3787" s="9" t="s">
        <v>8359</v>
      </c>
      <c r="S3787" s="12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6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111.00000000000001</v>
      </c>
      <c r="P3788">
        <f t="shared" si="296"/>
        <v>93.77</v>
      </c>
      <c r="Q3788" s="10" t="s">
        <v>8317</v>
      </c>
      <c r="R3788" s="9" t="s">
        <v>8359</v>
      </c>
      <c r="S3788" s="12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6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100</v>
      </c>
      <c r="P3789">
        <f t="shared" si="296"/>
        <v>35.1</v>
      </c>
      <c r="Q3789" s="10" t="s">
        <v>8317</v>
      </c>
      <c r="R3789" s="9" t="s">
        <v>8359</v>
      </c>
      <c r="S3789" s="12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6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1</v>
      </c>
      <c r="P3790">
        <f t="shared" si="296"/>
        <v>500</v>
      </c>
      <c r="Q3790" s="10" t="s">
        <v>8317</v>
      </c>
      <c r="R3790" s="9" t="s">
        <v>8359</v>
      </c>
      <c r="S3790" s="12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6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</v>
      </c>
      <c r="P3791">
        <f t="shared" si="296"/>
        <v>29</v>
      </c>
      <c r="Q3791" s="10" t="s">
        <v>8317</v>
      </c>
      <c r="R3791" s="9" t="s">
        <v>8359</v>
      </c>
      <c r="S3791" s="12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6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>
        <f t="shared" si="296"/>
        <v>0</v>
      </c>
      <c r="Q3792" s="10" t="s">
        <v>8317</v>
      </c>
      <c r="R3792" s="9" t="s">
        <v>8359</v>
      </c>
      <c r="S3792" s="12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>
        <f t="shared" si="296"/>
        <v>0</v>
      </c>
      <c r="Q3793" s="10" t="s">
        <v>8317</v>
      </c>
      <c r="R3793" s="9" t="s">
        <v>8359</v>
      </c>
      <c r="S3793" s="12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0</v>
      </c>
      <c r="P3794">
        <f t="shared" si="296"/>
        <v>17.5</v>
      </c>
      <c r="Q3794" s="10" t="s">
        <v>8317</v>
      </c>
      <c r="R3794" s="9" t="s">
        <v>8359</v>
      </c>
      <c r="S3794" s="12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6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60</v>
      </c>
      <c r="P3795">
        <f t="shared" si="296"/>
        <v>174</v>
      </c>
      <c r="Q3795" s="10" t="s">
        <v>8317</v>
      </c>
      <c r="R3795" s="9" t="s">
        <v>8359</v>
      </c>
      <c r="S3795" s="12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6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1</v>
      </c>
      <c r="P3796">
        <f t="shared" si="296"/>
        <v>50</v>
      </c>
      <c r="Q3796" s="10" t="s">
        <v>8317</v>
      </c>
      <c r="R3796" s="9" t="s">
        <v>8359</v>
      </c>
      <c r="S3796" s="12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6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2</v>
      </c>
      <c r="P3797">
        <f t="shared" si="296"/>
        <v>5</v>
      </c>
      <c r="Q3797" s="10" t="s">
        <v>8317</v>
      </c>
      <c r="R3797" s="9" t="s">
        <v>8359</v>
      </c>
      <c r="S3797" s="12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6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0</v>
      </c>
      <c r="P3798">
        <f t="shared" si="296"/>
        <v>1</v>
      </c>
      <c r="Q3798" s="10" t="s">
        <v>8317</v>
      </c>
      <c r="R3798" s="9" t="s">
        <v>8359</v>
      </c>
      <c r="S3798" s="12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6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90</v>
      </c>
      <c r="P3799">
        <f t="shared" si="296"/>
        <v>145.41</v>
      </c>
      <c r="Q3799" s="10" t="s">
        <v>8317</v>
      </c>
      <c r="R3799" s="9" t="s">
        <v>8359</v>
      </c>
      <c r="S3799" s="12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6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</v>
      </c>
      <c r="P3800">
        <f t="shared" si="296"/>
        <v>205</v>
      </c>
      <c r="Q3800" s="10" t="s">
        <v>8317</v>
      </c>
      <c r="R3800" s="9" t="s">
        <v>8359</v>
      </c>
      <c r="S3800" s="12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</v>
      </c>
      <c r="P3801">
        <f t="shared" si="296"/>
        <v>100.5</v>
      </c>
      <c r="Q3801" s="10" t="s">
        <v>8317</v>
      </c>
      <c r="R3801" s="9" t="s">
        <v>8359</v>
      </c>
      <c r="S3801" s="12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6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</v>
      </c>
      <c r="P3802">
        <f t="shared" si="296"/>
        <v>55.06</v>
      </c>
      <c r="Q3802" s="10" t="s">
        <v>8317</v>
      </c>
      <c r="R3802" s="9" t="s">
        <v>8359</v>
      </c>
      <c r="S3802" s="12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6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9</v>
      </c>
      <c r="P3803">
        <f t="shared" si="296"/>
        <v>47.33</v>
      </c>
      <c r="Q3803" s="10" t="s">
        <v>8317</v>
      </c>
      <c r="R3803" s="9" t="s">
        <v>8359</v>
      </c>
      <c r="S3803" s="12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6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>
        <f t="shared" si="296"/>
        <v>0</v>
      </c>
      <c r="Q3804" s="10" t="s">
        <v>8317</v>
      </c>
      <c r="R3804" s="9" t="s">
        <v>8359</v>
      </c>
      <c r="S3804" s="12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20</v>
      </c>
      <c r="P3805">
        <f t="shared" si="296"/>
        <v>58.95</v>
      </c>
      <c r="Q3805" s="10" t="s">
        <v>8317</v>
      </c>
      <c r="R3805" s="9" t="s">
        <v>8359</v>
      </c>
      <c r="S3805" s="12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6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>
        <f t="shared" si="296"/>
        <v>0</v>
      </c>
      <c r="Q3806" s="10" t="s">
        <v>8317</v>
      </c>
      <c r="R3806" s="9" t="s">
        <v>8359</v>
      </c>
      <c r="S3806" s="12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6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0</v>
      </c>
      <c r="P3807">
        <f t="shared" si="296"/>
        <v>1.5</v>
      </c>
      <c r="Q3807" s="10" t="s">
        <v>8317</v>
      </c>
      <c r="R3807" s="9" t="s">
        <v>8359</v>
      </c>
      <c r="S3807" s="12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6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0</v>
      </c>
      <c r="P3808">
        <f t="shared" si="296"/>
        <v>5</v>
      </c>
      <c r="Q3808" s="10" t="s">
        <v>8317</v>
      </c>
      <c r="R3808" s="9" t="s">
        <v>8359</v>
      </c>
      <c r="S3808" s="12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6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30</v>
      </c>
      <c r="P3809">
        <f t="shared" si="296"/>
        <v>50.56</v>
      </c>
      <c r="Q3809" s="10" t="s">
        <v>8317</v>
      </c>
      <c r="R3809" s="9" t="s">
        <v>8359</v>
      </c>
      <c r="S3809" s="12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6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100</v>
      </c>
      <c r="P3810">
        <f t="shared" si="296"/>
        <v>41.67</v>
      </c>
      <c r="Q3810" s="10" t="s">
        <v>8317</v>
      </c>
      <c r="R3810" s="9" t="s">
        <v>8318</v>
      </c>
      <c r="S3810" s="12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6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101</v>
      </c>
      <c r="P3811">
        <f t="shared" si="296"/>
        <v>53.29</v>
      </c>
      <c r="Q3811" s="10" t="s">
        <v>8317</v>
      </c>
      <c r="R3811" s="9" t="s">
        <v>8318</v>
      </c>
      <c r="S3811" s="12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6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122</v>
      </c>
      <c r="P3812">
        <f t="shared" si="296"/>
        <v>70.23</v>
      </c>
      <c r="Q3812" s="10" t="s">
        <v>8317</v>
      </c>
      <c r="R3812" s="9" t="s">
        <v>8318</v>
      </c>
      <c r="S3812" s="12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6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330</v>
      </c>
      <c r="P3813">
        <f t="shared" si="296"/>
        <v>43.42</v>
      </c>
      <c r="Q3813" s="10" t="s">
        <v>8317</v>
      </c>
      <c r="R3813" s="9" t="s">
        <v>8318</v>
      </c>
      <c r="S3813" s="12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6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110.00000000000001</v>
      </c>
      <c r="P3814">
        <f t="shared" si="296"/>
        <v>199.18</v>
      </c>
      <c r="Q3814" s="10" t="s">
        <v>8317</v>
      </c>
      <c r="R3814" s="9" t="s">
        <v>8318</v>
      </c>
      <c r="S3814" s="12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6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101</v>
      </c>
      <c r="P3815">
        <f t="shared" si="296"/>
        <v>78.52</v>
      </c>
      <c r="Q3815" s="10" t="s">
        <v>8317</v>
      </c>
      <c r="R3815" s="9" t="s">
        <v>8318</v>
      </c>
      <c r="S3815" s="12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6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140</v>
      </c>
      <c r="P3816">
        <f t="shared" si="296"/>
        <v>61.82</v>
      </c>
      <c r="Q3816" s="10" t="s">
        <v>8317</v>
      </c>
      <c r="R3816" s="9" t="s">
        <v>8318</v>
      </c>
      <c r="S3816" s="12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100</v>
      </c>
      <c r="P3817">
        <f t="shared" si="296"/>
        <v>50</v>
      </c>
      <c r="Q3817" s="10" t="s">
        <v>8317</v>
      </c>
      <c r="R3817" s="9" t="s">
        <v>8318</v>
      </c>
      <c r="S3817" s="12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119</v>
      </c>
      <c r="P3818">
        <f t="shared" si="296"/>
        <v>48.34</v>
      </c>
      <c r="Q3818" s="10" t="s">
        <v>8317</v>
      </c>
      <c r="R3818" s="9" t="s">
        <v>8318</v>
      </c>
      <c r="S3818" s="12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6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107</v>
      </c>
      <c r="P3819">
        <f t="shared" si="296"/>
        <v>107.25</v>
      </c>
      <c r="Q3819" s="10" t="s">
        <v>8317</v>
      </c>
      <c r="R3819" s="9" t="s">
        <v>8318</v>
      </c>
      <c r="S3819" s="12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6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227.99999999999997</v>
      </c>
      <c r="P3820">
        <f t="shared" si="296"/>
        <v>57</v>
      </c>
      <c r="Q3820" s="10" t="s">
        <v>8317</v>
      </c>
      <c r="R3820" s="9" t="s">
        <v>8318</v>
      </c>
      <c r="S3820" s="12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106</v>
      </c>
      <c r="P3821">
        <f t="shared" si="296"/>
        <v>40.92</v>
      </c>
      <c r="Q3821" s="10" t="s">
        <v>8317</v>
      </c>
      <c r="R3821" s="9" t="s">
        <v>8318</v>
      </c>
      <c r="S3821" s="12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6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143</v>
      </c>
      <c r="P3822">
        <f t="shared" si="296"/>
        <v>21.5</v>
      </c>
      <c r="Q3822" s="10" t="s">
        <v>8317</v>
      </c>
      <c r="R3822" s="9" t="s">
        <v>8318</v>
      </c>
      <c r="S3822" s="12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6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105</v>
      </c>
      <c r="P3823">
        <f t="shared" si="296"/>
        <v>79.540000000000006</v>
      </c>
      <c r="Q3823" s="10" t="s">
        <v>8317</v>
      </c>
      <c r="R3823" s="9" t="s">
        <v>8318</v>
      </c>
      <c r="S3823" s="12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6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110.00000000000001</v>
      </c>
      <c r="P3824">
        <f t="shared" si="296"/>
        <v>72.38</v>
      </c>
      <c r="Q3824" s="10" t="s">
        <v>8317</v>
      </c>
      <c r="R3824" s="9" t="s">
        <v>8318</v>
      </c>
      <c r="S3824" s="12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6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106</v>
      </c>
      <c r="P3825">
        <f t="shared" si="296"/>
        <v>64.63</v>
      </c>
      <c r="Q3825" s="10" t="s">
        <v>8317</v>
      </c>
      <c r="R3825" s="9" t="s">
        <v>8318</v>
      </c>
      <c r="S3825" s="12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6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108</v>
      </c>
      <c r="P3826">
        <f t="shared" si="296"/>
        <v>38.57</v>
      </c>
      <c r="Q3826" s="10" t="s">
        <v>8317</v>
      </c>
      <c r="R3826" s="9" t="s">
        <v>8318</v>
      </c>
      <c r="S3826" s="12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6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105</v>
      </c>
      <c r="P3827">
        <f t="shared" si="296"/>
        <v>107.57</v>
      </c>
      <c r="Q3827" s="10" t="s">
        <v>8317</v>
      </c>
      <c r="R3827" s="9" t="s">
        <v>8318</v>
      </c>
      <c r="S3827" s="12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119</v>
      </c>
      <c r="P3828">
        <f t="shared" si="296"/>
        <v>27.5</v>
      </c>
      <c r="Q3828" s="10" t="s">
        <v>8317</v>
      </c>
      <c r="R3828" s="9" t="s">
        <v>8318</v>
      </c>
      <c r="S3828" s="12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153</v>
      </c>
      <c r="P3829">
        <f t="shared" si="296"/>
        <v>70.459999999999994</v>
      </c>
      <c r="Q3829" s="10" t="s">
        <v>8317</v>
      </c>
      <c r="R3829" s="9" t="s">
        <v>8318</v>
      </c>
      <c r="S3829" s="12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6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100</v>
      </c>
      <c r="P3830">
        <f t="shared" si="296"/>
        <v>178.57</v>
      </c>
      <c r="Q3830" s="10" t="s">
        <v>8317</v>
      </c>
      <c r="R3830" s="9" t="s">
        <v>8318</v>
      </c>
      <c r="S3830" s="12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6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100</v>
      </c>
      <c r="P3831">
        <f t="shared" si="296"/>
        <v>62.63</v>
      </c>
      <c r="Q3831" s="10" t="s">
        <v>8317</v>
      </c>
      <c r="R3831" s="9" t="s">
        <v>8318</v>
      </c>
      <c r="S3831" s="12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6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225</v>
      </c>
      <c r="P3832">
        <f t="shared" si="296"/>
        <v>75</v>
      </c>
      <c r="Q3832" s="10" t="s">
        <v>8317</v>
      </c>
      <c r="R3832" s="9" t="s">
        <v>8318</v>
      </c>
      <c r="S3832" s="12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6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106</v>
      </c>
      <c r="P3833">
        <f t="shared" si="296"/>
        <v>58.9</v>
      </c>
      <c r="Q3833" s="10" t="s">
        <v>8317</v>
      </c>
      <c r="R3833" s="9" t="s">
        <v>8318</v>
      </c>
      <c r="S3833" s="12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6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105</v>
      </c>
      <c r="P3834">
        <f t="shared" si="296"/>
        <v>139.56</v>
      </c>
      <c r="Q3834" s="10" t="s">
        <v>8317</v>
      </c>
      <c r="R3834" s="9" t="s">
        <v>8318</v>
      </c>
      <c r="S3834" s="12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6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117</v>
      </c>
      <c r="P3835">
        <f t="shared" si="296"/>
        <v>70</v>
      </c>
      <c r="Q3835" s="10" t="s">
        <v>8317</v>
      </c>
      <c r="R3835" s="9" t="s">
        <v>8318</v>
      </c>
      <c r="S3835" s="12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6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109.00000000000001</v>
      </c>
      <c r="P3836">
        <f t="shared" si="296"/>
        <v>57.39</v>
      </c>
      <c r="Q3836" s="10" t="s">
        <v>8317</v>
      </c>
      <c r="R3836" s="9" t="s">
        <v>8318</v>
      </c>
      <c r="S3836" s="12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6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160</v>
      </c>
      <c r="P3837">
        <f t="shared" si="296"/>
        <v>40</v>
      </c>
      <c r="Q3837" s="10" t="s">
        <v>8317</v>
      </c>
      <c r="R3837" s="9" t="s">
        <v>8318</v>
      </c>
      <c r="S3837" s="12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3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112.99999999999999</v>
      </c>
      <c r="P3838">
        <f t="shared" si="296"/>
        <v>64.290000000000006</v>
      </c>
      <c r="Q3838" s="10" t="s">
        <v>8317</v>
      </c>
      <c r="R3838" s="9" t="s">
        <v>8318</v>
      </c>
      <c r="S3838" s="12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102</v>
      </c>
      <c r="P3839">
        <f t="shared" si="296"/>
        <v>120.12</v>
      </c>
      <c r="Q3839" s="10" t="s">
        <v>8317</v>
      </c>
      <c r="R3839" s="9" t="s">
        <v>8318</v>
      </c>
      <c r="S3839" s="12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6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101</v>
      </c>
      <c r="P3840">
        <f t="shared" si="296"/>
        <v>1008.24</v>
      </c>
      <c r="Q3840" s="10" t="s">
        <v>8317</v>
      </c>
      <c r="R3840" s="9" t="s">
        <v>8318</v>
      </c>
      <c r="S3840" s="12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6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101</v>
      </c>
      <c r="P3841">
        <f t="shared" si="296"/>
        <v>63.28</v>
      </c>
      <c r="Q3841" s="10" t="s">
        <v>8317</v>
      </c>
      <c r="R3841" s="9" t="s">
        <v>8318</v>
      </c>
      <c r="S3841" s="12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6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5"/>
        <v>6500</v>
      </c>
      <c r="P3842">
        <f t="shared" si="296"/>
        <v>21.67</v>
      </c>
      <c r="Q3842" s="10" t="s">
        <v>8317</v>
      </c>
      <c r="R3842" s="9" t="s">
        <v>8318</v>
      </c>
      <c r="S3842" s="12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6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0">ROUND(E:E/D:D,2)*100</f>
        <v>9</v>
      </c>
      <c r="P3843">
        <f t="shared" ref="P3843:P3906" si="301">IF(L:L=0,0,ROUND(E:E/$L:$L,2))</f>
        <v>25.65</v>
      </c>
      <c r="Q3843" s="10" t="s">
        <v>8317</v>
      </c>
      <c r="R3843" s="9" t="s">
        <v>8318</v>
      </c>
      <c r="S3843" s="12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6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22</v>
      </c>
      <c r="P3844">
        <f t="shared" si="301"/>
        <v>47.7</v>
      </c>
      <c r="Q3844" s="10" t="s">
        <v>8317</v>
      </c>
      <c r="R3844" s="9" t="s">
        <v>8318</v>
      </c>
      <c r="S3844" s="12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6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21</v>
      </c>
      <c r="P3845">
        <f t="shared" si="301"/>
        <v>56.05</v>
      </c>
      <c r="Q3845" s="10" t="s">
        <v>8317</v>
      </c>
      <c r="R3845" s="9" t="s">
        <v>8318</v>
      </c>
      <c r="S3845" s="12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6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41</v>
      </c>
      <c r="P3846">
        <f t="shared" si="301"/>
        <v>81.319999999999993</v>
      </c>
      <c r="Q3846" s="10" t="s">
        <v>8317</v>
      </c>
      <c r="R3846" s="9" t="s">
        <v>8318</v>
      </c>
      <c r="S3846" s="12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</v>
      </c>
      <c r="P3847">
        <f t="shared" si="301"/>
        <v>70.17</v>
      </c>
      <c r="Q3847" s="10" t="s">
        <v>8317</v>
      </c>
      <c r="R3847" s="9" t="s">
        <v>8318</v>
      </c>
      <c r="S3847" s="12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6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3</v>
      </c>
      <c r="P3848">
        <f t="shared" si="301"/>
        <v>23.63</v>
      </c>
      <c r="Q3848" s="10" t="s">
        <v>8317</v>
      </c>
      <c r="R3848" s="9" t="s">
        <v>8318</v>
      </c>
      <c r="S3848" s="12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6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16</v>
      </c>
      <c r="P3849">
        <f t="shared" si="301"/>
        <v>188.56</v>
      </c>
      <c r="Q3849" s="10" t="s">
        <v>8317</v>
      </c>
      <c r="R3849" s="9" t="s">
        <v>8318</v>
      </c>
      <c r="S3849" s="12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6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16</v>
      </c>
      <c r="P3850">
        <f t="shared" si="301"/>
        <v>49.51</v>
      </c>
      <c r="Q3850" s="10" t="s">
        <v>8317</v>
      </c>
      <c r="R3850" s="9" t="s">
        <v>8318</v>
      </c>
      <c r="S3850" s="12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6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7.0000000000000009</v>
      </c>
      <c r="P3851">
        <f t="shared" si="301"/>
        <v>75.459999999999994</v>
      </c>
      <c r="Q3851" s="10" t="s">
        <v>8317</v>
      </c>
      <c r="R3851" s="9" t="s">
        <v>8318</v>
      </c>
      <c r="S3851" s="12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4</v>
      </c>
      <c r="P3852">
        <f t="shared" si="301"/>
        <v>9.5</v>
      </c>
      <c r="Q3852" s="10" t="s">
        <v>8317</v>
      </c>
      <c r="R3852" s="9" t="s">
        <v>8318</v>
      </c>
      <c r="S3852" s="12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6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34</v>
      </c>
      <c r="P3853">
        <f t="shared" si="301"/>
        <v>35.5</v>
      </c>
      <c r="Q3853" s="10" t="s">
        <v>8317</v>
      </c>
      <c r="R3853" s="9" t="s">
        <v>8318</v>
      </c>
      <c r="S3853" s="12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6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0</v>
      </c>
      <c r="P3854">
        <f t="shared" si="301"/>
        <v>10</v>
      </c>
      <c r="Q3854" s="10" t="s">
        <v>8317</v>
      </c>
      <c r="R3854" s="9" t="s">
        <v>8318</v>
      </c>
      <c r="S3854" s="12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0</v>
      </c>
      <c r="P3855">
        <f t="shared" si="301"/>
        <v>13</v>
      </c>
      <c r="Q3855" s="10" t="s">
        <v>8317</v>
      </c>
      <c r="R3855" s="9" t="s">
        <v>8318</v>
      </c>
      <c r="S3855" s="12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16</v>
      </c>
      <c r="P3856">
        <f t="shared" si="301"/>
        <v>89.4</v>
      </c>
      <c r="Q3856" s="10" t="s">
        <v>8317</v>
      </c>
      <c r="R3856" s="9" t="s">
        <v>8318</v>
      </c>
      <c r="S3856" s="12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6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3</v>
      </c>
      <c r="P3857">
        <f t="shared" si="301"/>
        <v>25</v>
      </c>
      <c r="Q3857" s="10" t="s">
        <v>8317</v>
      </c>
      <c r="R3857" s="9" t="s">
        <v>8318</v>
      </c>
      <c r="S3857" s="12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6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0</v>
      </c>
      <c r="P3858">
        <f t="shared" si="301"/>
        <v>1</v>
      </c>
      <c r="Q3858" s="10" t="s">
        <v>8317</v>
      </c>
      <c r="R3858" s="9" t="s">
        <v>8318</v>
      </c>
      <c r="S3858" s="12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6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</v>
      </c>
      <c r="P3859">
        <f t="shared" si="301"/>
        <v>65</v>
      </c>
      <c r="Q3859" s="10" t="s">
        <v>8317</v>
      </c>
      <c r="R3859" s="9" t="s">
        <v>8318</v>
      </c>
      <c r="S3859" s="12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6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2</v>
      </c>
      <c r="P3860">
        <f t="shared" si="301"/>
        <v>10</v>
      </c>
      <c r="Q3860" s="10" t="s">
        <v>8317</v>
      </c>
      <c r="R3860" s="9" t="s">
        <v>8318</v>
      </c>
      <c r="S3860" s="12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6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0</v>
      </c>
      <c r="P3861">
        <f t="shared" si="301"/>
        <v>1</v>
      </c>
      <c r="Q3861" s="10" t="s">
        <v>8317</v>
      </c>
      <c r="R3861" s="9" t="s">
        <v>8318</v>
      </c>
      <c r="S3861" s="12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6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18</v>
      </c>
      <c r="P3862">
        <f t="shared" si="301"/>
        <v>81.540000000000006</v>
      </c>
      <c r="Q3862" s="10" t="s">
        <v>8317</v>
      </c>
      <c r="R3862" s="9" t="s">
        <v>8318</v>
      </c>
      <c r="S3862" s="12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5</v>
      </c>
      <c r="P3863">
        <f t="shared" si="301"/>
        <v>100</v>
      </c>
      <c r="Q3863" s="10" t="s">
        <v>8317</v>
      </c>
      <c r="R3863" s="9" t="s">
        <v>8318</v>
      </c>
      <c r="S3863" s="12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0</v>
      </c>
      <c r="P3864">
        <f t="shared" si="301"/>
        <v>1</v>
      </c>
      <c r="Q3864" s="10" t="s">
        <v>8317</v>
      </c>
      <c r="R3864" s="9" t="s">
        <v>8318</v>
      </c>
      <c r="S3864" s="12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6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>
        <f t="shared" si="301"/>
        <v>0</v>
      </c>
      <c r="Q3865" s="10" t="s">
        <v>8317</v>
      </c>
      <c r="R3865" s="9" t="s">
        <v>8318</v>
      </c>
      <c r="S3865" s="12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6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</v>
      </c>
      <c r="P3866">
        <f t="shared" si="301"/>
        <v>20</v>
      </c>
      <c r="Q3866" s="10" t="s">
        <v>8317</v>
      </c>
      <c r="R3866" s="9" t="s">
        <v>8318</v>
      </c>
      <c r="S3866" s="12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6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27</v>
      </c>
      <c r="P3867">
        <f t="shared" si="301"/>
        <v>46.43</v>
      </c>
      <c r="Q3867" s="10" t="s">
        <v>8317</v>
      </c>
      <c r="R3867" s="9" t="s">
        <v>8318</v>
      </c>
      <c r="S3867" s="12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1</v>
      </c>
      <c r="P3868">
        <f t="shared" si="301"/>
        <v>5.5</v>
      </c>
      <c r="Q3868" s="10" t="s">
        <v>8317</v>
      </c>
      <c r="R3868" s="9" t="s">
        <v>8318</v>
      </c>
      <c r="S3868" s="12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6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13</v>
      </c>
      <c r="P3869">
        <f t="shared" si="301"/>
        <v>50.2</v>
      </c>
      <c r="Q3869" s="10" t="s">
        <v>8317</v>
      </c>
      <c r="R3869" s="9" t="s">
        <v>8318</v>
      </c>
      <c r="S3869" s="12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0</v>
      </c>
      <c r="P3870">
        <f t="shared" si="301"/>
        <v>10</v>
      </c>
      <c r="Q3870" s="10" t="s">
        <v>8317</v>
      </c>
      <c r="R3870" s="9" t="s">
        <v>8359</v>
      </c>
      <c r="S3870" s="12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</v>
      </c>
      <c r="P3871">
        <f t="shared" si="301"/>
        <v>30.13</v>
      </c>
      <c r="Q3871" s="10" t="s">
        <v>8317</v>
      </c>
      <c r="R3871" s="9" t="s">
        <v>8359</v>
      </c>
      <c r="S3871" s="12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6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15</v>
      </c>
      <c r="P3872">
        <f t="shared" si="301"/>
        <v>150</v>
      </c>
      <c r="Q3872" s="10" t="s">
        <v>8317</v>
      </c>
      <c r="R3872" s="9" t="s">
        <v>8359</v>
      </c>
      <c r="S3872" s="12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3</v>
      </c>
      <c r="P3873">
        <f t="shared" si="301"/>
        <v>13.33</v>
      </c>
      <c r="Q3873" s="10" t="s">
        <v>8317</v>
      </c>
      <c r="R3873" s="9" t="s">
        <v>8359</v>
      </c>
      <c r="S3873" s="12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6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>
        <f t="shared" si="301"/>
        <v>0</v>
      </c>
      <c r="Q3874" s="10" t="s">
        <v>8317</v>
      </c>
      <c r="R3874" s="9" t="s">
        <v>8359</v>
      </c>
      <c r="S3874" s="12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6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>
        <f t="shared" si="301"/>
        <v>0</v>
      </c>
      <c r="Q3875" s="10" t="s">
        <v>8317</v>
      </c>
      <c r="R3875" s="9" t="s">
        <v>8359</v>
      </c>
      <c r="S3875" s="12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6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>
        <f t="shared" si="301"/>
        <v>0</v>
      </c>
      <c r="Q3876" s="10" t="s">
        <v>8317</v>
      </c>
      <c r="R3876" s="9" t="s">
        <v>8359</v>
      </c>
      <c r="S3876" s="12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6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>
        <f t="shared" si="301"/>
        <v>0</v>
      </c>
      <c r="Q3877" s="10" t="s">
        <v>8317</v>
      </c>
      <c r="R3877" s="9" t="s">
        <v>8359</v>
      </c>
      <c r="S3877" s="12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6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53</v>
      </c>
      <c r="P3878">
        <f t="shared" si="301"/>
        <v>44.76</v>
      </c>
      <c r="Q3878" s="10" t="s">
        <v>8317</v>
      </c>
      <c r="R3878" s="9" t="s">
        <v>8359</v>
      </c>
      <c r="S3878" s="12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6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5</v>
      </c>
      <c r="P3879">
        <f t="shared" si="301"/>
        <v>88.64</v>
      </c>
      <c r="Q3879" s="10" t="s">
        <v>8317</v>
      </c>
      <c r="R3879" s="9" t="s">
        <v>8359</v>
      </c>
      <c r="S3879" s="12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6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0</v>
      </c>
      <c r="P3880">
        <f t="shared" si="301"/>
        <v>10</v>
      </c>
      <c r="Q3880" s="10" t="s">
        <v>8317</v>
      </c>
      <c r="R3880" s="9" t="s">
        <v>8359</v>
      </c>
      <c r="S3880" s="12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6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>
        <f t="shared" si="301"/>
        <v>0</v>
      </c>
      <c r="Q3881" s="10" t="s">
        <v>8317</v>
      </c>
      <c r="R3881" s="9" t="s">
        <v>8359</v>
      </c>
      <c r="S3881" s="12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6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13</v>
      </c>
      <c r="P3882">
        <f t="shared" si="301"/>
        <v>57.65</v>
      </c>
      <c r="Q3882" s="10" t="s">
        <v>8317</v>
      </c>
      <c r="R3882" s="9" t="s">
        <v>8359</v>
      </c>
      <c r="S3882" s="12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5</v>
      </c>
      <c r="P3883">
        <f t="shared" si="301"/>
        <v>25</v>
      </c>
      <c r="Q3883" s="10" t="s">
        <v>8317</v>
      </c>
      <c r="R3883" s="9" t="s">
        <v>8359</v>
      </c>
      <c r="S3883" s="12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6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>
        <f t="shared" si="301"/>
        <v>0</v>
      </c>
      <c r="Q3884" s="10" t="s">
        <v>8317</v>
      </c>
      <c r="R3884" s="9" t="s">
        <v>8359</v>
      </c>
      <c r="S3884" s="12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6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>
        <f t="shared" si="301"/>
        <v>0</v>
      </c>
      <c r="Q3885" s="10" t="s">
        <v>8317</v>
      </c>
      <c r="R3885" s="9" t="s">
        <v>8359</v>
      </c>
      <c r="S3885" s="12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3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>
        <f t="shared" si="301"/>
        <v>0</v>
      </c>
      <c r="Q3886" s="10" t="s">
        <v>8317</v>
      </c>
      <c r="R3886" s="9" t="s">
        <v>8359</v>
      </c>
      <c r="S3886" s="12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6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>
        <f t="shared" si="301"/>
        <v>0</v>
      </c>
      <c r="Q3887" s="10" t="s">
        <v>8317</v>
      </c>
      <c r="R3887" s="9" t="s">
        <v>8359</v>
      </c>
      <c r="S3887" s="12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>
        <f t="shared" si="301"/>
        <v>0</v>
      </c>
      <c r="Q3888" s="10" t="s">
        <v>8317</v>
      </c>
      <c r="R3888" s="9" t="s">
        <v>8359</v>
      </c>
      <c r="S3888" s="12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6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2</v>
      </c>
      <c r="P3889">
        <f t="shared" si="301"/>
        <v>17.5</v>
      </c>
      <c r="Q3889" s="10" t="s">
        <v>8317</v>
      </c>
      <c r="R3889" s="9" t="s">
        <v>8359</v>
      </c>
      <c r="S3889" s="12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6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27</v>
      </c>
      <c r="P3890">
        <f t="shared" si="301"/>
        <v>38.71</v>
      </c>
      <c r="Q3890" s="10" t="s">
        <v>8317</v>
      </c>
      <c r="R3890" s="9" t="s">
        <v>8318</v>
      </c>
      <c r="S3890" s="12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6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</v>
      </c>
      <c r="P3891">
        <f t="shared" si="301"/>
        <v>13.11</v>
      </c>
      <c r="Q3891" s="10" t="s">
        <v>8317</v>
      </c>
      <c r="R3891" s="9" t="s">
        <v>8318</v>
      </c>
      <c r="S3891" s="12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6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17</v>
      </c>
      <c r="P3892">
        <f t="shared" si="301"/>
        <v>315.5</v>
      </c>
      <c r="Q3892" s="10" t="s">
        <v>8317</v>
      </c>
      <c r="R3892" s="9" t="s">
        <v>8318</v>
      </c>
      <c r="S3892" s="12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33</v>
      </c>
      <c r="P3893">
        <f t="shared" si="301"/>
        <v>37.14</v>
      </c>
      <c r="Q3893" s="10" t="s">
        <v>8317</v>
      </c>
      <c r="R3893" s="9" t="s">
        <v>8318</v>
      </c>
      <c r="S3893" s="12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6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>
        <f t="shared" si="301"/>
        <v>0</v>
      </c>
      <c r="Q3894" s="10" t="s">
        <v>8317</v>
      </c>
      <c r="R3894" s="9" t="s">
        <v>8318</v>
      </c>
      <c r="S3894" s="12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6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22</v>
      </c>
      <c r="P3895">
        <f t="shared" si="301"/>
        <v>128.27000000000001</v>
      </c>
      <c r="Q3895" s="10" t="s">
        <v>8317</v>
      </c>
      <c r="R3895" s="9" t="s">
        <v>8318</v>
      </c>
      <c r="S3895" s="12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6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</v>
      </c>
      <c r="P3896">
        <f t="shared" si="301"/>
        <v>47.27</v>
      </c>
      <c r="Q3896" s="10" t="s">
        <v>8317</v>
      </c>
      <c r="R3896" s="9" t="s">
        <v>8318</v>
      </c>
      <c r="S3896" s="12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6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5</v>
      </c>
      <c r="P3897">
        <f t="shared" si="301"/>
        <v>50</v>
      </c>
      <c r="Q3897" s="10" t="s">
        <v>8317</v>
      </c>
      <c r="R3897" s="9" t="s">
        <v>8318</v>
      </c>
      <c r="S3897" s="12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6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11</v>
      </c>
      <c r="P3898">
        <f t="shared" si="301"/>
        <v>42.5</v>
      </c>
      <c r="Q3898" s="10" t="s">
        <v>8317</v>
      </c>
      <c r="R3898" s="9" t="s">
        <v>8318</v>
      </c>
      <c r="S3898" s="12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6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18</v>
      </c>
      <c r="P3899">
        <f t="shared" si="301"/>
        <v>44</v>
      </c>
      <c r="Q3899" s="10" t="s">
        <v>8317</v>
      </c>
      <c r="R3899" s="9" t="s">
        <v>8318</v>
      </c>
      <c r="S3899" s="12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33</v>
      </c>
      <c r="P3900">
        <f t="shared" si="301"/>
        <v>50.88</v>
      </c>
      <c r="Q3900" s="10" t="s">
        <v>8317</v>
      </c>
      <c r="R3900" s="9" t="s">
        <v>8318</v>
      </c>
      <c r="S3900" s="12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3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</v>
      </c>
      <c r="P3901">
        <f t="shared" si="301"/>
        <v>62.5</v>
      </c>
      <c r="Q3901" s="10" t="s">
        <v>8317</v>
      </c>
      <c r="R3901" s="9" t="s">
        <v>8318</v>
      </c>
      <c r="S3901" s="12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</v>
      </c>
      <c r="P3902">
        <f t="shared" si="301"/>
        <v>27</v>
      </c>
      <c r="Q3902" s="10" t="s">
        <v>8317</v>
      </c>
      <c r="R3902" s="9" t="s">
        <v>8318</v>
      </c>
      <c r="S3902" s="12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6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1</v>
      </c>
      <c r="P3903">
        <f t="shared" si="301"/>
        <v>25</v>
      </c>
      <c r="Q3903" s="10" t="s">
        <v>8317</v>
      </c>
      <c r="R3903" s="9" t="s">
        <v>8318</v>
      </c>
      <c r="S3903" s="12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6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49</v>
      </c>
      <c r="P3904">
        <f t="shared" si="301"/>
        <v>47.26</v>
      </c>
      <c r="Q3904" s="10" t="s">
        <v>8317</v>
      </c>
      <c r="R3904" s="9" t="s">
        <v>8318</v>
      </c>
      <c r="S3904" s="12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6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>
        <f t="shared" si="301"/>
        <v>0</v>
      </c>
      <c r="Q3905" s="10" t="s">
        <v>8317</v>
      </c>
      <c r="R3905" s="9" t="s">
        <v>8318</v>
      </c>
      <c r="S3905" s="12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0"/>
        <v>0</v>
      </c>
      <c r="P3906">
        <f t="shared" si="301"/>
        <v>1.5</v>
      </c>
      <c r="Q3906" s="10" t="s">
        <v>8317</v>
      </c>
      <c r="R3906" s="9" t="s">
        <v>8318</v>
      </c>
      <c r="S3906" s="12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6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5">ROUND(E:E/D:D,2)*100</f>
        <v>12</v>
      </c>
      <c r="P3907">
        <f t="shared" ref="P3907:P3970" si="306">IF(L:L=0,0,ROUND(E:E/$L:$L,2))</f>
        <v>24.71</v>
      </c>
      <c r="Q3907" s="10" t="s">
        <v>8317</v>
      </c>
      <c r="R3907" s="9" t="s">
        <v>8318</v>
      </c>
      <c r="S3907" s="12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6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67</v>
      </c>
      <c r="P3908">
        <f t="shared" si="306"/>
        <v>63.13</v>
      </c>
      <c r="Q3908" s="10" t="s">
        <v>8317</v>
      </c>
      <c r="R3908" s="9" t="s">
        <v>8318</v>
      </c>
      <c r="S3908" s="12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15</v>
      </c>
      <c r="P3909">
        <f t="shared" si="306"/>
        <v>38.25</v>
      </c>
      <c r="Q3909" s="10" t="s">
        <v>8317</v>
      </c>
      <c r="R3909" s="9" t="s">
        <v>8318</v>
      </c>
      <c r="S3909" s="12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6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9</v>
      </c>
      <c r="P3910">
        <f t="shared" si="306"/>
        <v>16.25</v>
      </c>
      <c r="Q3910" s="10" t="s">
        <v>8317</v>
      </c>
      <c r="R3910" s="9" t="s">
        <v>8318</v>
      </c>
      <c r="S3910" s="12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6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0</v>
      </c>
      <c r="P3911">
        <f t="shared" si="306"/>
        <v>33.75</v>
      </c>
      <c r="Q3911" s="10" t="s">
        <v>8317</v>
      </c>
      <c r="R3911" s="9" t="s">
        <v>8318</v>
      </c>
      <c r="S3911" s="12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6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</v>
      </c>
      <c r="P3912">
        <f t="shared" si="306"/>
        <v>61.67</v>
      </c>
      <c r="Q3912" s="10" t="s">
        <v>8317</v>
      </c>
      <c r="R3912" s="9" t="s">
        <v>8318</v>
      </c>
      <c r="S3912" s="12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6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37</v>
      </c>
      <c r="P3913">
        <f t="shared" si="306"/>
        <v>83.14</v>
      </c>
      <c r="Q3913" s="10" t="s">
        <v>8317</v>
      </c>
      <c r="R3913" s="9" t="s">
        <v>8318</v>
      </c>
      <c r="S3913" s="12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6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0</v>
      </c>
      <c r="P3914">
        <f t="shared" si="306"/>
        <v>1</v>
      </c>
      <c r="Q3914" s="10" t="s">
        <v>8317</v>
      </c>
      <c r="R3914" s="9" t="s">
        <v>8318</v>
      </c>
      <c r="S3914" s="12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6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10</v>
      </c>
      <c r="P3915">
        <f t="shared" si="306"/>
        <v>142.86000000000001</v>
      </c>
      <c r="Q3915" s="10" t="s">
        <v>8317</v>
      </c>
      <c r="R3915" s="9" t="s">
        <v>8318</v>
      </c>
      <c r="S3915" s="12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6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36</v>
      </c>
      <c r="P3916">
        <f t="shared" si="306"/>
        <v>33.67</v>
      </c>
      <c r="Q3916" s="10" t="s">
        <v>8317</v>
      </c>
      <c r="R3916" s="9" t="s">
        <v>8318</v>
      </c>
      <c r="S3916" s="12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6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0</v>
      </c>
      <c r="P3917">
        <f t="shared" si="306"/>
        <v>5</v>
      </c>
      <c r="Q3917" s="10" t="s">
        <v>8317</v>
      </c>
      <c r="R3917" s="9" t="s">
        <v>8318</v>
      </c>
      <c r="S3917" s="12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6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>
        <f t="shared" si="306"/>
        <v>0</v>
      </c>
      <c r="Q3918" s="10" t="s">
        <v>8317</v>
      </c>
      <c r="R3918" s="9" t="s">
        <v>8318</v>
      </c>
      <c r="S3918" s="12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6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0</v>
      </c>
      <c r="P3919">
        <f t="shared" si="306"/>
        <v>10</v>
      </c>
      <c r="Q3919" s="10" t="s">
        <v>8317</v>
      </c>
      <c r="R3919" s="9" t="s">
        <v>8318</v>
      </c>
      <c r="S3919" s="12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6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0</v>
      </c>
      <c r="P3920">
        <f t="shared" si="306"/>
        <v>40</v>
      </c>
      <c r="Q3920" s="10" t="s">
        <v>8317</v>
      </c>
      <c r="R3920" s="9" t="s">
        <v>8318</v>
      </c>
      <c r="S3920" s="12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6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2</v>
      </c>
      <c r="P3921">
        <f t="shared" si="306"/>
        <v>30</v>
      </c>
      <c r="Q3921" s="10" t="s">
        <v>8317</v>
      </c>
      <c r="R3921" s="9" t="s">
        <v>8318</v>
      </c>
      <c r="S3921" s="12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6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</v>
      </c>
      <c r="P3922">
        <f t="shared" si="306"/>
        <v>45</v>
      </c>
      <c r="Q3922" s="10" t="s">
        <v>8317</v>
      </c>
      <c r="R3922" s="9" t="s">
        <v>8318</v>
      </c>
      <c r="S3922" s="12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6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>
        <f t="shared" si="306"/>
        <v>0</v>
      </c>
      <c r="Q3923" s="10" t="s">
        <v>8317</v>
      </c>
      <c r="R3923" s="9" t="s">
        <v>8318</v>
      </c>
      <c r="S3923" s="12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6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</v>
      </c>
      <c r="P3924">
        <f t="shared" si="306"/>
        <v>10.17</v>
      </c>
      <c r="Q3924" s="10" t="s">
        <v>8317</v>
      </c>
      <c r="R3924" s="9" t="s">
        <v>8318</v>
      </c>
      <c r="S3924" s="12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6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12</v>
      </c>
      <c r="P3925">
        <f t="shared" si="306"/>
        <v>81.41</v>
      </c>
      <c r="Q3925" s="10" t="s">
        <v>8317</v>
      </c>
      <c r="R3925" s="9" t="s">
        <v>8318</v>
      </c>
      <c r="S3925" s="12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6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15</v>
      </c>
      <c r="P3926">
        <f t="shared" si="306"/>
        <v>57.25</v>
      </c>
      <c r="Q3926" s="10" t="s">
        <v>8317</v>
      </c>
      <c r="R3926" s="9" t="s">
        <v>8318</v>
      </c>
      <c r="S3926" s="12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6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10</v>
      </c>
      <c r="P3927">
        <f t="shared" si="306"/>
        <v>5</v>
      </c>
      <c r="Q3927" s="10" t="s">
        <v>8317</v>
      </c>
      <c r="R3927" s="9" t="s">
        <v>8318</v>
      </c>
      <c r="S3927" s="12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0</v>
      </c>
      <c r="P3928">
        <f t="shared" si="306"/>
        <v>15</v>
      </c>
      <c r="Q3928" s="10" t="s">
        <v>8317</v>
      </c>
      <c r="R3928" s="9" t="s">
        <v>8318</v>
      </c>
      <c r="S3928" s="12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6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1</v>
      </c>
      <c r="P3929">
        <f t="shared" si="306"/>
        <v>12.5</v>
      </c>
      <c r="Q3929" s="10" t="s">
        <v>8317</v>
      </c>
      <c r="R3929" s="9" t="s">
        <v>8318</v>
      </c>
      <c r="S3929" s="12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6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13</v>
      </c>
      <c r="P3930">
        <f t="shared" si="306"/>
        <v>93</v>
      </c>
      <c r="Q3930" s="10" t="s">
        <v>8317</v>
      </c>
      <c r="R3930" s="9" t="s">
        <v>8318</v>
      </c>
      <c r="S3930" s="12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6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</v>
      </c>
      <c r="P3931">
        <f t="shared" si="306"/>
        <v>32.36</v>
      </c>
      <c r="Q3931" s="10" t="s">
        <v>8317</v>
      </c>
      <c r="R3931" s="9" t="s">
        <v>8318</v>
      </c>
      <c r="S3931" s="12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6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>
        <f t="shared" si="306"/>
        <v>0</v>
      </c>
      <c r="Q3932" s="10" t="s">
        <v>8317</v>
      </c>
      <c r="R3932" s="9" t="s">
        <v>8318</v>
      </c>
      <c r="S3932" s="12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6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>
        <f t="shared" si="306"/>
        <v>0</v>
      </c>
      <c r="Q3933" s="10" t="s">
        <v>8317</v>
      </c>
      <c r="R3933" s="9" t="s">
        <v>8318</v>
      </c>
      <c r="S3933" s="12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6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0</v>
      </c>
      <c r="P3934">
        <f t="shared" si="306"/>
        <v>1</v>
      </c>
      <c r="Q3934" s="10" t="s">
        <v>8317</v>
      </c>
      <c r="R3934" s="9" t="s">
        <v>8318</v>
      </c>
      <c r="S3934" s="12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6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16</v>
      </c>
      <c r="P3935">
        <f t="shared" si="306"/>
        <v>91.83</v>
      </c>
      <c r="Q3935" s="10" t="s">
        <v>8317</v>
      </c>
      <c r="R3935" s="9" t="s">
        <v>8318</v>
      </c>
      <c r="S3935" s="12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6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11</v>
      </c>
      <c r="P3936">
        <f t="shared" si="306"/>
        <v>45.83</v>
      </c>
      <c r="Q3936" s="10" t="s">
        <v>8317</v>
      </c>
      <c r="R3936" s="9" t="s">
        <v>8318</v>
      </c>
      <c r="S3936" s="12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44</v>
      </c>
      <c r="P3937">
        <f t="shared" si="306"/>
        <v>57.17</v>
      </c>
      <c r="Q3937" s="10" t="s">
        <v>8317</v>
      </c>
      <c r="R3937" s="9" t="s">
        <v>8318</v>
      </c>
      <c r="S3937" s="12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6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>
        <f t="shared" si="306"/>
        <v>0</v>
      </c>
      <c r="Q3938" s="10" t="s">
        <v>8317</v>
      </c>
      <c r="R3938" s="9" t="s">
        <v>8318</v>
      </c>
      <c r="S3938" s="12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6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86</v>
      </c>
      <c r="P3939">
        <f t="shared" si="306"/>
        <v>248.5</v>
      </c>
      <c r="Q3939" s="10" t="s">
        <v>8317</v>
      </c>
      <c r="R3939" s="9" t="s">
        <v>8318</v>
      </c>
      <c r="S3939" s="12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6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12</v>
      </c>
      <c r="P3940">
        <f t="shared" si="306"/>
        <v>79.400000000000006</v>
      </c>
      <c r="Q3940" s="10" t="s">
        <v>8317</v>
      </c>
      <c r="R3940" s="9" t="s">
        <v>8318</v>
      </c>
      <c r="S3940" s="12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6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0</v>
      </c>
      <c r="P3941">
        <f t="shared" si="306"/>
        <v>5</v>
      </c>
      <c r="Q3941" s="10" t="s">
        <v>8317</v>
      </c>
      <c r="R3941" s="9" t="s">
        <v>8318</v>
      </c>
      <c r="S3941" s="12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6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0</v>
      </c>
      <c r="P3942">
        <f t="shared" si="306"/>
        <v>5.5</v>
      </c>
      <c r="Q3942" s="10" t="s">
        <v>8317</v>
      </c>
      <c r="R3942" s="9" t="s">
        <v>8318</v>
      </c>
      <c r="S3942" s="12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6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1</v>
      </c>
      <c r="P3943">
        <f t="shared" si="306"/>
        <v>25</v>
      </c>
      <c r="Q3943" s="10" t="s">
        <v>8317</v>
      </c>
      <c r="R3943" s="9" t="s">
        <v>8318</v>
      </c>
      <c r="S3943" s="12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6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>
        <f t="shared" si="306"/>
        <v>0</v>
      </c>
      <c r="Q3944" s="10" t="s">
        <v>8317</v>
      </c>
      <c r="R3944" s="9" t="s">
        <v>8318</v>
      </c>
      <c r="S3944" s="12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6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36</v>
      </c>
      <c r="P3945">
        <f t="shared" si="306"/>
        <v>137.08000000000001</v>
      </c>
      <c r="Q3945" s="10" t="s">
        <v>8317</v>
      </c>
      <c r="R3945" s="9" t="s">
        <v>8318</v>
      </c>
      <c r="S3945" s="12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6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>
        <f t="shared" si="306"/>
        <v>0</v>
      </c>
      <c r="Q3946" s="10" t="s">
        <v>8317</v>
      </c>
      <c r="R3946" s="9" t="s">
        <v>8318</v>
      </c>
      <c r="S3946" s="12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6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0</v>
      </c>
      <c r="P3947">
        <f t="shared" si="306"/>
        <v>5</v>
      </c>
      <c r="Q3947" s="10" t="s">
        <v>8317</v>
      </c>
      <c r="R3947" s="9" t="s">
        <v>8318</v>
      </c>
      <c r="S3947" s="12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</v>
      </c>
      <c r="P3948">
        <f t="shared" si="306"/>
        <v>39</v>
      </c>
      <c r="Q3948" s="10" t="s">
        <v>8317</v>
      </c>
      <c r="R3948" s="9" t="s">
        <v>8318</v>
      </c>
      <c r="S3948" s="12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6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</v>
      </c>
      <c r="P3949">
        <f t="shared" si="306"/>
        <v>50.5</v>
      </c>
      <c r="Q3949" s="10" t="s">
        <v>8317</v>
      </c>
      <c r="R3949" s="9" t="s">
        <v>8318</v>
      </c>
      <c r="S3949" s="12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6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>
        <f t="shared" si="306"/>
        <v>0</v>
      </c>
      <c r="Q3950" s="10" t="s">
        <v>8317</v>
      </c>
      <c r="R3950" s="9" t="s">
        <v>8318</v>
      </c>
      <c r="S3950" s="12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6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16</v>
      </c>
      <c r="P3951">
        <f t="shared" si="306"/>
        <v>49.28</v>
      </c>
      <c r="Q3951" s="10" t="s">
        <v>8317</v>
      </c>
      <c r="R3951" s="9" t="s">
        <v>8318</v>
      </c>
      <c r="S3951" s="12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6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1</v>
      </c>
      <c r="P3952">
        <f t="shared" si="306"/>
        <v>25</v>
      </c>
      <c r="Q3952" s="10" t="s">
        <v>8317</v>
      </c>
      <c r="R3952" s="9" t="s">
        <v>8318</v>
      </c>
      <c r="S3952" s="12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6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0</v>
      </c>
      <c r="P3953">
        <f t="shared" si="306"/>
        <v>1</v>
      </c>
      <c r="Q3953" s="10" t="s">
        <v>8317</v>
      </c>
      <c r="R3953" s="9" t="s">
        <v>8318</v>
      </c>
      <c r="S3953" s="12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6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0</v>
      </c>
      <c r="P3954">
        <f t="shared" si="306"/>
        <v>25</v>
      </c>
      <c r="Q3954" s="10" t="s">
        <v>8317</v>
      </c>
      <c r="R3954" s="9" t="s">
        <v>8318</v>
      </c>
      <c r="S3954" s="12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6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>
        <f t="shared" si="306"/>
        <v>0</v>
      </c>
      <c r="Q3955" s="10" t="s">
        <v>8317</v>
      </c>
      <c r="R3955" s="9" t="s">
        <v>8318</v>
      </c>
      <c r="S3955" s="12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6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>
        <f t="shared" si="306"/>
        <v>0</v>
      </c>
      <c r="Q3956" s="10" t="s">
        <v>8317</v>
      </c>
      <c r="R3956" s="9" t="s">
        <v>8318</v>
      </c>
      <c r="S3956" s="12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6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24</v>
      </c>
      <c r="P3957">
        <f t="shared" si="306"/>
        <v>53.13</v>
      </c>
      <c r="Q3957" s="10" t="s">
        <v>8317</v>
      </c>
      <c r="R3957" s="9" t="s">
        <v>8318</v>
      </c>
      <c r="S3957" s="12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6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>
        <f t="shared" si="306"/>
        <v>0</v>
      </c>
      <c r="Q3958" s="10" t="s">
        <v>8317</v>
      </c>
      <c r="R3958" s="9" t="s">
        <v>8318</v>
      </c>
      <c r="S3958" s="12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6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0</v>
      </c>
      <c r="P3959">
        <f t="shared" si="306"/>
        <v>7</v>
      </c>
      <c r="Q3959" s="10" t="s">
        <v>8317</v>
      </c>
      <c r="R3959" s="9" t="s">
        <v>8318</v>
      </c>
      <c r="S3959" s="12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6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32</v>
      </c>
      <c r="P3960">
        <f t="shared" si="306"/>
        <v>40.06</v>
      </c>
      <c r="Q3960" s="10" t="s">
        <v>8317</v>
      </c>
      <c r="R3960" s="9" t="s">
        <v>8318</v>
      </c>
      <c r="S3960" s="12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6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24</v>
      </c>
      <c r="P3961">
        <f t="shared" si="306"/>
        <v>24.33</v>
      </c>
      <c r="Q3961" s="10" t="s">
        <v>8317</v>
      </c>
      <c r="R3961" s="9" t="s">
        <v>8318</v>
      </c>
      <c r="S3961" s="12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6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2</v>
      </c>
      <c r="P3962">
        <f t="shared" si="306"/>
        <v>11.25</v>
      </c>
      <c r="Q3962" s="10" t="s">
        <v>8317</v>
      </c>
      <c r="R3962" s="9" t="s">
        <v>8318</v>
      </c>
      <c r="S3962" s="12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6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0</v>
      </c>
      <c r="P3963">
        <f t="shared" si="306"/>
        <v>10.5</v>
      </c>
      <c r="Q3963" s="10" t="s">
        <v>8317</v>
      </c>
      <c r="R3963" s="9" t="s">
        <v>8318</v>
      </c>
      <c r="S3963" s="12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6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</v>
      </c>
      <c r="P3964">
        <f t="shared" si="306"/>
        <v>15</v>
      </c>
      <c r="Q3964" s="10" t="s">
        <v>8317</v>
      </c>
      <c r="R3964" s="9" t="s">
        <v>8318</v>
      </c>
      <c r="S3964" s="12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6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>
        <f t="shared" si="306"/>
        <v>0</v>
      </c>
      <c r="Q3965" s="10" t="s">
        <v>8317</v>
      </c>
      <c r="R3965" s="9" t="s">
        <v>8318</v>
      </c>
      <c r="S3965" s="12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6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</v>
      </c>
      <c r="P3966">
        <f t="shared" si="306"/>
        <v>42</v>
      </c>
      <c r="Q3966" s="10" t="s">
        <v>8317</v>
      </c>
      <c r="R3966" s="9" t="s">
        <v>8318</v>
      </c>
      <c r="S3966" s="12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6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14.000000000000002</v>
      </c>
      <c r="P3967">
        <f t="shared" si="306"/>
        <v>71.25</v>
      </c>
      <c r="Q3967" s="10" t="s">
        <v>8317</v>
      </c>
      <c r="R3967" s="9" t="s">
        <v>8318</v>
      </c>
      <c r="S3967" s="12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6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1</v>
      </c>
      <c r="P3968">
        <f t="shared" si="306"/>
        <v>22.5</v>
      </c>
      <c r="Q3968" s="10" t="s">
        <v>8317</v>
      </c>
      <c r="R3968" s="9" t="s">
        <v>8318</v>
      </c>
      <c r="S3968" s="12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6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24</v>
      </c>
      <c r="P3969">
        <f t="shared" si="306"/>
        <v>41</v>
      </c>
      <c r="Q3969" s="10" t="s">
        <v>8317</v>
      </c>
      <c r="R3969" s="9" t="s">
        <v>8318</v>
      </c>
      <c r="S3969" s="12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6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5"/>
        <v>11</v>
      </c>
      <c r="P3970">
        <f t="shared" si="306"/>
        <v>47.91</v>
      </c>
      <c r="Q3970" s="10" t="s">
        <v>8317</v>
      </c>
      <c r="R3970" s="9" t="s">
        <v>8318</v>
      </c>
      <c r="S3970" s="12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6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0">ROUND(E:E/D:D,2)*100</f>
        <v>7.0000000000000009</v>
      </c>
      <c r="P3971">
        <f t="shared" ref="P3971:P4034" si="311">IF(L:L=0,0,ROUND(E:E/$L:$L,2))</f>
        <v>35.17</v>
      </c>
      <c r="Q3971" s="10" t="s">
        <v>8317</v>
      </c>
      <c r="R3971" s="9" t="s">
        <v>8318</v>
      </c>
      <c r="S3971" s="12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6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0</v>
      </c>
      <c r="P3972">
        <f t="shared" si="311"/>
        <v>5.5</v>
      </c>
      <c r="Q3972" s="10" t="s">
        <v>8317</v>
      </c>
      <c r="R3972" s="9" t="s">
        <v>8318</v>
      </c>
      <c r="S3972" s="12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6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1</v>
      </c>
      <c r="P3973">
        <f t="shared" si="311"/>
        <v>22.67</v>
      </c>
      <c r="Q3973" s="10" t="s">
        <v>8317</v>
      </c>
      <c r="R3973" s="9" t="s">
        <v>8318</v>
      </c>
      <c r="S3973" s="12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21</v>
      </c>
      <c r="P3974">
        <f t="shared" si="311"/>
        <v>26.38</v>
      </c>
      <c r="Q3974" s="10" t="s">
        <v>8317</v>
      </c>
      <c r="R3974" s="9" t="s">
        <v>8318</v>
      </c>
      <c r="S3974" s="12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6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78</v>
      </c>
      <c r="P3975">
        <f t="shared" si="311"/>
        <v>105.54</v>
      </c>
      <c r="Q3975" s="10" t="s">
        <v>8317</v>
      </c>
      <c r="R3975" s="9" t="s">
        <v>8318</v>
      </c>
      <c r="S3975" s="12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6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32</v>
      </c>
      <c r="P3976">
        <f t="shared" si="311"/>
        <v>29.09</v>
      </c>
      <c r="Q3976" s="10" t="s">
        <v>8317</v>
      </c>
      <c r="R3976" s="9" t="s">
        <v>8318</v>
      </c>
      <c r="S3976" s="12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6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>
        <f t="shared" si="311"/>
        <v>0</v>
      </c>
      <c r="Q3977" s="10" t="s">
        <v>8317</v>
      </c>
      <c r="R3977" s="9" t="s">
        <v>8318</v>
      </c>
      <c r="S3977" s="12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6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48</v>
      </c>
      <c r="P3978">
        <f t="shared" si="311"/>
        <v>62</v>
      </c>
      <c r="Q3978" s="10" t="s">
        <v>8317</v>
      </c>
      <c r="R3978" s="9" t="s">
        <v>8318</v>
      </c>
      <c r="S3978" s="12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6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</v>
      </c>
      <c r="P3979">
        <f t="shared" si="311"/>
        <v>217.5</v>
      </c>
      <c r="Q3979" s="10" t="s">
        <v>8317</v>
      </c>
      <c r="R3979" s="9" t="s">
        <v>8318</v>
      </c>
      <c r="S3979" s="12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6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11</v>
      </c>
      <c r="P3980">
        <f t="shared" si="311"/>
        <v>26.75</v>
      </c>
      <c r="Q3980" s="10" t="s">
        <v>8317</v>
      </c>
      <c r="R3980" s="9" t="s">
        <v>8318</v>
      </c>
      <c r="S3980" s="12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6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2</v>
      </c>
      <c r="P3981">
        <f t="shared" si="311"/>
        <v>18.329999999999998</v>
      </c>
      <c r="Q3981" s="10" t="s">
        <v>8317</v>
      </c>
      <c r="R3981" s="9" t="s">
        <v>8318</v>
      </c>
      <c r="S3981" s="12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6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18</v>
      </c>
      <c r="P3982">
        <f t="shared" si="311"/>
        <v>64.290000000000006</v>
      </c>
      <c r="Q3982" s="10" t="s">
        <v>8317</v>
      </c>
      <c r="R3982" s="9" t="s">
        <v>8318</v>
      </c>
      <c r="S3982" s="12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</v>
      </c>
      <c r="P3983">
        <f t="shared" si="311"/>
        <v>175</v>
      </c>
      <c r="Q3983" s="10" t="s">
        <v>8317</v>
      </c>
      <c r="R3983" s="9" t="s">
        <v>8318</v>
      </c>
      <c r="S3983" s="12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20</v>
      </c>
      <c r="P3984">
        <f t="shared" si="311"/>
        <v>34</v>
      </c>
      <c r="Q3984" s="10" t="s">
        <v>8317</v>
      </c>
      <c r="R3984" s="9" t="s">
        <v>8318</v>
      </c>
      <c r="S3984" s="12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6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35</v>
      </c>
      <c r="P3985">
        <f t="shared" si="311"/>
        <v>84.28</v>
      </c>
      <c r="Q3985" s="10" t="s">
        <v>8317</v>
      </c>
      <c r="R3985" s="9" t="s">
        <v>8318</v>
      </c>
      <c r="S3985" s="12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6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</v>
      </c>
      <c r="P3986">
        <f t="shared" si="311"/>
        <v>9.5</v>
      </c>
      <c r="Q3986" s="10" t="s">
        <v>8317</v>
      </c>
      <c r="R3986" s="9" t="s">
        <v>8318</v>
      </c>
      <c r="S3986" s="12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6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32</v>
      </c>
      <c r="P3987">
        <f t="shared" si="311"/>
        <v>33.74</v>
      </c>
      <c r="Q3987" s="10" t="s">
        <v>8317</v>
      </c>
      <c r="R3987" s="9" t="s">
        <v>8318</v>
      </c>
      <c r="S3987" s="12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6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10</v>
      </c>
      <c r="P3988">
        <f t="shared" si="311"/>
        <v>37.54</v>
      </c>
      <c r="Q3988" s="10" t="s">
        <v>8317</v>
      </c>
      <c r="R3988" s="9" t="s">
        <v>8318</v>
      </c>
      <c r="S3988" s="12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6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38</v>
      </c>
      <c r="P3989">
        <f t="shared" si="311"/>
        <v>11.62</v>
      </c>
      <c r="Q3989" s="10" t="s">
        <v>8317</v>
      </c>
      <c r="R3989" s="9" t="s">
        <v>8318</v>
      </c>
      <c r="S3989" s="12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</v>
      </c>
      <c r="P3990">
        <f t="shared" si="311"/>
        <v>8</v>
      </c>
      <c r="Q3990" s="10" t="s">
        <v>8317</v>
      </c>
      <c r="R3990" s="9" t="s">
        <v>8318</v>
      </c>
      <c r="S3990" s="12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6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>
        <f t="shared" si="311"/>
        <v>0</v>
      </c>
      <c r="Q3991" s="10" t="s">
        <v>8317</v>
      </c>
      <c r="R3991" s="9" t="s">
        <v>8318</v>
      </c>
      <c r="S3991" s="12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6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</v>
      </c>
      <c r="P3992">
        <f t="shared" si="311"/>
        <v>23</v>
      </c>
      <c r="Q3992" s="10" t="s">
        <v>8317</v>
      </c>
      <c r="R3992" s="9" t="s">
        <v>8318</v>
      </c>
      <c r="S3992" s="12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20</v>
      </c>
      <c r="P3993">
        <f t="shared" si="311"/>
        <v>100</v>
      </c>
      <c r="Q3993" s="10" t="s">
        <v>8317</v>
      </c>
      <c r="R3993" s="9" t="s">
        <v>8318</v>
      </c>
      <c r="S3993" s="12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3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</v>
      </c>
      <c r="P3994">
        <f t="shared" si="311"/>
        <v>60.11</v>
      </c>
      <c r="Q3994" s="10" t="s">
        <v>8317</v>
      </c>
      <c r="R3994" s="9" t="s">
        <v>8318</v>
      </c>
      <c r="S3994" s="12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6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0</v>
      </c>
      <c r="P3995">
        <f t="shared" si="311"/>
        <v>3</v>
      </c>
      <c r="Q3995" s="10" t="s">
        <v>8317</v>
      </c>
      <c r="R3995" s="9" t="s">
        <v>8318</v>
      </c>
      <c r="S3995" s="12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0</v>
      </c>
      <c r="P3996">
        <f t="shared" si="311"/>
        <v>5</v>
      </c>
      <c r="Q3996" s="10" t="s">
        <v>8317</v>
      </c>
      <c r="R3996" s="9" t="s">
        <v>8318</v>
      </c>
      <c r="S3996" s="12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6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35</v>
      </c>
      <c r="P3997">
        <f t="shared" si="311"/>
        <v>17.5</v>
      </c>
      <c r="Q3997" s="10" t="s">
        <v>8317</v>
      </c>
      <c r="R3997" s="9" t="s">
        <v>8318</v>
      </c>
      <c r="S3997" s="12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6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17</v>
      </c>
      <c r="P3998">
        <f t="shared" si="311"/>
        <v>29.24</v>
      </c>
      <c r="Q3998" s="10" t="s">
        <v>8317</v>
      </c>
      <c r="R3998" s="9" t="s">
        <v>8318</v>
      </c>
      <c r="S3998" s="12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6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>
        <f t="shared" si="311"/>
        <v>0</v>
      </c>
      <c r="Q3999" s="10" t="s">
        <v>8317</v>
      </c>
      <c r="R3999" s="9" t="s">
        <v>8318</v>
      </c>
      <c r="S3999" s="12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6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56.999999999999993</v>
      </c>
      <c r="P4000">
        <f t="shared" si="311"/>
        <v>59.58</v>
      </c>
      <c r="Q4000" s="10" t="s">
        <v>8317</v>
      </c>
      <c r="R4000" s="9" t="s">
        <v>8318</v>
      </c>
      <c r="S4000" s="12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6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17</v>
      </c>
      <c r="P4001">
        <f t="shared" si="311"/>
        <v>82.57</v>
      </c>
      <c r="Q4001" s="10" t="s">
        <v>8317</v>
      </c>
      <c r="R4001" s="9" t="s">
        <v>8318</v>
      </c>
      <c r="S4001" s="12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0</v>
      </c>
      <c r="P4002">
        <f t="shared" si="311"/>
        <v>10</v>
      </c>
      <c r="Q4002" s="10" t="s">
        <v>8317</v>
      </c>
      <c r="R4002" s="9" t="s">
        <v>8318</v>
      </c>
      <c r="S4002" s="12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6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38</v>
      </c>
      <c r="P4003">
        <f t="shared" si="311"/>
        <v>32.36</v>
      </c>
      <c r="Q4003" s="10" t="s">
        <v>8317</v>
      </c>
      <c r="R4003" s="9" t="s">
        <v>8318</v>
      </c>
      <c r="S4003" s="12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6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2</v>
      </c>
      <c r="P4004">
        <f t="shared" si="311"/>
        <v>5.75</v>
      </c>
      <c r="Q4004" s="10" t="s">
        <v>8317</v>
      </c>
      <c r="R4004" s="9" t="s">
        <v>8318</v>
      </c>
      <c r="S4004" s="12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6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10</v>
      </c>
      <c r="P4005">
        <f t="shared" si="311"/>
        <v>100.5</v>
      </c>
      <c r="Q4005" s="10" t="s">
        <v>8317</v>
      </c>
      <c r="R4005" s="9" t="s">
        <v>8318</v>
      </c>
      <c r="S4005" s="12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0</v>
      </c>
      <c r="P4006">
        <f t="shared" si="311"/>
        <v>1</v>
      </c>
      <c r="Q4006" s="10" t="s">
        <v>8317</v>
      </c>
      <c r="R4006" s="9" t="s">
        <v>8318</v>
      </c>
      <c r="S4006" s="12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6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</v>
      </c>
      <c r="P4007">
        <f t="shared" si="311"/>
        <v>20</v>
      </c>
      <c r="Q4007" s="10" t="s">
        <v>8317</v>
      </c>
      <c r="R4007" s="9" t="s">
        <v>8318</v>
      </c>
      <c r="S4007" s="12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6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0</v>
      </c>
      <c r="P4008">
        <f t="shared" si="311"/>
        <v>2</v>
      </c>
      <c r="Q4008" s="10" t="s">
        <v>8317</v>
      </c>
      <c r="R4008" s="9" t="s">
        <v>8318</v>
      </c>
      <c r="S4008" s="12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6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0</v>
      </c>
      <c r="P4009">
        <f t="shared" si="311"/>
        <v>5</v>
      </c>
      <c r="Q4009" s="10" t="s">
        <v>8317</v>
      </c>
      <c r="R4009" s="9" t="s">
        <v>8318</v>
      </c>
      <c r="S4009" s="12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6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6</v>
      </c>
      <c r="P4010">
        <f t="shared" si="311"/>
        <v>15</v>
      </c>
      <c r="Q4010" s="10" t="s">
        <v>8317</v>
      </c>
      <c r="R4010" s="9" t="s">
        <v>8318</v>
      </c>
      <c r="S4010" s="12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6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4</v>
      </c>
      <c r="P4011">
        <f t="shared" si="311"/>
        <v>25</v>
      </c>
      <c r="Q4011" s="10" t="s">
        <v>8317</v>
      </c>
      <c r="R4011" s="9" t="s">
        <v>8318</v>
      </c>
      <c r="S4011" s="12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6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24</v>
      </c>
      <c r="P4012">
        <f t="shared" si="311"/>
        <v>45.84</v>
      </c>
      <c r="Q4012" s="10" t="s">
        <v>8317</v>
      </c>
      <c r="R4012" s="9" t="s">
        <v>8318</v>
      </c>
      <c r="S4012" s="12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6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8</v>
      </c>
      <c r="P4013">
        <f t="shared" si="311"/>
        <v>4.75</v>
      </c>
      <c r="Q4013" s="10" t="s">
        <v>8317</v>
      </c>
      <c r="R4013" s="9" t="s">
        <v>8318</v>
      </c>
      <c r="S4013" s="12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6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>
        <f t="shared" si="311"/>
        <v>0</v>
      </c>
      <c r="Q4014" s="10" t="s">
        <v>8317</v>
      </c>
      <c r="R4014" s="9" t="s">
        <v>8318</v>
      </c>
      <c r="S4014" s="12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6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</v>
      </c>
      <c r="P4015">
        <f t="shared" si="311"/>
        <v>13</v>
      </c>
      <c r="Q4015" s="10" t="s">
        <v>8317</v>
      </c>
      <c r="R4015" s="9" t="s">
        <v>8318</v>
      </c>
      <c r="S4015" s="12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6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>
        <f t="shared" si="311"/>
        <v>0</v>
      </c>
      <c r="Q4016" s="10" t="s">
        <v>8317</v>
      </c>
      <c r="R4016" s="9" t="s">
        <v>8318</v>
      </c>
      <c r="S4016" s="12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6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0</v>
      </c>
      <c r="P4017">
        <f t="shared" si="311"/>
        <v>1</v>
      </c>
      <c r="Q4017" s="10" t="s">
        <v>8317</v>
      </c>
      <c r="R4017" s="9" t="s">
        <v>8318</v>
      </c>
      <c r="S4017" s="12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6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14.000000000000002</v>
      </c>
      <c r="P4018">
        <f t="shared" si="311"/>
        <v>10</v>
      </c>
      <c r="Q4018" s="10" t="s">
        <v>8317</v>
      </c>
      <c r="R4018" s="9" t="s">
        <v>8318</v>
      </c>
      <c r="S4018" s="12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6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</v>
      </c>
      <c r="P4019">
        <f t="shared" si="311"/>
        <v>52.5</v>
      </c>
      <c r="Q4019" s="10" t="s">
        <v>8317</v>
      </c>
      <c r="R4019" s="9" t="s">
        <v>8318</v>
      </c>
      <c r="S4019" s="12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9</v>
      </c>
      <c r="P4020">
        <f t="shared" si="311"/>
        <v>32.5</v>
      </c>
      <c r="Q4020" s="10" t="s">
        <v>8317</v>
      </c>
      <c r="R4020" s="9" t="s">
        <v>8318</v>
      </c>
      <c r="S4020" s="12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6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1</v>
      </c>
      <c r="P4021">
        <f t="shared" si="311"/>
        <v>7.25</v>
      </c>
      <c r="Q4021" s="10" t="s">
        <v>8317</v>
      </c>
      <c r="R4021" s="9" t="s">
        <v>8318</v>
      </c>
      <c r="S4021" s="12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6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17</v>
      </c>
      <c r="P4022">
        <f t="shared" si="311"/>
        <v>33.33</v>
      </c>
      <c r="Q4022" s="10" t="s">
        <v>8317</v>
      </c>
      <c r="R4022" s="9" t="s">
        <v>8318</v>
      </c>
      <c r="S4022" s="12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3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1</v>
      </c>
      <c r="P4023">
        <f t="shared" si="311"/>
        <v>62.5</v>
      </c>
      <c r="Q4023" s="10" t="s">
        <v>8317</v>
      </c>
      <c r="R4023" s="9" t="s">
        <v>8318</v>
      </c>
      <c r="S4023" s="12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70</v>
      </c>
      <c r="P4024">
        <f t="shared" si="311"/>
        <v>63.56</v>
      </c>
      <c r="Q4024" s="10" t="s">
        <v>8317</v>
      </c>
      <c r="R4024" s="9" t="s">
        <v>8318</v>
      </c>
      <c r="S4024" s="12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6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>
        <f t="shared" si="311"/>
        <v>0</v>
      </c>
      <c r="Q4025" s="10" t="s">
        <v>8317</v>
      </c>
      <c r="R4025" s="9" t="s">
        <v>8318</v>
      </c>
      <c r="S4025" s="12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6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</v>
      </c>
      <c r="P4026">
        <f t="shared" si="311"/>
        <v>10</v>
      </c>
      <c r="Q4026" s="10" t="s">
        <v>8317</v>
      </c>
      <c r="R4026" s="9" t="s">
        <v>8318</v>
      </c>
      <c r="S4026" s="12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6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5</v>
      </c>
      <c r="P4027">
        <f t="shared" si="311"/>
        <v>62.5</v>
      </c>
      <c r="Q4027" s="10" t="s">
        <v>8317</v>
      </c>
      <c r="R4027" s="9" t="s">
        <v>8318</v>
      </c>
      <c r="S4027" s="12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6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>
        <f t="shared" si="311"/>
        <v>0</v>
      </c>
      <c r="Q4028" s="10" t="s">
        <v>8317</v>
      </c>
      <c r="R4028" s="9" t="s">
        <v>8318</v>
      </c>
      <c r="S4028" s="12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6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7.0000000000000009</v>
      </c>
      <c r="P4029">
        <f t="shared" si="311"/>
        <v>30.71</v>
      </c>
      <c r="Q4029" s="10" t="s">
        <v>8317</v>
      </c>
      <c r="R4029" s="9" t="s">
        <v>8318</v>
      </c>
      <c r="S4029" s="12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6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28.000000000000004</v>
      </c>
      <c r="P4030">
        <f t="shared" si="311"/>
        <v>51</v>
      </c>
      <c r="Q4030" s="10" t="s">
        <v>8317</v>
      </c>
      <c r="R4030" s="9" t="s">
        <v>8318</v>
      </c>
      <c r="S4030" s="12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6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>
        <f t="shared" si="311"/>
        <v>0</v>
      </c>
      <c r="Q4031" s="10" t="s">
        <v>8317</v>
      </c>
      <c r="R4031" s="9" t="s">
        <v>8318</v>
      </c>
      <c r="S4031" s="12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6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16</v>
      </c>
      <c r="P4032">
        <f t="shared" si="311"/>
        <v>66.67</v>
      </c>
      <c r="Q4032" s="10" t="s">
        <v>8317</v>
      </c>
      <c r="R4032" s="9" t="s">
        <v>8318</v>
      </c>
      <c r="S4032" s="12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6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>
        <f t="shared" si="311"/>
        <v>0</v>
      </c>
      <c r="Q4033" s="10" t="s">
        <v>8317</v>
      </c>
      <c r="R4033" s="9" t="s">
        <v>8318</v>
      </c>
      <c r="S4033" s="12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6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0"/>
        <v>7.0000000000000009</v>
      </c>
      <c r="P4034">
        <f t="shared" si="311"/>
        <v>59</v>
      </c>
      <c r="Q4034" s="10" t="s">
        <v>8317</v>
      </c>
      <c r="R4034" s="9" t="s">
        <v>8318</v>
      </c>
      <c r="S4034" s="12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6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5">ROUND(E:E/D:D,2)*100</f>
        <v>26</v>
      </c>
      <c r="P4035">
        <f t="shared" ref="P4035:P4098" si="316">IF(L:L=0,0,ROUND(E:E/$L:$L,2))</f>
        <v>65.34</v>
      </c>
      <c r="Q4035" s="10" t="s">
        <v>8317</v>
      </c>
      <c r="R4035" s="9" t="s">
        <v>8318</v>
      </c>
      <c r="S4035" s="12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6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</v>
      </c>
      <c r="P4036">
        <f t="shared" si="316"/>
        <v>100</v>
      </c>
      <c r="Q4036" s="10" t="s">
        <v>8317</v>
      </c>
      <c r="R4036" s="9" t="s">
        <v>8318</v>
      </c>
      <c r="S4036" s="12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37</v>
      </c>
      <c r="P4037">
        <f t="shared" si="316"/>
        <v>147.4</v>
      </c>
      <c r="Q4037" s="10" t="s">
        <v>8317</v>
      </c>
      <c r="R4037" s="9" t="s">
        <v>8318</v>
      </c>
      <c r="S4037" s="12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6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47</v>
      </c>
      <c r="P4038">
        <f t="shared" si="316"/>
        <v>166.06</v>
      </c>
      <c r="Q4038" s="10" t="s">
        <v>8317</v>
      </c>
      <c r="R4038" s="9" t="s">
        <v>8318</v>
      </c>
      <c r="S4038" s="12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6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11</v>
      </c>
      <c r="P4039">
        <f t="shared" si="316"/>
        <v>40</v>
      </c>
      <c r="Q4039" s="10" t="s">
        <v>8317</v>
      </c>
      <c r="R4039" s="9" t="s">
        <v>8318</v>
      </c>
      <c r="S4039" s="12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6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12</v>
      </c>
      <c r="P4040">
        <f t="shared" si="316"/>
        <v>75.25</v>
      </c>
      <c r="Q4040" s="10" t="s">
        <v>8317</v>
      </c>
      <c r="R4040" s="9" t="s">
        <v>8318</v>
      </c>
      <c r="S4040" s="12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60</v>
      </c>
      <c r="P4041">
        <f t="shared" si="316"/>
        <v>60</v>
      </c>
      <c r="Q4041" s="10" t="s">
        <v>8317</v>
      </c>
      <c r="R4041" s="9" t="s">
        <v>8318</v>
      </c>
      <c r="S4041" s="12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6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31</v>
      </c>
      <c r="P4042">
        <f t="shared" si="316"/>
        <v>1250</v>
      </c>
      <c r="Q4042" s="10" t="s">
        <v>8317</v>
      </c>
      <c r="R4042" s="9" t="s">
        <v>8318</v>
      </c>
      <c r="S4042" s="12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0</v>
      </c>
      <c r="P4043">
        <f t="shared" si="316"/>
        <v>10.5</v>
      </c>
      <c r="Q4043" s="10" t="s">
        <v>8317</v>
      </c>
      <c r="R4043" s="9" t="s">
        <v>8318</v>
      </c>
      <c r="S4043" s="12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6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0</v>
      </c>
      <c r="P4044">
        <f t="shared" si="316"/>
        <v>7</v>
      </c>
      <c r="Q4044" s="10" t="s">
        <v>8317</v>
      </c>
      <c r="R4044" s="9" t="s">
        <v>8318</v>
      </c>
      <c r="S4044" s="12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6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>
        <f t="shared" si="316"/>
        <v>0</v>
      </c>
      <c r="Q4045" s="10" t="s">
        <v>8317</v>
      </c>
      <c r="R4045" s="9" t="s">
        <v>8318</v>
      </c>
      <c r="S4045" s="12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6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38</v>
      </c>
      <c r="P4046">
        <f t="shared" si="316"/>
        <v>56.25</v>
      </c>
      <c r="Q4046" s="10" t="s">
        <v>8317</v>
      </c>
      <c r="R4046" s="9" t="s">
        <v>8318</v>
      </c>
      <c r="S4046" s="12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6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0</v>
      </c>
      <c r="P4047">
        <f t="shared" si="316"/>
        <v>1</v>
      </c>
      <c r="Q4047" s="10" t="s">
        <v>8317</v>
      </c>
      <c r="R4047" s="9" t="s">
        <v>8318</v>
      </c>
      <c r="S4047" s="12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6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</v>
      </c>
      <c r="P4048">
        <f t="shared" si="316"/>
        <v>38.33</v>
      </c>
      <c r="Q4048" s="10" t="s">
        <v>8317</v>
      </c>
      <c r="R4048" s="9" t="s">
        <v>8318</v>
      </c>
      <c r="S4048" s="12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6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</v>
      </c>
      <c r="P4049">
        <f t="shared" si="316"/>
        <v>27.5</v>
      </c>
      <c r="Q4049" s="10" t="s">
        <v>8317</v>
      </c>
      <c r="R4049" s="9" t="s">
        <v>8318</v>
      </c>
      <c r="S4049" s="12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6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18</v>
      </c>
      <c r="P4050">
        <f t="shared" si="316"/>
        <v>32.979999999999997</v>
      </c>
      <c r="Q4050" s="10" t="s">
        <v>8317</v>
      </c>
      <c r="R4050" s="9" t="s">
        <v>8318</v>
      </c>
      <c r="S4050" s="12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6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0</v>
      </c>
      <c r="P4051">
        <f t="shared" si="316"/>
        <v>16</v>
      </c>
      <c r="Q4051" s="10" t="s">
        <v>8317</v>
      </c>
      <c r="R4051" s="9" t="s">
        <v>8318</v>
      </c>
      <c r="S4051" s="12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6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0</v>
      </c>
      <c r="P4052">
        <f t="shared" si="316"/>
        <v>1</v>
      </c>
      <c r="Q4052" s="10" t="s">
        <v>8317</v>
      </c>
      <c r="R4052" s="9" t="s">
        <v>8318</v>
      </c>
      <c r="S4052" s="12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6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>
        <f t="shared" si="316"/>
        <v>0</v>
      </c>
      <c r="Q4053" s="10" t="s">
        <v>8317</v>
      </c>
      <c r="R4053" s="9" t="s">
        <v>8318</v>
      </c>
      <c r="S4053" s="12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38</v>
      </c>
      <c r="P4054">
        <f t="shared" si="316"/>
        <v>86.62</v>
      </c>
      <c r="Q4054" s="10" t="s">
        <v>8317</v>
      </c>
      <c r="R4054" s="9" t="s">
        <v>8318</v>
      </c>
      <c r="S4054" s="12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6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22</v>
      </c>
      <c r="P4055">
        <f t="shared" si="316"/>
        <v>55</v>
      </c>
      <c r="Q4055" s="10" t="s">
        <v>8317</v>
      </c>
      <c r="R4055" s="9" t="s">
        <v>8318</v>
      </c>
      <c r="S4055" s="12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6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>
        <f t="shared" si="316"/>
        <v>0</v>
      </c>
      <c r="Q4056" s="10" t="s">
        <v>8317</v>
      </c>
      <c r="R4056" s="9" t="s">
        <v>8318</v>
      </c>
      <c r="S4056" s="12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6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18</v>
      </c>
      <c r="P4057">
        <f t="shared" si="316"/>
        <v>41.95</v>
      </c>
      <c r="Q4057" s="10" t="s">
        <v>8317</v>
      </c>
      <c r="R4057" s="9" t="s">
        <v>8318</v>
      </c>
      <c r="S4057" s="12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6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53</v>
      </c>
      <c r="P4058">
        <f t="shared" si="316"/>
        <v>88.33</v>
      </c>
      <c r="Q4058" s="10" t="s">
        <v>8317</v>
      </c>
      <c r="R4058" s="9" t="s">
        <v>8318</v>
      </c>
      <c r="S4058" s="12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6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22</v>
      </c>
      <c r="P4059">
        <f t="shared" si="316"/>
        <v>129.16999999999999</v>
      </c>
      <c r="Q4059" s="10" t="s">
        <v>8317</v>
      </c>
      <c r="R4059" s="9" t="s">
        <v>8318</v>
      </c>
      <c r="S4059" s="12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6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3</v>
      </c>
      <c r="P4060">
        <f t="shared" si="316"/>
        <v>23.75</v>
      </c>
      <c r="Q4060" s="10" t="s">
        <v>8317</v>
      </c>
      <c r="R4060" s="9" t="s">
        <v>8318</v>
      </c>
      <c r="S4060" s="12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6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3</v>
      </c>
      <c r="P4061">
        <f t="shared" si="316"/>
        <v>35.71</v>
      </c>
      <c r="Q4061" s="10" t="s">
        <v>8317</v>
      </c>
      <c r="R4061" s="9" t="s">
        <v>8318</v>
      </c>
      <c r="S4061" s="12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6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3</v>
      </c>
      <c r="P4062">
        <f t="shared" si="316"/>
        <v>57</v>
      </c>
      <c r="Q4062" s="10" t="s">
        <v>8317</v>
      </c>
      <c r="R4062" s="9" t="s">
        <v>8318</v>
      </c>
      <c r="S4062" s="12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>
        <f t="shared" si="316"/>
        <v>0</v>
      </c>
      <c r="Q4063" s="10" t="s">
        <v>8317</v>
      </c>
      <c r="R4063" s="9" t="s">
        <v>8318</v>
      </c>
      <c r="S4063" s="12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6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</v>
      </c>
      <c r="P4064">
        <f t="shared" si="316"/>
        <v>163.33000000000001</v>
      </c>
      <c r="Q4064" s="10" t="s">
        <v>8317</v>
      </c>
      <c r="R4064" s="9" t="s">
        <v>8318</v>
      </c>
      <c r="S4064" s="12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6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</v>
      </c>
      <c r="P4065">
        <f t="shared" si="316"/>
        <v>15</v>
      </c>
      <c r="Q4065" s="10" t="s">
        <v>8317</v>
      </c>
      <c r="R4065" s="9" t="s">
        <v>8318</v>
      </c>
      <c r="S4065" s="12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6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19</v>
      </c>
      <c r="P4066">
        <f t="shared" si="316"/>
        <v>64.17</v>
      </c>
      <c r="Q4066" s="10" t="s">
        <v>8317</v>
      </c>
      <c r="R4066" s="9" t="s">
        <v>8318</v>
      </c>
      <c r="S4066" s="12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1</v>
      </c>
      <c r="P4067">
        <f t="shared" si="316"/>
        <v>6.75</v>
      </c>
      <c r="Q4067" s="10" t="s">
        <v>8317</v>
      </c>
      <c r="R4067" s="9" t="s">
        <v>8318</v>
      </c>
      <c r="S4067" s="12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6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0</v>
      </c>
      <c r="P4068">
        <f t="shared" si="316"/>
        <v>25</v>
      </c>
      <c r="Q4068" s="10" t="s">
        <v>8317</v>
      </c>
      <c r="R4068" s="9" t="s">
        <v>8318</v>
      </c>
      <c r="S4068" s="12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6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61</v>
      </c>
      <c r="P4069">
        <f t="shared" si="316"/>
        <v>179.12</v>
      </c>
      <c r="Q4069" s="10" t="s">
        <v>8317</v>
      </c>
      <c r="R4069" s="9" t="s">
        <v>8318</v>
      </c>
      <c r="S4069" s="12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1</v>
      </c>
      <c r="P4070">
        <f t="shared" si="316"/>
        <v>34.950000000000003</v>
      </c>
      <c r="Q4070" s="10" t="s">
        <v>8317</v>
      </c>
      <c r="R4070" s="9" t="s">
        <v>8318</v>
      </c>
      <c r="S4070" s="12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6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34</v>
      </c>
      <c r="P4071">
        <f t="shared" si="316"/>
        <v>33.08</v>
      </c>
      <c r="Q4071" s="10" t="s">
        <v>8317</v>
      </c>
      <c r="R4071" s="9" t="s">
        <v>8318</v>
      </c>
      <c r="S4071" s="12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17</v>
      </c>
      <c r="P4072">
        <f t="shared" si="316"/>
        <v>27.5</v>
      </c>
      <c r="Q4072" s="10" t="s">
        <v>8317</v>
      </c>
      <c r="R4072" s="9" t="s">
        <v>8318</v>
      </c>
      <c r="S4072" s="12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6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>
        <f t="shared" si="316"/>
        <v>0</v>
      </c>
      <c r="Q4073" s="10" t="s">
        <v>8317</v>
      </c>
      <c r="R4073" s="9" t="s">
        <v>8318</v>
      </c>
      <c r="S4073" s="12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6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0</v>
      </c>
      <c r="P4074">
        <f t="shared" si="316"/>
        <v>2</v>
      </c>
      <c r="Q4074" s="10" t="s">
        <v>8317</v>
      </c>
      <c r="R4074" s="9" t="s">
        <v>8318</v>
      </c>
      <c r="S4074" s="12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6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</v>
      </c>
      <c r="P4075">
        <f t="shared" si="316"/>
        <v>18.5</v>
      </c>
      <c r="Q4075" s="10" t="s">
        <v>8317</v>
      </c>
      <c r="R4075" s="9" t="s">
        <v>8318</v>
      </c>
      <c r="S4075" s="12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6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27</v>
      </c>
      <c r="P4076">
        <f t="shared" si="316"/>
        <v>35</v>
      </c>
      <c r="Q4076" s="10" t="s">
        <v>8317</v>
      </c>
      <c r="R4076" s="9" t="s">
        <v>8318</v>
      </c>
      <c r="S4076" s="12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6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28.999999999999996</v>
      </c>
      <c r="P4077">
        <f t="shared" si="316"/>
        <v>44.31</v>
      </c>
      <c r="Q4077" s="10" t="s">
        <v>8317</v>
      </c>
      <c r="R4077" s="9" t="s">
        <v>8318</v>
      </c>
      <c r="S4077" s="12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6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>
        <f t="shared" si="316"/>
        <v>0</v>
      </c>
      <c r="Q4078" s="10" t="s">
        <v>8317</v>
      </c>
      <c r="R4078" s="9" t="s">
        <v>8318</v>
      </c>
      <c r="S4078" s="12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6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9</v>
      </c>
      <c r="P4079">
        <f t="shared" si="316"/>
        <v>222.5</v>
      </c>
      <c r="Q4079" s="10" t="s">
        <v>8317</v>
      </c>
      <c r="R4079" s="9" t="s">
        <v>8318</v>
      </c>
      <c r="S4079" s="12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6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>
        <f t="shared" si="316"/>
        <v>0</v>
      </c>
      <c r="Q4080" s="10" t="s">
        <v>8317</v>
      </c>
      <c r="R4080" s="9" t="s">
        <v>8318</v>
      </c>
      <c r="S4080" s="12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6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0</v>
      </c>
      <c r="P4081">
        <f t="shared" si="316"/>
        <v>5</v>
      </c>
      <c r="Q4081" s="10" t="s">
        <v>8317</v>
      </c>
      <c r="R4081" s="9" t="s">
        <v>8318</v>
      </c>
      <c r="S4081" s="12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6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>
        <f t="shared" si="316"/>
        <v>0</v>
      </c>
      <c r="Q4082" s="10" t="s">
        <v>8317</v>
      </c>
      <c r="R4082" s="9" t="s">
        <v>8318</v>
      </c>
      <c r="S4082" s="12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6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16</v>
      </c>
      <c r="P4083">
        <f t="shared" si="316"/>
        <v>29.17</v>
      </c>
      <c r="Q4083" s="10" t="s">
        <v>8317</v>
      </c>
      <c r="R4083" s="9" t="s">
        <v>8318</v>
      </c>
      <c r="S4083" s="12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6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2</v>
      </c>
      <c r="P4084">
        <f t="shared" si="316"/>
        <v>1.5</v>
      </c>
      <c r="Q4084" s="10" t="s">
        <v>8317</v>
      </c>
      <c r="R4084" s="9" t="s">
        <v>8318</v>
      </c>
      <c r="S4084" s="12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6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22</v>
      </c>
      <c r="P4085">
        <f t="shared" si="316"/>
        <v>126.5</v>
      </c>
      <c r="Q4085" s="10" t="s">
        <v>8317</v>
      </c>
      <c r="R4085" s="9" t="s">
        <v>8318</v>
      </c>
      <c r="S4085" s="12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6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0</v>
      </c>
      <c r="P4086">
        <f t="shared" si="316"/>
        <v>10</v>
      </c>
      <c r="Q4086" s="10" t="s">
        <v>8317</v>
      </c>
      <c r="R4086" s="9" t="s">
        <v>8318</v>
      </c>
      <c r="S4086" s="12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6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0</v>
      </c>
      <c r="P4087">
        <f t="shared" si="316"/>
        <v>10</v>
      </c>
      <c r="Q4087" s="10" t="s">
        <v>8317</v>
      </c>
      <c r="R4087" s="9" t="s">
        <v>8318</v>
      </c>
      <c r="S4087" s="12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6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5</v>
      </c>
      <c r="P4088">
        <f t="shared" si="316"/>
        <v>9.4</v>
      </c>
      <c r="Q4088" s="10" t="s">
        <v>8317</v>
      </c>
      <c r="R4088" s="9" t="s">
        <v>8318</v>
      </c>
      <c r="S4088" s="12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>
        <f t="shared" si="316"/>
        <v>0</v>
      </c>
      <c r="Q4089" s="10" t="s">
        <v>8317</v>
      </c>
      <c r="R4089" s="9" t="s">
        <v>8318</v>
      </c>
      <c r="S4089" s="12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6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11</v>
      </c>
      <c r="P4090">
        <f t="shared" si="316"/>
        <v>72</v>
      </c>
      <c r="Q4090" s="10" t="s">
        <v>8317</v>
      </c>
      <c r="R4090" s="9" t="s">
        <v>8318</v>
      </c>
      <c r="S4090" s="12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6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5</v>
      </c>
      <c r="P4091">
        <f t="shared" si="316"/>
        <v>30</v>
      </c>
      <c r="Q4091" s="10" t="s">
        <v>8317</v>
      </c>
      <c r="R4091" s="9" t="s">
        <v>8318</v>
      </c>
      <c r="S4091" s="12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6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</v>
      </c>
      <c r="P4092">
        <f t="shared" si="316"/>
        <v>10.67</v>
      </c>
      <c r="Q4092" s="10" t="s">
        <v>8317</v>
      </c>
      <c r="R4092" s="9" t="s">
        <v>8318</v>
      </c>
      <c r="S4092" s="12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6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13</v>
      </c>
      <c r="P4093">
        <f t="shared" si="316"/>
        <v>25.5</v>
      </c>
      <c r="Q4093" s="10" t="s">
        <v>8317</v>
      </c>
      <c r="R4093" s="9" t="s">
        <v>8318</v>
      </c>
      <c r="S4093" s="12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6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0</v>
      </c>
      <c r="P4094">
        <f t="shared" si="316"/>
        <v>20</v>
      </c>
      <c r="Q4094" s="10" t="s">
        <v>8317</v>
      </c>
      <c r="R4094" s="9" t="s">
        <v>8318</v>
      </c>
      <c r="S4094" s="12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6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</v>
      </c>
      <c r="P4095">
        <f t="shared" si="316"/>
        <v>15</v>
      </c>
      <c r="Q4095" s="10" t="s">
        <v>8317</v>
      </c>
      <c r="R4095" s="9" t="s">
        <v>8318</v>
      </c>
      <c r="S4095" s="12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6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37</v>
      </c>
      <c r="P4096">
        <f t="shared" si="316"/>
        <v>91.25</v>
      </c>
      <c r="Q4096" s="10" t="s">
        <v>8317</v>
      </c>
      <c r="R4096" s="9" t="s">
        <v>8318</v>
      </c>
      <c r="S4096" s="12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3</v>
      </c>
      <c r="P4097">
        <f t="shared" si="316"/>
        <v>800</v>
      </c>
      <c r="Q4097" s="10" t="s">
        <v>8317</v>
      </c>
      <c r="R4097" s="9" t="s">
        <v>8318</v>
      </c>
      <c r="S4097" s="12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6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5"/>
        <v>11</v>
      </c>
      <c r="P4098">
        <f t="shared" si="316"/>
        <v>80</v>
      </c>
      <c r="Q4098" s="10" t="s">
        <v>8317</v>
      </c>
      <c r="R4098" s="9" t="s">
        <v>8318</v>
      </c>
      <c r="S4098" s="12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6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0">ROUND(E:E/D:D,2)*100</f>
        <v>0</v>
      </c>
      <c r="P4099">
        <f t="shared" ref="P4099:P4115" si="321">IF(L:L=0,0,ROUND(E:E/$L:$L,2))</f>
        <v>0</v>
      </c>
      <c r="Q4099" s="10" t="s">
        <v>8317</v>
      </c>
      <c r="R4099" s="9" t="s">
        <v>8318</v>
      </c>
      <c r="S4099" s="12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6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>
        <f t="shared" si="321"/>
        <v>0</v>
      </c>
      <c r="Q4100" s="10" t="s">
        <v>8317</v>
      </c>
      <c r="R4100" s="9" t="s">
        <v>8318</v>
      </c>
      <c r="S4100" s="12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6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</v>
      </c>
      <c r="P4101">
        <f t="shared" si="321"/>
        <v>50</v>
      </c>
      <c r="Q4101" s="10" t="s">
        <v>8317</v>
      </c>
      <c r="R4101" s="9" t="s">
        <v>8318</v>
      </c>
      <c r="S4101" s="12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>
        <f t="shared" si="321"/>
        <v>0</v>
      </c>
      <c r="Q4102" s="10" t="s">
        <v>8317</v>
      </c>
      <c r="R4102" s="9" t="s">
        <v>8318</v>
      </c>
      <c r="S4102" s="12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6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>
        <f t="shared" si="321"/>
        <v>0</v>
      </c>
      <c r="Q4103" s="10" t="s">
        <v>8317</v>
      </c>
      <c r="R4103" s="9" t="s">
        <v>8318</v>
      </c>
      <c r="S4103" s="12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6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27</v>
      </c>
      <c r="P4104">
        <f t="shared" si="321"/>
        <v>22.83</v>
      </c>
      <c r="Q4104" s="10" t="s">
        <v>8317</v>
      </c>
      <c r="R4104" s="9" t="s">
        <v>8318</v>
      </c>
      <c r="S4104" s="12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6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10</v>
      </c>
      <c r="P4105">
        <f t="shared" si="321"/>
        <v>16.670000000000002</v>
      </c>
      <c r="Q4105" s="10" t="s">
        <v>8317</v>
      </c>
      <c r="R4105" s="9" t="s">
        <v>8318</v>
      </c>
      <c r="S4105" s="12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6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21</v>
      </c>
      <c r="P4106">
        <f t="shared" si="321"/>
        <v>45.79</v>
      </c>
      <c r="Q4106" s="10" t="s">
        <v>8317</v>
      </c>
      <c r="R4106" s="9" t="s">
        <v>8318</v>
      </c>
      <c r="S4106" s="12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6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7.0000000000000009</v>
      </c>
      <c r="P4107">
        <f t="shared" si="321"/>
        <v>383.33</v>
      </c>
      <c r="Q4107" s="10" t="s">
        <v>8317</v>
      </c>
      <c r="R4107" s="9" t="s">
        <v>8318</v>
      </c>
      <c r="S4107" s="12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6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71</v>
      </c>
      <c r="P4108">
        <f t="shared" si="321"/>
        <v>106.97</v>
      </c>
      <c r="Q4108" s="10" t="s">
        <v>8317</v>
      </c>
      <c r="R4108" s="9" t="s">
        <v>8318</v>
      </c>
      <c r="S4108" s="12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6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</v>
      </c>
      <c r="P4109">
        <f t="shared" si="321"/>
        <v>10.25</v>
      </c>
      <c r="Q4109" s="10" t="s">
        <v>8317</v>
      </c>
      <c r="R4109" s="9" t="s">
        <v>8318</v>
      </c>
      <c r="S4109" s="12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6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2</v>
      </c>
      <c r="P4110">
        <f t="shared" si="321"/>
        <v>59</v>
      </c>
      <c r="Q4110" s="10" t="s">
        <v>8317</v>
      </c>
      <c r="R4110" s="9" t="s">
        <v>8318</v>
      </c>
      <c r="S4110" s="12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6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>
        <f t="shared" si="321"/>
        <v>0</v>
      </c>
      <c r="Q4111" s="10" t="s">
        <v>8317</v>
      </c>
      <c r="R4111" s="9" t="s">
        <v>8318</v>
      </c>
      <c r="S4111" s="12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6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28.999999999999996</v>
      </c>
      <c r="P4112">
        <f t="shared" si="321"/>
        <v>14.33</v>
      </c>
      <c r="Q4112" s="10" t="s">
        <v>8317</v>
      </c>
      <c r="R4112" s="9" t="s">
        <v>8318</v>
      </c>
      <c r="S4112" s="12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6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</v>
      </c>
      <c r="P4113">
        <f t="shared" si="321"/>
        <v>15.67</v>
      </c>
      <c r="Q4113" s="10" t="s">
        <v>8317</v>
      </c>
      <c r="R4113" s="9" t="s">
        <v>8318</v>
      </c>
      <c r="S4113" s="12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6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0</v>
      </c>
      <c r="P4114">
        <f t="shared" si="321"/>
        <v>1</v>
      </c>
      <c r="Q4114" s="10" t="s">
        <v>8317</v>
      </c>
      <c r="R4114" s="9" t="s">
        <v>8318</v>
      </c>
      <c r="S4114" s="12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6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0</v>
      </c>
      <c r="P4115">
        <f t="shared" si="321"/>
        <v>1</v>
      </c>
      <c r="Q4115" s="10" t="s">
        <v>8317</v>
      </c>
      <c r="R4115" s="9" t="s">
        <v>8318</v>
      </c>
      <c r="S4115" s="12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phoneticPr fontId="4" type="noConversion"/>
  <conditionalFormatting sqref="F1:F1048576">
    <cfRule type="containsText" dxfId="7" priority="5" operator="containsText" text="successful">
      <formula>NOT(ISERROR(SEARCH("successful",F1)))</formula>
    </cfRule>
    <cfRule type="containsText" dxfId="6" priority="4" operator="containsText" text="failed">
      <formula>NOT(ISERROR(SEARCH("failed",F1)))</formula>
    </cfRule>
    <cfRule type="containsText" dxfId="5" priority="3" operator="containsText" text="live">
      <formula>NOT(ISERROR(SEARCH("live",F1)))</formula>
    </cfRule>
    <cfRule type="containsText" dxfId="4" priority="2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I14"/>
  <sheetViews>
    <sheetView workbookViewId="0">
      <selection activeCell="A16" sqref="A16"/>
    </sheetView>
  </sheetViews>
  <sheetFormatPr baseColWidth="10" defaultRowHeight="15" x14ac:dyDescent="0.2"/>
  <cols>
    <col min="1" max="1" width="25.1640625" customWidth="1"/>
    <col min="2" max="2" width="16.6640625" customWidth="1"/>
    <col min="3" max="3" width="15.1640625" customWidth="1"/>
    <col min="4" max="4" width="16" customWidth="1"/>
    <col min="5" max="5" width="12.1640625" customWidth="1"/>
    <col min="6" max="6" width="22" style="20" customWidth="1"/>
    <col min="7" max="7" width="17.5" style="20" customWidth="1"/>
    <col min="8" max="8" width="21.1640625" style="20" customWidth="1"/>
  </cols>
  <sheetData>
    <row r="1" spans="1:9" x14ac:dyDescent="0.2">
      <c r="A1" s="1" t="s">
        <v>8380</v>
      </c>
      <c r="B1" s="1" t="s">
        <v>8398</v>
      </c>
      <c r="C1" s="1" t="s">
        <v>8384</v>
      </c>
      <c r="D1" s="18" t="s">
        <v>8381</v>
      </c>
      <c r="E1" s="1" t="s">
        <v>8382</v>
      </c>
      <c r="F1" s="19" t="s">
        <v>8399</v>
      </c>
      <c r="G1" s="19" t="s">
        <v>8383</v>
      </c>
      <c r="H1" s="19" t="s">
        <v>8385</v>
      </c>
      <c r="I1" s="1"/>
    </row>
    <row r="2" spans="1:9" x14ac:dyDescent="0.2">
      <c r="A2" t="s">
        <v>8386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9" x14ac:dyDescent="0.2">
      <c r="A3" t="s">
        <v>8387</v>
      </c>
      <c r="B3">
        <f>COUNTIFS(Sheet1!F:F,"successful",Sheet1!D:D,"&gt;=1000",Sheet1!D:D,"&lt;=4999")</f>
        <v>932</v>
      </c>
      <c r="C3">
        <f>COUNTIFS(Sheet1!F:F,"failed",Sheet1!D:D,"&gt;=1000",Sheet1!D:D,"&lt;=4999")</f>
        <v>420</v>
      </c>
      <c r="D3">
        <f>COUNTIFS(Sheet1!F:F,"canceled",Sheet1!D:D,"&gt;=1000",Sheet1!D:D,"&lt;=4999")</f>
        <v>60</v>
      </c>
      <c r="E3">
        <f>SUM(B3:D3)</f>
        <v>1412</v>
      </c>
      <c r="F3" s="20">
        <f>(B3/E3)</f>
        <v>0.66005665722379603</v>
      </c>
      <c r="G3" s="20">
        <f t="shared" ref="G3:G13" si="0">C3/E3</f>
        <v>0.29745042492917845</v>
      </c>
      <c r="H3" s="20">
        <f t="shared" ref="H3:H13" si="1">D3/E3</f>
        <v>4.2492917847025496E-2</v>
      </c>
    </row>
    <row r="4" spans="1:9" x14ac:dyDescent="0.2">
      <c r="A4" t="s">
        <v>8388</v>
      </c>
      <c r="B4">
        <f>COUNTIFS(Sheet1!F:F,"successful",Sheet1!D:D,"&gt;=5000",Sheet1!D:D,"&lt;=9999")</f>
        <v>381</v>
      </c>
      <c r="C4">
        <f>COUNTIFS(Sheet1!F:F,"failed",Sheet1!D:D,"&gt;=5000",Sheet1!D:D,"&lt;=9999")</f>
        <v>283</v>
      </c>
      <c r="D4">
        <f>COUNTIFS(Sheet1!F:F,"canceled",Sheet1!D:D,"&gt;=5000",Sheet1!D:D,"&lt;=9999")</f>
        <v>52</v>
      </c>
      <c r="E4">
        <f>SUM(B4:D4)</f>
        <v>716</v>
      </c>
      <c r="F4" s="20">
        <f t="shared" ref="F4:F13" si="2">(B4/E4)</f>
        <v>0.53212290502793291</v>
      </c>
      <c r="G4" s="20">
        <f t="shared" si="0"/>
        <v>0.39525139664804471</v>
      </c>
      <c r="H4" s="20">
        <f t="shared" si="1"/>
        <v>7.2625698324022353E-2</v>
      </c>
    </row>
    <row r="5" spans="1:9" x14ac:dyDescent="0.2">
      <c r="A5" t="s">
        <v>8389</v>
      </c>
      <c r="B5">
        <f>COUNTIFS(Sheet1!F:F,"successful",Sheet1!D:D,"&gt;=10000",Sheet1!D:D,"&lt;14999")</f>
        <v>168</v>
      </c>
      <c r="C5">
        <f>COUNTIFS(Sheet1!F:F,"failed",Sheet1!D:D,"&gt;=10000",Sheet1!D:D,"&lt;=14999")</f>
        <v>144</v>
      </c>
      <c r="D5">
        <f>COUNTIFS(Sheet1!F:F,"canceled",Sheet1!D:D,"&gt;=10000",Sheet1!D:D,"&lt;=14999")</f>
        <v>40</v>
      </c>
      <c r="E5">
        <f>SUM(B5:D5)</f>
        <v>352</v>
      </c>
      <c r="F5" s="20">
        <f t="shared" si="2"/>
        <v>0.47727272727272729</v>
      </c>
      <c r="G5" s="20">
        <f t="shared" si="0"/>
        <v>0.40909090909090912</v>
      </c>
      <c r="H5" s="20">
        <f t="shared" si="1"/>
        <v>0.11363636363636363</v>
      </c>
    </row>
    <row r="6" spans="1:9" x14ac:dyDescent="0.2">
      <c r="A6" t="s">
        <v>8390</v>
      </c>
      <c r="B6">
        <f>COUNTIFS(Sheet1!F:F,"successful",Sheet1!D:D,"&gt;=15000",Sheet1!D:D,"&lt;=19999")</f>
        <v>94</v>
      </c>
      <c r="C6">
        <f>COUNTIFS(Sheet1!F:F,"failed",Sheet1!D:D,"&gt;=15000",Sheet1!D:D,"&lt;=19999")</f>
        <v>90</v>
      </c>
      <c r="D6">
        <f>COUNTIFS(Sheet1!F:F,"canceled",Sheet1!D:D,"&gt;=15000",Sheet1!D:D,"&lt;=19999")</f>
        <v>17</v>
      </c>
      <c r="E6">
        <f>SUM(B6:D6)</f>
        <v>201</v>
      </c>
      <c r="F6" s="20">
        <f t="shared" si="2"/>
        <v>0.46766169154228854</v>
      </c>
      <c r="G6" s="20">
        <f t="shared" si="0"/>
        <v>0.44776119402985076</v>
      </c>
      <c r="H6" s="20">
        <f t="shared" si="1"/>
        <v>8.45771144278607E-2</v>
      </c>
    </row>
    <row r="7" spans="1:9" x14ac:dyDescent="0.2">
      <c r="A7" t="s">
        <v>8391</v>
      </c>
      <c r="B7">
        <f>COUNTIFS(Sheet1!F:F,"successful",Sheet1!D:D,"&gt;=20000",Sheet1!D:D,"&lt;24999")</f>
        <v>62</v>
      </c>
      <c r="C7">
        <f>COUNTIFS(Sheet1!F:F,"failed",Sheet1!D:D,"&gt;=20000",Sheet1!D:D,"&lt;=24999")</f>
        <v>72</v>
      </c>
      <c r="D7">
        <f>COUNTIFS(Sheet1!F:F,"canceled",Sheet1!D:D,"&gt;=20000",Sheet1!D:D,"&lt;=24999")</f>
        <v>14</v>
      </c>
      <c r="E7">
        <f>SUM(B7:D7)</f>
        <v>148</v>
      </c>
      <c r="F7" s="20">
        <f t="shared" si="2"/>
        <v>0.41891891891891891</v>
      </c>
      <c r="G7" s="20">
        <f t="shared" si="0"/>
        <v>0.48648648648648651</v>
      </c>
      <c r="H7" s="20">
        <f t="shared" si="1"/>
        <v>9.45945945945946E-2</v>
      </c>
    </row>
    <row r="8" spans="1:9" x14ac:dyDescent="0.2">
      <c r="A8" t="s">
        <v>8392</v>
      </c>
      <c r="B8">
        <f>COUNTIFS(Sheet1!F:F,"successful",Sheet1!D:D,"&gt;=25000",Sheet1!D:D,"&lt;=29999")</f>
        <v>55</v>
      </c>
      <c r="C8">
        <f>COUNTIFS(Sheet1!F:F,"failed",Sheet1!D:D,"&gt;=25000",Sheet1!D:D,"&lt;=29999")</f>
        <v>64</v>
      </c>
      <c r="D8">
        <f>COUNTIFS(Sheet1!F:F,"canceled",Sheet1!D:D,"&gt;=25000",Sheet1!D:D,"&lt;=29999")</f>
        <v>18</v>
      </c>
      <c r="E8">
        <f>SUM(B8:D8)</f>
        <v>137</v>
      </c>
      <c r="F8" s="20">
        <f t="shared" si="2"/>
        <v>0.40145985401459855</v>
      </c>
      <c r="G8" s="20">
        <f t="shared" si="0"/>
        <v>0.46715328467153283</v>
      </c>
      <c r="H8" s="20">
        <f t="shared" si="1"/>
        <v>0.13138686131386862</v>
      </c>
    </row>
    <row r="9" spans="1:9" x14ac:dyDescent="0.2">
      <c r="A9" t="s">
        <v>8393</v>
      </c>
      <c r="B9">
        <f>COUNTIFS(Sheet1!F:F,"successful",Sheet1!D:D,"&gt;=30000",Sheet1!D:D,"&lt;=34999")</f>
        <v>32</v>
      </c>
      <c r="C9">
        <f>COUNTIFS(Sheet1!F:F,"failed",Sheet1!D:D,"&gt;=30000",Sheet1!D:D,"&lt;=34999")</f>
        <v>37</v>
      </c>
      <c r="D9">
        <f>COUNTIFS(Sheet1!F:F,"canceled",Sheet1!D:D,"&gt;=30000",Sheet1!D:D,"&lt;=34999")</f>
        <v>13</v>
      </c>
      <c r="E9">
        <f>SUM(B9:D9)</f>
        <v>82</v>
      </c>
      <c r="F9" s="20">
        <f t="shared" si="2"/>
        <v>0.3902439024390244</v>
      </c>
      <c r="G9" s="20">
        <f t="shared" si="0"/>
        <v>0.45121951219512196</v>
      </c>
      <c r="H9" s="20">
        <f t="shared" si="1"/>
        <v>0.15853658536585366</v>
      </c>
    </row>
    <row r="10" spans="1:9" x14ac:dyDescent="0.2">
      <c r="A10" t="s">
        <v>8394</v>
      </c>
      <c r="B10">
        <f>COUNTIFS(Sheet1!F:F,"successful",Sheet1!D:D,"&gt;=35000",Sheet1!D:D,"&lt;=39999")</f>
        <v>26</v>
      </c>
      <c r="C10">
        <f>COUNTIFS(Sheet1!F:F,"failed",Sheet1!D:D,"&gt;=35000",Sheet1!D:D,"&lt;=39999")</f>
        <v>22</v>
      </c>
      <c r="D10">
        <f>COUNTIFS(Sheet1!F:F,"canceled",Sheet1!D:D,"&gt;=35000",Sheet1!D:D,"&lt;=39999")</f>
        <v>7</v>
      </c>
      <c r="E10">
        <f>SUM(B10:D10)</f>
        <v>55</v>
      </c>
      <c r="F10" s="20">
        <f t="shared" si="2"/>
        <v>0.47272727272727272</v>
      </c>
      <c r="G10" s="20">
        <f t="shared" si="0"/>
        <v>0.4</v>
      </c>
      <c r="H10" s="20">
        <f t="shared" si="1"/>
        <v>0.12727272727272726</v>
      </c>
    </row>
    <row r="11" spans="1:9" x14ac:dyDescent="0.2">
      <c r="A11" t="s">
        <v>8395</v>
      </c>
      <c r="B11">
        <f>COUNTIFS(Sheet1!F:F,"successful",Sheet1!D:D,"&gt;=40000",Sheet1!D:D,"&lt;=44999")</f>
        <v>21</v>
      </c>
      <c r="C11">
        <f>COUNTIFS(Sheet1!F:F,"failed",Sheet1!D:D,"&gt;=40000",Sheet1!D:D,"&lt;=44999")</f>
        <v>16</v>
      </c>
      <c r="D11">
        <f>COUNTIFS(Sheet1!F:F,"canceled",Sheet1!D:D,"&gt;=40000",Sheet1!D:D,"&lt;=44999")</f>
        <v>6</v>
      </c>
      <c r="E11">
        <f>SUM(B11:D11)</f>
        <v>43</v>
      </c>
      <c r="F11" s="20">
        <f t="shared" si="2"/>
        <v>0.48837209302325579</v>
      </c>
      <c r="G11" s="20">
        <f t="shared" si="0"/>
        <v>0.37209302325581395</v>
      </c>
      <c r="H11" s="20">
        <f t="shared" si="1"/>
        <v>0.13953488372093023</v>
      </c>
    </row>
    <row r="12" spans="1:9" x14ac:dyDescent="0.2">
      <c r="A12" t="s">
        <v>8396</v>
      </c>
      <c r="B12">
        <f>COUNTIFS(Sheet1!F:F,"successful",Sheet1!D:D,"&gt;=45000",Sheet1!D:D,"&lt;=49999")</f>
        <v>6</v>
      </c>
      <c r="C12">
        <f>COUNTIFS(Sheet1!F:F,"failed",Sheet1!D:D,"&gt;=45000",Sheet1!D:D,"&lt;=49999")</f>
        <v>11</v>
      </c>
      <c r="D12">
        <f>COUNTIFS(Sheet1!F:F,"canceled",Sheet1!D:D,"&gt;=45000",Sheet1!D:D,"&lt;=49999")</f>
        <v>4</v>
      </c>
      <c r="E12">
        <f>SUM(B12:D12)</f>
        <v>21</v>
      </c>
      <c r="F12" s="20">
        <f t="shared" si="2"/>
        <v>0.2857142857142857</v>
      </c>
      <c r="G12" s="20">
        <f t="shared" si="0"/>
        <v>0.52380952380952384</v>
      </c>
      <c r="H12" s="20">
        <f t="shared" si="1"/>
        <v>0.19047619047619047</v>
      </c>
    </row>
    <row r="13" spans="1:9" x14ac:dyDescent="0.2">
      <c r="A13" t="s">
        <v>8397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>SUM(B13:D13)</f>
        <v>444</v>
      </c>
      <c r="F13" s="20">
        <f t="shared" si="2"/>
        <v>0.19369369369369369</v>
      </c>
      <c r="G13" s="20">
        <f t="shared" si="0"/>
        <v>0.58108108108108103</v>
      </c>
      <c r="H13" s="20">
        <f t="shared" si="1"/>
        <v>0.22522522522522523</v>
      </c>
    </row>
    <row r="14" spans="1:9" x14ac:dyDescent="0.2">
      <c r="A14" s="1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E3"/>
  <sheetViews>
    <sheetView workbookViewId="0">
      <selection activeCell="B5" sqref="B5"/>
    </sheetView>
  </sheetViews>
  <sheetFormatPr baseColWidth="10" defaultRowHeight="15" x14ac:dyDescent="0.2"/>
  <cols>
    <col min="1" max="1" width="21.6640625" customWidth="1"/>
    <col min="2" max="2" width="17.6640625" customWidth="1"/>
    <col min="3" max="3" width="20.1640625" customWidth="1"/>
    <col min="4" max="4" width="18.33203125" customWidth="1"/>
  </cols>
  <sheetData>
    <row r="1" spans="1:5" x14ac:dyDescent="0.2">
      <c r="A1" s="1" t="s">
        <v>8400</v>
      </c>
      <c r="B1" s="1" t="s">
        <v>8401</v>
      </c>
      <c r="C1" s="1" t="s">
        <v>8381</v>
      </c>
      <c r="D1" s="1" t="s">
        <v>8402</v>
      </c>
      <c r="E1" s="18" t="s">
        <v>8362</v>
      </c>
    </row>
    <row r="2" spans="1:5" x14ac:dyDescent="0.2">
      <c r="A2">
        <f>COUNTIFS(Sheet1!F:F,"successful")</f>
        <v>2185</v>
      </c>
      <c r="B2">
        <f>COUNTIFS(Sheet1!F:F,"failed")</f>
        <v>1530</v>
      </c>
      <c r="C2">
        <f>COUNTIFS(Sheet1!F:F,"canceled")</f>
        <v>349</v>
      </c>
      <c r="D2">
        <f>COUNTIFS(Sheet1!F:F,"live")</f>
        <v>50</v>
      </c>
      <c r="E2">
        <f>SUM(A2:D2)</f>
        <v>4114</v>
      </c>
    </row>
    <row r="3" spans="1:5" x14ac:dyDescent="0.2">
      <c r="A3" s="20">
        <f>A2/E2</f>
        <v>0.53111327175498302</v>
      </c>
      <c r="B3" s="20">
        <f>B2/E2</f>
        <v>0.37190082644628097</v>
      </c>
      <c r="C3" s="20">
        <f>C2/E2</f>
        <v>8.4832280019445788E-2</v>
      </c>
      <c r="D3" s="20">
        <f>D2/E2</f>
        <v>1.2153621779290228E-2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Sub-Category</vt:lpstr>
      <vt:lpstr>Total overiview</vt:lpstr>
      <vt:lpstr>Sheet1</vt:lpstr>
      <vt:lpstr>Bonus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2017-11-08T23:42:19Z</dcterms:modified>
</cp:coreProperties>
</file>