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lan Mania\Downloads\"/>
    </mc:Choice>
  </mc:AlternateContent>
  <bookViews>
    <workbookView xWindow="0" yWindow="0" windowWidth="23040" windowHeight="9372"/>
  </bookViews>
  <sheets>
    <sheet name="ZONA4-OIL" sheetId="1" r:id="rId1"/>
    <sheet name="ZONA4-GAS" sheetId="2" r:id="rId2"/>
    <sheet name="ZONA4-GAS SALES" sheetId="3" r:id="rId3"/>
  </sheets>
  <externalReferences>
    <externalReference r:id="rId4"/>
  </externalReferences>
  <definedNames>
    <definedName name="_xlnm._FilterDatabase" localSheetId="0" hidden="1">'ZONA4-OIL'!$B$1:$S$17</definedName>
    <definedName name="_Order1" hidden="1">255</definedName>
    <definedName name="LOSSES">#REF!</definedName>
    <definedName name="MONITOR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3" l="1"/>
  <c r="K10" i="3"/>
  <c r="J10" i="3"/>
  <c r="H10" i="3"/>
  <c r="G10" i="3"/>
  <c r="F10" i="3"/>
  <c r="N10" i="2"/>
  <c r="K10" i="2"/>
  <c r="J10" i="2"/>
  <c r="H10" i="2"/>
  <c r="G10" i="2"/>
  <c r="F10" i="2"/>
  <c r="P10" i="1"/>
  <c r="M10" i="1"/>
  <c r="L10" i="1"/>
  <c r="J10" i="1"/>
  <c r="I10" i="1"/>
  <c r="G10" i="1"/>
  <c r="R2" i="1" l="1"/>
  <c r="P2" i="2" s="1"/>
  <c r="P2" i="3" l="1"/>
  <c r="L39" i="3" l="1"/>
  <c r="I39" i="3"/>
  <c r="L38" i="3"/>
  <c r="I38" i="3"/>
  <c r="O37" i="3"/>
  <c r="L37" i="3"/>
  <c r="I37" i="3"/>
  <c r="E30" i="3"/>
  <c r="L36" i="3"/>
  <c r="I36" i="3"/>
  <c r="O35" i="3"/>
  <c r="L35" i="3"/>
  <c r="I35" i="3"/>
  <c r="O34" i="3"/>
  <c r="L34" i="3"/>
  <c r="I34" i="3"/>
  <c r="L33" i="3"/>
  <c r="I33" i="3"/>
  <c r="L32" i="3"/>
  <c r="I32" i="3"/>
  <c r="B32" i="3"/>
  <c r="B33" i="3" s="1"/>
  <c r="B34" i="3" s="1"/>
  <c r="B35" i="3" s="1"/>
  <c r="B36" i="3" s="1"/>
  <c r="B37" i="3" s="1"/>
  <c r="B38" i="3" s="1"/>
  <c r="B39" i="3" s="1"/>
  <c r="L31" i="3"/>
  <c r="I31" i="3"/>
  <c r="N30" i="3"/>
  <c r="M30" i="3"/>
  <c r="K30" i="3"/>
  <c r="J30" i="3"/>
  <c r="H30" i="3"/>
  <c r="G30" i="3"/>
  <c r="F30" i="3"/>
  <c r="L25" i="3"/>
  <c r="I25" i="3"/>
  <c r="O24" i="3"/>
  <c r="N24" i="3"/>
  <c r="M24" i="3"/>
  <c r="K24" i="3"/>
  <c r="J24" i="3"/>
  <c r="H24" i="3"/>
  <c r="G24" i="3"/>
  <c r="F24" i="3"/>
  <c r="E24" i="3"/>
  <c r="O22" i="3"/>
  <c r="L22" i="3"/>
  <c r="O21" i="3"/>
  <c r="M20" i="3"/>
  <c r="H20" i="3"/>
  <c r="G20" i="3"/>
  <c r="F20" i="3"/>
  <c r="N20" i="3"/>
  <c r="K20" i="3"/>
  <c r="E20" i="3"/>
  <c r="L17" i="3"/>
  <c r="I17" i="3"/>
  <c r="L16" i="3"/>
  <c r="I16" i="3"/>
  <c r="O15" i="3"/>
  <c r="L15" i="3"/>
  <c r="I15" i="3"/>
  <c r="O14" i="3"/>
  <c r="L14" i="3"/>
  <c r="L13" i="3"/>
  <c r="I13" i="3"/>
  <c r="O12" i="3"/>
  <c r="L12" i="3"/>
  <c r="L11" i="3"/>
  <c r="I11" i="3"/>
  <c r="B11" i="3"/>
  <c r="B12" i="3" s="1"/>
  <c r="B13" i="3" s="1"/>
  <c r="B14" i="3" s="1"/>
  <c r="B15" i="3" s="1"/>
  <c r="B16" i="3" s="1"/>
  <c r="B17" i="3" s="1"/>
  <c r="B18" i="3" s="1"/>
  <c r="N9" i="3"/>
  <c r="M9" i="3"/>
  <c r="K9" i="3"/>
  <c r="I10" i="3"/>
  <c r="H9" i="3"/>
  <c r="F9" i="3"/>
  <c r="E9" i="3"/>
  <c r="O39" i="2"/>
  <c r="L39" i="2"/>
  <c r="I39" i="2"/>
  <c r="O38" i="2"/>
  <c r="L38" i="2"/>
  <c r="I38" i="2"/>
  <c r="O37" i="2"/>
  <c r="L37" i="2"/>
  <c r="I37" i="2"/>
  <c r="O36" i="2"/>
  <c r="L36" i="2"/>
  <c r="I36" i="2"/>
  <c r="O35" i="2"/>
  <c r="L35" i="2"/>
  <c r="I35" i="2"/>
  <c r="O34" i="2"/>
  <c r="L34" i="2"/>
  <c r="I34" i="2"/>
  <c r="O33" i="2"/>
  <c r="L33" i="2"/>
  <c r="I33" i="2"/>
  <c r="O32" i="2"/>
  <c r="L32" i="2"/>
  <c r="I32" i="2"/>
  <c r="B32" i="2"/>
  <c r="B33" i="2" s="1"/>
  <c r="B34" i="2" s="1"/>
  <c r="B35" i="2" s="1"/>
  <c r="B36" i="2" s="1"/>
  <c r="B37" i="2" s="1"/>
  <c r="B38" i="2" s="1"/>
  <c r="B39" i="2" s="1"/>
  <c r="O31" i="2"/>
  <c r="L31" i="2"/>
  <c r="I31" i="2"/>
  <c r="N30" i="2"/>
  <c r="M30" i="2"/>
  <c r="K30" i="2"/>
  <c r="J30" i="2"/>
  <c r="H30" i="2"/>
  <c r="G30" i="2"/>
  <c r="F30" i="2"/>
  <c r="E30" i="2"/>
  <c r="O28" i="2"/>
  <c r="O24" i="2" s="1"/>
  <c r="L25" i="2"/>
  <c r="I25" i="2"/>
  <c r="N24" i="2"/>
  <c r="M24" i="2"/>
  <c r="K24" i="2"/>
  <c r="J24" i="2"/>
  <c r="H24" i="2"/>
  <c r="G24" i="2"/>
  <c r="F24" i="2"/>
  <c r="E24" i="2"/>
  <c r="O22" i="2"/>
  <c r="L22" i="2"/>
  <c r="I22" i="2"/>
  <c r="I22" i="3"/>
  <c r="F20" i="2"/>
  <c r="O21" i="2"/>
  <c r="M20" i="2"/>
  <c r="L21" i="2"/>
  <c r="I21" i="2"/>
  <c r="G20" i="2"/>
  <c r="E20" i="2"/>
  <c r="J20" i="2"/>
  <c r="H20" i="2"/>
  <c r="O17" i="2"/>
  <c r="L17" i="2"/>
  <c r="I17" i="2"/>
  <c r="O16" i="2"/>
  <c r="L16" i="2"/>
  <c r="I16" i="2"/>
  <c r="O15" i="2"/>
  <c r="L15" i="2"/>
  <c r="I15" i="2"/>
  <c r="O14" i="2"/>
  <c r="L14" i="2"/>
  <c r="I14" i="2"/>
  <c r="I14" i="3"/>
  <c r="O13" i="2"/>
  <c r="L13" i="2"/>
  <c r="I13" i="2"/>
  <c r="O12" i="2"/>
  <c r="L12" i="2"/>
  <c r="I12" i="2"/>
  <c r="O11" i="2"/>
  <c r="L11" i="2"/>
  <c r="I11" i="2"/>
  <c r="B11" i="2"/>
  <c r="B12" i="2" s="1"/>
  <c r="B13" i="2" s="1"/>
  <c r="B14" i="2" s="1"/>
  <c r="B15" i="2" s="1"/>
  <c r="B16" i="2" s="1"/>
  <c r="B17" i="2" s="1"/>
  <c r="B18" i="2" s="1"/>
  <c r="O10" i="2"/>
  <c r="M9" i="2"/>
  <c r="L10" i="2"/>
  <c r="J9" i="2"/>
  <c r="I10" i="2"/>
  <c r="F9" i="2"/>
  <c r="N9" i="2"/>
  <c r="K9" i="2"/>
  <c r="H9" i="2"/>
  <c r="G9" i="2"/>
  <c r="E9" i="2"/>
  <c r="Q39" i="1"/>
  <c r="H39" i="1"/>
  <c r="Q38" i="1"/>
  <c r="H38" i="1"/>
  <c r="Q37" i="1"/>
  <c r="H37" i="1"/>
  <c r="Q36" i="1"/>
  <c r="H36" i="1"/>
  <c r="Q35" i="1"/>
  <c r="H35" i="1"/>
  <c r="Q34" i="1"/>
  <c r="H34" i="1"/>
  <c r="Q33" i="1"/>
  <c r="H33" i="1"/>
  <c r="Q32" i="1"/>
  <c r="H32" i="1"/>
  <c r="Q31" i="1"/>
  <c r="H31" i="1"/>
  <c r="P30" i="1"/>
  <c r="O30" i="1"/>
  <c r="M30" i="1"/>
  <c r="L30" i="1"/>
  <c r="J30" i="1"/>
  <c r="I30" i="1"/>
  <c r="G30" i="1"/>
  <c r="F30" i="1"/>
  <c r="E30" i="1"/>
  <c r="Q28" i="1"/>
  <c r="Q24" i="1" s="1"/>
  <c r="N25" i="1"/>
  <c r="K25" i="1"/>
  <c r="P24" i="1"/>
  <c r="O24" i="1"/>
  <c r="M24" i="1"/>
  <c r="L24" i="1"/>
  <c r="J24" i="1"/>
  <c r="I24" i="1"/>
  <c r="G24" i="1"/>
  <c r="E24" i="1"/>
  <c r="Q22" i="1"/>
  <c r="N22" i="1"/>
  <c r="K22" i="1"/>
  <c r="H22" i="1"/>
  <c r="Q21" i="1"/>
  <c r="P20" i="1"/>
  <c r="O20" i="1"/>
  <c r="N21" i="1"/>
  <c r="K21" i="1"/>
  <c r="I20" i="1"/>
  <c r="H21" i="1"/>
  <c r="E20" i="1"/>
  <c r="L20" i="1"/>
  <c r="F20" i="1"/>
  <c r="Q17" i="1"/>
  <c r="N17" i="1"/>
  <c r="K17" i="1"/>
  <c r="H17" i="1"/>
  <c r="Q16" i="1"/>
  <c r="N16" i="1"/>
  <c r="K16" i="1"/>
  <c r="H16" i="1"/>
  <c r="Q15" i="1"/>
  <c r="N15" i="1"/>
  <c r="K15" i="1"/>
  <c r="H15" i="1"/>
  <c r="Q14" i="1"/>
  <c r="N14" i="1"/>
  <c r="K14" i="1"/>
  <c r="H14" i="1"/>
  <c r="Q13" i="1"/>
  <c r="N13" i="1"/>
  <c r="K13" i="1"/>
  <c r="H13" i="1"/>
  <c r="Q12" i="1"/>
  <c r="N12" i="1"/>
  <c r="J9" i="1"/>
  <c r="H12" i="1"/>
  <c r="N11" i="1"/>
  <c r="L9" i="1"/>
  <c r="K11" i="1"/>
  <c r="H11" i="1"/>
  <c r="E9" i="1"/>
  <c r="B11" i="1"/>
  <c r="B12" i="1" s="1"/>
  <c r="B13" i="1" s="1"/>
  <c r="B14" i="1" s="1"/>
  <c r="B15" i="1" s="1"/>
  <c r="B16" i="1" s="1"/>
  <c r="B17" i="1" s="1"/>
  <c r="Q10" i="1"/>
  <c r="N10" i="1"/>
  <c r="M9" i="1"/>
  <c r="K10" i="1"/>
  <c r="I9" i="1"/>
  <c r="H10" i="1"/>
  <c r="F9" i="1"/>
  <c r="O9" i="1"/>
  <c r="H6" i="2" l="1"/>
  <c r="L24" i="2"/>
  <c r="N24" i="1"/>
  <c r="L30" i="2"/>
  <c r="L24" i="3"/>
  <c r="O20" i="3"/>
  <c r="H30" i="1"/>
  <c r="H20" i="1"/>
  <c r="Q30" i="1"/>
  <c r="N30" i="1"/>
  <c r="Q9" i="1"/>
  <c r="L9" i="2"/>
  <c r="H7" i="2"/>
  <c r="O30" i="3"/>
  <c r="L30" i="3"/>
  <c r="E6" i="3"/>
  <c r="E7" i="3"/>
  <c r="O30" i="2"/>
  <c r="I30" i="2"/>
  <c r="E7" i="2"/>
  <c r="O9" i="2"/>
  <c r="J9" i="3"/>
  <c r="I9" i="2"/>
  <c r="I12" i="3"/>
  <c r="E6" i="2"/>
  <c r="K30" i="1"/>
  <c r="N6" i="3"/>
  <c r="N7" i="3"/>
  <c r="L21" i="3"/>
  <c r="J20" i="3"/>
  <c r="O6" i="1"/>
  <c r="F6" i="2"/>
  <c r="F7" i="2"/>
  <c r="F6" i="1"/>
  <c r="F7" i="1"/>
  <c r="O20" i="2"/>
  <c r="H9" i="1"/>
  <c r="K9" i="1"/>
  <c r="M6" i="3"/>
  <c r="M7" i="3"/>
  <c r="E6" i="1"/>
  <c r="E7" i="1"/>
  <c r="J6" i="2"/>
  <c r="J7" i="2"/>
  <c r="F7" i="3"/>
  <c r="M7" i="2"/>
  <c r="M6" i="2"/>
  <c r="I7" i="1"/>
  <c r="I6" i="1"/>
  <c r="G9" i="3"/>
  <c r="I9" i="3" s="1"/>
  <c r="L7" i="1"/>
  <c r="L6" i="1"/>
  <c r="H6" i="3"/>
  <c r="H7" i="3"/>
  <c r="N9" i="1"/>
  <c r="G6" i="2"/>
  <c r="I20" i="2"/>
  <c r="G7" i="2"/>
  <c r="K6" i="3"/>
  <c r="K7" i="3"/>
  <c r="Q20" i="1"/>
  <c r="O7" i="1"/>
  <c r="J20" i="1"/>
  <c r="K20" i="1" s="1"/>
  <c r="N20" i="2"/>
  <c r="N7" i="2" s="1"/>
  <c r="F6" i="3"/>
  <c r="L10" i="3"/>
  <c r="K12" i="1"/>
  <c r="M20" i="1"/>
  <c r="N20" i="1" s="1"/>
  <c r="O10" i="3"/>
  <c r="O9" i="3" s="1"/>
  <c r="I21" i="3"/>
  <c r="P9" i="1"/>
  <c r="G9" i="1"/>
  <c r="G20" i="1"/>
  <c r="K20" i="2"/>
  <c r="L20" i="2" s="1"/>
  <c r="I6" i="2" l="1"/>
  <c r="K7" i="2"/>
  <c r="L7" i="2" s="1"/>
  <c r="Q6" i="1"/>
  <c r="Q7" i="1"/>
  <c r="I7" i="2"/>
  <c r="J6" i="3"/>
  <c r="L6" i="3" s="1"/>
  <c r="L20" i="3"/>
  <c r="O7" i="2"/>
  <c r="J7" i="3"/>
  <c r="L7" i="3" s="1"/>
  <c r="O6" i="2"/>
  <c r="L9" i="3"/>
  <c r="K6" i="2"/>
  <c r="L6" i="2" s="1"/>
  <c r="O6" i="3"/>
  <c r="O7" i="3"/>
  <c r="N6" i="2"/>
  <c r="H7" i="1"/>
  <c r="H6" i="1"/>
  <c r="G6" i="3"/>
  <c r="I6" i="3" s="1"/>
  <c r="G7" i="3"/>
  <c r="I7" i="3" s="1"/>
  <c r="G7" i="1"/>
  <c r="G6" i="1"/>
  <c r="P7" i="1"/>
  <c r="P6" i="1"/>
  <c r="M7" i="1"/>
  <c r="N7" i="1" s="1"/>
  <c r="J7" i="1"/>
  <c r="K7" i="1" s="1"/>
  <c r="M6" i="1"/>
  <c r="N6" i="1" s="1"/>
  <c r="J6" i="1"/>
  <c r="K6" i="1" s="1"/>
</calcChain>
</file>

<file path=xl/sharedStrings.xml><?xml version="1.0" encoding="utf-8"?>
<sst xmlns="http://schemas.openxmlformats.org/spreadsheetml/2006/main" count="154" uniqueCount="63">
  <si>
    <r>
      <t xml:space="preserve">LAPORAN PRODUKSI MINYAK REGIONAL 1 - </t>
    </r>
    <r>
      <rPr>
        <b/>
        <sz val="24"/>
        <color rgb="FFFF0000"/>
        <rFont val="Arial"/>
        <family val="2"/>
      </rPr>
      <t>ZONA 4</t>
    </r>
  </si>
  <si>
    <t>TOTAL PRODUKSI</t>
  </si>
  <si>
    <t>PI</t>
  </si>
  <si>
    <t>RKAP
2021</t>
  </si>
  <si>
    <t>LAPORAN  SOT (BOPD)</t>
  </si>
  <si>
    <t xml:space="preserve">HARIAN  OPERASI </t>
  </si>
  <si>
    <t>Remarks
(Today Operation Events)</t>
  </si>
  <si>
    <t>Prod. 
Kemarin</t>
  </si>
  <si>
    <t>Prod. 
Hari ini</t>
  </si>
  <si>
    <t xml:space="preserve">Selisih thd
Kemarin </t>
  </si>
  <si>
    <t>MTD</t>
  </si>
  <si>
    <t>YTD</t>
  </si>
  <si>
    <t>Target</t>
  </si>
  <si>
    <t>Actual</t>
  </si>
  <si>
    <t>% MTD</t>
  </si>
  <si>
    <t>% YTD</t>
  </si>
  <si>
    <t>TOTAL ZONA 1</t>
  </si>
  <si>
    <t>OPERATOR + UNITISASI</t>
  </si>
  <si>
    <t>OPERATOR</t>
  </si>
  <si>
    <t>TOTAL OWN/ OPERATOR</t>
  </si>
  <si>
    <t>PHE Ogan Komering</t>
  </si>
  <si>
    <t>PHE Raja Tempirai</t>
  </si>
  <si>
    <t>Field Prabumulih</t>
  </si>
  <si>
    <t>Field Limau</t>
  </si>
  <si>
    <t>Flukt prod. wells Distrik 1/2 -  Wells down LPO -225 bopd, Rig Ideco on Repair</t>
  </si>
  <si>
    <t>Field Pendopo</t>
  </si>
  <si>
    <t>Field Adera</t>
  </si>
  <si>
    <t xml:space="preserve">Field Ramba </t>
  </si>
  <si>
    <t>Unitisasi Tj. Laban</t>
  </si>
  <si>
    <t>Non - Operator</t>
  </si>
  <si>
    <t>TOTAL NON OPERATOR</t>
  </si>
  <si>
    <t>Coridor</t>
  </si>
  <si>
    <t>Unitisasi Suban</t>
  </si>
  <si>
    <t>TAC</t>
  </si>
  <si>
    <t>TOTAL TAC</t>
  </si>
  <si>
    <t>TAC Indama Putra</t>
  </si>
  <si>
    <t>KSO</t>
  </si>
  <si>
    <t>TOTAL KSO</t>
  </si>
  <si>
    <t>KSO BASS OIL SUKANANTI</t>
  </si>
  <si>
    <t>KSO FORMASI SUMATRA ENERGI</t>
  </si>
  <si>
    <t>KSO GREEN WORD NUSANTARA K.</t>
  </si>
  <si>
    <t>KSO TECHWIN BENAKAT TIMUR</t>
  </si>
  <si>
    <t>KSO INDRILLCO HULU ENERGY</t>
  </si>
  <si>
    <t>KSO PETRO ENIM BETUN SELO</t>
  </si>
  <si>
    <t>KSO ENERGY TANJUNG TIGA</t>
  </si>
  <si>
    <t>KSO GUNUNG KAMPUNG MINYAK</t>
  </si>
  <si>
    <t>KSO QEI LOYAK TALANG GULA</t>
  </si>
  <si>
    <r>
      <t xml:space="preserve">LAPORAN PRODUKSI GAS REGIONAL 1 - </t>
    </r>
    <r>
      <rPr>
        <b/>
        <sz val="24"/>
        <color rgb="FFFF0000"/>
        <rFont val="Arial"/>
        <family val="2"/>
      </rPr>
      <t>ZONA 4</t>
    </r>
  </si>
  <si>
    <t>LAPORAN  SOT (MMSCFD)</t>
  </si>
  <si>
    <t>KSO Bass Oil Sukananti</t>
  </si>
  <si>
    <t>KSO Formasi Sumatra Energi</t>
  </si>
  <si>
    <t>KSO Green World Nusantara</t>
  </si>
  <si>
    <t>KSO Techwin Benakat Timur</t>
  </si>
  <si>
    <t>KSO Indriullco Hulu Energy</t>
  </si>
  <si>
    <t>KSO Petro Enim Betung Selo</t>
  </si>
  <si>
    <t>KSO Energi Tanjung Tiga</t>
  </si>
  <si>
    <t>KSO Gunung Kampung Minyak</t>
  </si>
  <si>
    <t>KSO Qei Loyak Talang Gula</t>
  </si>
  <si>
    <r>
      <t xml:space="preserve">LAPORAN GAS SALES REGIONAL 1 - </t>
    </r>
    <r>
      <rPr>
        <b/>
        <sz val="24"/>
        <color rgb="FFFF0000"/>
        <rFont val="Arial"/>
        <family val="2"/>
      </rPr>
      <t>ZONA 4</t>
    </r>
  </si>
  <si>
    <t>Sales
Hari ini</t>
  </si>
  <si>
    <t>Sales. 
Kemarin</t>
  </si>
  <si>
    <t>Sales. 
Hari ini</t>
  </si>
  <si>
    <t>OKTOBER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</si>
</sst>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[$-F400]h:mm:ss\ AM/PM"/>
    <numFmt numFmtId="167" formatCode="_(* #,##0_);_(* \(#,##0\);_(* &quot;-&quot;??_);_(@_)"/>
    <numFmt numFmtId="168" formatCode="_(* #,##0.0_);_(* \(#,##0.0\);_(* &quot;-&quot;??_);_(@_)"/>
    <numFmt numFmtId="169" formatCode="_-* #,##0.00_-;\-* #,##0.00_-;_-* &quot;-&quot;_-;_-@_-"/>
    <numFmt numFmtId="170" formatCode="_(* #,##0.00_);_(* \(#,##0.00\);_(* &quot;-&quot;_);_(@_)"/>
    <numFmt numFmtId="171" formatCode="_-* #,##0.000_-;\-* #,##0.000_-;_-* &quot;-&quot;_-;_-@_-"/>
    <numFmt numFmtId="172" formatCode="_(* #,##0.000_);_(* \(#,##0.000\);_(* &quot;-&quot;??_);_(@_)"/>
    <numFmt numFmtId="173" formatCode="_(* #,##0.000_);_(* \(#,##0.000\);_(* &quot;-&quot;_);_(@_)"/>
    <numFmt numFmtId="174" formatCode="_-* #,##0.0_-;\-* #,##0.0_-;_-* &quot;-&quot;_-;_-@_-"/>
    <numFmt numFmtId="175" formatCode="_-* #,##0.0000_-;\-* #,##0.0000_-;_-* &quot;-&quot;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color theme="0" tint="-4.9989318521683403E-2"/>
      <name val="Arial"/>
      <family val="2"/>
    </font>
    <font>
      <b/>
      <sz val="24"/>
      <color theme="1"/>
      <name val="Arial"/>
      <family val="2"/>
    </font>
    <font>
      <b/>
      <sz val="24"/>
      <color rgb="FFFF0000"/>
      <name val="Arial"/>
      <family val="2"/>
    </font>
    <font>
      <b/>
      <sz val="20"/>
      <color indexed="8"/>
      <name val="Arial"/>
      <family val="2"/>
    </font>
    <font>
      <sz val="20"/>
      <color theme="0" tint="-4.9989318521683403E-2"/>
      <name val="Arial"/>
      <family val="2"/>
    </font>
    <font>
      <sz val="20"/>
      <color indexed="8"/>
      <name val="Arial"/>
      <family val="2"/>
    </font>
    <font>
      <sz val="14"/>
      <color theme="0" tint="-4.9989318521683403E-2"/>
      <name val="Arial"/>
      <family val="2"/>
    </font>
    <font>
      <b/>
      <sz val="16"/>
      <name val="Arial"/>
      <family val="2"/>
    </font>
    <font>
      <b/>
      <sz val="16"/>
      <name val="Arial Narrow"/>
      <family val="2"/>
    </font>
    <font>
      <b/>
      <sz val="14"/>
      <color indexed="8"/>
      <name val="Arial Narrow"/>
      <family val="2"/>
    </font>
    <font>
      <sz val="14"/>
      <color indexed="8"/>
      <name val="Arial"/>
      <family val="2"/>
    </font>
    <font>
      <b/>
      <sz val="13"/>
      <name val="Arial Narrow"/>
      <family val="2"/>
    </font>
    <font>
      <sz val="12"/>
      <color rgb="FF0000CC"/>
      <name val="Arial"/>
      <family val="2"/>
    </font>
    <font>
      <b/>
      <sz val="14"/>
      <color rgb="FF0000CC"/>
      <name val="Arial"/>
      <family val="2"/>
    </font>
    <font>
      <b/>
      <sz val="16"/>
      <color rgb="FFFF0000"/>
      <name val="Arial"/>
      <family val="2"/>
    </font>
    <font>
      <b/>
      <sz val="12"/>
      <color rgb="FF0000CC"/>
      <name val="Arial"/>
      <family val="2"/>
    </font>
    <font>
      <sz val="12"/>
      <color theme="0" tint="-4.9989318521683403E-2"/>
      <name val="Arial"/>
      <family val="2"/>
    </font>
    <font>
      <b/>
      <sz val="14"/>
      <color theme="0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2"/>
      <color rgb="FF000099"/>
      <name val="Arial"/>
      <family val="2"/>
    </font>
    <font>
      <sz val="11"/>
      <color rgb="FF000099"/>
      <name val="Arial"/>
      <family val="2"/>
    </font>
    <font>
      <sz val="12"/>
      <color theme="2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auto="1"/>
      </top>
      <bottom/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indexed="64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166" fontId="2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5">
    <xf numFmtId="0" fontId="0" fillId="0" borderId="0" xfId="0"/>
    <xf numFmtId="0" fontId="3" fillId="0" borderId="0" xfId="2" applyNumberFormat="1" applyFont="1" applyAlignment="1">
      <alignment horizontal="left" vertical="center"/>
    </xf>
    <xf numFmtId="0" fontId="4" fillId="0" borderId="0" xfId="3" applyFont="1" applyAlignment="1">
      <alignment horizontal="centerContinuous"/>
    </xf>
    <xf numFmtId="166" fontId="6" fillId="2" borderId="0" xfId="2" applyFont="1" applyFill="1" applyAlignment="1">
      <alignment vertical="center"/>
    </xf>
    <xf numFmtId="0" fontId="7" fillId="0" borderId="0" xfId="2" applyNumberFormat="1" applyFont="1" applyAlignment="1">
      <alignment horizontal="left" vertical="center"/>
    </xf>
    <xf numFmtId="0" fontId="4" fillId="0" borderId="0" xfId="3" quotePrefix="1" applyFont="1" applyAlignment="1">
      <alignment horizontal="centerContinuous"/>
    </xf>
    <xf numFmtId="15" fontId="4" fillId="0" borderId="0" xfId="3" applyNumberFormat="1" applyFont="1" applyAlignment="1">
      <alignment horizontal="centerContinuous"/>
    </xf>
    <xf numFmtId="14" fontId="8" fillId="2" borderId="0" xfId="2" applyNumberFormat="1" applyFont="1" applyFill="1" applyAlignment="1">
      <alignment vertical="center"/>
    </xf>
    <xf numFmtId="166" fontId="8" fillId="2" borderId="0" xfId="2" applyFont="1" applyFill="1" applyAlignment="1">
      <alignment vertical="center"/>
    </xf>
    <xf numFmtId="0" fontId="9" fillId="0" borderId="0" xfId="2" applyNumberFormat="1" applyFont="1" applyAlignment="1">
      <alignment horizontal="left" vertical="center"/>
    </xf>
    <xf numFmtId="166" fontId="13" fillId="2" borderId="0" xfId="2" applyFont="1" applyFill="1" applyAlignment="1">
      <alignment vertical="center"/>
    </xf>
    <xf numFmtId="41" fontId="14" fillId="4" borderId="16" xfId="5" applyFont="1" applyFill="1" applyBorder="1" applyAlignment="1">
      <alignment horizontal="center" vertical="center" wrapText="1"/>
    </xf>
    <xf numFmtId="41" fontId="14" fillId="4" borderId="2" xfId="5" applyFont="1" applyFill="1" applyBorder="1" applyAlignment="1">
      <alignment horizontal="center" vertical="center" wrapText="1"/>
    </xf>
    <xf numFmtId="9" fontId="14" fillId="4" borderId="17" xfId="6" applyFont="1" applyFill="1" applyBorder="1" applyAlignment="1">
      <alignment horizontal="center" vertical="center" wrapText="1"/>
    </xf>
    <xf numFmtId="41" fontId="14" fillId="4" borderId="18" xfId="5" applyFont="1" applyFill="1" applyBorder="1" applyAlignment="1">
      <alignment horizontal="center" vertical="center" wrapText="1"/>
    </xf>
    <xf numFmtId="41" fontId="14" fillId="4" borderId="0" xfId="5" applyFont="1" applyFill="1" applyBorder="1" applyAlignment="1">
      <alignment horizontal="center" vertical="center" wrapText="1"/>
    </xf>
    <xf numFmtId="9" fontId="14" fillId="4" borderId="19" xfId="6" applyFont="1" applyFill="1" applyBorder="1" applyAlignment="1">
      <alignment horizontal="center" vertical="center" wrapText="1"/>
    </xf>
    <xf numFmtId="0" fontId="15" fillId="0" borderId="0" xfId="5" applyNumberFormat="1" applyFont="1" applyFill="1" applyBorder="1" applyAlignment="1">
      <alignment horizontal="left" vertical="center"/>
    </xf>
    <xf numFmtId="37" fontId="16" fillId="7" borderId="22" xfId="5" applyNumberFormat="1" applyFont="1" applyFill="1" applyBorder="1" applyAlignment="1" applyProtection="1">
      <alignment horizontal="center" vertical="center"/>
    </xf>
    <xf numFmtId="166" fontId="16" fillId="7" borderId="23" xfId="2" applyFont="1" applyFill="1" applyBorder="1" applyAlignment="1">
      <alignment vertical="center"/>
    </xf>
    <xf numFmtId="9" fontId="16" fillId="7" borderId="24" xfId="2" applyNumberFormat="1" applyFont="1" applyFill="1" applyBorder="1" applyAlignment="1">
      <alignment horizontal="center" vertical="center"/>
    </xf>
    <xf numFmtId="167" fontId="16" fillId="7" borderId="4" xfId="4" applyNumberFormat="1" applyFont="1" applyFill="1" applyBorder="1" applyAlignment="1">
      <alignment horizontal="center" vertical="center"/>
    </xf>
    <xf numFmtId="164" fontId="16" fillId="7" borderId="25" xfId="5" applyNumberFormat="1" applyFont="1" applyFill="1" applyBorder="1" applyAlignment="1">
      <alignment horizontal="center" vertical="center"/>
    </xf>
    <xf numFmtId="41" fontId="16" fillId="7" borderId="26" xfId="5" applyFont="1" applyFill="1" applyBorder="1" applyAlignment="1">
      <alignment horizontal="center" vertical="center"/>
    </xf>
    <xf numFmtId="41" fontId="16" fillId="7" borderId="27" xfId="5" applyFont="1" applyFill="1" applyBorder="1" applyAlignment="1">
      <alignment horizontal="center" vertical="center"/>
    </xf>
    <xf numFmtId="164" fontId="16" fillId="7" borderId="23" xfId="5" applyNumberFormat="1" applyFont="1" applyFill="1" applyBorder="1" applyAlignment="1">
      <alignment horizontal="center" vertical="center"/>
    </xf>
    <xf numFmtId="9" fontId="16" fillId="7" borderId="26" xfId="6" applyFont="1" applyFill="1" applyBorder="1" applyAlignment="1">
      <alignment horizontal="center" vertical="center"/>
    </xf>
    <xf numFmtId="41" fontId="16" fillId="7" borderId="22" xfId="5" applyFont="1" applyFill="1" applyBorder="1" applyAlignment="1">
      <alignment horizontal="center" vertical="center"/>
    </xf>
    <xf numFmtId="41" fontId="16" fillId="7" borderId="23" xfId="5" applyFont="1" applyFill="1" applyBorder="1" applyAlignment="1">
      <alignment horizontal="center" vertical="center"/>
    </xf>
    <xf numFmtId="41" fontId="16" fillId="7" borderId="4" xfId="5" applyFont="1" applyFill="1" applyBorder="1" applyAlignment="1">
      <alignment horizontal="center" vertical="center"/>
    </xf>
    <xf numFmtId="166" fontId="16" fillId="7" borderId="25" xfId="2" applyFont="1" applyFill="1" applyBorder="1" applyAlignment="1">
      <alignment horizontal="center" vertical="center"/>
    </xf>
    <xf numFmtId="166" fontId="15" fillId="2" borderId="0" xfId="2" applyFont="1" applyFill="1" applyAlignment="1">
      <alignment vertical="center"/>
    </xf>
    <xf numFmtId="167" fontId="17" fillId="8" borderId="28" xfId="4" applyNumberFormat="1" applyFont="1" applyFill="1" applyBorder="1" applyAlignment="1">
      <alignment horizontal="left" vertical="center"/>
    </xf>
    <xf numFmtId="166" fontId="16" fillId="7" borderId="0" xfId="2" applyFont="1" applyFill="1" applyAlignment="1">
      <alignment vertical="center"/>
    </xf>
    <xf numFmtId="9" fontId="16" fillId="7" borderId="0" xfId="2" applyNumberFormat="1" applyFont="1" applyFill="1" applyAlignment="1">
      <alignment horizontal="center" vertical="center"/>
    </xf>
    <xf numFmtId="167" fontId="16" fillId="7" borderId="0" xfId="4" applyNumberFormat="1" applyFont="1" applyFill="1" applyBorder="1" applyAlignment="1">
      <alignment horizontal="center" vertical="center"/>
    </xf>
    <xf numFmtId="166" fontId="16" fillId="7" borderId="0" xfId="2" applyFont="1" applyFill="1" applyAlignment="1">
      <alignment horizontal="center" vertical="center"/>
    </xf>
    <xf numFmtId="0" fontId="9" fillId="0" borderId="29" xfId="5" applyNumberFormat="1" applyFont="1" applyFill="1" applyBorder="1" applyAlignment="1">
      <alignment horizontal="left" vertical="center"/>
    </xf>
    <xf numFmtId="167" fontId="18" fillId="8" borderId="28" xfId="4" applyNumberFormat="1" applyFont="1" applyFill="1" applyBorder="1" applyAlignment="1">
      <alignment horizontal="left" vertical="center"/>
    </xf>
    <xf numFmtId="167" fontId="16" fillId="8" borderId="28" xfId="4" applyNumberFormat="1" applyFont="1" applyFill="1" applyBorder="1" applyAlignment="1">
      <alignment horizontal="left" vertical="center"/>
    </xf>
    <xf numFmtId="166" fontId="13" fillId="2" borderId="7" xfId="2" applyFont="1" applyFill="1" applyBorder="1" applyAlignment="1">
      <alignment vertical="center"/>
    </xf>
    <xf numFmtId="0" fontId="19" fillId="0" borderId="0" xfId="5" applyNumberFormat="1" applyFont="1" applyFill="1" applyBorder="1" applyAlignment="1">
      <alignment horizontal="left" vertical="center"/>
    </xf>
    <xf numFmtId="37" fontId="20" fillId="9" borderId="22" xfId="5" applyNumberFormat="1" applyFont="1" applyFill="1" applyBorder="1" applyAlignment="1" applyProtection="1">
      <alignment horizontal="center" vertical="center"/>
    </xf>
    <xf numFmtId="166" fontId="20" fillId="9" borderId="23" xfId="2" applyFont="1" applyFill="1" applyBorder="1" applyAlignment="1">
      <alignment vertical="center"/>
    </xf>
    <xf numFmtId="9" fontId="20" fillId="9" borderId="24" xfId="2" applyNumberFormat="1" applyFont="1" applyFill="1" applyBorder="1" applyAlignment="1">
      <alignment horizontal="center" vertical="center"/>
    </xf>
    <xf numFmtId="167" fontId="20" fillId="9" borderId="4" xfId="4" applyNumberFormat="1" applyFont="1" applyFill="1" applyBorder="1" applyAlignment="1">
      <alignment horizontal="center" vertical="center"/>
    </xf>
    <xf numFmtId="164" fontId="20" fillId="9" borderId="25" xfId="5" applyNumberFormat="1" applyFont="1" applyFill="1" applyBorder="1" applyAlignment="1">
      <alignment horizontal="center" vertical="center"/>
    </xf>
    <xf numFmtId="41" fontId="20" fillId="9" borderId="26" xfId="5" applyFont="1" applyFill="1" applyBorder="1" applyAlignment="1">
      <alignment horizontal="center" vertical="center"/>
    </xf>
    <xf numFmtId="41" fontId="20" fillId="9" borderId="27" xfId="5" applyFont="1" applyFill="1" applyBorder="1" applyAlignment="1">
      <alignment horizontal="center" vertical="center"/>
    </xf>
    <xf numFmtId="164" fontId="20" fillId="9" borderId="23" xfId="5" applyNumberFormat="1" applyFont="1" applyFill="1" applyBorder="1" applyAlignment="1">
      <alignment horizontal="center" vertical="center"/>
    </xf>
    <xf numFmtId="9" fontId="20" fillId="9" borderId="26" xfId="6" applyFont="1" applyFill="1" applyBorder="1" applyAlignment="1">
      <alignment horizontal="center" vertical="center"/>
    </xf>
    <xf numFmtId="41" fontId="20" fillId="9" borderId="22" xfId="5" applyFont="1" applyFill="1" applyBorder="1" applyAlignment="1">
      <alignment horizontal="center" vertical="center"/>
    </xf>
    <xf numFmtId="41" fontId="20" fillId="9" borderId="23" xfId="5" applyFont="1" applyFill="1" applyBorder="1" applyAlignment="1">
      <alignment horizontal="center" vertical="center"/>
    </xf>
    <xf numFmtId="41" fontId="20" fillId="9" borderId="4" xfId="5" applyFont="1" applyFill="1" applyBorder="1" applyAlignment="1">
      <alignment horizontal="center" vertical="center"/>
    </xf>
    <xf numFmtId="166" fontId="20" fillId="9" borderId="25" xfId="2" applyFont="1" applyFill="1" applyBorder="1" applyAlignment="1">
      <alignment horizontal="center" vertical="center"/>
    </xf>
    <xf numFmtId="166" fontId="21" fillId="2" borderId="0" xfId="2" applyFont="1" applyFill="1" applyAlignment="1">
      <alignment vertical="center"/>
    </xf>
    <xf numFmtId="37" fontId="21" fillId="2" borderId="30" xfId="5" applyNumberFormat="1" applyFont="1" applyFill="1" applyBorder="1" applyAlignment="1" applyProtection="1">
      <alignment horizontal="center" vertical="center"/>
    </xf>
    <xf numFmtId="166" fontId="21" fillId="0" borderId="31" xfId="2" applyFont="1" applyBorder="1" applyAlignment="1">
      <alignment vertical="center"/>
    </xf>
    <xf numFmtId="9" fontId="21" fillId="2" borderId="32" xfId="2" applyNumberFormat="1" applyFont="1" applyFill="1" applyBorder="1" applyAlignment="1">
      <alignment horizontal="center" vertical="center"/>
    </xf>
    <xf numFmtId="167" fontId="22" fillId="2" borderId="33" xfId="4" applyNumberFormat="1" applyFont="1" applyFill="1" applyBorder="1" applyAlignment="1">
      <alignment horizontal="center" vertical="center"/>
    </xf>
    <xf numFmtId="164" fontId="23" fillId="2" borderId="34" xfId="5" applyNumberFormat="1" applyFont="1" applyFill="1" applyBorder="1" applyAlignment="1">
      <alignment horizontal="center" vertical="center"/>
    </xf>
    <xf numFmtId="41" fontId="22" fillId="4" borderId="35" xfId="5" applyFont="1" applyFill="1" applyBorder="1" applyAlignment="1">
      <alignment horizontal="center" vertical="center"/>
    </xf>
    <xf numFmtId="41" fontId="22" fillId="2" borderId="36" xfId="5" applyFont="1" applyFill="1" applyBorder="1" applyAlignment="1">
      <alignment horizontal="center" vertical="center"/>
    </xf>
    <xf numFmtId="164" fontId="23" fillId="2" borderId="31" xfId="5" applyNumberFormat="1" applyFont="1" applyFill="1" applyBorder="1" applyAlignment="1">
      <alignment horizontal="center" vertical="center"/>
    </xf>
    <xf numFmtId="9" fontId="22" fillId="2" borderId="37" xfId="6" applyFont="1" applyFill="1" applyBorder="1" applyAlignment="1">
      <alignment horizontal="center" vertical="center"/>
    </xf>
    <xf numFmtId="41" fontId="22" fillId="2" borderId="30" xfId="5" applyFont="1" applyFill="1" applyBorder="1" applyAlignment="1">
      <alignment horizontal="center" vertical="center"/>
    </xf>
    <xf numFmtId="41" fontId="23" fillId="2" borderId="33" xfId="5" applyFont="1" applyFill="1" applyBorder="1" applyAlignment="1">
      <alignment horizontal="center" vertical="center"/>
    </xf>
    <xf numFmtId="37" fontId="21" fillId="2" borderId="38" xfId="5" applyNumberFormat="1" applyFont="1" applyFill="1" applyBorder="1" applyAlignment="1" applyProtection="1">
      <alignment horizontal="center" vertical="center"/>
    </xf>
    <xf numFmtId="166" fontId="21" fillId="0" borderId="39" xfId="2" applyFont="1" applyBorder="1" applyAlignment="1">
      <alignment vertical="center"/>
    </xf>
    <xf numFmtId="167" fontId="22" fillId="2" borderId="33" xfId="4" applyNumberFormat="1" applyFont="1" applyFill="1" applyBorder="1" applyAlignment="1" applyProtection="1">
      <alignment horizontal="center" vertical="center"/>
    </xf>
    <xf numFmtId="9" fontId="22" fillId="2" borderId="35" xfId="6" applyFont="1" applyFill="1" applyBorder="1" applyAlignment="1">
      <alignment horizontal="center" vertical="center"/>
    </xf>
    <xf numFmtId="166" fontId="24" fillId="4" borderId="40" xfId="2" applyFont="1" applyFill="1" applyBorder="1" applyAlignment="1">
      <alignment horizontal="left" vertical="center"/>
    </xf>
    <xf numFmtId="166" fontId="24" fillId="4" borderId="40" xfId="2" quotePrefix="1" applyFont="1" applyFill="1" applyBorder="1" applyAlignment="1">
      <alignment horizontal="left" vertical="center" wrapText="1"/>
    </xf>
    <xf numFmtId="9" fontId="21" fillId="2" borderId="41" xfId="2" applyNumberFormat="1" applyFont="1" applyFill="1" applyBorder="1" applyAlignment="1">
      <alignment horizontal="center" vertical="center"/>
    </xf>
    <xf numFmtId="167" fontId="22" fillId="2" borderId="42" xfId="4" applyNumberFormat="1" applyFont="1" applyFill="1" applyBorder="1" applyAlignment="1">
      <alignment horizontal="center" vertical="center"/>
    </xf>
    <xf numFmtId="0" fontId="24" fillId="4" borderId="40" xfId="2" applyNumberFormat="1" applyFont="1" applyFill="1" applyBorder="1" applyAlignment="1">
      <alignment horizontal="left" vertical="center" wrapText="1"/>
    </xf>
    <xf numFmtId="166" fontId="25" fillId="2" borderId="0" xfId="2" applyFont="1" applyFill="1" applyAlignment="1">
      <alignment vertical="center"/>
    </xf>
    <xf numFmtId="166" fontId="24" fillId="4" borderId="40" xfId="2" applyFont="1" applyFill="1" applyBorder="1" applyAlignment="1">
      <alignment horizontal="left" vertical="center" wrapText="1"/>
    </xf>
    <xf numFmtId="166" fontId="21" fillId="2" borderId="39" xfId="2" applyFont="1" applyFill="1" applyBorder="1" applyAlignment="1">
      <alignment vertical="center"/>
    </xf>
    <xf numFmtId="166" fontId="21" fillId="0" borderId="39" xfId="2" applyFont="1" applyBorder="1" applyAlignment="1">
      <alignment vertical="center" wrapText="1"/>
    </xf>
    <xf numFmtId="167" fontId="22" fillId="0" borderId="43" xfId="4" applyNumberFormat="1" applyFont="1" applyFill="1" applyBorder="1" applyAlignment="1">
      <alignment horizontal="center" vertical="center"/>
    </xf>
    <xf numFmtId="9" fontId="21" fillId="0" borderId="32" xfId="2" applyNumberFormat="1" applyFont="1" applyBorder="1" applyAlignment="1">
      <alignment horizontal="center" vertical="center"/>
    </xf>
    <xf numFmtId="164" fontId="23" fillId="2" borderId="43" xfId="5" applyNumberFormat="1" applyFont="1" applyFill="1" applyBorder="1" applyAlignment="1">
      <alignment horizontal="center" vertical="center"/>
    </xf>
    <xf numFmtId="41" fontId="22" fillId="2" borderId="44" xfId="5" applyFont="1" applyFill="1" applyBorder="1" applyAlignment="1">
      <alignment horizontal="center" vertical="center"/>
    </xf>
    <xf numFmtId="41" fontId="23" fillId="2" borderId="39" xfId="5" applyFont="1" applyFill="1" applyBorder="1" applyAlignment="1">
      <alignment horizontal="center" vertical="center"/>
    </xf>
    <xf numFmtId="41" fontId="22" fillId="2" borderId="38" xfId="5" applyFont="1" applyFill="1" applyBorder="1" applyAlignment="1">
      <alignment horizontal="center" vertical="center"/>
    </xf>
    <xf numFmtId="41" fontId="15" fillId="0" borderId="45" xfId="5" applyFont="1" applyFill="1" applyBorder="1" applyAlignment="1">
      <alignment horizontal="center" vertical="center"/>
    </xf>
    <xf numFmtId="41" fontId="23" fillId="4" borderId="42" xfId="5" applyFont="1" applyFill="1" applyBorder="1" applyAlignment="1">
      <alignment horizontal="center" vertical="center"/>
    </xf>
    <xf numFmtId="166" fontId="24" fillId="4" borderId="40" xfId="2" applyFont="1" applyFill="1" applyBorder="1" applyAlignment="1">
      <alignment horizontal="center" vertical="center" wrapText="1"/>
    </xf>
    <xf numFmtId="37" fontId="21" fillId="2" borderId="42" xfId="5" applyNumberFormat="1" applyFont="1" applyFill="1" applyBorder="1" applyAlignment="1" applyProtection="1">
      <alignment horizontal="center" vertical="center"/>
    </xf>
    <xf numFmtId="166" fontId="21" fillId="10" borderId="39" xfId="2" applyFont="1" applyFill="1" applyBorder="1" applyAlignment="1">
      <alignment vertical="center"/>
    </xf>
    <xf numFmtId="166" fontId="24" fillId="4" borderId="43" xfId="2" applyFont="1" applyFill="1" applyBorder="1" applyAlignment="1">
      <alignment horizontal="center" vertical="center"/>
    </xf>
    <xf numFmtId="166" fontId="24" fillId="4" borderId="8" xfId="2" applyFont="1" applyFill="1" applyBorder="1" applyAlignment="1">
      <alignment horizontal="center" vertical="center"/>
    </xf>
    <xf numFmtId="164" fontId="16" fillId="7" borderId="5" xfId="5" applyNumberFormat="1" applyFont="1" applyFill="1" applyBorder="1" applyAlignment="1">
      <alignment horizontal="center" vertical="center"/>
    </xf>
    <xf numFmtId="166" fontId="21" fillId="0" borderId="41" xfId="2" applyFont="1" applyBorder="1" applyAlignment="1">
      <alignment vertical="center"/>
    </xf>
    <xf numFmtId="164" fontId="23" fillId="2" borderId="46" xfId="5" applyNumberFormat="1" applyFont="1" applyFill="1" applyBorder="1" applyAlignment="1">
      <alignment horizontal="center" vertical="center"/>
    </xf>
    <xf numFmtId="41" fontId="15" fillId="2" borderId="33" xfId="5" applyFont="1" applyFill="1" applyBorder="1" applyAlignment="1">
      <alignment horizontal="center" vertical="center"/>
    </xf>
    <xf numFmtId="41" fontId="23" fillId="4" borderId="33" xfId="5" applyFont="1" applyFill="1" applyBorder="1" applyAlignment="1">
      <alignment horizontal="center" vertical="center"/>
    </xf>
    <xf numFmtId="10" fontId="21" fillId="0" borderId="41" xfId="2" applyNumberFormat="1" applyFont="1" applyBorder="1" applyAlignment="1">
      <alignment horizontal="center" vertical="center"/>
    </xf>
    <xf numFmtId="167" fontId="22" fillId="0" borderId="42" xfId="4" applyNumberFormat="1" applyFont="1" applyFill="1" applyBorder="1" applyAlignment="1">
      <alignment horizontal="center" vertical="center"/>
    </xf>
    <xf numFmtId="164" fontId="22" fillId="2" borderId="43" xfId="5" applyNumberFormat="1" applyFont="1" applyFill="1" applyBorder="1" applyAlignment="1">
      <alignment horizontal="center" vertical="center"/>
    </xf>
    <xf numFmtId="164" fontId="22" fillId="2" borderId="47" xfId="5" applyNumberFormat="1" applyFont="1" applyFill="1" applyBorder="1" applyAlignment="1">
      <alignment horizontal="center" vertical="center"/>
    </xf>
    <xf numFmtId="41" fontId="15" fillId="2" borderId="39" xfId="5" applyFont="1" applyFill="1" applyBorder="1" applyAlignment="1">
      <alignment horizontal="center" vertical="center"/>
    </xf>
    <xf numFmtId="41" fontId="22" fillId="2" borderId="42" xfId="5" applyFont="1" applyFill="1" applyBorder="1" applyAlignment="1">
      <alignment horizontal="center" vertical="center"/>
    </xf>
    <xf numFmtId="41" fontId="22" fillId="4" borderId="42" xfId="5" applyFont="1" applyFill="1" applyBorder="1" applyAlignment="1">
      <alignment horizontal="center" vertical="center"/>
    </xf>
    <xf numFmtId="37" fontId="21" fillId="2" borderId="48" xfId="5" applyNumberFormat="1" applyFont="1" applyFill="1" applyBorder="1" applyAlignment="1" applyProtection="1">
      <alignment horizontal="center" vertical="center"/>
    </xf>
    <xf numFmtId="166" fontId="21" fillId="0" borderId="47" xfId="2" applyFont="1" applyBorder="1" applyAlignment="1">
      <alignment vertical="center"/>
    </xf>
    <xf numFmtId="167" fontId="22" fillId="0" borderId="45" xfId="4" applyNumberFormat="1" applyFont="1" applyFill="1" applyBorder="1" applyAlignment="1">
      <alignment horizontal="center" vertical="center"/>
    </xf>
    <xf numFmtId="164" fontId="22" fillId="2" borderId="40" xfId="5" applyNumberFormat="1" applyFont="1" applyFill="1" applyBorder="1" applyAlignment="1">
      <alignment horizontal="center" vertical="center"/>
    </xf>
    <xf numFmtId="41" fontId="23" fillId="0" borderId="39" xfId="5" applyFont="1" applyFill="1" applyBorder="1" applyAlignment="1">
      <alignment horizontal="center" vertical="center"/>
    </xf>
    <xf numFmtId="1" fontId="22" fillId="2" borderId="40" xfId="5" applyNumberFormat="1" applyFont="1" applyFill="1" applyBorder="1" applyAlignment="1">
      <alignment horizontal="center" vertical="center"/>
    </xf>
    <xf numFmtId="37" fontId="21" fillId="2" borderId="49" xfId="5" applyNumberFormat="1" applyFont="1" applyFill="1" applyBorder="1" applyAlignment="1" applyProtection="1">
      <alignment horizontal="center" vertical="center"/>
    </xf>
    <xf numFmtId="164" fontId="23" fillId="2" borderId="50" xfId="5" applyNumberFormat="1" applyFont="1" applyFill="1" applyBorder="1" applyAlignment="1">
      <alignment horizontal="center" vertical="center"/>
    </xf>
    <xf numFmtId="164" fontId="22" fillId="2" borderId="38" xfId="5" applyNumberFormat="1" applyFont="1" applyFill="1" applyBorder="1" applyAlignment="1">
      <alignment horizontal="center" vertical="center"/>
    </xf>
    <xf numFmtId="41" fontId="15" fillId="0" borderId="42" xfId="5" applyFont="1" applyFill="1" applyBorder="1" applyAlignment="1">
      <alignment horizontal="center" vertical="center"/>
    </xf>
    <xf numFmtId="166" fontId="24" fillId="4" borderId="50" xfId="2" applyFont="1" applyFill="1" applyBorder="1" applyAlignment="1">
      <alignment horizontal="center" vertical="center" wrapText="1"/>
    </xf>
    <xf numFmtId="166" fontId="26" fillId="11" borderId="51" xfId="2" applyFont="1" applyFill="1" applyBorder="1" applyAlignment="1">
      <alignment horizontal="left" vertical="center"/>
    </xf>
    <xf numFmtId="166" fontId="26" fillId="11" borderId="52" xfId="2" applyFont="1" applyFill="1" applyBorder="1" applyAlignment="1">
      <alignment horizontal="left" vertical="center"/>
    </xf>
    <xf numFmtId="41" fontId="26" fillId="11" borderId="53" xfId="5" applyFont="1" applyFill="1" applyBorder="1" applyAlignment="1">
      <alignment horizontal="center" vertical="center"/>
    </xf>
    <xf numFmtId="41" fontId="27" fillId="11" borderId="53" xfId="5" applyFont="1" applyFill="1" applyBorder="1" applyAlignment="1">
      <alignment horizontal="center" vertical="center"/>
    </xf>
    <xf numFmtId="41" fontId="27" fillId="11" borderId="54" xfId="5" applyFont="1" applyFill="1" applyBorder="1" applyAlignment="1">
      <alignment horizontal="center" vertical="center"/>
    </xf>
    <xf numFmtId="41" fontId="16" fillId="11" borderId="55" xfId="5" applyFont="1" applyFill="1" applyBorder="1" applyAlignment="1">
      <alignment horizontal="center" vertical="center"/>
    </xf>
    <xf numFmtId="41" fontId="28" fillId="11" borderId="56" xfId="5" applyFont="1" applyFill="1" applyBorder="1" applyAlignment="1">
      <alignment horizontal="center" vertical="center"/>
    </xf>
    <xf numFmtId="166" fontId="29" fillId="2" borderId="14" xfId="2" applyFont="1" applyFill="1" applyBorder="1" applyAlignment="1">
      <alignment vertical="center"/>
    </xf>
    <xf numFmtId="166" fontId="30" fillId="2" borderId="0" xfId="2" applyFont="1" applyFill="1" applyAlignment="1">
      <alignment vertical="center"/>
    </xf>
    <xf numFmtId="0" fontId="19" fillId="0" borderId="0" xfId="2" applyNumberFormat="1" applyFont="1" applyAlignment="1">
      <alignment horizontal="left" vertical="center"/>
    </xf>
    <xf numFmtId="166" fontId="22" fillId="2" borderId="0" xfId="2" applyFont="1" applyFill="1" applyAlignment="1">
      <alignment horizontal="center" vertical="center"/>
    </xf>
    <xf numFmtId="166" fontId="22" fillId="2" borderId="0" xfId="2" applyFont="1" applyFill="1" applyAlignment="1">
      <alignment horizontal="left" vertical="center"/>
    </xf>
    <xf numFmtId="167" fontId="22" fillId="2" borderId="0" xfId="4" applyNumberFormat="1" applyFont="1" applyFill="1" applyBorder="1" applyAlignment="1">
      <alignment horizontal="center" vertical="center"/>
    </xf>
    <xf numFmtId="166" fontId="31" fillId="2" borderId="0" xfId="2" applyFont="1" applyFill="1" applyAlignment="1">
      <alignment vertical="center"/>
    </xf>
    <xf numFmtId="166" fontId="22" fillId="2" borderId="0" xfId="2" applyFont="1" applyFill="1" applyAlignment="1">
      <alignment vertical="center"/>
    </xf>
    <xf numFmtId="166" fontId="19" fillId="2" borderId="0" xfId="2" applyFont="1" applyFill="1" applyAlignment="1">
      <alignment vertical="center"/>
    </xf>
    <xf numFmtId="167" fontId="22" fillId="2" borderId="0" xfId="4" applyNumberFormat="1" applyFont="1" applyFill="1" applyBorder="1" applyAlignment="1">
      <alignment vertical="center"/>
    </xf>
    <xf numFmtId="168" fontId="22" fillId="2" borderId="0" xfId="4" applyNumberFormat="1" applyFont="1" applyFill="1" applyAlignment="1">
      <alignment horizontal="center" vertical="center"/>
    </xf>
    <xf numFmtId="167" fontId="22" fillId="2" borderId="0" xfId="4" applyNumberFormat="1" applyFont="1" applyFill="1" applyBorder="1" applyAlignment="1">
      <alignment horizontal="left" vertical="center"/>
    </xf>
    <xf numFmtId="9" fontId="22" fillId="2" borderId="0" xfId="6" applyFont="1" applyFill="1" applyAlignment="1">
      <alignment horizontal="center" vertical="center"/>
    </xf>
    <xf numFmtId="169" fontId="16" fillId="7" borderId="4" xfId="4" applyNumberFormat="1" applyFont="1" applyFill="1" applyBorder="1" applyAlignment="1">
      <alignment horizontal="center" vertical="center"/>
    </xf>
    <xf numFmtId="169" fontId="16" fillId="7" borderId="25" xfId="5" applyNumberFormat="1" applyFont="1" applyFill="1" applyBorder="1" applyAlignment="1">
      <alignment horizontal="center" vertical="center"/>
    </xf>
    <xf numFmtId="169" fontId="16" fillId="7" borderId="27" xfId="5" applyNumberFormat="1" applyFont="1" applyFill="1" applyBorder="1" applyAlignment="1">
      <alignment horizontal="center" vertical="center"/>
    </xf>
    <xf numFmtId="169" fontId="16" fillId="7" borderId="23" xfId="5" applyNumberFormat="1" applyFont="1" applyFill="1" applyBorder="1" applyAlignment="1">
      <alignment horizontal="center" vertical="center"/>
    </xf>
    <xf numFmtId="9" fontId="16" fillId="7" borderId="26" xfId="1" applyFont="1" applyFill="1" applyBorder="1" applyAlignment="1">
      <alignment horizontal="center" vertical="center"/>
    </xf>
    <xf numFmtId="169" fontId="16" fillId="7" borderId="22" xfId="5" applyNumberFormat="1" applyFont="1" applyFill="1" applyBorder="1" applyAlignment="1">
      <alignment horizontal="center" vertical="center"/>
    </xf>
    <xf numFmtId="169" fontId="16" fillId="7" borderId="4" xfId="5" applyNumberFormat="1" applyFont="1" applyFill="1" applyBorder="1" applyAlignment="1">
      <alignment horizontal="center" vertical="center"/>
    </xf>
    <xf numFmtId="169" fontId="16" fillId="7" borderId="26" xfId="5" applyNumberFormat="1" applyFont="1" applyFill="1" applyBorder="1" applyAlignment="1">
      <alignment horizontal="center" vertical="center"/>
    </xf>
    <xf numFmtId="169" fontId="16" fillId="7" borderId="0" xfId="4" applyNumberFormat="1" applyFont="1" applyFill="1" applyBorder="1" applyAlignment="1">
      <alignment horizontal="center" vertical="center"/>
    </xf>
    <xf numFmtId="170" fontId="23" fillId="2" borderId="34" xfId="5" applyNumberFormat="1" applyFont="1" applyFill="1" applyBorder="1" applyAlignment="1">
      <alignment horizontal="center" vertical="center"/>
    </xf>
    <xf numFmtId="169" fontId="22" fillId="2" borderId="36" xfId="5" applyNumberFormat="1" applyFont="1" applyFill="1" applyBorder="1" applyAlignment="1">
      <alignment horizontal="center" vertical="center"/>
    </xf>
    <xf numFmtId="170" fontId="23" fillId="2" borderId="31" xfId="5" applyNumberFormat="1" applyFont="1" applyFill="1" applyBorder="1" applyAlignment="1">
      <alignment horizontal="center" vertical="center"/>
    </xf>
    <xf numFmtId="169" fontId="22" fillId="2" borderId="30" xfId="5" applyNumberFormat="1" applyFont="1" applyFill="1" applyBorder="1" applyAlignment="1">
      <alignment horizontal="center" vertical="center"/>
    </xf>
    <xf numFmtId="171" fontId="22" fillId="4" borderId="35" xfId="5" applyNumberFormat="1" applyFont="1" applyFill="1" applyBorder="1" applyAlignment="1">
      <alignment horizontal="center" vertical="center"/>
    </xf>
    <xf numFmtId="165" fontId="22" fillId="2" borderId="33" xfId="4" applyNumberFormat="1" applyFont="1" applyFill="1" applyBorder="1" applyAlignment="1" applyProtection="1">
      <alignment horizontal="center" vertical="center"/>
    </xf>
    <xf numFmtId="166" fontId="24" fillId="4" borderId="40" xfId="2" applyFont="1" applyFill="1" applyBorder="1" applyAlignment="1">
      <alignment horizontal="center" vertical="center"/>
    </xf>
    <xf numFmtId="165" fontId="22" fillId="2" borderId="42" xfId="4" applyNumberFormat="1" applyFont="1" applyFill="1" applyBorder="1" applyAlignment="1">
      <alignment horizontal="center" vertical="center"/>
    </xf>
    <xf numFmtId="165" fontId="22" fillId="0" borderId="43" xfId="4" applyNumberFormat="1" applyFont="1" applyFill="1" applyBorder="1" applyAlignment="1">
      <alignment horizontal="center" vertical="center"/>
    </xf>
    <xf numFmtId="171" fontId="22" fillId="2" borderId="38" xfId="5" applyNumberFormat="1" applyFont="1" applyFill="1" applyBorder="1" applyAlignment="1">
      <alignment horizontal="center" vertical="center"/>
    </xf>
    <xf numFmtId="171" fontId="23" fillId="2" borderId="39" xfId="5" applyNumberFormat="1" applyFont="1" applyFill="1" applyBorder="1" applyAlignment="1">
      <alignment horizontal="center" vertical="center"/>
    </xf>
    <xf numFmtId="165" fontId="16" fillId="7" borderId="4" xfId="4" applyNumberFormat="1" applyFont="1" applyFill="1" applyBorder="1" applyAlignment="1">
      <alignment horizontal="center" vertical="center"/>
    </xf>
    <xf numFmtId="165" fontId="16" fillId="7" borderId="25" xfId="5" applyNumberFormat="1" applyFont="1" applyFill="1" applyBorder="1" applyAlignment="1">
      <alignment horizontal="center" vertical="center"/>
    </xf>
    <xf numFmtId="165" fontId="16" fillId="7" borderId="27" xfId="5" applyNumberFormat="1" applyFont="1" applyFill="1" applyBorder="1" applyAlignment="1">
      <alignment horizontal="center" vertical="center"/>
    </xf>
    <xf numFmtId="165" fontId="16" fillId="7" borderId="23" xfId="5" applyNumberFormat="1" applyFont="1" applyFill="1" applyBorder="1" applyAlignment="1">
      <alignment horizontal="center" vertical="center"/>
    </xf>
    <xf numFmtId="165" fontId="16" fillId="7" borderId="22" xfId="5" applyNumberFormat="1" applyFont="1" applyFill="1" applyBorder="1" applyAlignment="1">
      <alignment horizontal="center" vertical="center"/>
    </xf>
    <xf numFmtId="165" fontId="16" fillId="7" borderId="26" xfId="6" applyNumberFormat="1" applyFont="1" applyFill="1" applyBorder="1" applyAlignment="1">
      <alignment horizontal="center" vertical="center"/>
    </xf>
    <xf numFmtId="165" fontId="16" fillId="7" borderId="4" xfId="5" applyNumberFormat="1" applyFont="1" applyFill="1" applyBorder="1" applyAlignment="1">
      <alignment horizontal="center" vertical="center"/>
    </xf>
    <xf numFmtId="165" fontId="16" fillId="7" borderId="26" xfId="5" applyNumberFormat="1" applyFont="1" applyFill="1" applyBorder="1" applyAlignment="1">
      <alignment horizontal="center" vertical="center"/>
    </xf>
    <xf numFmtId="172" fontId="22" fillId="2" borderId="33" xfId="4" applyNumberFormat="1" applyFont="1" applyFill="1" applyBorder="1" applyAlignment="1" applyProtection="1">
      <alignment horizontal="center" vertical="center"/>
    </xf>
    <xf numFmtId="172" fontId="22" fillId="0" borderId="42" xfId="4" applyNumberFormat="1" applyFont="1" applyFill="1" applyBorder="1" applyAlignment="1">
      <alignment horizontal="center" vertical="center"/>
    </xf>
    <xf numFmtId="173" fontId="22" fillId="0" borderId="43" xfId="5" applyNumberFormat="1" applyFont="1" applyFill="1" applyBorder="1" applyAlignment="1">
      <alignment horizontal="center" vertical="center"/>
    </xf>
    <xf numFmtId="171" fontId="22" fillId="0" borderId="39" xfId="5" applyNumberFormat="1" applyFont="1" applyFill="1" applyBorder="1" applyAlignment="1">
      <alignment horizontal="center" vertical="center"/>
    </xf>
    <xf numFmtId="171" fontId="22" fillId="2" borderId="42" xfId="5" applyNumberFormat="1" applyFont="1" applyFill="1" applyBorder="1" applyAlignment="1">
      <alignment horizontal="center" vertical="center"/>
    </xf>
    <xf numFmtId="171" fontId="22" fillId="4" borderId="42" xfId="5" applyNumberFormat="1" applyFont="1" applyFill="1" applyBorder="1" applyAlignment="1">
      <alignment horizontal="center" vertical="center"/>
    </xf>
    <xf numFmtId="41" fontId="22" fillId="0" borderId="39" xfId="5" applyFont="1" applyFill="1" applyBorder="1" applyAlignment="1">
      <alignment horizontal="center" vertical="center"/>
    </xf>
    <xf numFmtId="173" fontId="22" fillId="0" borderId="40" xfId="5" applyNumberFormat="1" applyFont="1" applyFill="1" applyBorder="1" applyAlignment="1">
      <alignment horizontal="center" vertical="center"/>
    </xf>
    <xf numFmtId="0" fontId="4" fillId="0" borderId="0" xfId="3" applyFont="1" applyAlignment="1">
      <alignment horizontal="left"/>
    </xf>
    <xf numFmtId="166" fontId="6" fillId="2" borderId="0" xfId="2" applyFont="1" applyFill="1" applyAlignment="1">
      <alignment horizontal="left" vertical="center"/>
    </xf>
    <xf numFmtId="171" fontId="22" fillId="2" borderId="36" xfId="5" applyNumberFormat="1" applyFont="1" applyFill="1" applyBorder="1" applyAlignment="1">
      <alignment horizontal="center" vertical="center"/>
    </xf>
    <xf numFmtId="171" fontId="22" fillId="2" borderId="30" xfId="5" applyNumberFormat="1" applyFont="1" applyFill="1" applyBorder="1" applyAlignment="1">
      <alignment horizontal="center" vertical="center"/>
    </xf>
    <xf numFmtId="171" fontId="22" fillId="2" borderId="44" xfId="5" applyNumberFormat="1" applyFont="1" applyFill="1" applyBorder="1" applyAlignment="1">
      <alignment horizontal="center" vertical="center"/>
    </xf>
    <xf numFmtId="171" fontId="22" fillId="2" borderId="39" xfId="5" applyNumberFormat="1" applyFont="1" applyFill="1" applyBorder="1" applyAlignment="1">
      <alignment horizontal="center" vertical="center"/>
    </xf>
    <xf numFmtId="171" fontId="15" fillId="2" borderId="42" xfId="5" applyNumberFormat="1" applyFont="1" applyFill="1" applyBorder="1" applyAlignment="1">
      <alignment horizontal="center" vertical="center"/>
    </xf>
    <xf numFmtId="171" fontId="23" fillId="4" borderId="42" xfId="5" applyNumberFormat="1" applyFont="1" applyFill="1" applyBorder="1" applyAlignment="1">
      <alignment horizontal="center" vertical="center"/>
    </xf>
    <xf numFmtId="174" fontId="22" fillId="2" borderId="44" xfId="5" applyNumberFormat="1" applyFont="1" applyFill="1" applyBorder="1" applyAlignment="1">
      <alignment horizontal="center" vertical="center"/>
    </xf>
    <xf numFmtId="171" fontId="15" fillId="0" borderId="42" xfId="5" applyNumberFormat="1" applyFont="1" applyFill="1" applyBorder="1" applyAlignment="1">
      <alignment horizontal="center" vertical="center"/>
    </xf>
    <xf numFmtId="173" fontId="23" fillId="2" borderId="43" xfId="5" applyNumberFormat="1" applyFont="1" applyFill="1" applyBorder="1" applyAlignment="1">
      <alignment horizontal="center" vertical="center"/>
    </xf>
    <xf numFmtId="171" fontId="15" fillId="0" borderId="45" xfId="5" applyNumberFormat="1" applyFont="1" applyFill="1" applyBorder="1" applyAlignment="1">
      <alignment horizontal="center" vertical="center"/>
    </xf>
    <xf numFmtId="175" fontId="22" fillId="2" borderId="44" xfId="5" applyNumberFormat="1" applyFont="1" applyFill="1" applyBorder="1" applyAlignment="1">
      <alignment horizontal="center" vertical="center"/>
    </xf>
    <xf numFmtId="175" fontId="23" fillId="2" borderId="39" xfId="5" applyNumberFormat="1" applyFont="1" applyFill="1" applyBorder="1" applyAlignment="1">
      <alignment horizontal="center" vertical="center"/>
    </xf>
    <xf numFmtId="171" fontId="16" fillId="7" borderId="26" xfId="5" applyNumberFormat="1" applyFont="1" applyFill="1" applyBorder="1" applyAlignment="1">
      <alignment horizontal="center" vertical="center"/>
    </xf>
    <xf numFmtId="173" fontId="22" fillId="2" borderId="43" xfId="5" applyNumberFormat="1" applyFont="1" applyFill="1" applyBorder="1" applyAlignment="1">
      <alignment horizontal="center" vertical="center"/>
    </xf>
    <xf numFmtId="173" fontId="22" fillId="2" borderId="44" xfId="5" applyNumberFormat="1" applyFont="1" applyFill="1" applyBorder="1" applyAlignment="1">
      <alignment horizontal="center" vertical="center"/>
    </xf>
    <xf numFmtId="173" fontId="22" fillId="2" borderId="39" xfId="5" applyNumberFormat="1" applyFont="1" applyFill="1" applyBorder="1" applyAlignment="1">
      <alignment horizontal="center" vertical="center"/>
    </xf>
    <xf numFmtId="173" fontId="22" fillId="2" borderId="40" xfId="5" applyNumberFormat="1" applyFont="1" applyFill="1" applyBorder="1" applyAlignment="1">
      <alignment horizontal="center" vertical="center"/>
    </xf>
    <xf numFmtId="172" fontId="22" fillId="2" borderId="33" xfId="4" applyNumberFormat="1" applyFont="1" applyFill="1" applyBorder="1" applyAlignment="1">
      <alignment horizontal="center" vertical="center"/>
    </xf>
    <xf numFmtId="166" fontId="24" fillId="4" borderId="8" xfId="2" quotePrefix="1" applyFont="1" applyFill="1" applyBorder="1" applyAlignment="1">
      <alignment horizontal="left" vertical="center" wrapText="1"/>
    </xf>
    <xf numFmtId="166" fontId="24" fillId="4" borderId="8" xfId="2" applyFont="1" applyFill="1" applyBorder="1" applyAlignment="1">
      <alignment horizontal="left" vertical="center" wrapText="1"/>
    </xf>
    <xf numFmtId="167" fontId="10" fillId="3" borderId="1" xfId="4" applyNumberFormat="1" applyFont="1" applyFill="1" applyBorder="1" applyAlignment="1">
      <alignment horizontal="center" vertical="center"/>
    </xf>
    <xf numFmtId="167" fontId="10" fillId="3" borderId="2" xfId="4" applyNumberFormat="1" applyFont="1" applyFill="1" applyBorder="1" applyAlignment="1">
      <alignment horizontal="center" vertical="center"/>
    </xf>
    <xf numFmtId="167" fontId="10" fillId="3" borderId="7" xfId="4" applyNumberFormat="1" applyFont="1" applyFill="1" applyBorder="1" applyAlignment="1">
      <alignment horizontal="center" vertical="center"/>
    </xf>
    <xf numFmtId="167" fontId="10" fillId="3" borderId="0" xfId="4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7" fontId="10" fillId="3" borderId="13" xfId="4" applyNumberFormat="1" applyFont="1" applyFill="1" applyBorder="1" applyAlignment="1">
      <alignment horizontal="center" vertical="center"/>
    </xf>
    <xf numFmtId="167" fontId="10" fillId="3" borderId="3" xfId="4" applyNumberFormat="1" applyFont="1" applyFill="1" applyBorder="1" applyAlignment="1">
      <alignment horizontal="center" vertical="center"/>
    </xf>
    <xf numFmtId="167" fontId="10" fillId="3" borderId="8" xfId="4" applyNumberFormat="1" applyFont="1" applyFill="1" applyBorder="1" applyAlignment="1">
      <alignment horizontal="center" vertical="center"/>
    </xf>
    <xf numFmtId="167" fontId="10" fillId="3" borderId="14" xfId="4" applyNumberFormat="1" applyFont="1" applyFill="1" applyBorder="1" applyAlignment="1">
      <alignment horizontal="center" vertical="center"/>
    </xf>
    <xf numFmtId="167" fontId="10" fillId="3" borderId="3" xfId="4" applyNumberFormat="1" applyFont="1" applyFill="1" applyBorder="1" applyAlignment="1">
      <alignment horizontal="center" vertical="center" wrapText="1"/>
    </xf>
    <xf numFmtId="167" fontId="10" fillId="3" borderId="8" xfId="4" applyNumberFormat="1" applyFont="1" applyFill="1" applyBorder="1" applyAlignment="1">
      <alignment horizontal="center" vertical="center" wrapText="1"/>
    </xf>
    <xf numFmtId="41" fontId="11" fillId="4" borderId="4" xfId="5" applyFont="1" applyFill="1" applyBorder="1" applyAlignment="1">
      <alignment horizontal="center" vertical="center" wrapText="1"/>
    </xf>
    <xf numFmtId="41" fontId="11" fillId="4" borderId="5" xfId="5" applyFont="1" applyFill="1" applyBorder="1" applyAlignment="1">
      <alignment horizontal="center" vertical="center" wrapText="1"/>
    </xf>
    <xf numFmtId="41" fontId="11" fillId="4" borderId="6" xfId="5" applyFont="1" applyFill="1" applyBorder="1" applyAlignment="1">
      <alignment horizontal="center" vertical="center" wrapText="1"/>
    </xf>
    <xf numFmtId="41" fontId="11" fillId="5" borderId="4" xfId="5" applyFont="1" applyFill="1" applyBorder="1" applyAlignment="1">
      <alignment horizontal="center" vertical="center" wrapText="1"/>
    </xf>
    <xf numFmtId="41" fontId="11" fillId="5" borderId="5" xfId="5" applyFont="1" applyFill="1" applyBorder="1" applyAlignment="1">
      <alignment horizontal="center" vertical="center" wrapText="1"/>
    </xf>
    <xf numFmtId="41" fontId="11" fillId="5" borderId="6" xfId="5" applyFont="1" applyFill="1" applyBorder="1" applyAlignment="1">
      <alignment horizontal="center" vertical="center" wrapText="1"/>
    </xf>
    <xf numFmtId="41" fontId="12" fillId="6" borderId="3" xfId="5" applyFont="1" applyFill="1" applyBorder="1" applyAlignment="1">
      <alignment horizontal="center" vertical="center" wrapText="1"/>
    </xf>
    <xf numFmtId="41" fontId="12" fillId="6" borderId="8" xfId="5" applyFont="1" applyFill="1" applyBorder="1" applyAlignment="1">
      <alignment horizontal="center" vertical="center" wrapText="1"/>
    </xf>
    <xf numFmtId="41" fontId="12" fillId="6" borderId="14" xfId="5" applyFont="1" applyFill="1" applyBorder="1" applyAlignment="1">
      <alignment horizontal="center" vertical="center" wrapText="1"/>
    </xf>
    <xf numFmtId="41" fontId="11" fillId="4" borderId="3" xfId="5" applyFont="1" applyFill="1" applyBorder="1" applyAlignment="1">
      <alignment horizontal="center" vertical="center" wrapText="1"/>
    </xf>
    <xf numFmtId="41" fontId="11" fillId="4" borderId="14" xfId="5" applyFont="1" applyFill="1" applyBorder="1" applyAlignment="1">
      <alignment horizontal="center" vertical="center" wrapText="1"/>
    </xf>
    <xf numFmtId="41" fontId="14" fillId="5" borderId="9" xfId="5" applyFont="1" applyFill="1" applyBorder="1" applyAlignment="1">
      <alignment horizontal="center" vertical="center" wrapText="1"/>
    </xf>
    <xf numFmtId="41" fontId="14" fillId="5" borderId="15" xfId="5" applyFont="1" applyFill="1" applyBorder="1" applyAlignment="1">
      <alignment horizontal="center" vertical="center" wrapText="1"/>
    </xf>
    <xf numFmtId="41" fontId="14" fillId="5" borderId="10" xfId="5" applyFont="1" applyFill="1" applyBorder="1" applyAlignment="1">
      <alignment horizontal="center" vertical="center" wrapText="1"/>
    </xf>
    <xf numFmtId="41" fontId="14" fillId="5" borderId="20" xfId="5" applyFont="1" applyFill="1" applyBorder="1" applyAlignment="1">
      <alignment horizontal="center" vertical="center" wrapText="1"/>
    </xf>
    <xf numFmtId="41" fontId="14" fillId="5" borderId="11" xfId="5" applyFont="1" applyFill="1" applyBorder="1" applyAlignment="1">
      <alignment horizontal="center" vertical="center" wrapText="1"/>
    </xf>
    <xf numFmtId="41" fontId="14" fillId="5" borderId="21" xfId="5" applyFont="1" applyFill="1" applyBorder="1" applyAlignment="1">
      <alignment horizontal="center" vertical="center" wrapText="1"/>
    </xf>
    <xf numFmtId="41" fontId="11" fillId="4" borderId="1" xfId="5" applyFont="1" applyFill="1" applyBorder="1" applyAlignment="1">
      <alignment horizontal="center" vertical="center" wrapText="1"/>
    </xf>
    <xf numFmtId="41" fontId="11" fillId="4" borderId="2" xfId="5" applyFont="1" applyFill="1" applyBorder="1" applyAlignment="1">
      <alignment horizontal="center" vertical="center" wrapText="1"/>
    </xf>
    <xf numFmtId="41" fontId="11" fillId="4" borderId="57" xfId="5" applyFont="1" applyFill="1" applyBorder="1" applyAlignment="1">
      <alignment horizontal="center" vertical="center" wrapText="1"/>
    </xf>
  </cellXfs>
  <cellStyles count="7">
    <cellStyle name="Comma [0] 54" xfId="5"/>
    <cellStyle name="Comma 750" xfId="4"/>
    <cellStyle name="Normal" xfId="0" builtinId="0"/>
    <cellStyle name="Normal 16 18" xfId="3"/>
    <cellStyle name="Normal 2 89" xfId="2"/>
    <cellStyle name="Percent" xfId="1" builtinId="5"/>
    <cellStyle name="Percent 131" xfId="6"/>
  </cellStyles>
  <dxfs count="177"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ctober%2025,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nalis"/>
      <sheetName val="Gas Delivery"/>
      <sheetName val="PRODSUM(PAGE2,6,9)"/>
      <sheetName val="PAGE2 (Prod-summary)"/>
      <sheetName val="Attachment"/>
      <sheetName val="PAGE7 (Daily prod-data)"/>
      <sheetName val="PAGE9 (Prod sum wtr injection)"/>
      <sheetName val="PAGE3 (Welldata asd-brf)"/>
      <sheetName val="South wells"/>
      <sheetName val="PAGE3 (Inactive asd-brf) (2)"/>
      <sheetName val="PAGE4 (Welldata asd-taf)"/>
      <sheetName val="PAGE5 (Welldata grh) "/>
      <sheetName val="MTR-1"/>
      <sheetName val="Pressure Monitoring North Area"/>
      <sheetName val="Pressure Monitoring South Area"/>
      <sheetName val="PAGE6 (Gas data)"/>
      <sheetName val="PAGE8 (Transfer on pipeline)"/>
      <sheetName val="PAGE10 (Wtr injection data)"/>
      <sheetName val="Page-11 (Press Inj Monitoring)"/>
      <sheetName val="test_summary "/>
      <sheetName val="Oil Content &amp; Chem. Use"/>
      <sheetName val="Demulsifier"/>
      <sheetName val="prod per satelite"/>
      <sheetName val="wtr balances"/>
      <sheetName val="Oil Prod. Graph"/>
      <sheetName val="Gas Prod. Graph "/>
      <sheetName val="Laporan Pagi (e-mail)"/>
      <sheetName val="WA (NET)"/>
      <sheetName val="Laporan SKK Migas"/>
      <sheetName val="Summary Losses"/>
      <sheetName val="losses shut down well "/>
      <sheetName val="Hi-line trip"/>
      <sheetName val="Thief"/>
      <sheetName val="Pipeline"/>
      <sheetName val="Reduce Produce water"/>
      <sheetName val="Pump Failure"/>
      <sheetName val="Electricity"/>
      <sheetName val="Compressor problem Titis"/>
      <sheetName val="Module1"/>
      <sheetName val="Sheet1"/>
      <sheetName val="W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45">
          <cell r="E45">
            <v>4852.2572</v>
          </cell>
        </row>
        <row r="47">
          <cell r="E47">
            <v>3546.8630999999996</v>
          </cell>
        </row>
        <row r="55">
          <cell r="E55">
            <v>1376.7508434176002</v>
          </cell>
        </row>
        <row r="59">
          <cell r="E59">
            <v>3885.2023400399999</v>
          </cell>
          <cell r="F59">
            <v>4924.4355173028007</v>
          </cell>
          <cell r="I59">
            <v>5104.4588659505025</v>
          </cell>
          <cell r="N59">
            <v>0</v>
          </cell>
          <cell r="O59">
            <v>0</v>
          </cell>
        </row>
        <row r="61">
          <cell r="E61">
            <v>2839.9732841699997</v>
          </cell>
          <cell r="F61">
            <v>3677.2352351087993</v>
          </cell>
          <cell r="I61">
            <v>3719.9197072574489</v>
          </cell>
          <cell r="N61">
            <v>0</v>
          </cell>
          <cell r="O61">
            <v>0</v>
          </cell>
        </row>
        <row r="65">
          <cell r="E65">
            <v>1177.213</v>
          </cell>
          <cell r="F65">
            <v>1303.6452399999998</v>
          </cell>
          <cell r="I65">
            <v>1447.3754261744969</v>
          </cell>
          <cell r="M65">
            <v>0</v>
          </cell>
          <cell r="O65">
            <v>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showGridLines="0" tabSelected="1" zoomScale="84" zoomScaleNormal="84" workbookViewId="0">
      <pane xSplit="4" ySplit="6" topLeftCell="E7" activePane="bottomRight" state="frozen"/>
      <selection activeCell="E7" sqref="E7"/>
      <selection pane="topRight" activeCell="E7" sqref="E7"/>
      <selection pane="bottomLeft" activeCell="E7" sqref="E7"/>
      <selection pane="bottomRight" activeCell="E7" sqref="E7"/>
    </sheetView>
  </sheetViews>
  <sheetFormatPr defaultColWidth="8.88671875" defaultRowHeight="15" x14ac:dyDescent="0.3"/>
  <cols>
    <col min="1" max="1" width="1.6640625" style="125" customWidth="1"/>
    <col min="2" max="2" width="6" style="126" customWidth="1"/>
    <col min="3" max="3" width="37.109375" style="127" customWidth="1"/>
    <col min="4" max="4" width="7.109375" style="128" bestFit="1" customWidth="1"/>
    <col min="5" max="5" width="11.5546875" style="128" bestFit="1" customWidth="1"/>
    <col min="6" max="6" width="11.5546875" style="128" customWidth="1"/>
    <col min="7" max="7" width="11.5546875" style="133" bestFit="1" customWidth="1"/>
    <col min="8" max="8" width="13" style="133" customWidth="1"/>
    <col min="9" max="10" width="11.5546875" style="134" bestFit="1" customWidth="1"/>
    <col min="11" max="11" width="8.88671875" style="135" bestFit="1" customWidth="1"/>
    <col min="12" max="13" width="11.5546875" style="134" bestFit="1" customWidth="1"/>
    <col min="14" max="14" width="8.88671875" style="135" bestFit="1" customWidth="1"/>
    <col min="15" max="16" width="11.5546875" style="133" bestFit="1" customWidth="1"/>
    <col min="17" max="17" width="12.6640625" style="133" bestFit="1" customWidth="1"/>
    <col min="18" max="18" width="81.5546875" style="130" customWidth="1"/>
    <col min="19" max="19" width="20.6640625" style="130" bestFit="1" customWidth="1"/>
    <col min="20" max="16384" width="8.88671875" style="130"/>
  </cols>
  <sheetData>
    <row r="1" spans="1:19" s="3" customFormat="1" ht="30" x14ac:dyDescent="0.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9" s="8" customFormat="1" ht="30.6" thickBot="1" x14ac:dyDescent="0.55000000000000004">
      <c r="A2" s="4"/>
      <c r="B2" s="5" t="s">
        <v>62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6">
        <f ca="1">TODAY()-1</f>
        <v>44859</v>
      </c>
      <c r="S2" s="7">
        <v>44287</v>
      </c>
    </row>
    <row r="3" spans="1:19" s="10" customFormat="1" ht="18.75" customHeight="1" thickBot="1" x14ac:dyDescent="0.35">
      <c r="A3" s="9"/>
      <c r="B3" s="194" t="s">
        <v>1</v>
      </c>
      <c r="C3" s="195"/>
      <c r="D3" s="200" t="s">
        <v>2</v>
      </c>
      <c r="E3" s="203" t="s">
        <v>3</v>
      </c>
      <c r="F3" s="205" t="s">
        <v>4</v>
      </c>
      <c r="G3" s="206"/>
      <c r="H3" s="206"/>
      <c r="I3" s="206"/>
      <c r="J3" s="206"/>
      <c r="K3" s="206"/>
      <c r="L3" s="206"/>
      <c r="M3" s="206"/>
      <c r="N3" s="207"/>
      <c r="O3" s="208" t="s">
        <v>5</v>
      </c>
      <c r="P3" s="209"/>
      <c r="Q3" s="210"/>
      <c r="R3" s="211" t="s">
        <v>6</v>
      </c>
    </row>
    <row r="4" spans="1:19" s="10" customFormat="1" ht="18.75" customHeight="1" thickBot="1" x14ac:dyDescent="0.35">
      <c r="A4" s="9"/>
      <c r="B4" s="196"/>
      <c r="C4" s="197"/>
      <c r="D4" s="201"/>
      <c r="E4" s="204"/>
      <c r="F4" s="214" t="s">
        <v>7</v>
      </c>
      <c r="G4" s="214" t="s">
        <v>8</v>
      </c>
      <c r="H4" s="216" t="s">
        <v>9</v>
      </c>
      <c r="I4" s="206" t="s">
        <v>10</v>
      </c>
      <c r="J4" s="206"/>
      <c r="K4" s="207"/>
      <c r="L4" s="205" t="s">
        <v>11</v>
      </c>
      <c r="M4" s="206"/>
      <c r="N4" s="207"/>
      <c r="O4" s="218" t="s">
        <v>7</v>
      </c>
      <c r="P4" s="220" t="s">
        <v>8</v>
      </c>
      <c r="Q4" s="216" t="s">
        <v>9</v>
      </c>
      <c r="R4" s="212"/>
    </row>
    <row r="5" spans="1:19" s="10" customFormat="1" ht="18.75" customHeight="1" thickBot="1" x14ac:dyDescent="0.35">
      <c r="A5" s="9"/>
      <c r="B5" s="198"/>
      <c r="C5" s="199"/>
      <c r="D5" s="202"/>
      <c r="E5" s="202"/>
      <c r="F5" s="215"/>
      <c r="G5" s="215"/>
      <c r="H5" s="217"/>
      <c r="I5" s="11" t="s">
        <v>12</v>
      </c>
      <c r="J5" s="12" t="s">
        <v>13</v>
      </c>
      <c r="K5" s="13" t="s">
        <v>14</v>
      </c>
      <c r="L5" s="14" t="s">
        <v>12</v>
      </c>
      <c r="M5" s="15" t="s">
        <v>13</v>
      </c>
      <c r="N5" s="16" t="s">
        <v>15</v>
      </c>
      <c r="O5" s="219"/>
      <c r="P5" s="221"/>
      <c r="Q5" s="217"/>
      <c r="R5" s="213"/>
    </row>
    <row r="6" spans="1:19" s="31" customFormat="1" ht="18" thickBot="1" x14ac:dyDescent="0.35">
      <c r="A6" s="17"/>
      <c r="B6" s="18"/>
      <c r="C6" s="19" t="s">
        <v>16</v>
      </c>
      <c r="D6" s="20"/>
      <c r="E6" s="21">
        <f t="shared" ref="E6:J6" si="0">E9+E20+E24+E30</f>
        <v>0</v>
      </c>
      <c r="F6" s="22">
        <f t="shared" si="0"/>
        <v>1460.086</v>
      </c>
      <c r="G6" s="22">
        <f t="shared" si="0"/>
        <v>1177.213</v>
      </c>
      <c r="H6" s="23">
        <f t="shared" si="0"/>
        <v>-282.87300000000005</v>
      </c>
      <c r="I6" s="24">
        <f t="shared" si="0"/>
        <v>0</v>
      </c>
      <c r="J6" s="25">
        <f t="shared" si="0"/>
        <v>1303.6452399999998</v>
      </c>
      <c r="K6" s="26">
        <f>IFERROR(J6/I6,)</f>
        <v>0</v>
      </c>
      <c r="L6" s="27">
        <f>L9+L20+L24+L30</f>
        <v>0</v>
      </c>
      <c r="M6" s="28">
        <f>M9+M20+M24+M30</f>
        <v>1447.3754261744969</v>
      </c>
      <c r="N6" s="26">
        <f>IFERROR(M6/L6,)</f>
        <v>0</v>
      </c>
      <c r="O6" s="29">
        <f>O9+O20+O24+O30</f>
        <v>1428.1049101927997</v>
      </c>
      <c r="P6" s="29">
        <f>P9+P20+P24+P30</f>
        <v>1376.7508434176002</v>
      </c>
      <c r="Q6" s="23">
        <f>Q9+Q20+Q24+Q30</f>
        <v>-51.354066775199499</v>
      </c>
      <c r="R6" s="30"/>
    </row>
    <row r="7" spans="1:19" s="31" customFormat="1" ht="21.6" thickBot="1" x14ac:dyDescent="0.35">
      <c r="A7" s="17"/>
      <c r="B7" s="32" t="s">
        <v>17</v>
      </c>
      <c r="C7" s="33"/>
      <c r="D7" s="34"/>
      <c r="E7" s="35">
        <f>E9+E20</f>
        <v>0</v>
      </c>
      <c r="F7" s="35">
        <f t="shared" ref="F7:P7" si="1">F9+F20</f>
        <v>1460.086</v>
      </c>
      <c r="G7" s="35">
        <f t="shared" si="1"/>
        <v>1177.213</v>
      </c>
      <c r="H7" s="23">
        <f>H9+H20</f>
        <v>-282.87300000000005</v>
      </c>
      <c r="I7" s="35">
        <f t="shared" si="1"/>
        <v>0</v>
      </c>
      <c r="J7" s="35">
        <f t="shared" si="1"/>
        <v>1303.6452399999998</v>
      </c>
      <c r="K7" s="26">
        <f>IFERROR(J7/I7,)</f>
        <v>0</v>
      </c>
      <c r="L7" s="35">
        <f t="shared" si="1"/>
        <v>0</v>
      </c>
      <c r="M7" s="35">
        <f t="shared" si="1"/>
        <v>1447.3754261744969</v>
      </c>
      <c r="N7" s="26">
        <f>IFERROR(M7/L7,)</f>
        <v>0</v>
      </c>
      <c r="O7" s="35">
        <f t="shared" si="1"/>
        <v>1428.1049101927997</v>
      </c>
      <c r="P7" s="35">
        <f t="shared" si="1"/>
        <v>1376.7508434176002</v>
      </c>
      <c r="Q7" s="23">
        <f>Q9+Q20</f>
        <v>-51.354066775199499</v>
      </c>
      <c r="R7" s="36"/>
    </row>
    <row r="8" spans="1:19" s="10" customFormat="1" ht="21.6" thickBot="1" x14ac:dyDescent="0.35">
      <c r="A8" s="37"/>
      <c r="B8" s="32" t="s">
        <v>18</v>
      </c>
      <c r="C8" s="38"/>
      <c r="D8" s="38"/>
      <c r="E8" s="38"/>
      <c r="F8" s="38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40"/>
    </row>
    <row r="9" spans="1:19" s="55" customFormat="1" ht="18" thickBot="1" x14ac:dyDescent="0.35">
      <c r="A9" s="41"/>
      <c r="B9" s="42"/>
      <c r="C9" s="43" t="s">
        <v>19</v>
      </c>
      <c r="D9" s="44"/>
      <c r="E9" s="45">
        <f t="shared" ref="E9:J9" si="2">SUM(E10:E18)</f>
        <v>0</v>
      </c>
      <c r="F9" s="46">
        <f t="shared" si="2"/>
        <v>1460.086</v>
      </c>
      <c r="G9" s="46">
        <f t="shared" si="2"/>
        <v>1177.213</v>
      </c>
      <c r="H9" s="47">
        <f t="shared" si="2"/>
        <v>-282.87300000000005</v>
      </c>
      <c r="I9" s="48">
        <f t="shared" si="2"/>
        <v>0</v>
      </c>
      <c r="J9" s="49">
        <f t="shared" si="2"/>
        <v>1303.6452399999998</v>
      </c>
      <c r="K9" s="50">
        <f>IFERROR(J9/I9,)</f>
        <v>0</v>
      </c>
      <c r="L9" s="51">
        <f>SUM(L10:L18)</f>
        <v>0</v>
      </c>
      <c r="M9" s="52">
        <f>SUM(M10:M18)</f>
        <v>1447.3754261744969</v>
      </c>
      <c r="N9" s="50">
        <f>IFERROR(M9/L9,)</f>
        <v>0</v>
      </c>
      <c r="O9" s="53">
        <f>SUM(O10:O18)</f>
        <v>1428.1049101927997</v>
      </c>
      <c r="P9" s="53">
        <f>SUM(P10:P18)</f>
        <v>1376.7508434176002</v>
      </c>
      <c r="Q9" s="47">
        <f>SUM(Q10:Q18)</f>
        <v>-51.354066775199499</v>
      </c>
      <c r="R9" s="54"/>
    </row>
    <row r="10" spans="1:19" s="55" customFormat="1" x14ac:dyDescent="0.3">
      <c r="A10" s="41"/>
      <c r="B10" s="56">
        <v>1</v>
      </c>
      <c r="C10" s="57" t="s">
        <v>20</v>
      </c>
      <c r="D10" s="58">
        <v>1</v>
      </c>
      <c r="E10" s="59">
        <v>0</v>
      </c>
      <c r="F10" s="60">
        <v>1460.086</v>
      </c>
      <c r="G10" s="60">
        <f>'[1]WA (NET)'!$E$65</f>
        <v>1177.213</v>
      </c>
      <c r="H10" s="61">
        <f t="shared" ref="H10:H17" si="3">G10-F10</f>
        <v>-282.87300000000005</v>
      </c>
      <c r="I10" s="62">
        <f>'[1]WA (NET)'!$M$65</f>
        <v>0</v>
      </c>
      <c r="J10" s="63">
        <f>'[1]WA (NET)'!$F$65</f>
        <v>1303.6452399999998</v>
      </c>
      <c r="K10" s="64">
        <f>IFERROR(J10/I10,)</f>
        <v>0</v>
      </c>
      <c r="L10" s="65">
        <f>'[1]WA (NET)'!$O$65</f>
        <v>0</v>
      </c>
      <c r="M10" s="65">
        <f>'[1]WA (NET)'!$I$65</f>
        <v>1447.3754261744969</v>
      </c>
      <c r="N10" s="64">
        <f>IFERROR(M10/L10,)</f>
        <v>0</v>
      </c>
      <c r="O10" s="66">
        <v>1428.1049101927997</v>
      </c>
      <c r="P10" s="66">
        <f>'[1]WA (NET)'!$E$55</f>
        <v>1376.7508434176002</v>
      </c>
      <c r="Q10" s="61">
        <f t="shared" ref="Q10:Q17" si="4">P10-O10</f>
        <v>-51.354066775199499</v>
      </c>
      <c r="R10" s="192"/>
    </row>
    <row r="11" spans="1:19" s="55" customFormat="1" x14ac:dyDescent="0.3">
      <c r="A11" s="41"/>
      <c r="B11" s="67">
        <f>+B10+1</f>
        <v>2</v>
      </c>
      <c r="C11" s="68" t="s">
        <v>21</v>
      </c>
      <c r="D11" s="58">
        <v>1</v>
      </c>
      <c r="E11" s="69"/>
      <c r="F11" s="60"/>
      <c r="G11" s="60"/>
      <c r="H11" s="61">
        <f t="shared" si="3"/>
        <v>0</v>
      </c>
      <c r="I11" s="62"/>
      <c r="J11" s="63"/>
      <c r="K11" s="70">
        <f t="shared" ref="K11:K22" si="5">IFERROR(J11/I11,)</f>
        <v>0</v>
      </c>
      <c r="L11" s="65"/>
      <c r="M11" s="65"/>
      <c r="N11" s="70">
        <f t="shared" ref="N11:N22" si="6">IFERROR(M11/L11,)</f>
        <v>0</v>
      </c>
      <c r="O11" s="66"/>
      <c r="P11" s="66"/>
      <c r="Q11" s="61"/>
      <c r="R11" s="71"/>
    </row>
    <row r="12" spans="1:19" s="55" customFormat="1" x14ac:dyDescent="0.3">
      <c r="A12" s="41"/>
      <c r="B12" s="67">
        <f t="shared" ref="B12:B17" si="7">+B11+1</f>
        <v>3</v>
      </c>
      <c r="C12" s="68" t="s">
        <v>22</v>
      </c>
      <c r="D12" s="58">
        <v>1</v>
      </c>
      <c r="E12" s="69"/>
      <c r="F12" s="60"/>
      <c r="G12" s="60"/>
      <c r="H12" s="61">
        <f t="shared" si="3"/>
        <v>0</v>
      </c>
      <c r="I12" s="62"/>
      <c r="J12" s="62"/>
      <c r="K12" s="70">
        <f t="shared" si="5"/>
        <v>0</v>
      </c>
      <c r="L12" s="65"/>
      <c r="M12" s="65"/>
      <c r="N12" s="70">
        <f t="shared" si="6"/>
        <v>0</v>
      </c>
      <c r="O12" s="66"/>
      <c r="P12" s="66"/>
      <c r="Q12" s="61">
        <f t="shared" si="4"/>
        <v>0</v>
      </c>
      <c r="R12" s="72"/>
    </row>
    <row r="13" spans="1:19" s="55" customFormat="1" x14ac:dyDescent="0.3">
      <c r="A13" s="41"/>
      <c r="B13" s="67">
        <f t="shared" si="7"/>
        <v>4</v>
      </c>
      <c r="C13" s="68" t="s">
        <v>23</v>
      </c>
      <c r="D13" s="73">
        <v>1</v>
      </c>
      <c r="E13" s="74"/>
      <c r="F13" s="60"/>
      <c r="G13" s="60"/>
      <c r="H13" s="61">
        <f t="shared" si="3"/>
        <v>0</v>
      </c>
      <c r="I13" s="62"/>
      <c r="J13" s="63"/>
      <c r="K13" s="70">
        <f t="shared" si="5"/>
        <v>0</v>
      </c>
      <c r="L13" s="65"/>
      <c r="M13" s="65"/>
      <c r="N13" s="70">
        <f t="shared" si="6"/>
        <v>0</v>
      </c>
      <c r="O13" s="66"/>
      <c r="P13" s="66"/>
      <c r="Q13" s="61">
        <f t="shared" si="4"/>
        <v>0</v>
      </c>
      <c r="R13" s="75"/>
      <c r="S13" s="76" t="s">
        <v>24</v>
      </c>
    </row>
    <row r="14" spans="1:19" s="55" customFormat="1" x14ac:dyDescent="0.3">
      <c r="A14" s="41"/>
      <c r="B14" s="67">
        <f t="shared" si="7"/>
        <v>5</v>
      </c>
      <c r="C14" s="68" t="s">
        <v>25</v>
      </c>
      <c r="D14" s="58">
        <v>1</v>
      </c>
      <c r="E14" s="69"/>
      <c r="F14" s="60"/>
      <c r="G14" s="60"/>
      <c r="H14" s="61">
        <f t="shared" si="3"/>
        <v>0</v>
      </c>
      <c r="I14" s="62"/>
      <c r="J14" s="63"/>
      <c r="K14" s="70">
        <f t="shared" si="5"/>
        <v>0</v>
      </c>
      <c r="L14" s="65"/>
      <c r="M14" s="65"/>
      <c r="N14" s="70">
        <f t="shared" si="6"/>
        <v>0</v>
      </c>
      <c r="O14" s="66"/>
      <c r="P14" s="66"/>
      <c r="Q14" s="61">
        <f t="shared" si="4"/>
        <v>0</v>
      </c>
      <c r="R14" s="77"/>
    </row>
    <row r="15" spans="1:19" s="55" customFormat="1" x14ac:dyDescent="0.3">
      <c r="A15" s="41"/>
      <c r="B15" s="67">
        <f t="shared" si="7"/>
        <v>6</v>
      </c>
      <c r="C15" s="78" t="s">
        <v>26</v>
      </c>
      <c r="D15" s="58">
        <v>1</v>
      </c>
      <c r="E15" s="69"/>
      <c r="F15" s="60"/>
      <c r="G15" s="60"/>
      <c r="H15" s="61">
        <f t="shared" si="3"/>
        <v>0</v>
      </c>
      <c r="I15" s="62"/>
      <c r="J15" s="63"/>
      <c r="K15" s="70">
        <f t="shared" si="5"/>
        <v>0</v>
      </c>
      <c r="L15" s="65"/>
      <c r="M15" s="65"/>
      <c r="N15" s="70">
        <f t="shared" si="6"/>
        <v>0</v>
      </c>
      <c r="O15" s="66"/>
      <c r="P15" s="66"/>
      <c r="Q15" s="61">
        <f t="shared" si="4"/>
        <v>0</v>
      </c>
      <c r="R15" s="77"/>
    </row>
    <row r="16" spans="1:19" s="55" customFormat="1" x14ac:dyDescent="0.3">
      <c r="A16" s="41"/>
      <c r="B16" s="67">
        <f t="shared" si="7"/>
        <v>7</v>
      </c>
      <c r="C16" s="79" t="s">
        <v>27</v>
      </c>
      <c r="D16" s="58">
        <v>1</v>
      </c>
      <c r="E16" s="80"/>
      <c r="F16" s="60"/>
      <c r="G16" s="60"/>
      <c r="H16" s="61">
        <f t="shared" si="3"/>
        <v>0</v>
      </c>
      <c r="I16" s="62"/>
      <c r="J16" s="62"/>
      <c r="K16" s="70">
        <f t="shared" si="5"/>
        <v>0</v>
      </c>
      <c r="L16" s="65"/>
      <c r="M16" s="65"/>
      <c r="N16" s="70">
        <f t="shared" si="6"/>
        <v>0</v>
      </c>
      <c r="O16" s="66"/>
      <c r="P16" s="66"/>
      <c r="Q16" s="61">
        <f t="shared" si="4"/>
        <v>0</v>
      </c>
      <c r="R16" s="72"/>
    </row>
    <row r="17" spans="1:19" s="55" customFormat="1" x14ac:dyDescent="0.3">
      <c r="A17" s="41"/>
      <c r="B17" s="67">
        <f t="shared" si="7"/>
        <v>8</v>
      </c>
      <c r="C17" s="68" t="s">
        <v>28</v>
      </c>
      <c r="D17" s="81">
        <v>0.75</v>
      </c>
      <c r="E17" s="80"/>
      <c r="F17" s="60"/>
      <c r="G17" s="60"/>
      <c r="H17" s="61">
        <f t="shared" si="3"/>
        <v>0</v>
      </c>
      <c r="I17" s="62"/>
      <c r="J17" s="63"/>
      <c r="K17" s="70">
        <f t="shared" si="5"/>
        <v>0</v>
      </c>
      <c r="L17" s="65"/>
      <c r="M17" s="65"/>
      <c r="N17" s="70">
        <f t="shared" si="6"/>
        <v>0</v>
      </c>
      <c r="O17" s="66"/>
      <c r="P17" s="66"/>
      <c r="Q17" s="61">
        <f t="shared" si="4"/>
        <v>0</v>
      </c>
      <c r="R17" s="77"/>
    </row>
    <row r="18" spans="1:19" s="55" customFormat="1" x14ac:dyDescent="0.3">
      <c r="A18" s="41"/>
      <c r="B18" s="67"/>
      <c r="C18" s="68"/>
      <c r="D18" s="58"/>
      <c r="E18" s="80"/>
      <c r="F18" s="80"/>
      <c r="G18" s="82"/>
      <c r="H18" s="61"/>
      <c r="I18" s="83"/>
      <c r="J18" s="84"/>
      <c r="K18" s="70"/>
      <c r="L18" s="85"/>
      <c r="M18" s="84"/>
      <c r="N18" s="70"/>
      <c r="O18" s="86"/>
      <c r="P18" s="87"/>
      <c r="Q18" s="61"/>
      <c r="R18" s="88"/>
    </row>
    <row r="19" spans="1:19" s="10" customFormat="1" ht="21.6" thickBot="1" x14ac:dyDescent="0.35">
      <c r="A19" s="37"/>
      <c r="B19" s="32" t="s">
        <v>29</v>
      </c>
      <c r="C19" s="38"/>
      <c r="D19" s="38"/>
      <c r="E19" s="38"/>
      <c r="F19" s="38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40"/>
    </row>
    <row r="20" spans="1:19" s="31" customFormat="1" ht="18" thickBot="1" x14ac:dyDescent="0.35">
      <c r="A20" s="17"/>
      <c r="B20" s="18"/>
      <c r="C20" s="19" t="s">
        <v>30</v>
      </c>
      <c r="D20" s="20"/>
      <c r="E20" s="21">
        <f t="shared" ref="E20:J20" si="8">SUM(E21:E22)</f>
        <v>0</v>
      </c>
      <c r="F20" s="22">
        <f t="shared" si="8"/>
        <v>0</v>
      </c>
      <c r="G20" s="22">
        <f t="shared" si="8"/>
        <v>0</v>
      </c>
      <c r="H20" s="23">
        <f t="shared" si="8"/>
        <v>0</v>
      </c>
      <c r="I20" s="24">
        <f t="shared" si="8"/>
        <v>0</v>
      </c>
      <c r="J20" s="25">
        <f t="shared" si="8"/>
        <v>0</v>
      </c>
      <c r="K20" s="50">
        <f>IFERROR(J20/I20,)</f>
        <v>0</v>
      </c>
      <c r="L20" s="27">
        <f>SUM(L21:L22)</f>
        <v>0</v>
      </c>
      <c r="M20" s="28">
        <f>SUM(M21:M22)</f>
        <v>0</v>
      </c>
      <c r="N20" s="26">
        <f>IFERROR(M20/L20,)</f>
        <v>0</v>
      </c>
      <c r="O20" s="29">
        <f>SUM(O21:O22)</f>
        <v>0</v>
      </c>
      <c r="P20" s="29">
        <f>SUM(P21:P22)</f>
        <v>0</v>
      </c>
      <c r="Q20" s="23">
        <f>SUM(Q21:Q22)</f>
        <v>0</v>
      </c>
      <c r="R20" s="30"/>
    </row>
    <row r="21" spans="1:19" s="55" customFormat="1" x14ac:dyDescent="0.3">
      <c r="A21" s="41"/>
      <c r="B21" s="89">
        <v>1</v>
      </c>
      <c r="C21" s="90" t="s">
        <v>31</v>
      </c>
      <c r="D21" s="58">
        <v>0.1</v>
      </c>
      <c r="E21" s="69"/>
      <c r="F21" s="60"/>
      <c r="G21" s="60"/>
      <c r="H21" s="61">
        <f>G21-F21</f>
        <v>0</v>
      </c>
      <c r="I21" s="62"/>
      <c r="J21" s="63"/>
      <c r="K21" s="70">
        <f t="shared" si="5"/>
        <v>0</v>
      </c>
      <c r="L21" s="65"/>
      <c r="M21" s="65"/>
      <c r="N21" s="70">
        <f t="shared" si="6"/>
        <v>0</v>
      </c>
      <c r="O21" s="66"/>
      <c r="P21" s="66"/>
      <c r="Q21" s="61">
        <f t="shared" ref="Q21:Q22" si="9">P21-O21</f>
        <v>0</v>
      </c>
      <c r="R21" s="91"/>
    </row>
    <row r="22" spans="1:19" s="55" customFormat="1" x14ac:dyDescent="0.3">
      <c r="A22" s="41"/>
      <c r="B22" s="89">
        <v>2</v>
      </c>
      <c r="C22" s="68" t="s">
        <v>32</v>
      </c>
      <c r="D22" s="81">
        <v>0.1</v>
      </c>
      <c r="E22" s="69"/>
      <c r="F22" s="60"/>
      <c r="G22" s="60"/>
      <c r="H22" s="61">
        <f>G22-F22</f>
        <v>0</v>
      </c>
      <c r="I22" s="62"/>
      <c r="J22" s="63"/>
      <c r="K22" s="70">
        <f t="shared" si="5"/>
        <v>0</v>
      </c>
      <c r="L22" s="65"/>
      <c r="M22" s="65"/>
      <c r="N22" s="70">
        <f t="shared" si="6"/>
        <v>0</v>
      </c>
      <c r="O22" s="66"/>
      <c r="P22" s="66"/>
      <c r="Q22" s="61">
        <f t="shared" si="9"/>
        <v>0</v>
      </c>
      <c r="R22" s="92"/>
    </row>
    <row r="23" spans="1:19" s="10" customFormat="1" ht="21.6" thickBot="1" x14ac:dyDescent="0.35">
      <c r="A23" s="37"/>
      <c r="B23" s="32" t="s">
        <v>33</v>
      </c>
      <c r="C23" s="38"/>
      <c r="D23" s="38"/>
      <c r="E23" s="38"/>
      <c r="F23" s="38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40"/>
    </row>
    <row r="24" spans="1:19" s="31" customFormat="1" ht="18" thickBot="1" x14ac:dyDescent="0.35">
      <c r="A24" s="17"/>
      <c r="B24" s="18"/>
      <c r="C24" s="19" t="s">
        <v>34</v>
      </c>
      <c r="D24" s="20"/>
      <c r="E24" s="21">
        <f>SUM(E25:E28)</f>
        <v>0</v>
      </c>
      <c r="F24" s="21"/>
      <c r="G24" s="22">
        <f>SUM(G25:G28)</f>
        <v>0</v>
      </c>
      <c r="H24" s="93"/>
      <c r="I24" s="24">
        <f>SUM(I25:I28)</f>
        <v>0</v>
      </c>
      <c r="J24" s="25">
        <f>SUM(J25:J28)</f>
        <v>0</v>
      </c>
      <c r="K24" s="26"/>
      <c r="L24" s="27">
        <f>SUM(L25:L28)</f>
        <v>0</v>
      </c>
      <c r="M24" s="28">
        <f>SUM(M25:M28)</f>
        <v>0</v>
      </c>
      <c r="N24" s="26">
        <f>IFERROR(M24/L24,)</f>
        <v>0</v>
      </c>
      <c r="O24" s="29">
        <f>SUM(O25:O28)</f>
        <v>0</v>
      </c>
      <c r="P24" s="29">
        <f>SUM(P25:P28)</f>
        <v>0</v>
      </c>
      <c r="Q24" s="23">
        <f>SUM(Q25:Q28)</f>
        <v>0</v>
      </c>
      <c r="R24" s="30"/>
    </row>
    <row r="25" spans="1:19" s="55" customFormat="1" x14ac:dyDescent="0.3">
      <c r="A25" s="41"/>
      <c r="B25" s="89">
        <v>1</v>
      </c>
      <c r="C25" s="94" t="s">
        <v>35</v>
      </c>
      <c r="D25" s="58"/>
      <c r="E25" s="69"/>
      <c r="F25" s="69"/>
      <c r="G25" s="60"/>
      <c r="H25" s="95"/>
      <c r="I25" s="83"/>
      <c r="J25" s="84"/>
      <c r="K25" s="70">
        <f>IFERROR(J25/I25,)</f>
        <v>0</v>
      </c>
      <c r="L25" s="85"/>
      <c r="M25" s="84"/>
      <c r="N25" s="70">
        <f>IFERROR(M25/L25,)</f>
        <v>0</v>
      </c>
      <c r="O25" s="96"/>
      <c r="P25" s="97"/>
      <c r="Q25" s="61"/>
      <c r="R25" s="91"/>
    </row>
    <row r="26" spans="1:19" s="55" customFormat="1" x14ac:dyDescent="0.3">
      <c r="A26" s="41"/>
      <c r="B26" s="89">
        <v>2</v>
      </c>
      <c r="C26" s="94"/>
      <c r="D26" s="58"/>
      <c r="E26" s="69"/>
      <c r="F26" s="69"/>
      <c r="G26" s="60"/>
      <c r="H26" s="95"/>
      <c r="I26" s="83"/>
      <c r="J26" s="84"/>
      <c r="K26" s="70"/>
      <c r="L26" s="85"/>
      <c r="M26" s="84"/>
      <c r="N26" s="70"/>
      <c r="O26" s="96"/>
      <c r="P26" s="97"/>
      <c r="Q26" s="61"/>
      <c r="R26" s="88"/>
    </row>
    <row r="27" spans="1:19" s="55" customFormat="1" x14ac:dyDescent="0.3">
      <c r="A27" s="41"/>
      <c r="B27" s="89">
        <v>3</v>
      </c>
      <c r="C27" s="94"/>
      <c r="D27" s="58"/>
      <c r="E27" s="69"/>
      <c r="F27" s="69"/>
      <c r="G27" s="60"/>
      <c r="H27" s="95"/>
      <c r="I27" s="83"/>
      <c r="J27" s="84"/>
      <c r="K27" s="70"/>
      <c r="L27" s="85"/>
      <c r="M27" s="84"/>
      <c r="N27" s="70"/>
      <c r="O27" s="96"/>
      <c r="P27" s="97"/>
      <c r="Q27" s="61"/>
      <c r="R27" s="88"/>
    </row>
    <row r="28" spans="1:19" s="55" customFormat="1" ht="15" customHeight="1" x14ac:dyDescent="0.3">
      <c r="A28" s="41"/>
      <c r="B28" s="89">
        <v>4</v>
      </c>
      <c r="C28" s="94"/>
      <c r="D28" s="98"/>
      <c r="E28" s="99"/>
      <c r="F28" s="99"/>
      <c r="G28" s="100">
        <v>0</v>
      </c>
      <c r="H28" s="101"/>
      <c r="I28" s="83"/>
      <c r="J28" s="102">
        <v>0</v>
      </c>
      <c r="K28" s="70"/>
      <c r="L28" s="85"/>
      <c r="M28" s="102">
        <v>0</v>
      </c>
      <c r="N28" s="70"/>
      <c r="O28" s="103">
        <v>0</v>
      </c>
      <c r="P28" s="104">
        <v>0</v>
      </c>
      <c r="Q28" s="61">
        <f>P28-O28</f>
        <v>0</v>
      </c>
      <c r="R28" s="88"/>
    </row>
    <row r="29" spans="1:19" s="10" customFormat="1" ht="21.6" thickBot="1" x14ac:dyDescent="0.35">
      <c r="A29" s="37"/>
      <c r="B29" s="32" t="s">
        <v>36</v>
      </c>
      <c r="C29" s="38"/>
      <c r="D29" s="38"/>
      <c r="E29" s="38"/>
      <c r="F29" s="38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40"/>
    </row>
    <row r="30" spans="1:19" s="31" customFormat="1" ht="18" thickBot="1" x14ac:dyDescent="0.35">
      <c r="A30" s="17"/>
      <c r="B30" s="18"/>
      <c r="C30" s="19" t="s">
        <v>37</v>
      </c>
      <c r="D30" s="20"/>
      <c r="E30" s="21">
        <f t="shared" ref="E30:J30" si="10">SUM(E31:E41)</f>
        <v>0</v>
      </c>
      <c r="F30" s="22">
        <f t="shared" si="10"/>
        <v>0</v>
      </c>
      <c r="G30" s="22">
        <f t="shared" si="10"/>
        <v>0</v>
      </c>
      <c r="H30" s="23">
        <f t="shared" si="10"/>
        <v>0</v>
      </c>
      <c r="I30" s="24">
        <f t="shared" si="10"/>
        <v>0</v>
      </c>
      <c r="J30" s="25">
        <f t="shared" si="10"/>
        <v>0</v>
      </c>
      <c r="K30" s="50">
        <f>IFERROR(J30/I30,)</f>
        <v>0</v>
      </c>
      <c r="L30" s="27">
        <f>SUM(L31:L41)</f>
        <v>0</v>
      </c>
      <c r="M30" s="28">
        <f>SUM(M31:M41)</f>
        <v>0</v>
      </c>
      <c r="N30" s="26">
        <f>IFERROR(M30/L30,)</f>
        <v>0</v>
      </c>
      <c r="O30" s="29">
        <f>SUM(O31:O41)</f>
        <v>0</v>
      </c>
      <c r="P30" s="29">
        <f>SUM(P31:P41)</f>
        <v>0</v>
      </c>
      <c r="Q30" s="23">
        <f>SUM(Q31:Q41)</f>
        <v>0</v>
      </c>
      <c r="R30" s="30"/>
    </row>
    <row r="31" spans="1:19" s="55" customFormat="1" ht="15" customHeight="1" x14ac:dyDescent="0.3">
      <c r="A31" s="41"/>
      <c r="B31" s="105">
        <v>1</v>
      </c>
      <c r="C31" s="106" t="s">
        <v>38</v>
      </c>
      <c r="D31" s="98"/>
      <c r="E31" s="99"/>
      <c r="F31" s="107"/>
      <c r="G31" s="108"/>
      <c r="H31" s="61">
        <f t="shared" ref="H31:H39" si="11">G31-F31</f>
        <v>0</v>
      </c>
      <c r="I31" s="83"/>
      <c r="J31" s="102"/>
      <c r="K31" s="70">
        <v>0.86573146292585168</v>
      </c>
      <c r="L31" s="99"/>
      <c r="M31" s="84"/>
      <c r="N31" s="70">
        <v>0.76683937823834192</v>
      </c>
      <c r="O31" s="103"/>
      <c r="P31" s="104"/>
      <c r="Q31" s="61">
        <f>P31-O31</f>
        <v>0</v>
      </c>
      <c r="R31" s="88"/>
    </row>
    <row r="32" spans="1:19" s="55" customFormat="1" ht="15" customHeight="1" x14ac:dyDescent="0.3">
      <c r="A32" s="41"/>
      <c r="B32" s="67">
        <v>2</v>
      </c>
      <c r="C32" s="106" t="s">
        <v>39</v>
      </c>
      <c r="D32" s="98"/>
      <c r="E32" s="99"/>
      <c r="F32" s="99"/>
      <c r="G32" s="100"/>
      <c r="H32" s="61">
        <f t="shared" si="11"/>
        <v>0</v>
      </c>
      <c r="I32" s="83"/>
      <c r="J32" s="102"/>
      <c r="K32" s="70">
        <v>1.1351881188118811</v>
      </c>
      <c r="L32" s="99"/>
      <c r="M32" s="84"/>
      <c r="N32" s="70">
        <v>1.349112426035503</v>
      </c>
      <c r="O32" s="103"/>
      <c r="P32" s="104"/>
      <c r="Q32" s="61">
        <f t="shared" ref="Q32:Q39" si="12">P32-O32</f>
        <v>0</v>
      </c>
      <c r="R32" s="88"/>
    </row>
    <row r="33" spans="1:18" s="55" customFormat="1" ht="15" customHeight="1" x14ac:dyDescent="0.3">
      <c r="A33" s="41"/>
      <c r="B33" s="67">
        <v>3</v>
      </c>
      <c r="C33" s="106" t="s">
        <v>40</v>
      </c>
      <c r="D33" s="98"/>
      <c r="E33" s="99"/>
      <c r="F33" s="107"/>
      <c r="G33" s="108"/>
      <c r="H33" s="61">
        <f t="shared" si="11"/>
        <v>0</v>
      </c>
      <c r="I33" s="83"/>
      <c r="J33" s="102"/>
      <c r="K33" s="70">
        <v>0.78609625668449201</v>
      </c>
      <c r="L33" s="99"/>
      <c r="M33" s="109"/>
      <c r="N33" s="70">
        <v>0.86868686868686873</v>
      </c>
      <c r="O33" s="103"/>
      <c r="P33" s="104"/>
      <c r="Q33" s="61">
        <f t="shared" si="12"/>
        <v>0</v>
      </c>
      <c r="R33" s="88"/>
    </row>
    <row r="34" spans="1:18" s="55" customFormat="1" ht="15" customHeight="1" x14ac:dyDescent="0.3">
      <c r="A34" s="41"/>
      <c r="B34" s="67">
        <v>4</v>
      </c>
      <c r="C34" s="106" t="s">
        <v>41</v>
      </c>
      <c r="D34" s="98"/>
      <c r="E34" s="99"/>
      <c r="F34" s="107"/>
      <c r="G34" s="108"/>
      <c r="H34" s="61">
        <f t="shared" si="11"/>
        <v>0</v>
      </c>
      <c r="I34" s="83"/>
      <c r="J34" s="102"/>
      <c r="K34" s="70">
        <v>0.21238938053097345</v>
      </c>
      <c r="L34" s="99"/>
      <c r="M34" s="84"/>
      <c r="N34" s="70">
        <v>0.35470085470085472</v>
      </c>
      <c r="O34" s="103"/>
      <c r="P34" s="104"/>
      <c r="Q34" s="61">
        <f t="shared" si="12"/>
        <v>0</v>
      </c>
      <c r="R34" s="88"/>
    </row>
    <row r="35" spans="1:18" s="55" customFormat="1" ht="15" customHeight="1" x14ac:dyDescent="0.3">
      <c r="A35" s="41"/>
      <c r="B35" s="67">
        <v>5</v>
      </c>
      <c r="C35" s="106" t="s">
        <v>42</v>
      </c>
      <c r="D35" s="98"/>
      <c r="E35" s="99"/>
      <c r="F35" s="107"/>
      <c r="G35" s="108"/>
      <c r="H35" s="61">
        <f t="shared" si="11"/>
        <v>0</v>
      </c>
      <c r="I35" s="83"/>
      <c r="J35" s="102"/>
      <c r="K35" s="70">
        <v>0</v>
      </c>
      <c r="L35" s="99"/>
      <c r="M35" s="84"/>
      <c r="N35" s="70">
        <v>1.4666666666666666</v>
      </c>
      <c r="O35" s="103"/>
      <c r="P35" s="104"/>
      <c r="Q35" s="61">
        <f t="shared" si="12"/>
        <v>0</v>
      </c>
      <c r="R35" s="88"/>
    </row>
    <row r="36" spans="1:18" s="55" customFormat="1" ht="15" customHeight="1" x14ac:dyDescent="0.3">
      <c r="A36" s="41"/>
      <c r="B36" s="67">
        <v>6</v>
      </c>
      <c r="C36" s="106" t="s">
        <v>43</v>
      </c>
      <c r="D36" s="98"/>
      <c r="E36" s="99"/>
      <c r="F36" s="107"/>
      <c r="G36" s="108"/>
      <c r="H36" s="61">
        <f t="shared" si="11"/>
        <v>0</v>
      </c>
      <c r="I36" s="83"/>
      <c r="J36" s="102"/>
      <c r="K36" s="70">
        <v>0</v>
      </c>
      <c r="L36" s="99"/>
      <c r="M36" s="84"/>
      <c r="N36" s="70">
        <v>0</v>
      </c>
      <c r="O36" s="103"/>
      <c r="P36" s="104"/>
      <c r="Q36" s="61">
        <f t="shared" si="12"/>
        <v>0</v>
      </c>
      <c r="R36" s="88"/>
    </row>
    <row r="37" spans="1:18" s="55" customFormat="1" ht="15" customHeight="1" x14ac:dyDescent="0.3">
      <c r="A37" s="41"/>
      <c r="B37" s="67">
        <v>7</v>
      </c>
      <c r="C37" s="106" t="s">
        <v>44</v>
      </c>
      <c r="D37" s="98"/>
      <c r="E37" s="99"/>
      <c r="F37" s="107"/>
      <c r="G37" s="108"/>
      <c r="H37" s="61">
        <f t="shared" si="11"/>
        <v>0</v>
      </c>
      <c r="I37" s="83"/>
      <c r="J37" s="102"/>
      <c r="K37" s="70">
        <v>0.73958333333333337</v>
      </c>
      <c r="L37" s="99"/>
      <c r="M37" s="84"/>
      <c r="N37" s="70">
        <v>0.85858585858585856</v>
      </c>
      <c r="O37" s="103"/>
      <c r="P37" s="104"/>
      <c r="Q37" s="61">
        <f t="shared" si="12"/>
        <v>0</v>
      </c>
      <c r="R37" s="88"/>
    </row>
    <row r="38" spans="1:18" s="55" customFormat="1" ht="15" customHeight="1" x14ac:dyDescent="0.3">
      <c r="A38" s="41"/>
      <c r="B38" s="67">
        <v>8</v>
      </c>
      <c r="C38" s="106" t="s">
        <v>45</v>
      </c>
      <c r="D38" s="98"/>
      <c r="E38" s="99"/>
      <c r="F38" s="107"/>
      <c r="G38" s="110"/>
      <c r="H38" s="61">
        <f t="shared" si="11"/>
        <v>0</v>
      </c>
      <c r="I38" s="83"/>
      <c r="J38" s="102"/>
      <c r="K38" s="70">
        <v>0.40425531914893614</v>
      </c>
      <c r="L38" s="99"/>
      <c r="M38" s="84"/>
      <c r="N38" s="70">
        <v>0.54487513004998034</v>
      </c>
      <c r="O38" s="103"/>
      <c r="P38" s="104"/>
      <c r="Q38" s="61">
        <f t="shared" si="12"/>
        <v>0</v>
      </c>
      <c r="R38" s="88"/>
    </row>
    <row r="39" spans="1:18" s="55" customFormat="1" ht="15" customHeight="1" x14ac:dyDescent="0.3">
      <c r="A39" s="41"/>
      <c r="B39" s="67">
        <v>9</v>
      </c>
      <c r="C39" s="106" t="s">
        <v>46</v>
      </c>
      <c r="D39" s="98"/>
      <c r="E39" s="99"/>
      <c r="F39" s="107"/>
      <c r="G39" s="108"/>
      <c r="H39" s="61">
        <f t="shared" si="11"/>
        <v>0</v>
      </c>
      <c r="I39" s="83"/>
      <c r="J39" s="102"/>
      <c r="K39" s="70">
        <v>0</v>
      </c>
      <c r="L39" s="85"/>
      <c r="M39" s="84"/>
      <c r="N39" s="70">
        <v>0</v>
      </c>
      <c r="O39" s="103"/>
      <c r="P39" s="104"/>
      <c r="Q39" s="61">
        <f t="shared" si="12"/>
        <v>0</v>
      </c>
      <c r="R39" s="88"/>
    </row>
    <row r="40" spans="1:18" s="55" customFormat="1" ht="15" customHeight="1" x14ac:dyDescent="0.3">
      <c r="A40" s="41"/>
      <c r="B40" s="67"/>
      <c r="C40" s="106"/>
      <c r="D40" s="98"/>
      <c r="E40" s="99"/>
      <c r="F40" s="107"/>
      <c r="G40" s="108"/>
      <c r="H40" s="61"/>
      <c r="I40" s="83"/>
      <c r="J40" s="102"/>
      <c r="K40" s="70"/>
      <c r="L40" s="85"/>
      <c r="M40" s="102"/>
      <c r="N40" s="70"/>
      <c r="O40" s="103"/>
      <c r="P40" s="104"/>
      <c r="Q40" s="61"/>
      <c r="R40" s="88"/>
    </row>
    <row r="41" spans="1:18" s="55" customFormat="1" x14ac:dyDescent="0.3">
      <c r="A41" s="41"/>
      <c r="B41" s="111"/>
      <c r="C41" s="106"/>
      <c r="D41" s="98"/>
      <c r="E41" s="99"/>
      <c r="F41" s="107"/>
      <c r="G41" s="112"/>
      <c r="H41" s="61"/>
      <c r="I41" s="83"/>
      <c r="J41" s="84"/>
      <c r="K41" s="70"/>
      <c r="L41" s="113"/>
      <c r="M41" s="84"/>
      <c r="N41" s="70"/>
      <c r="O41" s="114"/>
      <c r="P41" s="87"/>
      <c r="Q41" s="61"/>
      <c r="R41" s="115"/>
    </row>
    <row r="42" spans="1:18" s="124" customFormat="1" ht="18.75" customHeight="1" thickBot="1" x14ac:dyDescent="0.35">
      <c r="A42" s="41"/>
      <c r="B42" s="116"/>
      <c r="C42" s="117"/>
      <c r="D42" s="117"/>
      <c r="E42" s="118"/>
      <c r="F42" s="118"/>
      <c r="G42" s="119"/>
      <c r="H42" s="120"/>
      <c r="I42" s="120"/>
      <c r="J42" s="121"/>
      <c r="K42" s="121"/>
      <c r="L42" s="121"/>
      <c r="M42" s="121"/>
      <c r="N42" s="121"/>
      <c r="O42" s="121"/>
      <c r="P42" s="119"/>
      <c r="Q42" s="122"/>
      <c r="R42" s="123"/>
    </row>
    <row r="45" spans="1:18" ht="15" customHeight="1" x14ac:dyDescent="0.3">
      <c r="G45" s="55"/>
      <c r="H45" s="55"/>
      <c r="I45" s="55"/>
      <c r="J45" s="55"/>
      <c r="K45" s="55"/>
      <c r="L45" s="55"/>
      <c r="M45" s="55"/>
      <c r="N45" s="55"/>
      <c r="O45" s="55"/>
      <c r="P45" s="129"/>
      <c r="Q45" s="55"/>
    </row>
    <row r="46" spans="1:18" ht="15" customHeight="1" x14ac:dyDescent="0.3">
      <c r="G46" s="55"/>
      <c r="H46" s="55"/>
      <c r="I46" s="55"/>
      <c r="J46" s="55"/>
      <c r="K46" s="55"/>
      <c r="L46" s="55"/>
      <c r="M46" s="55"/>
      <c r="N46" s="55"/>
      <c r="O46" s="55"/>
      <c r="P46" s="129"/>
      <c r="Q46" s="55"/>
    </row>
    <row r="47" spans="1:18" ht="15" customHeight="1" x14ac:dyDescent="0.3">
      <c r="G47" s="55"/>
      <c r="H47" s="55"/>
      <c r="I47" s="55"/>
      <c r="J47" s="55"/>
      <c r="K47" s="55"/>
      <c r="L47" s="55"/>
      <c r="M47" s="55"/>
      <c r="N47" s="55"/>
      <c r="O47" s="55"/>
      <c r="P47" s="129"/>
      <c r="Q47" s="55"/>
    </row>
    <row r="48" spans="1:18" ht="15" customHeight="1" x14ac:dyDescent="0.3">
      <c r="A48" s="131"/>
      <c r="B48" s="130"/>
      <c r="C48" s="130"/>
      <c r="D48" s="130"/>
      <c r="E48" s="132"/>
      <c r="F48" s="132"/>
      <c r="G48" s="55"/>
      <c r="H48" s="55"/>
      <c r="I48" s="55"/>
      <c r="J48" s="55"/>
      <c r="K48" s="55"/>
      <c r="L48" s="55"/>
      <c r="M48" s="55"/>
      <c r="N48" s="55"/>
      <c r="O48" s="55"/>
      <c r="P48" s="129"/>
      <c r="Q48" s="55"/>
    </row>
    <row r="49" spans="1:17" ht="15" customHeight="1" x14ac:dyDescent="0.3">
      <c r="A49" s="131"/>
      <c r="B49" s="130"/>
      <c r="C49" s="130"/>
      <c r="D49" s="130"/>
      <c r="E49" s="132"/>
      <c r="F49" s="132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</row>
    <row r="50" spans="1:17" ht="15" customHeight="1" x14ac:dyDescent="0.3">
      <c r="A50" s="131"/>
      <c r="B50" s="130"/>
      <c r="C50" s="130"/>
      <c r="D50" s="130"/>
      <c r="E50" s="132"/>
      <c r="F50" s="132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</row>
    <row r="51" spans="1:17" ht="15" customHeight="1" x14ac:dyDescent="0.3">
      <c r="A51" s="131"/>
      <c r="B51" s="130"/>
      <c r="C51" s="130"/>
      <c r="D51" s="130"/>
      <c r="E51" s="132"/>
      <c r="F51" s="132"/>
      <c r="G51" s="55"/>
      <c r="H51" s="55"/>
      <c r="I51" s="55"/>
      <c r="J51" s="55"/>
      <c r="K51" s="55"/>
      <c r="L51" s="55"/>
      <c r="M51" s="55"/>
      <c r="N51" s="55"/>
      <c r="O51" s="55"/>
      <c r="P51" s="129"/>
      <c r="Q51" s="55"/>
    </row>
    <row r="52" spans="1:17" ht="15.75" customHeight="1" x14ac:dyDescent="0.3">
      <c r="A52" s="131"/>
      <c r="B52" s="130"/>
      <c r="C52" s="130"/>
      <c r="D52" s="130"/>
      <c r="E52" s="132"/>
      <c r="F52" s="132"/>
      <c r="G52" s="55"/>
      <c r="H52" s="55"/>
      <c r="I52" s="55"/>
      <c r="J52" s="124"/>
      <c r="K52" s="55"/>
      <c r="L52" s="55"/>
      <c r="M52" s="55"/>
      <c r="N52" s="55"/>
      <c r="O52" s="55"/>
      <c r="P52" s="129"/>
      <c r="Q52" s="55"/>
    </row>
    <row r="53" spans="1:17" ht="18" customHeight="1" x14ac:dyDescent="0.3">
      <c r="A53" s="131"/>
      <c r="B53" s="130"/>
      <c r="C53" s="130"/>
      <c r="D53" s="130"/>
      <c r="E53" s="132"/>
      <c r="F53" s="132"/>
      <c r="G53" s="10"/>
      <c r="H53" s="10"/>
      <c r="I53" s="10"/>
      <c r="J53" s="10"/>
      <c r="K53" s="55"/>
      <c r="L53" s="55"/>
      <c r="M53" s="55"/>
      <c r="N53" s="55"/>
      <c r="O53" s="55"/>
      <c r="P53" s="10"/>
      <c r="Q53" s="10"/>
    </row>
    <row r="54" spans="1:17" ht="15" customHeight="1" x14ac:dyDescent="0.3">
      <c r="A54" s="131"/>
      <c r="B54" s="130"/>
      <c r="C54" s="130"/>
      <c r="D54" s="130"/>
      <c r="E54" s="132"/>
      <c r="F54" s="132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</row>
    <row r="55" spans="1:17" ht="15" customHeight="1" x14ac:dyDescent="0.3">
      <c r="A55" s="131"/>
      <c r="B55" s="130"/>
      <c r="C55" s="130"/>
      <c r="D55" s="130"/>
      <c r="E55" s="132"/>
      <c r="F55" s="132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</row>
    <row r="56" spans="1:17" ht="15" customHeight="1" x14ac:dyDescent="0.3">
      <c r="A56" s="131"/>
      <c r="B56" s="130"/>
      <c r="C56" s="130"/>
      <c r="D56" s="130"/>
      <c r="E56" s="132"/>
      <c r="F56" s="132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</row>
    <row r="57" spans="1:17" ht="15" customHeight="1" x14ac:dyDescent="0.3">
      <c r="A57" s="131"/>
      <c r="B57" s="130"/>
      <c r="C57" s="130"/>
      <c r="D57" s="130"/>
      <c r="E57" s="132"/>
      <c r="F57" s="132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</row>
    <row r="58" spans="1:17" ht="15" customHeight="1" x14ac:dyDescent="0.3">
      <c r="A58" s="131"/>
      <c r="B58" s="130"/>
      <c r="C58" s="130"/>
      <c r="D58" s="130"/>
      <c r="E58" s="132"/>
      <c r="F58" s="132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</row>
    <row r="59" spans="1:17" ht="15" customHeight="1" x14ac:dyDescent="0.3">
      <c r="A59" s="131"/>
      <c r="B59" s="130"/>
      <c r="C59" s="130"/>
      <c r="D59" s="130"/>
      <c r="E59" s="132"/>
      <c r="F59" s="132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</row>
    <row r="60" spans="1:17" ht="15" customHeight="1" x14ac:dyDescent="0.3">
      <c r="A60" s="131"/>
      <c r="B60" s="130"/>
      <c r="C60" s="130"/>
      <c r="D60" s="130"/>
      <c r="E60" s="132"/>
      <c r="F60" s="132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</row>
    <row r="61" spans="1:17" ht="15.75" customHeight="1" x14ac:dyDescent="0.3">
      <c r="A61" s="131"/>
      <c r="B61" s="130"/>
      <c r="C61" s="130"/>
      <c r="D61" s="130"/>
      <c r="E61" s="132"/>
      <c r="F61" s="132"/>
      <c r="G61" s="55"/>
      <c r="H61" s="55"/>
      <c r="I61" s="55"/>
      <c r="J61" s="55"/>
      <c r="K61" s="55"/>
      <c r="L61" s="55"/>
      <c r="M61" s="124"/>
      <c r="N61" s="124"/>
      <c r="O61" s="55"/>
      <c r="P61" s="55"/>
      <c r="Q61" s="55"/>
    </row>
    <row r="62" spans="1:17" ht="18" customHeight="1" x14ac:dyDescent="0.3">
      <c r="A62" s="131"/>
      <c r="B62" s="130"/>
      <c r="C62" s="130"/>
      <c r="D62" s="130"/>
      <c r="E62" s="132"/>
      <c r="F62" s="132"/>
      <c r="G62" s="55"/>
      <c r="H62" s="55"/>
      <c r="I62" s="55"/>
      <c r="J62" s="55"/>
      <c r="K62" s="55"/>
      <c r="L62" s="124"/>
      <c r="M62" s="10"/>
      <c r="N62" s="10"/>
      <c r="O62" s="55"/>
      <c r="P62" s="55"/>
      <c r="Q62" s="55"/>
    </row>
    <row r="63" spans="1:17" ht="18" customHeight="1" x14ac:dyDescent="0.3">
      <c r="A63" s="131"/>
      <c r="B63" s="130"/>
      <c r="C63" s="130"/>
      <c r="D63" s="130"/>
      <c r="E63" s="132"/>
      <c r="F63" s="132"/>
      <c r="G63" s="55"/>
      <c r="H63" s="55"/>
      <c r="I63" s="55"/>
      <c r="J63" s="55"/>
      <c r="K63" s="55"/>
      <c r="L63" s="10"/>
      <c r="M63" s="55"/>
      <c r="N63" s="55"/>
      <c r="O63" s="55"/>
      <c r="P63" s="55"/>
      <c r="Q63" s="55"/>
    </row>
    <row r="64" spans="1:17" ht="15" customHeight="1" x14ac:dyDescent="0.3">
      <c r="A64" s="131"/>
      <c r="B64" s="130"/>
      <c r="C64" s="130"/>
      <c r="D64" s="130"/>
      <c r="E64" s="132"/>
      <c r="F64" s="132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</row>
    <row r="65" spans="1:17" ht="15" customHeight="1" x14ac:dyDescent="0.3">
      <c r="A65" s="131"/>
      <c r="B65" s="130"/>
      <c r="C65" s="130"/>
      <c r="D65" s="130"/>
      <c r="E65" s="132"/>
      <c r="F65" s="132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</row>
    <row r="66" spans="1:17" ht="15.75" customHeight="1" x14ac:dyDescent="0.3">
      <c r="A66" s="131"/>
      <c r="B66" s="130"/>
      <c r="C66" s="130"/>
      <c r="D66" s="130"/>
      <c r="E66" s="132"/>
      <c r="F66" s="132"/>
      <c r="G66" s="124"/>
      <c r="H66" s="124"/>
      <c r="I66" s="124"/>
      <c r="J66" s="124"/>
      <c r="K66" s="55"/>
      <c r="L66" s="55"/>
      <c r="M66" s="55"/>
      <c r="N66" s="55"/>
      <c r="O66" s="55"/>
      <c r="P66" s="124"/>
      <c r="Q66" s="124"/>
    </row>
    <row r="67" spans="1:17" ht="18" customHeight="1" x14ac:dyDescent="0.3">
      <c r="A67" s="131"/>
      <c r="B67" s="130"/>
      <c r="C67" s="130"/>
      <c r="D67" s="130"/>
      <c r="E67" s="132"/>
      <c r="F67" s="132"/>
      <c r="G67" s="10"/>
      <c r="H67" s="10"/>
      <c r="I67" s="10"/>
      <c r="J67" s="10"/>
      <c r="K67" s="55"/>
      <c r="L67" s="55"/>
      <c r="M67" s="55"/>
      <c r="N67" s="55"/>
      <c r="O67" s="55"/>
      <c r="P67" s="10"/>
      <c r="Q67" s="10"/>
    </row>
    <row r="68" spans="1:17" ht="15" customHeight="1" x14ac:dyDescent="0.3">
      <c r="A68" s="131"/>
      <c r="B68" s="130"/>
      <c r="C68" s="130"/>
      <c r="D68" s="130"/>
      <c r="E68" s="132"/>
      <c r="F68" s="132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</row>
    <row r="69" spans="1:17" ht="15" customHeight="1" x14ac:dyDescent="0.3">
      <c r="A69" s="131"/>
      <c r="B69" s="130"/>
      <c r="C69" s="130"/>
      <c r="D69" s="130"/>
      <c r="E69" s="132"/>
      <c r="F69" s="132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</row>
    <row r="70" spans="1:17" ht="15" customHeight="1" x14ac:dyDescent="0.3">
      <c r="A70" s="131"/>
      <c r="B70" s="130"/>
      <c r="C70" s="130"/>
      <c r="D70" s="130"/>
      <c r="E70" s="132"/>
      <c r="F70" s="132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</row>
    <row r="71" spans="1:17" x14ac:dyDescent="0.3">
      <c r="A71" s="131"/>
      <c r="B71" s="130"/>
      <c r="C71" s="130"/>
      <c r="D71" s="130"/>
      <c r="E71" s="132"/>
      <c r="F71" s="132"/>
      <c r="L71" s="55"/>
      <c r="M71" s="55"/>
      <c r="N71" s="55"/>
    </row>
    <row r="72" spans="1:17" x14ac:dyDescent="0.3">
      <c r="A72" s="131"/>
      <c r="B72" s="130"/>
      <c r="C72" s="130"/>
      <c r="D72" s="130"/>
      <c r="E72" s="132"/>
      <c r="F72" s="132"/>
      <c r="L72" s="55"/>
      <c r="M72" s="55"/>
      <c r="N72" s="55"/>
    </row>
    <row r="73" spans="1:17" x14ac:dyDescent="0.3">
      <c r="A73" s="131"/>
      <c r="B73" s="130"/>
      <c r="C73" s="130"/>
      <c r="D73" s="130"/>
      <c r="E73" s="132"/>
      <c r="F73" s="132"/>
      <c r="L73" s="55"/>
      <c r="M73" s="55"/>
      <c r="N73" s="55"/>
    </row>
    <row r="74" spans="1:17" x14ac:dyDescent="0.3">
      <c r="A74" s="131"/>
      <c r="B74" s="130"/>
      <c r="C74" s="130"/>
      <c r="D74" s="130"/>
      <c r="E74" s="132"/>
      <c r="F74" s="132"/>
      <c r="L74" s="55"/>
      <c r="M74" s="55"/>
      <c r="N74" s="55"/>
    </row>
    <row r="75" spans="1:17" ht="15.6" x14ac:dyDescent="0.3">
      <c r="A75" s="131"/>
      <c r="B75" s="130"/>
      <c r="C75" s="130"/>
      <c r="D75" s="130"/>
      <c r="E75" s="132"/>
      <c r="F75" s="132"/>
      <c r="L75" s="55"/>
      <c r="M75" s="55"/>
      <c r="N75" s="124"/>
    </row>
    <row r="76" spans="1:17" ht="15.6" x14ac:dyDescent="0.3">
      <c r="A76" s="131"/>
      <c r="B76" s="130"/>
      <c r="C76" s="130"/>
      <c r="D76" s="130"/>
      <c r="E76" s="132"/>
      <c r="F76" s="132"/>
      <c r="L76" s="124"/>
      <c r="M76" s="55"/>
      <c r="N76" s="55"/>
    </row>
    <row r="77" spans="1:17" ht="17.399999999999999" x14ac:dyDescent="0.3">
      <c r="A77" s="131"/>
      <c r="B77" s="130"/>
      <c r="C77" s="130"/>
      <c r="D77" s="130"/>
      <c r="E77" s="132"/>
      <c r="F77" s="132"/>
      <c r="L77" s="10"/>
      <c r="M77" s="55"/>
      <c r="N77" s="124"/>
    </row>
    <row r="78" spans="1:17" x14ac:dyDescent="0.3">
      <c r="A78" s="131"/>
      <c r="B78" s="130"/>
      <c r="C78" s="130"/>
      <c r="D78" s="130"/>
      <c r="E78" s="132"/>
      <c r="F78" s="132"/>
      <c r="L78" s="55"/>
      <c r="M78" s="55"/>
      <c r="N78" s="55"/>
    </row>
    <row r="79" spans="1:17" x14ac:dyDescent="0.3">
      <c r="A79" s="131"/>
      <c r="B79" s="130"/>
      <c r="C79" s="130"/>
      <c r="D79" s="130"/>
      <c r="E79" s="132"/>
      <c r="F79" s="132"/>
      <c r="L79" s="55"/>
      <c r="M79" s="55"/>
      <c r="N79" s="55"/>
    </row>
    <row r="80" spans="1:17" x14ac:dyDescent="0.3">
      <c r="A80" s="131"/>
      <c r="B80" s="130"/>
      <c r="C80" s="130"/>
      <c r="D80" s="130"/>
      <c r="E80" s="132"/>
      <c r="F80" s="132"/>
      <c r="L80" s="55"/>
      <c r="M80" s="55"/>
      <c r="N80" s="55"/>
    </row>
    <row r="81" spans="1:17" x14ac:dyDescent="0.3">
      <c r="A81" s="131"/>
      <c r="B81" s="130"/>
      <c r="C81" s="130"/>
      <c r="D81" s="130"/>
      <c r="E81" s="132"/>
      <c r="F81" s="132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</row>
    <row r="82" spans="1:17" x14ac:dyDescent="0.3">
      <c r="A82" s="131"/>
      <c r="B82" s="130"/>
      <c r="C82" s="130"/>
      <c r="D82" s="130"/>
      <c r="E82" s="132"/>
      <c r="F82" s="132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</row>
    <row r="83" spans="1:17" x14ac:dyDescent="0.3">
      <c r="A83" s="131"/>
      <c r="B83" s="130"/>
      <c r="C83" s="130"/>
      <c r="D83" s="130"/>
      <c r="E83" s="132"/>
      <c r="F83" s="132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</row>
    <row r="84" spans="1:17" x14ac:dyDescent="0.3">
      <c r="A84" s="131"/>
      <c r="B84" s="130"/>
      <c r="C84" s="130"/>
      <c r="D84" s="130"/>
      <c r="E84" s="132"/>
      <c r="F84" s="132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</row>
    <row r="85" spans="1:17" x14ac:dyDescent="0.3">
      <c r="A85" s="131"/>
      <c r="B85" s="130"/>
      <c r="C85" s="130"/>
      <c r="D85" s="130"/>
      <c r="E85" s="132"/>
      <c r="F85" s="132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</row>
    <row r="86" spans="1:17" x14ac:dyDescent="0.3">
      <c r="A86" s="131"/>
      <c r="B86" s="130"/>
      <c r="C86" s="130"/>
      <c r="D86" s="130"/>
      <c r="E86" s="132"/>
      <c r="F86" s="132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</row>
    <row r="87" spans="1:17" x14ac:dyDescent="0.3">
      <c r="A87" s="131"/>
      <c r="B87" s="130"/>
      <c r="C87" s="130"/>
      <c r="D87" s="130"/>
      <c r="E87" s="132"/>
      <c r="F87" s="132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</row>
    <row r="88" spans="1:17" x14ac:dyDescent="0.3">
      <c r="A88" s="131"/>
      <c r="B88" s="130"/>
      <c r="C88" s="130"/>
      <c r="D88" s="130"/>
      <c r="E88" s="132"/>
      <c r="F88" s="132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</row>
    <row r="89" spans="1:17" x14ac:dyDescent="0.3">
      <c r="A89" s="131"/>
      <c r="B89" s="130"/>
      <c r="C89" s="130"/>
      <c r="D89" s="130"/>
      <c r="E89" s="132"/>
      <c r="F89" s="132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</row>
    <row r="90" spans="1:17" x14ac:dyDescent="0.3">
      <c r="A90" s="131"/>
      <c r="B90" s="130"/>
      <c r="C90" s="130"/>
      <c r="D90" s="130"/>
      <c r="E90" s="132"/>
      <c r="F90" s="132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</row>
    <row r="91" spans="1:17" x14ac:dyDescent="0.3">
      <c r="A91" s="131"/>
      <c r="B91" s="130"/>
      <c r="C91" s="130"/>
      <c r="D91" s="130"/>
      <c r="E91" s="132"/>
      <c r="F91" s="132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</row>
    <row r="92" spans="1:17" x14ac:dyDescent="0.3">
      <c r="A92" s="131"/>
      <c r="B92" s="130"/>
      <c r="C92" s="130"/>
      <c r="D92" s="130"/>
      <c r="E92" s="132"/>
      <c r="F92" s="132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</row>
    <row r="93" spans="1:17" x14ac:dyDescent="0.3">
      <c r="A93" s="131"/>
      <c r="B93" s="130"/>
      <c r="C93" s="130"/>
      <c r="D93" s="130"/>
      <c r="E93" s="132"/>
      <c r="F93" s="132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</row>
  </sheetData>
  <mergeCells count="14">
    <mergeCell ref="R3:R5"/>
    <mergeCell ref="F4:F5"/>
    <mergeCell ref="G4:G5"/>
    <mergeCell ref="H4:H5"/>
    <mergeCell ref="I4:K4"/>
    <mergeCell ref="L4:N4"/>
    <mergeCell ref="O4:O5"/>
    <mergeCell ref="P4:P5"/>
    <mergeCell ref="Q4:Q5"/>
    <mergeCell ref="B3:C5"/>
    <mergeCell ref="D3:D5"/>
    <mergeCell ref="E3:E5"/>
    <mergeCell ref="F3:N3"/>
    <mergeCell ref="O3:Q3"/>
  </mergeCells>
  <conditionalFormatting sqref="K10:K11 N10:N11 K28 N28 N40:N41 K40:K41 K13:K17 N13:N17">
    <cfRule type="cellIs" dxfId="176" priority="69" operator="lessThan">
      <formula>0.95</formula>
    </cfRule>
    <cfRule type="cellIs" dxfId="175" priority="70" operator="between">
      <formula>0.95</formula>
      <formula>0.999999999999</formula>
    </cfRule>
    <cfRule type="cellIs" dxfId="174" priority="71" operator="greaterThanOrEqual">
      <formula>1</formula>
    </cfRule>
  </conditionalFormatting>
  <conditionalFormatting sqref="Q42">
    <cfRule type="iconSet" priority="68">
      <iconSet iconSet="3Arrows">
        <cfvo type="percent" val="0"/>
        <cfvo type="num" val="0"/>
        <cfvo type="num" val="0" gte="0"/>
      </iconSet>
    </cfRule>
  </conditionalFormatting>
  <conditionalFormatting sqref="Q25:Q27 Q14:Q17 Q21:Q22">
    <cfRule type="iconSet" priority="67">
      <iconSet iconSet="3Arrows">
        <cfvo type="percent" val="0"/>
        <cfvo type="num" val="0"/>
        <cfvo type="num" val="0" gte="0"/>
      </iconSet>
    </cfRule>
  </conditionalFormatting>
  <conditionalFormatting sqref="K18">
    <cfRule type="cellIs" dxfId="173" priority="64" operator="lessThan">
      <formula>0.95</formula>
    </cfRule>
    <cfRule type="cellIs" dxfId="172" priority="65" operator="between">
      <formula>0.95</formula>
      <formula>0.999999999999</formula>
    </cfRule>
    <cfRule type="cellIs" dxfId="171" priority="66" operator="greaterThanOrEqual">
      <formula>1</formula>
    </cfRule>
  </conditionalFormatting>
  <conditionalFormatting sqref="K12">
    <cfRule type="cellIs" dxfId="170" priority="61" operator="lessThan">
      <formula>0.95</formula>
    </cfRule>
    <cfRule type="cellIs" dxfId="169" priority="62" operator="between">
      <formula>0.95</formula>
      <formula>0.999999999999</formula>
    </cfRule>
    <cfRule type="cellIs" dxfId="168" priority="63" operator="greaterThanOrEqual">
      <formula>1</formula>
    </cfRule>
  </conditionalFormatting>
  <conditionalFormatting sqref="K26:K27 K21:K22">
    <cfRule type="cellIs" dxfId="167" priority="58" operator="lessThan">
      <formula>0.95</formula>
    </cfRule>
    <cfRule type="cellIs" dxfId="166" priority="59" operator="between">
      <formula>0.95</formula>
      <formula>0.999999999999</formula>
    </cfRule>
    <cfRule type="cellIs" dxfId="165" priority="60" operator="greaterThanOrEqual">
      <formula>1</formula>
    </cfRule>
  </conditionalFormatting>
  <conditionalFormatting sqref="N26:N27 N21:N22">
    <cfRule type="cellIs" dxfId="164" priority="49" operator="lessThan">
      <formula>0.95</formula>
    </cfRule>
    <cfRule type="cellIs" dxfId="163" priority="50" operator="between">
      <formula>0.95</formula>
      <formula>0.999999999999</formula>
    </cfRule>
    <cfRule type="cellIs" dxfId="162" priority="51" operator="greaterThanOrEqual">
      <formula>1</formula>
    </cfRule>
  </conditionalFormatting>
  <conditionalFormatting sqref="N18">
    <cfRule type="cellIs" dxfId="161" priority="55" operator="lessThan">
      <formula>0.95</formula>
    </cfRule>
    <cfRule type="cellIs" dxfId="160" priority="56" operator="between">
      <formula>0.95</formula>
      <formula>0.999999999999</formula>
    </cfRule>
    <cfRule type="cellIs" dxfId="159" priority="57" operator="greaterThanOrEqual">
      <formula>1</formula>
    </cfRule>
  </conditionalFormatting>
  <conditionalFormatting sqref="N12">
    <cfRule type="cellIs" dxfId="158" priority="52" operator="lessThan">
      <formula>0.95</formula>
    </cfRule>
    <cfRule type="cellIs" dxfId="157" priority="53" operator="between">
      <formula>0.95</formula>
      <formula>0.999999999999</formula>
    </cfRule>
    <cfRule type="cellIs" dxfId="156" priority="54" operator="greaterThanOrEqual">
      <formula>1</formula>
    </cfRule>
  </conditionalFormatting>
  <conditionalFormatting sqref="K9 N9">
    <cfRule type="cellIs" dxfId="155" priority="45" operator="lessThan">
      <formula>0.95</formula>
    </cfRule>
    <cfRule type="cellIs" dxfId="154" priority="46" operator="between">
      <formula>0.95</formula>
      <formula>0.999999999999</formula>
    </cfRule>
    <cfRule type="cellIs" dxfId="153" priority="47" operator="greaterThanOrEqual">
      <formula>1</formula>
    </cfRule>
  </conditionalFormatting>
  <conditionalFormatting sqref="Q9">
    <cfRule type="iconSet" priority="48">
      <iconSet iconSet="3Arrows">
        <cfvo type="percent" val="0"/>
        <cfvo type="num" val="0"/>
        <cfvo type="num" val="0" gte="0"/>
      </iconSet>
    </cfRule>
  </conditionalFormatting>
  <conditionalFormatting sqref="Q28 Q18 Q40:Q41 Q10:Q13">
    <cfRule type="iconSet" priority="72">
      <iconSet iconSet="3Arrows">
        <cfvo type="percent" val="0"/>
        <cfvo type="num" val="0"/>
        <cfvo type="num" val="0" gte="0"/>
      </iconSet>
    </cfRule>
  </conditionalFormatting>
  <conditionalFormatting sqref="K6:K7 N6:N7">
    <cfRule type="cellIs" dxfId="152" priority="41" operator="lessThan">
      <formula>0.95</formula>
    </cfRule>
    <cfRule type="cellIs" dxfId="151" priority="42" operator="between">
      <formula>0.95</formula>
      <formula>0.999999999999</formula>
    </cfRule>
    <cfRule type="cellIs" dxfId="150" priority="43" operator="greaterThanOrEqual">
      <formula>1</formula>
    </cfRule>
  </conditionalFormatting>
  <conditionalFormatting sqref="Q6:Q7">
    <cfRule type="iconSet" priority="44">
      <iconSet iconSet="3Arrows">
        <cfvo type="percent" val="0"/>
        <cfvo type="num" val="0"/>
        <cfvo type="num" val="0" gte="0"/>
      </iconSet>
    </cfRule>
  </conditionalFormatting>
  <conditionalFormatting sqref="N20">
    <cfRule type="cellIs" dxfId="149" priority="37" operator="lessThan">
      <formula>0.95</formula>
    </cfRule>
    <cfRule type="cellIs" dxfId="148" priority="38" operator="between">
      <formula>0.95</formula>
      <formula>0.999999999999</formula>
    </cfRule>
    <cfRule type="cellIs" dxfId="147" priority="39" operator="greaterThanOrEqual">
      <formula>1</formula>
    </cfRule>
  </conditionalFormatting>
  <conditionalFormatting sqref="Q20">
    <cfRule type="iconSet" priority="40">
      <iconSet iconSet="3Arrows">
        <cfvo type="percent" val="0"/>
        <cfvo type="num" val="0"/>
        <cfvo type="num" val="0" gte="0"/>
      </iconSet>
    </cfRule>
  </conditionalFormatting>
  <conditionalFormatting sqref="K24 N24">
    <cfRule type="cellIs" dxfId="146" priority="33" operator="lessThan">
      <formula>0.95</formula>
    </cfRule>
    <cfRule type="cellIs" dxfId="145" priority="34" operator="between">
      <formula>0.95</formula>
      <formula>0.999999999999</formula>
    </cfRule>
    <cfRule type="cellIs" dxfId="144" priority="35" operator="greaterThanOrEqual">
      <formula>1</formula>
    </cfRule>
  </conditionalFormatting>
  <conditionalFormatting sqref="Q24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N30">
    <cfRule type="cellIs" dxfId="143" priority="29" operator="lessThan">
      <formula>0.95</formula>
    </cfRule>
    <cfRule type="cellIs" dxfId="142" priority="30" operator="between">
      <formula>0.95</formula>
      <formula>0.999999999999</formula>
    </cfRule>
    <cfRule type="cellIs" dxfId="141" priority="31" operator="greaterThanOrEqual">
      <formula>1</formula>
    </cfRule>
  </conditionalFormatting>
  <conditionalFormatting sqref="Q30">
    <cfRule type="iconSet" priority="32">
      <iconSet iconSet="3Arrows">
        <cfvo type="percent" val="0"/>
        <cfvo type="num" val="0"/>
        <cfvo type="num" val="0" gte="0"/>
      </iconSet>
    </cfRule>
  </conditionalFormatting>
  <conditionalFormatting sqref="K25">
    <cfRule type="cellIs" dxfId="140" priority="26" operator="lessThan">
      <formula>0.95</formula>
    </cfRule>
    <cfRule type="cellIs" dxfId="139" priority="27" operator="between">
      <formula>0.95</formula>
      <formula>0.999999999999</formula>
    </cfRule>
    <cfRule type="cellIs" dxfId="138" priority="28" operator="greaterThanOrEqual">
      <formula>1</formula>
    </cfRule>
  </conditionalFormatting>
  <conditionalFormatting sqref="N25">
    <cfRule type="cellIs" dxfId="137" priority="23" operator="lessThan">
      <formula>0.95</formula>
    </cfRule>
    <cfRule type="cellIs" dxfId="136" priority="24" operator="between">
      <formula>0.95</formula>
      <formula>0.999999999999</formula>
    </cfRule>
    <cfRule type="cellIs" dxfId="135" priority="25" operator="greaterThanOrEqual">
      <formula>1</formula>
    </cfRule>
  </conditionalFormatting>
  <conditionalFormatting sqref="K31:K39">
    <cfRule type="cellIs" dxfId="134" priority="20" operator="lessThan">
      <formula>0.95</formula>
    </cfRule>
    <cfRule type="cellIs" dxfId="133" priority="21" operator="between">
      <formula>0.95</formula>
      <formula>0.999999999999</formula>
    </cfRule>
    <cfRule type="cellIs" dxfId="132" priority="22" operator="greaterThanOrEqual">
      <formula>1</formula>
    </cfRule>
  </conditionalFormatting>
  <conditionalFormatting sqref="N31:N39">
    <cfRule type="cellIs" dxfId="131" priority="17" operator="lessThan">
      <formula>0.95</formula>
    </cfRule>
    <cfRule type="cellIs" dxfId="130" priority="18" operator="between">
      <formula>0.95</formula>
      <formula>0.999999999999</formula>
    </cfRule>
    <cfRule type="cellIs" dxfId="129" priority="19" operator="greaterThanOrEqual">
      <formula>1</formula>
    </cfRule>
  </conditionalFormatting>
  <conditionalFormatting sqref="K20">
    <cfRule type="cellIs" dxfId="128" priority="14" operator="lessThan">
      <formula>0.95</formula>
    </cfRule>
    <cfRule type="cellIs" dxfId="127" priority="15" operator="between">
      <formula>0.95</formula>
      <formula>0.999999999999</formula>
    </cfRule>
    <cfRule type="cellIs" dxfId="126" priority="16" operator="greaterThanOrEqual">
      <formula>1</formula>
    </cfRule>
  </conditionalFormatting>
  <conditionalFormatting sqref="K30">
    <cfRule type="cellIs" dxfId="125" priority="11" operator="lessThan">
      <formula>0.95</formula>
    </cfRule>
    <cfRule type="cellIs" dxfId="124" priority="12" operator="between">
      <formula>0.95</formula>
      <formula>0.999999999999</formula>
    </cfRule>
    <cfRule type="cellIs" dxfId="123" priority="13" operator="greaterThanOrEqual">
      <formula>1</formula>
    </cfRule>
  </conditionalFormatting>
  <conditionalFormatting sqref="H6:H7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H14:H17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H9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H18 H10:H13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H21:H22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H20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H40:H41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H30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Q31:Q39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H31:H39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showGridLines="0" topLeftCell="B1" zoomScale="84" zoomScaleNormal="84" workbookViewId="0">
      <pane xSplit="3" ySplit="6" topLeftCell="E7" activePane="bottomRight" state="frozen"/>
      <selection activeCell="L10" sqref="A1:XFD1048576"/>
      <selection pane="topRight" activeCell="L10" sqref="A1:XFD1048576"/>
      <selection pane="bottomLeft" activeCell="L10" sqref="A1:XFD1048576"/>
      <selection pane="bottomRight" activeCell="E7" sqref="E7"/>
    </sheetView>
  </sheetViews>
  <sheetFormatPr defaultColWidth="8.88671875" defaultRowHeight="15" x14ac:dyDescent="0.3"/>
  <cols>
    <col min="1" max="1" width="1.6640625" style="125" customWidth="1"/>
    <col min="2" max="2" width="6" style="126" customWidth="1"/>
    <col min="3" max="3" width="34.6640625" style="127" customWidth="1"/>
    <col min="4" max="4" width="7.109375" style="128" bestFit="1" customWidth="1"/>
    <col min="5" max="5" width="11.5546875" style="128" bestFit="1" customWidth="1"/>
    <col min="6" max="6" width="9.88671875" style="133" bestFit="1" customWidth="1"/>
    <col min="7" max="8" width="11.5546875" style="134" bestFit="1" customWidth="1"/>
    <col min="9" max="9" width="8.88671875" style="135" bestFit="1" customWidth="1"/>
    <col min="10" max="11" width="11.5546875" style="134" bestFit="1" customWidth="1"/>
    <col min="12" max="12" width="8.88671875" style="135" bestFit="1" customWidth="1"/>
    <col min="13" max="13" width="11.5546875" style="133" bestFit="1" customWidth="1"/>
    <col min="14" max="14" width="12.5546875" style="133" bestFit="1" customWidth="1"/>
    <col min="15" max="15" width="14.33203125" style="133" customWidth="1"/>
    <col min="16" max="16" width="78.6640625" style="130" customWidth="1"/>
    <col min="17" max="17" width="18.6640625" style="130" customWidth="1"/>
    <col min="18" max="16384" width="8.88671875" style="130"/>
  </cols>
  <sheetData>
    <row r="1" spans="1:17" s="3" customFormat="1" ht="30" x14ac:dyDescent="0.5">
      <c r="A1" s="1"/>
      <c r="B1" s="2" t="s">
        <v>47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7" s="8" customFormat="1" ht="30.6" thickBot="1" x14ac:dyDescent="0.55000000000000004">
      <c r="A2" s="4"/>
      <c r="B2" s="5" t="s">
        <v>62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6">
        <f ca="1">'ZONA4-OIL'!R2</f>
        <v>44859</v>
      </c>
      <c r="Q2" s="7">
        <v>44287</v>
      </c>
    </row>
    <row r="3" spans="1:17" s="10" customFormat="1" ht="18.75" customHeight="1" thickBot="1" x14ac:dyDescent="0.35">
      <c r="A3" s="9"/>
      <c r="B3" s="194" t="s">
        <v>1</v>
      </c>
      <c r="C3" s="195"/>
      <c r="D3" s="200" t="s">
        <v>2</v>
      </c>
      <c r="E3" s="203" t="s">
        <v>3</v>
      </c>
      <c r="F3" s="222" t="s">
        <v>48</v>
      </c>
      <c r="G3" s="223"/>
      <c r="H3" s="223"/>
      <c r="I3" s="223"/>
      <c r="J3" s="223"/>
      <c r="K3" s="223"/>
      <c r="L3" s="224"/>
      <c r="M3" s="208" t="s">
        <v>5</v>
      </c>
      <c r="N3" s="209"/>
      <c r="O3" s="210"/>
      <c r="P3" s="211" t="s">
        <v>6</v>
      </c>
    </row>
    <row r="4" spans="1:17" s="10" customFormat="1" ht="18.75" customHeight="1" thickBot="1" x14ac:dyDescent="0.35">
      <c r="A4" s="9"/>
      <c r="B4" s="196"/>
      <c r="C4" s="197"/>
      <c r="D4" s="201"/>
      <c r="E4" s="204"/>
      <c r="F4" s="214" t="s">
        <v>8</v>
      </c>
      <c r="G4" s="206" t="s">
        <v>10</v>
      </c>
      <c r="H4" s="206"/>
      <c r="I4" s="207"/>
      <c r="J4" s="205" t="s">
        <v>11</v>
      </c>
      <c r="K4" s="206"/>
      <c r="L4" s="207"/>
      <c r="M4" s="218" t="s">
        <v>7</v>
      </c>
      <c r="N4" s="220" t="s">
        <v>8</v>
      </c>
      <c r="O4" s="216" t="s">
        <v>9</v>
      </c>
      <c r="P4" s="212"/>
    </row>
    <row r="5" spans="1:17" s="10" customFormat="1" ht="18.75" customHeight="1" thickBot="1" x14ac:dyDescent="0.35">
      <c r="A5" s="9"/>
      <c r="B5" s="198"/>
      <c r="C5" s="199"/>
      <c r="D5" s="202"/>
      <c r="E5" s="202"/>
      <c r="F5" s="215"/>
      <c r="G5" s="11" t="s">
        <v>12</v>
      </c>
      <c r="H5" s="12" t="s">
        <v>13</v>
      </c>
      <c r="I5" s="13" t="s">
        <v>14</v>
      </c>
      <c r="J5" s="14" t="s">
        <v>12</v>
      </c>
      <c r="K5" s="15" t="s">
        <v>13</v>
      </c>
      <c r="L5" s="16" t="s">
        <v>15</v>
      </c>
      <c r="M5" s="219"/>
      <c r="N5" s="221"/>
      <c r="O5" s="217"/>
      <c r="P5" s="213"/>
    </row>
    <row r="6" spans="1:17" s="31" customFormat="1" ht="18" thickBot="1" x14ac:dyDescent="0.35">
      <c r="A6" s="17"/>
      <c r="B6" s="18"/>
      <c r="C6" s="19" t="s">
        <v>16</v>
      </c>
      <c r="D6" s="20"/>
      <c r="E6" s="136">
        <f>E9+E20+E24+E30</f>
        <v>0</v>
      </c>
      <c r="F6" s="137">
        <f>F9+F20+F24+F30</f>
        <v>3.8852023400399998</v>
      </c>
      <c r="G6" s="138">
        <f>G9+G20+G24+G30</f>
        <v>0</v>
      </c>
      <c r="H6" s="139">
        <f>H9+H20+H24+H30</f>
        <v>4.9244355173028005</v>
      </c>
      <c r="I6" s="140">
        <f>IFERROR(H6/G6,)</f>
        <v>0</v>
      </c>
      <c r="J6" s="141">
        <f>J9+J20+J24+J30</f>
        <v>0</v>
      </c>
      <c r="K6" s="139">
        <f>K9+K20+K24+K30</f>
        <v>5.1044588659505026</v>
      </c>
      <c r="L6" s="140">
        <f>IFERROR(K6/J6,)</f>
        <v>0</v>
      </c>
      <c r="M6" s="142">
        <f>M9+M20+M24+M30</f>
        <v>5.5734550000000009</v>
      </c>
      <c r="N6" s="142">
        <f>N9+N20+N24+N30</f>
        <v>4.8522572000000004</v>
      </c>
      <c r="O6" s="143">
        <f>O9+O20+O24+O30</f>
        <v>-0.72119780000000056</v>
      </c>
      <c r="P6" s="30"/>
    </row>
    <row r="7" spans="1:17" s="31" customFormat="1" ht="21.6" thickBot="1" x14ac:dyDescent="0.35">
      <c r="A7" s="17"/>
      <c r="B7" s="32" t="s">
        <v>17</v>
      </c>
      <c r="C7" s="33"/>
      <c r="D7" s="34"/>
      <c r="E7" s="144">
        <f>E9+E20</f>
        <v>0</v>
      </c>
      <c r="F7" s="144">
        <f t="shared" ref="F7:N7" si="0">F9+F20</f>
        <v>3.8852023400399998</v>
      </c>
      <c r="G7" s="144">
        <f t="shared" si="0"/>
        <v>0</v>
      </c>
      <c r="H7" s="144">
        <f t="shared" si="0"/>
        <v>4.9244355173028005</v>
      </c>
      <c r="I7" s="140">
        <f>IFERROR(H7/G7,)</f>
        <v>0</v>
      </c>
      <c r="J7" s="144">
        <f t="shared" si="0"/>
        <v>0</v>
      </c>
      <c r="K7" s="144">
        <f t="shared" si="0"/>
        <v>5.1044588659505026</v>
      </c>
      <c r="L7" s="140">
        <f>IFERROR(K7/J7,)</f>
        <v>0</v>
      </c>
      <c r="M7" s="144">
        <f t="shared" si="0"/>
        <v>5.5734550000000009</v>
      </c>
      <c r="N7" s="144">
        <f t="shared" si="0"/>
        <v>4.8522572000000004</v>
      </c>
      <c r="O7" s="143">
        <f>O9+O20</f>
        <v>-0.72119780000000056</v>
      </c>
      <c r="P7" s="36"/>
    </row>
    <row r="8" spans="1:17" s="10" customFormat="1" ht="21.6" thickBot="1" x14ac:dyDescent="0.35">
      <c r="A8" s="37"/>
      <c r="B8" s="32" t="s">
        <v>18</v>
      </c>
      <c r="C8" s="38"/>
      <c r="D8" s="38"/>
      <c r="E8" s="38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40"/>
    </row>
    <row r="9" spans="1:17" s="55" customFormat="1" ht="18" thickBot="1" x14ac:dyDescent="0.35">
      <c r="A9" s="41"/>
      <c r="B9" s="42"/>
      <c r="C9" s="43" t="s">
        <v>19</v>
      </c>
      <c r="D9" s="44"/>
      <c r="E9" s="45">
        <f>SUM(E10:E18)</f>
        <v>0</v>
      </c>
      <c r="F9" s="46">
        <f>SUM(F10:F18)</f>
        <v>3.8852023400399998</v>
      </c>
      <c r="G9" s="48">
        <f>SUM(G10:G18)</f>
        <v>0</v>
      </c>
      <c r="H9" s="49">
        <f>SUM(H10:H18)</f>
        <v>4.9244355173028005</v>
      </c>
      <c r="I9" s="50">
        <f>IFERROR(H9/G9,)</f>
        <v>0</v>
      </c>
      <c r="J9" s="51">
        <f>SUM(J10:J18)</f>
        <v>0</v>
      </c>
      <c r="K9" s="52">
        <f>SUM(K10:K18)</f>
        <v>5.1044588659505026</v>
      </c>
      <c r="L9" s="50">
        <f>IFERROR(K9/J9,)</f>
        <v>0</v>
      </c>
      <c r="M9" s="53">
        <f>SUM(M10:M18)</f>
        <v>5.5734550000000009</v>
      </c>
      <c r="N9" s="53">
        <f>SUM(N10:N18)</f>
        <v>4.8522572000000004</v>
      </c>
      <c r="O9" s="47">
        <f>SUM(O10:O18)</f>
        <v>-0.72119780000000056</v>
      </c>
      <c r="P9" s="54"/>
    </row>
    <row r="10" spans="1:17" s="55" customFormat="1" x14ac:dyDescent="0.3">
      <c r="A10" s="41"/>
      <c r="B10" s="56">
        <v>1</v>
      </c>
      <c r="C10" s="57" t="s">
        <v>20</v>
      </c>
      <c r="D10" s="58">
        <v>1</v>
      </c>
      <c r="E10" s="191">
        <v>0</v>
      </c>
      <c r="F10" s="145">
        <f>'[1]WA (NET)'!$E$59/1000</f>
        <v>3.8852023400399998</v>
      </c>
      <c r="G10" s="146">
        <f>'[1]WA (NET)'!$N$59/1000</f>
        <v>0</v>
      </c>
      <c r="H10" s="147">
        <f>'[1]WA (NET)'!$F$59/1000</f>
        <v>4.9244355173028005</v>
      </c>
      <c r="I10" s="64">
        <f>IFERROR(H10/G10,)</f>
        <v>0</v>
      </c>
      <c r="J10" s="148">
        <f>'[1]WA (NET)'!$O$59/1000</f>
        <v>0</v>
      </c>
      <c r="K10" s="148">
        <f>'[1]WA (NET)'!$I$59/1000</f>
        <v>5.1044588659505026</v>
      </c>
      <c r="L10" s="64">
        <f>IFERROR(K10/J10,)</f>
        <v>0</v>
      </c>
      <c r="M10" s="145">
        <v>5.5734550000000009</v>
      </c>
      <c r="N10" s="145">
        <f>'[1]WA (NET)'!$E$45/1000</f>
        <v>4.8522572000000004</v>
      </c>
      <c r="O10" s="149">
        <f t="shared" ref="O10:O17" si="1">N10-M10</f>
        <v>-0.72119780000000056</v>
      </c>
      <c r="P10" s="193"/>
    </row>
    <row r="11" spans="1:17" s="55" customFormat="1" x14ac:dyDescent="0.3">
      <c r="A11" s="41"/>
      <c r="B11" s="67">
        <f>+B10+1</f>
        <v>2</v>
      </c>
      <c r="C11" s="68" t="s">
        <v>21</v>
      </c>
      <c r="D11" s="58">
        <v>1</v>
      </c>
      <c r="E11" s="150"/>
      <c r="F11" s="145"/>
      <c r="G11" s="146"/>
      <c r="H11" s="147"/>
      <c r="I11" s="64">
        <f t="shared" ref="I11:I17" si="2">IFERROR(H11/G11,)</f>
        <v>0</v>
      </c>
      <c r="J11" s="148"/>
      <c r="K11" s="148"/>
      <c r="L11" s="64">
        <f t="shared" ref="L11:L17" si="3">IFERROR(K11/J11,)</f>
        <v>0</v>
      </c>
      <c r="M11" s="145"/>
      <c r="N11" s="145"/>
      <c r="O11" s="149">
        <f t="shared" si="1"/>
        <v>0</v>
      </c>
      <c r="P11" s="151"/>
    </row>
    <row r="12" spans="1:17" s="55" customFormat="1" x14ac:dyDescent="0.3">
      <c r="A12" s="41"/>
      <c r="B12" s="67">
        <f t="shared" ref="B12:B18" si="4">+B11+1</f>
        <v>3</v>
      </c>
      <c r="C12" s="68" t="s">
        <v>22</v>
      </c>
      <c r="D12" s="58">
        <v>1</v>
      </c>
      <c r="E12" s="150"/>
      <c r="F12" s="145"/>
      <c r="G12" s="146"/>
      <c r="H12" s="147"/>
      <c r="I12" s="64">
        <f t="shared" si="2"/>
        <v>0</v>
      </c>
      <c r="J12" s="148"/>
      <c r="K12" s="148"/>
      <c r="L12" s="64">
        <f t="shared" si="3"/>
        <v>0</v>
      </c>
      <c r="M12" s="145"/>
      <c r="N12" s="145"/>
      <c r="O12" s="149">
        <f t="shared" si="1"/>
        <v>0</v>
      </c>
      <c r="P12" s="151"/>
    </row>
    <row r="13" spans="1:17" s="55" customFormat="1" x14ac:dyDescent="0.3">
      <c r="A13" s="41"/>
      <c r="B13" s="67">
        <f t="shared" si="4"/>
        <v>4</v>
      </c>
      <c r="C13" s="68" t="s">
        <v>23</v>
      </c>
      <c r="D13" s="73">
        <v>1</v>
      </c>
      <c r="E13" s="152"/>
      <c r="F13" s="145"/>
      <c r="G13" s="146"/>
      <c r="H13" s="147"/>
      <c r="I13" s="64">
        <f t="shared" si="2"/>
        <v>0</v>
      </c>
      <c r="J13" s="148"/>
      <c r="K13" s="148"/>
      <c r="L13" s="64">
        <f t="shared" si="3"/>
        <v>0</v>
      </c>
      <c r="M13" s="145"/>
      <c r="N13" s="145"/>
      <c r="O13" s="149">
        <f t="shared" si="1"/>
        <v>0</v>
      </c>
      <c r="P13" s="88"/>
      <c r="Q13" s="76" t="s">
        <v>24</v>
      </c>
    </row>
    <row r="14" spans="1:17" s="55" customFormat="1" x14ac:dyDescent="0.3">
      <c r="A14" s="41"/>
      <c r="B14" s="67">
        <f t="shared" si="4"/>
        <v>5</v>
      </c>
      <c r="C14" s="68" t="s">
        <v>25</v>
      </c>
      <c r="D14" s="58">
        <v>1</v>
      </c>
      <c r="E14" s="150"/>
      <c r="F14" s="145"/>
      <c r="G14" s="146"/>
      <c r="H14" s="147"/>
      <c r="I14" s="64">
        <f t="shared" si="2"/>
        <v>0</v>
      </c>
      <c r="J14" s="148"/>
      <c r="K14" s="148"/>
      <c r="L14" s="64">
        <f t="shared" si="3"/>
        <v>0</v>
      </c>
      <c r="M14" s="145"/>
      <c r="N14" s="145"/>
      <c r="O14" s="149">
        <f t="shared" si="1"/>
        <v>0</v>
      </c>
      <c r="P14" s="88"/>
    </row>
    <row r="15" spans="1:17" s="55" customFormat="1" ht="15" customHeight="1" x14ac:dyDescent="0.3">
      <c r="A15" s="41"/>
      <c r="B15" s="67">
        <f t="shared" si="4"/>
        <v>6</v>
      </c>
      <c r="C15" s="78" t="s">
        <v>26</v>
      </c>
      <c r="D15" s="58">
        <v>1</v>
      </c>
      <c r="E15" s="150"/>
      <c r="F15" s="145"/>
      <c r="G15" s="146"/>
      <c r="H15" s="147"/>
      <c r="I15" s="64">
        <f t="shared" si="2"/>
        <v>0</v>
      </c>
      <c r="J15" s="148"/>
      <c r="K15" s="148"/>
      <c r="L15" s="64">
        <f t="shared" si="3"/>
        <v>0</v>
      </c>
      <c r="M15" s="145"/>
      <c r="N15" s="145"/>
      <c r="O15" s="149">
        <f t="shared" si="1"/>
        <v>0</v>
      </c>
      <c r="P15" s="88"/>
    </row>
    <row r="16" spans="1:17" s="55" customFormat="1" x14ac:dyDescent="0.3">
      <c r="A16" s="41"/>
      <c r="B16" s="67">
        <f t="shared" si="4"/>
        <v>7</v>
      </c>
      <c r="C16" s="68" t="s">
        <v>27</v>
      </c>
      <c r="D16" s="58">
        <v>1</v>
      </c>
      <c r="E16" s="153"/>
      <c r="F16" s="145"/>
      <c r="G16" s="146"/>
      <c r="H16" s="147"/>
      <c r="I16" s="64">
        <f t="shared" si="2"/>
        <v>0</v>
      </c>
      <c r="J16" s="148"/>
      <c r="K16" s="148"/>
      <c r="L16" s="64">
        <f t="shared" si="3"/>
        <v>0</v>
      </c>
      <c r="M16" s="145"/>
      <c r="N16" s="145"/>
      <c r="O16" s="149">
        <f t="shared" si="1"/>
        <v>0</v>
      </c>
      <c r="P16" s="88"/>
    </row>
    <row r="17" spans="1:17" s="55" customFormat="1" x14ac:dyDescent="0.3">
      <c r="A17" s="41"/>
      <c r="B17" s="67">
        <f t="shared" si="4"/>
        <v>8</v>
      </c>
      <c r="C17" s="68" t="s">
        <v>28</v>
      </c>
      <c r="D17" s="81">
        <v>0.75</v>
      </c>
      <c r="E17" s="153"/>
      <c r="F17" s="145"/>
      <c r="G17" s="146"/>
      <c r="H17" s="147"/>
      <c r="I17" s="64">
        <f t="shared" si="2"/>
        <v>0</v>
      </c>
      <c r="J17" s="148"/>
      <c r="K17" s="148"/>
      <c r="L17" s="64">
        <f t="shared" si="3"/>
        <v>0</v>
      </c>
      <c r="M17" s="145"/>
      <c r="N17" s="145"/>
      <c r="O17" s="149">
        <f t="shared" si="1"/>
        <v>0</v>
      </c>
      <c r="P17" s="88"/>
    </row>
    <row r="18" spans="1:17" s="55" customFormat="1" x14ac:dyDescent="0.3">
      <c r="A18" s="41"/>
      <c r="B18" s="67">
        <f t="shared" si="4"/>
        <v>9</v>
      </c>
      <c r="C18" s="68"/>
      <c r="D18" s="58"/>
      <c r="E18" s="80"/>
      <c r="F18" s="82"/>
      <c r="G18" s="83"/>
      <c r="H18" s="84"/>
      <c r="I18" s="70"/>
      <c r="J18" s="154"/>
      <c r="K18" s="155"/>
      <c r="L18" s="70"/>
      <c r="M18" s="86"/>
      <c r="N18" s="87"/>
      <c r="O18" s="61"/>
      <c r="P18" s="88"/>
    </row>
    <row r="19" spans="1:17" s="10" customFormat="1" ht="21.6" thickBot="1" x14ac:dyDescent="0.35">
      <c r="A19" s="37"/>
      <c r="B19" s="32" t="s">
        <v>29</v>
      </c>
      <c r="C19" s="38"/>
      <c r="D19" s="38"/>
      <c r="E19" s="38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40"/>
    </row>
    <row r="20" spans="1:17" s="31" customFormat="1" ht="18" thickBot="1" x14ac:dyDescent="0.35">
      <c r="A20" s="17"/>
      <c r="B20" s="18"/>
      <c r="C20" s="19" t="s">
        <v>30</v>
      </c>
      <c r="D20" s="20"/>
      <c r="E20" s="156">
        <f>SUM(E21:E22)</f>
        <v>0</v>
      </c>
      <c r="F20" s="157">
        <f>SUM(F21:F22)</f>
        <v>0</v>
      </c>
      <c r="G20" s="158">
        <f>SUM(G21:G22)</f>
        <v>0</v>
      </c>
      <c r="H20" s="159">
        <f>SUM(H21:H22)</f>
        <v>0</v>
      </c>
      <c r="I20" s="50">
        <f>IFERROR(H20/G20,)</f>
        <v>0</v>
      </c>
      <c r="J20" s="160">
        <f>SUM(J21:J22)</f>
        <v>0</v>
      </c>
      <c r="K20" s="159">
        <f>SUM(K21:K22)</f>
        <v>0</v>
      </c>
      <c r="L20" s="161">
        <f>IFERROR(K20/J20,)</f>
        <v>0</v>
      </c>
      <c r="M20" s="162">
        <f>SUM(M21:M22)</f>
        <v>0</v>
      </c>
      <c r="N20" s="162">
        <f>SUM(N21:N22)</f>
        <v>0</v>
      </c>
      <c r="O20" s="163">
        <f>SUM(O21:O22)</f>
        <v>0</v>
      </c>
      <c r="P20" s="30"/>
    </row>
    <row r="21" spans="1:17" s="55" customFormat="1" x14ac:dyDescent="0.3">
      <c r="A21" s="41"/>
      <c r="B21" s="89">
        <v>1</v>
      </c>
      <c r="C21" s="90" t="s">
        <v>31</v>
      </c>
      <c r="D21" s="58">
        <v>0.1</v>
      </c>
      <c r="E21" s="164"/>
      <c r="F21" s="145"/>
      <c r="G21" s="145"/>
      <c r="H21" s="147"/>
      <c r="I21" s="64">
        <f>IFERROR(H21/G21,)</f>
        <v>0</v>
      </c>
      <c r="J21" s="148"/>
      <c r="K21" s="148"/>
      <c r="L21" s="64">
        <f>IFERROR(K21/J21,)</f>
        <v>0</v>
      </c>
      <c r="M21" s="145"/>
      <c r="N21" s="145"/>
      <c r="O21" s="61">
        <f t="shared" ref="O21:O39" si="5">N21-M21</f>
        <v>0</v>
      </c>
      <c r="P21" s="91"/>
    </row>
    <row r="22" spans="1:17" s="55" customFormat="1" x14ac:dyDescent="0.3">
      <c r="A22" s="41"/>
      <c r="B22" s="89">
        <v>2</v>
      </c>
      <c r="C22" s="68" t="s">
        <v>32</v>
      </c>
      <c r="D22" s="81">
        <v>0.1</v>
      </c>
      <c r="E22" s="164"/>
      <c r="F22" s="145"/>
      <c r="G22" s="145"/>
      <c r="H22" s="147"/>
      <c r="I22" s="64">
        <f>IFERROR(H22/G22,)</f>
        <v>0</v>
      </c>
      <c r="J22" s="148"/>
      <c r="K22" s="148"/>
      <c r="L22" s="64">
        <f>IFERROR(K22/J22,)</f>
        <v>0</v>
      </c>
      <c r="M22" s="145"/>
      <c r="N22" s="145"/>
      <c r="O22" s="149">
        <f t="shared" si="5"/>
        <v>0</v>
      </c>
      <c r="P22" s="92"/>
    </row>
    <row r="23" spans="1:17" s="10" customFormat="1" ht="21.6" thickBot="1" x14ac:dyDescent="0.35">
      <c r="A23" s="37"/>
      <c r="B23" s="32" t="s">
        <v>33</v>
      </c>
      <c r="C23" s="38"/>
      <c r="D23" s="38"/>
      <c r="E23" s="38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40"/>
    </row>
    <row r="24" spans="1:17" s="31" customFormat="1" ht="18" thickBot="1" x14ac:dyDescent="0.35">
      <c r="A24" s="17"/>
      <c r="B24" s="18"/>
      <c r="C24" s="19" t="s">
        <v>34</v>
      </c>
      <c r="D24" s="20"/>
      <c r="E24" s="21">
        <f>SUM(E25:E28)</f>
        <v>0</v>
      </c>
      <c r="F24" s="22">
        <f>SUM(F25:F28)</f>
        <v>0</v>
      </c>
      <c r="G24" s="24">
        <f>SUM(G25:G28)</f>
        <v>0</v>
      </c>
      <c r="H24" s="25">
        <f>SUM(H25:H28)</f>
        <v>0</v>
      </c>
      <c r="I24" s="26"/>
      <c r="J24" s="27">
        <f>SUM(J25:J28)</f>
        <v>0</v>
      </c>
      <c r="K24" s="28">
        <f>SUM(K25:K28)</f>
        <v>0</v>
      </c>
      <c r="L24" s="26">
        <f>IFERROR(K24/J24,)</f>
        <v>0</v>
      </c>
      <c r="M24" s="29">
        <f>SUM(M25:M28)</f>
        <v>0</v>
      </c>
      <c r="N24" s="29">
        <f>SUM(N25:N28)</f>
        <v>0</v>
      </c>
      <c r="O24" s="23">
        <f>SUM(O25:O28)</f>
        <v>0</v>
      </c>
      <c r="P24" s="30"/>
    </row>
    <row r="25" spans="1:17" s="55" customFormat="1" x14ac:dyDescent="0.3">
      <c r="A25" s="41"/>
      <c r="B25" s="89">
        <v>1</v>
      </c>
      <c r="C25" s="94" t="s">
        <v>35</v>
      </c>
      <c r="D25" s="58"/>
      <c r="E25" s="69"/>
      <c r="F25" s="60"/>
      <c r="G25" s="83"/>
      <c r="H25" s="84"/>
      <c r="I25" s="70">
        <f>IFERROR(H25/G25,)</f>
        <v>0</v>
      </c>
      <c r="J25" s="85"/>
      <c r="K25" s="84"/>
      <c r="L25" s="70">
        <f>IFERROR(K25/J25,)</f>
        <v>0</v>
      </c>
      <c r="M25" s="96"/>
      <c r="N25" s="97"/>
      <c r="O25" s="61"/>
      <c r="P25" s="91"/>
    </row>
    <row r="26" spans="1:17" s="55" customFormat="1" x14ac:dyDescent="0.3">
      <c r="A26" s="41"/>
      <c r="B26" s="89">
        <v>2</v>
      </c>
      <c r="C26" s="94"/>
      <c r="D26" s="58"/>
      <c r="E26" s="69"/>
      <c r="F26" s="60"/>
      <c r="G26" s="83"/>
      <c r="H26" s="84"/>
      <c r="I26" s="70"/>
      <c r="J26" s="85"/>
      <c r="K26" s="84"/>
      <c r="L26" s="70"/>
      <c r="M26" s="96"/>
      <c r="N26" s="97"/>
      <c r="O26" s="61"/>
      <c r="P26" s="88"/>
    </row>
    <row r="27" spans="1:17" s="55" customFormat="1" x14ac:dyDescent="0.3">
      <c r="A27" s="41"/>
      <c r="B27" s="89">
        <v>3</v>
      </c>
      <c r="C27" s="94"/>
      <c r="D27" s="58"/>
      <c r="E27" s="69"/>
      <c r="F27" s="60"/>
      <c r="G27" s="83"/>
      <c r="H27" s="84"/>
      <c r="I27" s="70"/>
      <c r="J27" s="85"/>
      <c r="K27" s="84"/>
      <c r="L27" s="70"/>
      <c r="M27" s="96"/>
      <c r="N27" s="97"/>
      <c r="O27" s="61"/>
      <c r="P27" s="88"/>
    </row>
    <row r="28" spans="1:17" s="55" customFormat="1" ht="15" customHeight="1" x14ac:dyDescent="0.3">
      <c r="A28" s="41"/>
      <c r="B28" s="89">
        <v>4</v>
      </c>
      <c r="C28" s="94"/>
      <c r="D28" s="98"/>
      <c r="E28" s="99"/>
      <c r="F28" s="100">
        <v>0</v>
      </c>
      <c r="G28" s="83"/>
      <c r="H28" s="102">
        <v>0</v>
      </c>
      <c r="I28" s="70"/>
      <c r="J28" s="85"/>
      <c r="K28" s="102">
        <v>0</v>
      </c>
      <c r="L28" s="70"/>
      <c r="M28" s="103">
        <v>0</v>
      </c>
      <c r="N28" s="104">
        <v>0</v>
      </c>
      <c r="O28" s="61">
        <f t="shared" si="5"/>
        <v>0</v>
      </c>
      <c r="P28" s="88"/>
    </row>
    <row r="29" spans="1:17" s="10" customFormat="1" ht="21.6" thickBot="1" x14ac:dyDescent="0.35">
      <c r="A29" s="37"/>
      <c r="B29" s="32" t="s">
        <v>36</v>
      </c>
      <c r="C29" s="38"/>
      <c r="D29" s="38"/>
      <c r="E29" s="38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40"/>
    </row>
    <row r="30" spans="1:17" s="31" customFormat="1" ht="18" thickBot="1" x14ac:dyDescent="0.35">
      <c r="A30" s="17"/>
      <c r="B30" s="18"/>
      <c r="C30" s="19" t="s">
        <v>37</v>
      </c>
      <c r="D30" s="20"/>
      <c r="E30" s="156">
        <f>SUM(E31:E41)</f>
        <v>0</v>
      </c>
      <c r="F30" s="157">
        <f>SUM(F31:F41)</f>
        <v>0</v>
      </c>
      <c r="G30" s="158">
        <f>SUM(G31:G41)</f>
        <v>0</v>
      </c>
      <c r="H30" s="159">
        <f>SUM(H31:H41)</f>
        <v>0</v>
      </c>
      <c r="I30" s="50">
        <f>IFERROR(H30/G30,)</f>
        <v>0</v>
      </c>
      <c r="J30" s="160">
        <f>SUM(J31:J41)</f>
        <v>0</v>
      </c>
      <c r="K30" s="159">
        <f>SUM(K31:K41)</f>
        <v>0</v>
      </c>
      <c r="L30" s="50">
        <f>IFERROR(K30/J30,)</f>
        <v>0</v>
      </c>
      <c r="M30" s="162">
        <f>SUM(M31:M41)</f>
        <v>0</v>
      </c>
      <c r="N30" s="162">
        <f>SUM(N31:N41)</f>
        <v>0</v>
      </c>
      <c r="O30" s="163">
        <f>SUM(O31:O41)</f>
        <v>0</v>
      </c>
      <c r="P30" s="30"/>
    </row>
    <row r="31" spans="1:17" s="55" customFormat="1" ht="15" customHeight="1" x14ac:dyDescent="0.3">
      <c r="A31" s="41"/>
      <c r="B31" s="105">
        <v>1</v>
      </c>
      <c r="C31" s="106" t="s">
        <v>49</v>
      </c>
      <c r="D31" s="98"/>
      <c r="E31" s="165"/>
      <c r="F31" s="166"/>
      <c r="G31" s="165"/>
      <c r="H31" s="167"/>
      <c r="I31" s="70">
        <f t="shared" ref="I31:I39" si="6">IFERROR(H31/G31,)</f>
        <v>0</v>
      </c>
      <c r="J31" s="165"/>
      <c r="K31" s="167"/>
      <c r="L31" s="70">
        <f t="shared" ref="L31:L39" si="7">IFERROR(K31/J31,)</f>
        <v>0</v>
      </c>
      <c r="M31" s="168"/>
      <c r="N31" s="169"/>
      <c r="O31" s="149">
        <f t="shared" si="5"/>
        <v>0</v>
      </c>
      <c r="P31" s="88"/>
    </row>
    <row r="32" spans="1:17" s="55" customFormat="1" ht="15" customHeight="1" x14ac:dyDescent="0.3">
      <c r="A32" s="41"/>
      <c r="B32" s="67">
        <f>B31+1</f>
        <v>2</v>
      </c>
      <c r="C32" s="106" t="s">
        <v>50</v>
      </c>
      <c r="D32" s="98"/>
      <c r="E32" s="165"/>
      <c r="F32" s="166"/>
      <c r="G32" s="165"/>
      <c r="H32" s="170"/>
      <c r="I32" s="70">
        <f t="shared" si="6"/>
        <v>0</v>
      </c>
      <c r="J32" s="165"/>
      <c r="K32" s="167"/>
      <c r="L32" s="70">
        <f t="shared" si="7"/>
        <v>0</v>
      </c>
      <c r="M32" s="168"/>
      <c r="N32" s="169"/>
      <c r="O32" s="149">
        <f t="shared" si="5"/>
        <v>0</v>
      </c>
      <c r="P32" s="88"/>
    </row>
    <row r="33" spans="1:16" s="55" customFormat="1" ht="15" customHeight="1" x14ac:dyDescent="0.3">
      <c r="A33" s="41"/>
      <c r="B33" s="67">
        <f t="shared" ref="B33:B39" si="8">B32+1</f>
        <v>3</v>
      </c>
      <c r="C33" s="106" t="s">
        <v>51</v>
      </c>
      <c r="D33" s="98"/>
      <c r="E33" s="165"/>
      <c r="F33" s="171"/>
      <c r="G33" s="165"/>
      <c r="H33" s="167"/>
      <c r="I33" s="70">
        <f t="shared" si="6"/>
        <v>0</v>
      </c>
      <c r="J33" s="165"/>
      <c r="K33" s="167"/>
      <c r="L33" s="70">
        <f t="shared" si="7"/>
        <v>0</v>
      </c>
      <c r="M33" s="168"/>
      <c r="N33" s="169"/>
      <c r="O33" s="149">
        <f t="shared" si="5"/>
        <v>0</v>
      </c>
      <c r="P33" s="88"/>
    </row>
    <row r="34" spans="1:16" s="55" customFormat="1" ht="15" customHeight="1" x14ac:dyDescent="0.3">
      <c r="A34" s="41"/>
      <c r="B34" s="67">
        <f t="shared" si="8"/>
        <v>4</v>
      </c>
      <c r="C34" s="106" t="s">
        <v>52</v>
      </c>
      <c r="D34" s="98"/>
      <c r="E34" s="165"/>
      <c r="F34" s="171"/>
      <c r="G34" s="165"/>
      <c r="H34" s="167"/>
      <c r="I34" s="70">
        <f t="shared" si="6"/>
        <v>0</v>
      </c>
      <c r="J34" s="165"/>
      <c r="K34" s="167"/>
      <c r="L34" s="70">
        <f t="shared" si="7"/>
        <v>0</v>
      </c>
      <c r="M34" s="168"/>
      <c r="N34" s="169"/>
      <c r="O34" s="149">
        <f t="shared" si="5"/>
        <v>0</v>
      </c>
      <c r="P34" s="88"/>
    </row>
    <row r="35" spans="1:16" s="55" customFormat="1" ht="15" customHeight="1" x14ac:dyDescent="0.3">
      <c r="A35" s="41"/>
      <c r="B35" s="67">
        <f t="shared" si="8"/>
        <v>5</v>
      </c>
      <c r="C35" s="106" t="s">
        <v>53</v>
      </c>
      <c r="D35" s="98"/>
      <c r="E35" s="165"/>
      <c r="F35" s="171"/>
      <c r="G35" s="165"/>
      <c r="H35" s="167"/>
      <c r="I35" s="70">
        <f t="shared" si="6"/>
        <v>0</v>
      </c>
      <c r="J35" s="165"/>
      <c r="K35" s="167"/>
      <c r="L35" s="70">
        <f t="shared" si="7"/>
        <v>0</v>
      </c>
      <c r="M35" s="168"/>
      <c r="N35" s="169"/>
      <c r="O35" s="149">
        <f t="shared" si="5"/>
        <v>0</v>
      </c>
      <c r="P35" s="88"/>
    </row>
    <row r="36" spans="1:16" s="55" customFormat="1" ht="15" customHeight="1" x14ac:dyDescent="0.3">
      <c r="A36" s="41"/>
      <c r="B36" s="67">
        <f t="shared" si="8"/>
        <v>6</v>
      </c>
      <c r="C36" s="106" t="s">
        <v>54</v>
      </c>
      <c r="D36" s="98"/>
      <c r="E36" s="165"/>
      <c r="F36" s="171"/>
      <c r="G36" s="165"/>
      <c r="H36" s="170"/>
      <c r="I36" s="70">
        <f t="shared" si="6"/>
        <v>0</v>
      </c>
      <c r="J36" s="165"/>
      <c r="K36" s="167"/>
      <c r="L36" s="70">
        <f t="shared" si="7"/>
        <v>0</v>
      </c>
      <c r="M36" s="168"/>
      <c r="N36" s="169"/>
      <c r="O36" s="149">
        <f t="shared" si="5"/>
        <v>0</v>
      </c>
      <c r="P36" s="88"/>
    </row>
    <row r="37" spans="1:16" s="55" customFormat="1" ht="15" customHeight="1" x14ac:dyDescent="0.3">
      <c r="A37" s="41"/>
      <c r="B37" s="67">
        <f t="shared" si="8"/>
        <v>7</v>
      </c>
      <c r="C37" s="106" t="s">
        <v>55</v>
      </c>
      <c r="D37" s="98"/>
      <c r="E37" s="165"/>
      <c r="F37" s="171"/>
      <c r="G37" s="165"/>
      <c r="H37" s="167"/>
      <c r="I37" s="70">
        <f t="shared" si="6"/>
        <v>0</v>
      </c>
      <c r="J37" s="165"/>
      <c r="K37" s="167"/>
      <c r="L37" s="70">
        <f t="shared" si="7"/>
        <v>0</v>
      </c>
      <c r="M37" s="168"/>
      <c r="N37" s="169"/>
      <c r="O37" s="149">
        <f t="shared" si="5"/>
        <v>0</v>
      </c>
      <c r="P37" s="88"/>
    </row>
    <row r="38" spans="1:16" s="55" customFormat="1" ht="15" customHeight="1" x14ac:dyDescent="0.3">
      <c r="A38" s="41"/>
      <c r="B38" s="67">
        <f t="shared" si="8"/>
        <v>8</v>
      </c>
      <c r="C38" s="106" t="s">
        <v>56</v>
      </c>
      <c r="D38" s="98"/>
      <c r="E38" s="165"/>
      <c r="F38" s="108"/>
      <c r="G38" s="83"/>
      <c r="H38" s="102"/>
      <c r="I38" s="70">
        <f t="shared" si="6"/>
        <v>0</v>
      </c>
      <c r="J38" s="85"/>
      <c r="K38" s="84"/>
      <c r="L38" s="70">
        <f t="shared" si="7"/>
        <v>0</v>
      </c>
      <c r="M38" s="168"/>
      <c r="N38" s="169"/>
      <c r="O38" s="149">
        <f t="shared" si="5"/>
        <v>0</v>
      </c>
      <c r="P38" s="88"/>
    </row>
    <row r="39" spans="1:16" s="55" customFormat="1" ht="15" customHeight="1" x14ac:dyDescent="0.3">
      <c r="A39" s="41"/>
      <c r="B39" s="67">
        <f t="shared" si="8"/>
        <v>9</v>
      </c>
      <c r="C39" s="106" t="s">
        <v>57</v>
      </c>
      <c r="D39" s="98"/>
      <c r="E39" s="165"/>
      <c r="F39" s="108"/>
      <c r="G39" s="83"/>
      <c r="H39" s="102"/>
      <c r="I39" s="70">
        <f t="shared" si="6"/>
        <v>0</v>
      </c>
      <c r="J39" s="85"/>
      <c r="K39" s="84"/>
      <c r="L39" s="70">
        <f t="shared" si="7"/>
        <v>0</v>
      </c>
      <c r="M39" s="168"/>
      <c r="N39" s="169"/>
      <c r="O39" s="149">
        <f t="shared" si="5"/>
        <v>0</v>
      </c>
      <c r="P39" s="88"/>
    </row>
    <row r="40" spans="1:16" s="55" customFormat="1" ht="15" customHeight="1" x14ac:dyDescent="0.3">
      <c r="A40" s="41"/>
      <c r="B40" s="67"/>
      <c r="C40" s="106"/>
      <c r="D40" s="98"/>
      <c r="E40" s="99"/>
      <c r="F40" s="108"/>
      <c r="G40" s="83"/>
      <c r="H40" s="102"/>
      <c r="I40" s="70"/>
      <c r="J40" s="85"/>
      <c r="K40" s="102"/>
      <c r="L40" s="70"/>
      <c r="M40" s="103"/>
      <c r="N40" s="104"/>
      <c r="O40" s="61"/>
      <c r="P40" s="88"/>
    </row>
    <row r="41" spans="1:16" s="55" customFormat="1" x14ac:dyDescent="0.3">
      <c r="A41" s="41"/>
      <c r="B41" s="111"/>
      <c r="C41" s="106"/>
      <c r="D41" s="98"/>
      <c r="E41" s="99"/>
      <c r="F41" s="112"/>
      <c r="G41" s="83"/>
      <c r="H41" s="84"/>
      <c r="I41" s="70"/>
      <c r="J41" s="113"/>
      <c r="K41" s="84"/>
      <c r="L41" s="70"/>
      <c r="M41" s="114"/>
      <c r="N41" s="87"/>
      <c r="O41" s="61"/>
      <c r="P41" s="115"/>
    </row>
    <row r="42" spans="1:16" s="124" customFormat="1" ht="18.75" customHeight="1" thickBot="1" x14ac:dyDescent="0.35">
      <c r="A42" s="41"/>
      <c r="B42" s="116"/>
      <c r="C42" s="117"/>
      <c r="D42" s="117"/>
      <c r="E42" s="118"/>
      <c r="F42" s="119"/>
      <c r="G42" s="120"/>
      <c r="H42" s="121"/>
      <c r="I42" s="121"/>
      <c r="J42" s="121"/>
      <c r="K42" s="121"/>
      <c r="L42" s="121"/>
      <c r="M42" s="121"/>
      <c r="N42" s="119"/>
      <c r="O42" s="122"/>
      <c r="P42" s="123"/>
    </row>
    <row r="45" spans="1:16" ht="15" customHeight="1" x14ac:dyDescent="0.3">
      <c r="F45" s="55"/>
      <c r="G45" s="55"/>
      <c r="H45" s="55"/>
      <c r="I45" s="55"/>
      <c r="J45" s="55"/>
      <c r="K45" s="55"/>
      <c r="L45" s="55"/>
      <c r="M45" s="55"/>
      <c r="N45" s="129"/>
      <c r="O45" s="55"/>
    </row>
    <row r="46" spans="1:16" ht="15" customHeight="1" x14ac:dyDescent="0.3">
      <c r="F46" s="55"/>
      <c r="G46" s="55"/>
      <c r="H46" s="55"/>
      <c r="I46" s="55"/>
      <c r="J46" s="55"/>
      <c r="K46" s="55"/>
      <c r="L46" s="55"/>
      <c r="M46" s="55"/>
      <c r="N46" s="129"/>
      <c r="O46" s="55"/>
    </row>
    <row r="47" spans="1:16" ht="15" customHeight="1" x14ac:dyDescent="0.3">
      <c r="F47" s="55"/>
      <c r="G47" s="55"/>
      <c r="H47" s="55"/>
      <c r="I47" s="55"/>
      <c r="J47" s="55"/>
      <c r="K47" s="55"/>
      <c r="L47" s="55"/>
      <c r="M47" s="55"/>
      <c r="N47" s="129"/>
      <c r="O47" s="55"/>
    </row>
    <row r="48" spans="1:16" ht="15" customHeight="1" x14ac:dyDescent="0.3">
      <c r="A48" s="131"/>
      <c r="B48" s="130"/>
      <c r="C48" s="130"/>
      <c r="D48" s="130"/>
      <c r="E48" s="132"/>
      <c r="F48" s="55"/>
      <c r="G48" s="55"/>
      <c r="H48" s="55"/>
      <c r="I48" s="55"/>
      <c r="J48" s="55"/>
      <c r="K48" s="55"/>
      <c r="L48" s="55"/>
      <c r="M48" s="55"/>
      <c r="N48" s="129"/>
      <c r="O48" s="55"/>
    </row>
    <row r="49" spans="1:15" ht="15" customHeight="1" x14ac:dyDescent="0.3">
      <c r="A49" s="131"/>
      <c r="B49" s="130"/>
      <c r="C49" s="130"/>
      <c r="D49" s="130"/>
      <c r="E49" s="132"/>
      <c r="F49" s="55"/>
      <c r="G49" s="55"/>
      <c r="H49" s="55"/>
      <c r="I49" s="55"/>
      <c r="J49" s="55"/>
      <c r="K49" s="55"/>
      <c r="L49" s="55"/>
      <c r="M49" s="55"/>
      <c r="N49" s="55"/>
      <c r="O49" s="55"/>
    </row>
    <row r="50" spans="1:15" ht="15" customHeight="1" x14ac:dyDescent="0.3">
      <c r="A50" s="131"/>
      <c r="B50" s="130"/>
      <c r="C50" s="130"/>
      <c r="D50" s="130"/>
      <c r="E50" s="132"/>
      <c r="F50" s="55"/>
      <c r="G50" s="55"/>
      <c r="H50" s="55"/>
      <c r="I50" s="55"/>
      <c r="J50" s="55"/>
      <c r="K50" s="55"/>
      <c r="L50" s="55"/>
      <c r="M50" s="55"/>
      <c r="N50" s="55"/>
      <c r="O50" s="55"/>
    </row>
    <row r="51" spans="1:15" ht="15" customHeight="1" x14ac:dyDescent="0.3">
      <c r="A51" s="131"/>
      <c r="B51" s="130"/>
      <c r="C51" s="130"/>
      <c r="D51" s="130"/>
      <c r="E51" s="132"/>
      <c r="F51" s="55"/>
      <c r="G51" s="55"/>
      <c r="H51" s="55"/>
      <c r="I51" s="55"/>
      <c r="J51" s="55"/>
      <c r="K51" s="55"/>
      <c r="L51" s="55"/>
      <c r="M51" s="55"/>
      <c r="N51" s="129"/>
      <c r="O51" s="55"/>
    </row>
    <row r="52" spans="1:15" ht="15.75" customHeight="1" x14ac:dyDescent="0.3">
      <c r="A52" s="131"/>
      <c r="B52" s="130"/>
      <c r="C52" s="130"/>
      <c r="D52" s="130"/>
      <c r="E52" s="132"/>
      <c r="F52" s="55"/>
      <c r="G52" s="55"/>
      <c r="H52" s="124"/>
      <c r="I52" s="55"/>
      <c r="J52" s="55"/>
      <c r="K52" s="55"/>
      <c r="L52" s="55"/>
      <c r="M52" s="55"/>
      <c r="N52" s="129"/>
      <c r="O52" s="55"/>
    </row>
    <row r="53" spans="1:15" ht="18" customHeight="1" x14ac:dyDescent="0.3">
      <c r="A53" s="131"/>
      <c r="B53" s="130"/>
      <c r="C53" s="130"/>
      <c r="D53" s="130"/>
      <c r="E53" s="132"/>
      <c r="F53" s="10"/>
      <c r="G53" s="10"/>
      <c r="H53" s="10"/>
      <c r="I53" s="55"/>
      <c r="J53" s="55"/>
      <c r="K53" s="55"/>
      <c r="L53" s="55"/>
      <c r="M53" s="55"/>
      <c r="N53" s="10"/>
      <c r="O53" s="10"/>
    </row>
    <row r="54" spans="1:15" ht="15" customHeight="1" x14ac:dyDescent="0.3">
      <c r="A54" s="131"/>
      <c r="B54" s="130"/>
      <c r="C54" s="130"/>
      <c r="D54" s="130"/>
      <c r="E54" s="132"/>
      <c r="F54" s="55"/>
      <c r="G54" s="55"/>
      <c r="H54" s="55"/>
      <c r="I54" s="55"/>
      <c r="J54" s="55"/>
      <c r="K54" s="55"/>
      <c r="L54" s="55"/>
      <c r="M54" s="55"/>
      <c r="N54" s="55"/>
      <c r="O54" s="55"/>
    </row>
    <row r="55" spans="1:15" ht="15" customHeight="1" x14ac:dyDescent="0.3">
      <c r="A55" s="131"/>
      <c r="B55" s="130"/>
      <c r="C55" s="130"/>
      <c r="D55" s="130"/>
      <c r="E55" s="132"/>
      <c r="F55" s="55"/>
      <c r="G55" s="55"/>
      <c r="H55" s="55"/>
      <c r="I55" s="55"/>
      <c r="J55" s="55"/>
      <c r="K55" s="55"/>
      <c r="L55" s="55"/>
      <c r="M55" s="55"/>
      <c r="N55" s="55"/>
      <c r="O55" s="55"/>
    </row>
    <row r="56" spans="1:15" ht="15" customHeight="1" x14ac:dyDescent="0.3">
      <c r="A56" s="131"/>
      <c r="B56" s="130"/>
      <c r="C56" s="130"/>
      <c r="D56" s="130"/>
      <c r="E56" s="132"/>
      <c r="F56" s="55"/>
      <c r="G56" s="55"/>
      <c r="H56" s="55"/>
      <c r="I56" s="55"/>
      <c r="J56" s="55"/>
      <c r="K56" s="55"/>
      <c r="L56" s="55"/>
      <c r="M56" s="55"/>
      <c r="N56" s="55"/>
      <c r="O56" s="55"/>
    </row>
    <row r="57" spans="1:15" ht="15" customHeight="1" x14ac:dyDescent="0.3">
      <c r="A57" s="131"/>
      <c r="B57" s="130"/>
      <c r="C57" s="130"/>
      <c r="D57" s="130"/>
      <c r="E57" s="132"/>
      <c r="F57" s="55"/>
      <c r="G57" s="55"/>
      <c r="H57" s="55"/>
      <c r="I57" s="55"/>
      <c r="J57" s="55"/>
      <c r="K57" s="55"/>
      <c r="L57" s="55"/>
      <c r="M57" s="55"/>
      <c r="N57" s="55"/>
      <c r="O57" s="55"/>
    </row>
    <row r="58" spans="1:15" ht="15" customHeight="1" x14ac:dyDescent="0.3">
      <c r="A58" s="131"/>
      <c r="B58" s="130"/>
      <c r="C58" s="130"/>
      <c r="D58" s="130"/>
      <c r="E58" s="132"/>
      <c r="F58" s="55"/>
      <c r="G58" s="55"/>
      <c r="H58" s="55"/>
      <c r="I58" s="55"/>
      <c r="J58" s="55"/>
      <c r="K58" s="55"/>
      <c r="L58" s="55"/>
      <c r="M58" s="55"/>
      <c r="N58" s="55"/>
      <c r="O58" s="55"/>
    </row>
    <row r="59" spans="1:15" ht="15" customHeight="1" x14ac:dyDescent="0.3">
      <c r="A59" s="131"/>
      <c r="B59" s="130"/>
      <c r="C59" s="130"/>
      <c r="D59" s="130"/>
      <c r="E59" s="132"/>
      <c r="F59" s="55"/>
      <c r="G59" s="55"/>
      <c r="H59" s="55"/>
      <c r="I59" s="55"/>
      <c r="J59" s="55"/>
      <c r="K59" s="55"/>
      <c r="L59" s="55"/>
      <c r="M59" s="55"/>
      <c r="N59" s="55"/>
      <c r="O59" s="55"/>
    </row>
    <row r="60" spans="1:15" ht="15" customHeight="1" x14ac:dyDescent="0.3">
      <c r="A60" s="131"/>
      <c r="B60" s="130"/>
      <c r="C60" s="130"/>
      <c r="D60" s="130"/>
      <c r="E60" s="132"/>
      <c r="F60" s="55"/>
      <c r="G60" s="55"/>
      <c r="H60" s="55"/>
      <c r="I60" s="55"/>
      <c r="J60" s="55"/>
      <c r="K60" s="55"/>
      <c r="L60" s="55"/>
      <c r="M60" s="55"/>
      <c r="N60" s="55"/>
      <c r="O60" s="55"/>
    </row>
    <row r="61" spans="1:15" ht="15.75" customHeight="1" x14ac:dyDescent="0.3">
      <c r="A61" s="131"/>
      <c r="B61" s="130"/>
      <c r="C61" s="130"/>
      <c r="D61" s="130"/>
      <c r="E61" s="132"/>
      <c r="F61" s="55"/>
      <c r="G61" s="55"/>
      <c r="H61" s="55"/>
      <c r="I61" s="55"/>
      <c r="J61" s="55"/>
      <c r="K61" s="124"/>
      <c r="L61" s="124"/>
      <c r="M61" s="55"/>
      <c r="N61" s="55"/>
      <c r="O61" s="55"/>
    </row>
    <row r="62" spans="1:15" ht="18" customHeight="1" x14ac:dyDescent="0.3">
      <c r="A62" s="131"/>
      <c r="B62" s="130"/>
      <c r="C62" s="130"/>
      <c r="D62" s="130"/>
      <c r="E62" s="132"/>
      <c r="F62" s="55"/>
      <c r="G62" s="55"/>
      <c r="H62" s="55"/>
      <c r="I62" s="55"/>
      <c r="J62" s="124"/>
      <c r="K62" s="10"/>
      <c r="L62" s="10"/>
      <c r="M62" s="55"/>
      <c r="N62" s="55"/>
      <c r="O62" s="55"/>
    </row>
    <row r="63" spans="1:15" ht="18" customHeight="1" x14ac:dyDescent="0.3">
      <c r="A63" s="131"/>
      <c r="B63" s="130"/>
      <c r="C63" s="130"/>
      <c r="D63" s="130"/>
      <c r="E63" s="132"/>
      <c r="F63" s="55"/>
      <c r="G63" s="55"/>
      <c r="H63" s="55"/>
      <c r="I63" s="55"/>
      <c r="J63" s="10"/>
      <c r="K63" s="55"/>
      <c r="L63" s="55"/>
      <c r="M63" s="55"/>
      <c r="N63" s="55"/>
      <c r="O63" s="55"/>
    </row>
    <row r="64" spans="1:15" ht="15" customHeight="1" x14ac:dyDescent="0.3">
      <c r="A64" s="131"/>
      <c r="B64" s="130"/>
      <c r="C64" s="130"/>
      <c r="D64" s="130"/>
      <c r="E64" s="132"/>
      <c r="F64" s="55"/>
      <c r="G64" s="55"/>
      <c r="H64" s="55"/>
      <c r="I64" s="55"/>
      <c r="J64" s="55"/>
      <c r="K64" s="55"/>
      <c r="L64" s="55"/>
      <c r="M64" s="55"/>
      <c r="N64" s="55"/>
      <c r="O64" s="55"/>
    </row>
    <row r="65" spans="1:15" ht="15" customHeight="1" x14ac:dyDescent="0.3">
      <c r="A65" s="131"/>
      <c r="B65" s="130"/>
      <c r="C65" s="130"/>
      <c r="D65" s="130"/>
      <c r="E65" s="132"/>
      <c r="F65" s="55"/>
      <c r="G65" s="55"/>
      <c r="H65" s="55"/>
      <c r="I65" s="55"/>
      <c r="J65" s="55"/>
      <c r="K65" s="55"/>
      <c r="L65" s="55"/>
      <c r="M65" s="55"/>
      <c r="N65" s="55"/>
      <c r="O65" s="55"/>
    </row>
    <row r="66" spans="1:15" ht="15.75" customHeight="1" x14ac:dyDescent="0.3">
      <c r="A66" s="131"/>
      <c r="B66" s="130"/>
      <c r="C66" s="130"/>
      <c r="D66" s="130"/>
      <c r="E66" s="132"/>
      <c r="F66" s="124"/>
      <c r="G66" s="124"/>
      <c r="H66" s="124"/>
      <c r="I66" s="55"/>
      <c r="J66" s="55"/>
      <c r="K66" s="55"/>
      <c r="L66" s="55"/>
      <c r="M66" s="55"/>
      <c r="N66" s="124"/>
      <c r="O66" s="124"/>
    </row>
    <row r="67" spans="1:15" ht="18" customHeight="1" x14ac:dyDescent="0.3">
      <c r="A67" s="131"/>
      <c r="B67" s="130"/>
      <c r="C67" s="130"/>
      <c r="D67" s="130"/>
      <c r="E67" s="132"/>
      <c r="F67" s="10"/>
      <c r="G67" s="10"/>
      <c r="H67" s="10"/>
      <c r="I67" s="55"/>
      <c r="J67" s="55"/>
      <c r="K67" s="55"/>
      <c r="L67" s="55"/>
      <c r="M67" s="55"/>
      <c r="N67" s="10"/>
      <c r="O67" s="10"/>
    </row>
    <row r="68" spans="1:15" ht="15" customHeight="1" x14ac:dyDescent="0.3">
      <c r="A68" s="131"/>
      <c r="B68" s="130"/>
      <c r="C68" s="130"/>
      <c r="D68" s="130"/>
      <c r="E68" s="132"/>
      <c r="F68" s="55"/>
      <c r="G68" s="55"/>
      <c r="H68" s="55"/>
      <c r="I68" s="55"/>
      <c r="J68" s="55"/>
      <c r="K68" s="55"/>
      <c r="L68" s="55"/>
      <c r="M68" s="55"/>
      <c r="N68" s="55"/>
      <c r="O68" s="55"/>
    </row>
    <row r="69" spans="1:15" ht="15" customHeight="1" x14ac:dyDescent="0.3">
      <c r="A69" s="131"/>
      <c r="B69" s="130"/>
      <c r="C69" s="130"/>
      <c r="D69" s="130"/>
      <c r="E69" s="132"/>
      <c r="F69" s="55"/>
      <c r="G69" s="55"/>
      <c r="H69" s="55"/>
      <c r="I69" s="55"/>
      <c r="J69" s="55"/>
      <c r="K69" s="55"/>
      <c r="L69" s="55"/>
      <c r="M69" s="55"/>
      <c r="N69" s="55"/>
      <c r="O69" s="55"/>
    </row>
    <row r="70" spans="1:15" ht="15" customHeight="1" x14ac:dyDescent="0.3">
      <c r="A70" s="131"/>
      <c r="B70" s="130"/>
      <c r="C70" s="130"/>
      <c r="D70" s="130"/>
      <c r="E70" s="132"/>
      <c r="F70" s="55"/>
      <c r="G70" s="55"/>
      <c r="H70" s="55"/>
      <c r="I70" s="55"/>
      <c r="J70" s="55"/>
      <c r="K70" s="55"/>
      <c r="L70" s="55"/>
      <c r="M70" s="55"/>
      <c r="N70" s="55"/>
      <c r="O70" s="55"/>
    </row>
    <row r="71" spans="1:15" x14ac:dyDescent="0.3">
      <c r="A71" s="131"/>
      <c r="B71" s="130"/>
      <c r="C71" s="130"/>
      <c r="D71" s="130"/>
      <c r="E71" s="132"/>
      <c r="J71" s="55"/>
      <c r="K71" s="55"/>
      <c r="L71" s="55"/>
    </row>
    <row r="72" spans="1:15" x14ac:dyDescent="0.3">
      <c r="A72" s="131"/>
      <c r="B72" s="130"/>
      <c r="C72" s="130"/>
      <c r="D72" s="130"/>
      <c r="E72" s="132"/>
      <c r="J72" s="55"/>
      <c r="K72" s="55"/>
      <c r="L72" s="55"/>
    </row>
    <row r="73" spans="1:15" x14ac:dyDescent="0.3">
      <c r="A73" s="131"/>
      <c r="B73" s="130"/>
      <c r="C73" s="130"/>
      <c r="D73" s="130"/>
      <c r="E73" s="132"/>
      <c r="J73" s="55"/>
      <c r="K73" s="55"/>
      <c r="L73" s="55"/>
    </row>
    <row r="74" spans="1:15" x14ac:dyDescent="0.3">
      <c r="A74" s="131"/>
      <c r="B74" s="130"/>
      <c r="C74" s="130"/>
      <c r="D74" s="130"/>
      <c r="E74" s="132"/>
      <c r="J74" s="55"/>
      <c r="K74" s="55"/>
      <c r="L74" s="55"/>
    </row>
    <row r="75" spans="1:15" ht="15.6" x14ac:dyDescent="0.3">
      <c r="A75" s="131"/>
      <c r="B75" s="130"/>
      <c r="C75" s="130"/>
      <c r="D75" s="130"/>
      <c r="E75" s="132"/>
      <c r="J75" s="55"/>
      <c r="K75" s="55"/>
      <c r="L75" s="124"/>
    </row>
    <row r="76" spans="1:15" ht="15.6" x14ac:dyDescent="0.3">
      <c r="A76" s="131"/>
      <c r="B76" s="130"/>
      <c r="C76" s="130"/>
      <c r="D76" s="130"/>
      <c r="E76" s="132"/>
      <c r="J76" s="124"/>
      <c r="K76" s="55"/>
      <c r="L76" s="55"/>
    </row>
    <row r="77" spans="1:15" ht="17.399999999999999" x14ac:dyDescent="0.3">
      <c r="A77" s="131"/>
      <c r="B77" s="130"/>
      <c r="C77" s="130"/>
      <c r="D77" s="130"/>
      <c r="E77" s="132"/>
      <c r="J77" s="10"/>
      <c r="K77" s="55"/>
      <c r="L77" s="124"/>
    </row>
    <row r="78" spans="1:15" x14ac:dyDescent="0.3">
      <c r="A78" s="131"/>
      <c r="B78" s="130"/>
      <c r="C78" s="130"/>
      <c r="D78" s="130"/>
      <c r="E78" s="132"/>
      <c r="J78" s="55"/>
      <c r="K78" s="55"/>
      <c r="L78" s="55"/>
    </row>
    <row r="79" spans="1:15" x14ac:dyDescent="0.3">
      <c r="A79" s="131"/>
      <c r="B79" s="130"/>
      <c r="C79" s="130"/>
      <c r="D79" s="130"/>
      <c r="E79" s="132"/>
      <c r="J79" s="55"/>
      <c r="K79" s="55"/>
      <c r="L79" s="55"/>
    </row>
    <row r="80" spans="1:15" x14ac:dyDescent="0.3">
      <c r="A80" s="131"/>
      <c r="B80" s="130"/>
      <c r="C80" s="130"/>
      <c r="D80" s="130"/>
      <c r="E80" s="132"/>
      <c r="J80" s="55"/>
      <c r="K80" s="55"/>
      <c r="L80" s="55"/>
    </row>
    <row r="81" spans="1:15" x14ac:dyDescent="0.3">
      <c r="A81" s="131"/>
      <c r="B81" s="130"/>
      <c r="C81" s="130"/>
      <c r="D81" s="130"/>
      <c r="E81" s="132"/>
      <c r="F81" s="55"/>
      <c r="G81" s="55"/>
      <c r="H81" s="55"/>
      <c r="I81" s="55"/>
      <c r="J81" s="55"/>
      <c r="K81" s="55"/>
      <c r="L81" s="55"/>
      <c r="M81" s="55"/>
      <c r="N81" s="55"/>
      <c r="O81" s="55"/>
    </row>
    <row r="82" spans="1:15" x14ac:dyDescent="0.3">
      <c r="A82" s="131"/>
      <c r="B82" s="130"/>
      <c r="C82" s="130"/>
      <c r="D82" s="130"/>
      <c r="E82" s="132"/>
      <c r="F82" s="55"/>
      <c r="G82" s="55"/>
      <c r="H82" s="55"/>
      <c r="I82" s="55"/>
      <c r="J82" s="55"/>
      <c r="K82" s="55"/>
      <c r="L82" s="55"/>
      <c r="M82" s="55"/>
      <c r="N82" s="55"/>
      <c r="O82" s="55"/>
    </row>
    <row r="83" spans="1:15" x14ac:dyDescent="0.3">
      <c r="A83" s="131"/>
      <c r="B83" s="130"/>
      <c r="C83" s="130"/>
      <c r="D83" s="130"/>
      <c r="E83" s="132"/>
      <c r="F83" s="55"/>
      <c r="G83" s="55"/>
      <c r="H83" s="55"/>
      <c r="I83" s="55"/>
      <c r="J83" s="55"/>
      <c r="K83" s="55"/>
      <c r="L83" s="55"/>
      <c r="M83" s="55"/>
      <c r="N83" s="55"/>
      <c r="O83" s="55"/>
    </row>
    <row r="84" spans="1:15" x14ac:dyDescent="0.3">
      <c r="A84" s="131"/>
      <c r="B84" s="130"/>
      <c r="C84" s="130"/>
      <c r="D84" s="130"/>
      <c r="E84" s="132"/>
      <c r="F84" s="55"/>
      <c r="G84" s="55"/>
      <c r="H84" s="55"/>
      <c r="I84" s="55"/>
      <c r="J84" s="55"/>
      <c r="K84" s="55"/>
      <c r="L84" s="55"/>
      <c r="M84" s="55"/>
      <c r="N84" s="55"/>
      <c r="O84" s="55"/>
    </row>
    <row r="85" spans="1:15" x14ac:dyDescent="0.3">
      <c r="A85" s="131"/>
      <c r="B85" s="130"/>
      <c r="C85" s="130"/>
      <c r="D85" s="130"/>
      <c r="E85" s="132"/>
      <c r="F85" s="55"/>
      <c r="G85" s="55"/>
      <c r="H85" s="55"/>
      <c r="I85" s="55"/>
      <c r="J85" s="55"/>
      <c r="K85" s="55"/>
      <c r="L85" s="55"/>
      <c r="M85" s="55"/>
      <c r="N85" s="55"/>
      <c r="O85" s="55"/>
    </row>
    <row r="86" spans="1:15" x14ac:dyDescent="0.3">
      <c r="A86" s="131"/>
      <c r="B86" s="130"/>
      <c r="C86" s="130"/>
      <c r="D86" s="130"/>
      <c r="E86" s="132"/>
      <c r="F86" s="55"/>
      <c r="G86" s="55"/>
      <c r="H86" s="55"/>
      <c r="I86" s="55"/>
      <c r="J86" s="55"/>
      <c r="K86" s="55"/>
      <c r="L86" s="55"/>
      <c r="M86" s="55"/>
      <c r="N86" s="55"/>
      <c r="O86" s="55"/>
    </row>
    <row r="87" spans="1:15" x14ac:dyDescent="0.3">
      <c r="A87" s="131"/>
      <c r="B87" s="130"/>
      <c r="C87" s="130"/>
      <c r="D87" s="130"/>
      <c r="E87" s="132"/>
      <c r="F87" s="55"/>
      <c r="G87" s="55"/>
      <c r="H87" s="55"/>
      <c r="I87" s="55"/>
      <c r="J87" s="55"/>
      <c r="K87" s="55"/>
      <c r="L87" s="55"/>
      <c r="M87" s="55"/>
      <c r="N87" s="55"/>
      <c r="O87" s="55"/>
    </row>
    <row r="88" spans="1:15" x14ac:dyDescent="0.3">
      <c r="A88" s="131"/>
      <c r="B88" s="130"/>
      <c r="C88" s="130"/>
      <c r="D88" s="130"/>
      <c r="E88" s="132"/>
      <c r="F88" s="55"/>
      <c r="G88" s="55"/>
      <c r="H88" s="55"/>
      <c r="I88" s="55"/>
      <c r="J88" s="55"/>
      <c r="K88" s="55"/>
      <c r="L88" s="55"/>
      <c r="M88" s="55"/>
      <c r="N88" s="55"/>
      <c r="O88" s="55"/>
    </row>
    <row r="89" spans="1:15" x14ac:dyDescent="0.3">
      <c r="A89" s="131"/>
      <c r="B89" s="130"/>
      <c r="C89" s="130"/>
      <c r="D89" s="130"/>
      <c r="E89" s="132"/>
      <c r="F89" s="55"/>
      <c r="G89" s="55"/>
      <c r="H89" s="55"/>
      <c r="I89" s="55"/>
      <c r="J89" s="55"/>
      <c r="K89" s="55"/>
      <c r="L89" s="55"/>
      <c r="M89" s="55"/>
      <c r="N89" s="55"/>
      <c r="O89" s="55"/>
    </row>
    <row r="90" spans="1:15" x14ac:dyDescent="0.3">
      <c r="A90" s="131"/>
      <c r="B90" s="130"/>
      <c r="C90" s="130"/>
      <c r="D90" s="130"/>
      <c r="E90" s="132"/>
      <c r="F90" s="55"/>
      <c r="G90" s="55"/>
      <c r="H90" s="55"/>
      <c r="I90" s="55"/>
      <c r="J90" s="55"/>
      <c r="K90" s="55"/>
      <c r="L90" s="55"/>
      <c r="M90" s="55"/>
      <c r="N90" s="55"/>
      <c r="O90" s="55"/>
    </row>
    <row r="91" spans="1:15" x14ac:dyDescent="0.3">
      <c r="A91" s="131"/>
      <c r="B91" s="130"/>
      <c r="C91" s="130"/>
      <c r="D91" s="130"/>
      <c r="E91" s="132"/>
      <c r="F91" s="55"/>
      <c r="G91" s="55"/>
      <c r="H91" s="55"/>
      <c r="I91" s="55"/>
      <c r="J91" s="55"/>
      <c r="K91" s="55"/>
      <c r="L91" s="55"/>
      <c r="M91" s="55"/>
      <c r="N91" s="55"/>
      <c r="O91" s="55"/>
    </row>
    <row r="92" spans="1:15" x14ac:dyDescent="0.3">
      <c r="A92" s="131"/>
      <c r="B92" s="130"/>
      <c r="C92" s="130"/>
      <c r="D92" s="130"/>
      <c r="E92" s="132"/>
      <c r="F92" s="55"/>
      <c r="G92" s="55"/>
      <c r="H92" s="55"/>
      <c r="I92" s="55"/>
      <c r="J92" s="55"/>
      <c r="K92" s="55"/>
      <c r="L92" s="55"/>
      <c r="M92" s="55"/>
      <c r="N92" s="55"/>
      <c r="O92" s="55"/>
    </row>
    <row r="93" spans="1:15" x14ac:dyDescent="0.3">
      <c r="A93" s="131"/>
      <c r="B93" s="130"/>
      <c r="C93" s="130"/>
      <c r="D93" s="130"/>
      <c r="E93" s="132"/>
      <c r="F93" s="55"/>
      <c r="G93" s="55"/>
      <c r="H93" s="55"/>
      <c r="I93" s="55"/>
      <c r="J93" s="55"/>
      <c r="K93" s="55"/>
      <c r="L93" s="55"/>
      <c r="M93" s="55"/>
      <c r="N93" s="55"/>
      <c r="O93" s="55"/>
    </row>
  </sheetData>
  <mergeCells count="12">
    <mergeCell ref="P3:P5"/>
    <mergeCell ref="F4:F5"/>
    <mergeCell ref="G4:I4"/>
    <mergeCell ref="J4:L4"/>
    <mergeCell ref="M4:M5"/>
    <mergeCell ref="N4:N5"/>
    <mergeCell ref="O4:O5"/>
    <mergeCell ref="B3:C5"/>
    <mergeCell ref="D3:D5"/>
    <mergeCell ref="E3:E5"/>
    <mergeCell ref="F3:L3"/>
    <mergeCell ref="M3:O3"/>
  </mergeCells>
  <conditionalFormatting sqref="I10 L10 I28 L28 L40:L41 I40:I41">
    <cfRule type="cellIs" dxfId="122" priority="63" operator="lessThan">
      <formula>0.95</formula>
    </cfRule>
    <cfRule type="cellIs" dxfId="121" priority="64" operator="between">
      <formula>0.95</formula>
      <formula>0.999999999999</formula>
    </cfRule>
    <cfRule type="cellIs" dxfId="120" priority="65" operator="greaterThanOrEqual">
      <formula>1</formula>
    </cfRule>
  </conditionalFormatting>
  <conditionalFormatting sqref="O42">
    <cfRule type="iconSet" priority="62">
      <iconSet iconSet="3Arrows">
        <cfvo type="percent" val="0"/>
        <cfvo type="num" val="0"/>
        <cfvo type="num" val="0" gte="0"/>
      </iconSet>
    </cfRule>
  </conditionalFormatting>
  <conditionalFormatting sqref="O25:O27 O21:O22">
    <cfRule type="iconSet" priority="61">
      <iconSet iconSet="3Arrows">
        <cfvo type="percent" val="0"/>
        <cfvo type="num" val="0"/>
        <cfvo type="num" val="0" gte="0"/>
      </iconSet>
    </cfRule>
  </conditionalFormatting>
  <conditionalFormatting sqref="I18">
    <cfRule type="cellIs" dxfId="119" priority="58" operator="lessThan">
      <formula>0.95</formula>
    </cfRule>
    <cfRule type="cellIs" dxfId="118" priority="59" operator="between">
      <formula>0.95</formula>
      <formula>0.999999999999</formula>
    </cfRule>
    <cfRule type="cellIs" dxfId="117" priority="60" operator="greaterThanOrEqual">
      <formula>1</formula>
    </cfRule>
  </conditionalFormatting>
  <conditionalFormatting sqref="I26:I27">
    <cfRule type="cellIs" dxfId="116" priority="55" operator="lessThan">
      <formula>0.95</formula>
    </cfRule>
    <cfRule type="cellIs" dxfId="115" priority="56" operator="between">
      <formula>0.95</formula>
      <formula>0.999999999999</formula>
    </cfRule>
    <cfRule type="cellIs" dxfId="114" priority="57" operator="greaterThanOrEqual">
      <formula>1</formula>
    </cfRule>
  </conditionalFormatting>
  <conditionalFormatting sqref="L26:L27">
    <cfRule type="cellIs" dxfId="113" priority="49" operator="lessThan">
      <formula>0.95</formula>
    </cfRule>
    <cfRule type="cellIs" dxfId="112" priority="50" operator="between">
      <formula>0.95</formula>
      <formula>0.999999999999</formula>
    </cfRule>
    <cfRule type="cellIs" dxfId="111" priority="51" operator="greaterThanOrEqual">
      <formula>1</formula>
    </cfRule>
  </conditionalFormatting>
  <conditionalFormatting sqref="L18">
    <cfRule type="cellIs" dxfId="110" priority="52" operator="lessThan">
      <formula>0.95</formula>
    </cfRule>
    <cfRule type="cellIs" dxfId="109" priority="53" operator="between">
      <formula>0.95</formula>
      <formula>0.999999999999</formula>
    </cfRule>
    <cfRule type="cellIs" dxfId="108" priority="54" operator="greaterThanOrEqual">
      <formula>1</formula>
    </cfRule>
  </conditionalFormatting>
  <conditionalFormatting sqref="I9 L9">
    <cfRule type="cellIs" dxfId="107" priority="45" operator="lessThan">
      <formula>0.95</formula>
    </cfRule>
    <cfRule type="cellIs" dxfId="106" priority="46" operator="between">
      <formula>0.95</formula>
      <formula>0.999999999999</formula>
    </cfRule>
    <cfRule type="cellIs" dxfId="105" priority="47" operator="greaterThanOrEqual">
      <formula>1</formula>
    </cfRule>
  </conditionalFormatting>
  <conditionalFormatting sqref="O9">
    <cfRule type="iconSet" priority="48">
      <iconSet iconSet="3Arrows">
        <cfvo type="percent" val="0"/>
        <cfvo type="num" val="0"/>
        <cfvo type="num" val="0" gte="0"/>
      </iconSet>
    </cfRule>
  </conditionalFormatting>
  <conditionalFormatting sqref="O28 O10:O18 O31:O41">
    <cfRule type="iconSet" priority="66">
      <iconSet iconSet="3Arrows">
        <cfvo type="percent" val="0"/>
        <cfvo type="num" val="0"/>
        <cfvo type="num" val="0" gte="0"/>
      </iconSet>
    </cfRule>
  </conditionalFormatting>
  <conditionalFormatting sqref="I6 L6">
    <cfRule type="cellIs" dxfId="104" priority="41" operator="lessThan">
      <formula>0.95</formula>
    </cfRule>
    <cfRule type="cellIs" dxfId="103" priority="42" operator="between">
      <formula>0.95</formula>
      <formula>0.999999999999</formula>
    </cfRule>
    <cfRule type="cellIs" dxfId="102" priority="43" operator="greaterThanOrEqual">
      <formula>1</formula>
    </cfRule>
  </conditionalFormatting>
  <conditionalFormatting sqref="O6">
    <cfRule type="iconSet" priority="44">
      <iconSet iconSet="3Arrows">
        <cfvo type="percent" val="0"/>
        <cfvo type="num" val="0"/>
        <cfvo type="num" val="0" gte="0"/>
      </iconSet>
    </cfRule>
  </conditionalFormatting>
  <conditionalFormatting sqref="L20">
    <cfRule type="cellIs" dxfId="101" priority="37" operator="lessThan">
      <formula>0.95</formula>
    </cfRule>
    <cfRule type="cellIs" dxfId="100" priority="38" operator="between">
      <formula>0.95</formula>
      <formula>0.999999999999</formula>
    </cfRule>
    <cfRule type="cellIs" dxfId="99" priority="39" operator="greaterThanOrEqual">
      <formula>1</formula>
    </cfRule>
  </conditionalFormatting>
  <conditionalFormatting sqref="O20">
    <cfRule type="iconSet" priority="40">
      <iconSet iconSet="3Arrows">
        <cfvo type="percent" val="0"/>
        <cfvo type="num" val="0"/>
        <cfvo type="num" val="0" gte="0"/>
      </iconSet>
    </cfRule>
  </conditionalFormatting>
  <conditionalFormatting sqref="I24 L24">
    <cfRule type="cellIs" dxfId="98" priority="33" operator="lessThan">
      <formula>0.95</formula>
    </cfRule>
    <cfRule type="cellIs" dxfId="97" priority="34" operator="between">
      <formula>0.95</formula>
      <formula>0.999999999999</formula>
    </cfRule>
    <cfRule type="cellIs" dxfId="96" priority="35" operator="greaterThanOrEqual">
      <formula>1</formula>
    </cfRule>
  </conditionalFormatting>
  <conditionalFormatting sqref="O24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I25">
    <cfRule type="cellIs" dxfId="95" priority="29" operator="lessThan">
      <formula>0.95</formula>
    </cfRule>
    <cfRule type="cellIs" dxfId="94" priority="30" operator="between">
      <formula>0.95</formula>
      <formula>0.999999999999</formula>
    </cfRule>
    <cfRule type="cellIs" dxfId="93" priority="31" operator="greaterThanOrEqual">
      <formula>1</formula>
    </cfRule>
  </conditionalFormatting>
  <conditionalFormatting sqref="O30">
    <cfRule type="iconSet" priority="32">
      <iconSet iconSet="3Arrows">
        <cfvo type="percent" val="0"/>
        <cfvo type="num" val="0"/>
        <cfvo type="num" val="0" gte="0"/>
      </iconSet>
    </cfRule>
  </conditionalFormatting>
  <conditionalFormatting sqref="L25">
    <cfRule type="cellIs" dxfId="92" priority="26" operator="lessThan">
      <formula>0.95</formula>
    </cfRule>
    <cfRule type="cellIs" dxfId="91" priority="27" operator="between">
      <formula>0.95</formula>
      <formula>0.999999999999</formula>
    </cfRule>
    <cfRule type="cellIs" dxfId="90" priority="28" operator="greaterThanOrEqual">
      <formula>1</formula>
    </cfRule>
  </conditionalFormatting>
  <conditionalFormatting sqref="I31:I39">
    <cfRule type="cellIs" dxfId="89" priority="23" operator="lessThan">
      <formula>0.95</formula>
    </cfRule>
    <cfRule type="cellIs" dxfId="88" priority="24" operator="between">
      <formula>0.95</formula>
      <formula>0.999999999999</formula>
    </cfRule>
    <cfRule type="cellIs" dxfId="87" priority="25" operator="greaterThanOrEqual">
      <formula>1</formula>
    </cfRule>
  </conditionalFormatting>
  <conditionalFormatting sqref="L31:L39">
    <cfRule type="cellIs" dxfId="86" priority="20" operator="lessThan">
      <formula>0.95</formula>
    </cfRule>
    <cfRule type="cellIs" dxfId="85" priority="21" operator="between">
      <formula>0.95</formula>
      <formula>0.999999999999</formula>
    </cfRule>
    <cfRule type="cellIs" dxfId="84" priority="22" operator="greaterThanOrEqual">
      <formula>1</formula>
    </cfRule>
  </conditionalFormatting>
  <conditionalFormatting sqref="I11:I17 L11:L17">
    <cfRule type="cellIs" dxfId="83" priority="17" operator="lessThan">
      <formula>0.95</formula>
    </cfRule>
    <cfRule type="cellIs" dxfId="82" priority="18" operator="between">
      <formula>0.95</formula>
      <formula>0.999999999999</formula>
    </cfRule>
    <cfRule type="cellIs" dxfId="81" priority="19" operator="greaterThanOrEqual">
      <formula>1</formula>
    </cfRule>
  </conditionalFormatting>
  <conditionalFormatting sqref="I21:I22 L21:L22">
    <cfRule type="cellIs" dxfId="80" priority="14" operator="lessThan">
      <formula>0.95</formula>
    </cfRule>
    <cfRule type="cellIs" dxfId="79" priority="15" operator="between">
      <formula>0.95</formula>
      <formula>0.999999999999</formula>
    </cfRule>
    <cfRule type="cellIs" dxfId="78" priority="16" operator="greaterThanOrEqual">
      <formula>1</formula>
    </cfRule>
  </conditionalFormatting>
  <conditionalFormatting sqref="I30">
    <cfRule type="cellIs" dxfId="77" priority="11" operator="lessThan">
      <formula>0.95</formula>
    </cfRule>
    <cfRule type="cellIs" dxfId="76" priority="12" operator="between">
      <formula>0.95</formula>
      <formula>0.999999999999</formula>
    </cfRule>
    <cfRule type="cellIs" dxfId="75" priority="13" operator="greaterThanOrEqual">
      <formula>1</formula>
    </cfRule>
  </conditionalFormatting>
  <conditionalFormatting sqref="I20">
    <cfRule type="cellIs" dxfId="74" priority="8" operator="lessThan">
      <formula>0.95</formula>
    </cfRule>
    <cfRule type="cellIs" dxfId="73" priority="9" operator="between">
      <formula>0.95</formula>
      <formula>0.999999999999</formula>
    </cfRule>
    <cfRule type="cellIs" dxfId="72" priority="10" operator="greaterThanOrEqual">
      <formula>1</formula>
    </cfRule>
  </conditionalFormatting>
  <conditionalFormatting sqref="L30">
    <cfRule type="cellIs" dxfId="71" priority="5" operator="lessThan">
      <formula>0.95</formula>
    </cfRule>
    <cfRule type="cellIs" dxfId="70" priority="6" operator="between">
      <formula>0.95</formula>
      <formula>0.999999999999</formula>
    </cfRule>
    <cfRule type="cellIs" dxfId="69" priority="7" operator="greaterThanOrEqual">
      <formula>1</formula>
    </cfRule>
  </conditionalFormatting>
  <conditionalFormatting sqref="I7 L7">
    <cfRule type="cellIs" dxfId="68" priority="1" operator="lessThan">
      <formula>0.95</formula>
    </cfRule>
    <cfRule type="cellIs" dxfId="67" priority="2" operator="between">
      <formula>0.95</formula>
      <formula>0.999999999999</formula>
    </cfRule>
    <cfRule type="cellIs" dxfId="66" priority="3" operator="greaterThanOrEqual">
      <formula>1</formula>
    </cfRule>
  </conditionalFormatting>
  <conditionalFormatting sqref="O7">
    <cfRule type="iconSet" priority="4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showGridLines="0" zoomScale="84" zoomScaleNormal="84" workbookViewId="0">
      <pane xSplit="5" ySplit="6" topLeftCell="F7" activePane="bottomRight" state="frozen"/>
      <selection activeCell="E7" sqref="E7"/>
      <selection pane="topRight" activeCell="E7" sqref="E7"/>
      <selection pane="bottomLeft" activeCell="E7" sqref="E7"/>
      <selection pane="bottomRight" activeCell="F7" sqref="F7"/>
    </sheetView>
  </sheetViews>
  <sheetFormatPr defaultColWidth="8.88671875" defaultRowHeight="15" x14ac:dyDescent="0.3"/>
  <cols>
    <col min="1" max="1" width="1.6640625" style="125" customWidth="1"/>
    <col min="2" max="2" width="6" style="126" customWidth="1"/>
    <col min="3" max="3" width="34.6640625" style="127" customWidth="1"/>
    <col min="4" max="4" width="7.109375" style="128" bestFit="1" customWidth="1"/>
    <col min="5" max="5" width="14" style="128" bestFit="1" customWidth="1"/>
    <col min="6" max="6" width="11.5546875" style="133" bestFit="1" customWidth="1"/>
    <col min="7" max="7" width="13.6640625" style="134" bestFit="1" customWidth="1"/>
    <col min="8" max="8" width="11.6640625" style="134" bestFit="1" customWidth="1"/>
    <col min="9" max="9" width="8.88671875" style="135" bestFit="1" customWidth="1"/>
    <col min="10" max="11" width="11.5546875" style="134" bestFit="1" customWidth="1"/>
    <col min="12" max="12" width="8.88671875" style="135" bestFit="1" customWidth="1"/>
    <col min="13" max="14" width="11.5546875" style="133" bestFit="1" customWidth="1"/>
    <col min="15" max="15" width="14.33203125" style="133" customWidth="1"/>
    <col min="16" max="16" width="78.6640625" style="130" customWidth="1"/>
    <col min="17" max="17" width="16" style="130" bestFit="1" customWidth="1"/>
    <col min="18" max="16384" width="8.88671875" style="130"/>
  </cols>
  <sheetData>
    <row r="1" spans="1:17" s="173" customFormat="1" ht="30" x14ac:dyDescent="0.5">
      <c r="A1" s="1"/>
      <c r="B1" s="172" t="s">
        <v>58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</row>
    <row r="2" spans="1:17" s="8" customFormat="1" ht="30.6" thickBot="1" x14ac:dyDescent="0.55000000000000004">
      <c r="A2" s="4"/>
      <c r="B2" s="5" t="s">
        <v>62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6">
        <f ca="1">'ZONA4-OIL'!R2</f>
        <v>44859</v>
      </c>
      <c r="Q2" s="7">
        <v>44287</v>
      </c>
    </row>
    <row r="3" spans="1:17" s="10" customFormat="1" ht="18.75" customHeight="1" thickBot="1" x14ac:dyDescent="0.35">
      <c r="A3" s="9"/>
      <c r="B3" s="194" t="s">
        <v>1</v>
      </c>
      <c r="C3" s="195"/>
      <c r="D3" s="200" t="s">
        <v>2</v>
      </c>
      <c r="E3" s="203" t="s">
        <v>3</v>
      </c>
      <c r="F3" s="222" t="s">
        <v>48</v>
      </c>
      <c r="G3" s="223"/>
      <c r="H3" s="223"/>
      <c r="I3" s="223"/>
      <c r="J3" s="223"/>
      <c r="K3" s="223"/>
      <c r="L3" s="224"/>
      <c r="M3" s="208" t="s">
        <v>5</v>
      </c>
      <c r="N3" s="209"/>
      <c r="O3" s="210"/>
      <c r="P3" s="211" t="s">
        <v>6</v>
      </c>
    </row>
    <row r="4" spans="1:17" s="10" customFormat="1" ht="18.75" customHeight="1" thickBot="1" x14ac:dyDescent="0.35">
      <c r="A4" s="9"/>
      <c r="B4" s="196"/>
      <c r="C4" s="197"/>
      <c r="D4" s="201"/>
      <c r="E4" s="204"/>
      <c r="F4" s="214" t="s">
        <v>59</v>
      </c>
      <c r="G4" s="206" t="s">
        <v>10</v>
      </c>
      <c r="H4" s="206"/>
      <c r="I4" s="207"/>
      <c r="J4" s="205" t="s">
        <v>11</v>
      </c>
      <c r="K4" s="206"/>
      <c r="L4" s="207"/>
      <c r="M4" s="218" t="s">
        <v>60</v>
      </c>
      <c r="N4" s="220" t="s">
        <v>61</v>
      </c>
      <c r="O4" s="216" t="s">
        <v>9</v>
      </c>
      <c r="P4" s="212"/>
    </row>
    <row r="5" spans="1:17" s="10" customFormat="1" ht="18.75" customHeight="1" thickBot="1" x14ac:dyDescent="0.35">
      <c r="A5" s="9"/>
      <c r="B5" s="198"/>
      <c r="C5" s="199"/>
      <c r="D5" s="202"/>
      <c r="E5" s="202"/>
      <c r="F5" s="215"/>
      <c r="G5" s="11" t="s">
        <v>12</v>
      </c>
      <c r="H5" s="12" t="s">
        <v>13</v>
      </c>
      <c r="I5" s="13" t="s">
        <v>14</v>
      </c>
      <c r="J5" s="14" t="s">
        <v>12</v>
      </c>
      <c r="K5" s="15" t="s">
        <v>13</v>
      </c>
      <c r="L5" s="16" t="s">
        <v>15</v>
      </c>
      <c r="M5" s="219"/>
      <c r="N5" s="221"/>
      <c r="O5" s="217"/>
      <c r="P5" s="213"/>
    </row>
    <row r="6" spans="1:17" s="31" customFormat="1" ht="18" thickBot="1" x14ac:dyDescent="0.35">
      <c r="A6" s="17"/>
      <c r="B6" s="18"/>
      <c r="C6" s="19" t="s">
        <v>16</v>
      </c>
      <c r="D6" s="20"/>
      <c r="E6" s="136">
        <f>E9+E20+E24+E30</f>
        <v>0</v>
      </c>
      <c r="F6" s="137">
        <f>F9+F20+F24+F30</f>
        <v>2.8399732841699996</v>
      </c>
      <c r="G6" s="138">
        <f>G9+G20+G24+G30</f>
        <v>0</v>
      </c>
      <c r="H6" s="139">
        <f>H9+H20+H24+H30</f>
        <v>3.6772352351087991</v>
      </c>
      <c r="I6" s="140">
        <f>IFERROR(H6/G6,)</f>
        <v>0</v>
      </c>
      <c r="J6" s="141">
        <f>J9+J20+J24+J30</f>
        <v>0</v>
      </c>
      <c r="K6" s="139">
        <f>K9+K20+K24+K30</f>
        <v>3.719919707257449</v>
      </c>
      <c r="L6" s="140">
        <f>IFERROR(K6/J6,)</f>
        <v>0</v>
      </c>
      <c r="M6" s="142">
        <f>M9+M20+M24+M30</f>
        <v>3.8168007999999998</v>
      </c>
      <c r="N6" s="142">
        <f>N9+N20+N24+N30</f>
        <v>3.5468630999999995</v>
      </c>
      <c r="O6" s="143">
        <f>O9+O20+O24+O30</f>
        <v>-0.26993770000000028</v>
      </c>
      <c r="P6" s="30"/>
    </row>
    <row r="7" spans="1:17" s="31" customFormat="1" ht="21.6" thickBot="1" x14ac:dyDescent="0.35">
      <c r="A7" s="17"/>
      <c r="B7" s="32" t="s">
        <v>17</v>
      </c>
      <c r="C7" s="33"/>
      <c r="D7" s="34"/>
      <c r="E7" s="144">
        <f>E9+E20</f>
        <v>0</v>
      </c>
      <c r="F7" s="144">
        <f t="shared" ref="F7:N7" si="0">F9+F20</f>
        <v>2.8399732841699996</v>
      </c>
      <c r="G7" s="144">
        <f t="shared" si="0"/>
        <v>0</v>
      </c>
      <c r="H7" s="144">
        <f t="shared" si="0"/>
        <v>3.6772352351087991</v>
      </c>
      <c r="I7" s="140">
        <f>IFERROR(H7/G7,)</f>
        <v>0</v>
      </c>
      <c r="J7" s="144">
        <f t="shared" si="0"/>
        <v>0</v>
      </c>
      <c r="K7" s="144">
        <f t="shared" si="0"/>
        <v>3.719919707257449</v>
      </c>
      <c r="L7" s="140">
        <f>IFERROR(K7/J7,)</f>
        <v>0</v>
      </c>
      <c r="M7" s="144">
        <f t="shared" si="0"/>
        <v>3.8168007999999998</v>
      </c>
      <c r="N7" s="144">
        <f t="shared" si="0"/>
        <v>3.5468630999999995</v>
      </c>
      <c r="O7" s="143">
        <f>O9+O20</f>
        <v>-0.26993770000000028</v>
      </c>
      <c r="P7" s="36"/>
    </row>
    <row r="8" spans="1:17" s="10" customFormat="1" ht="21.6" thickBot="1" x14ac:dyDescent="0.35">
      <c r="A8" s="37"/>
      <c r="B8" s="32" t="s">
        <v>18</v>
      </c>
      <c r="C8" s="38"/>
      <c r="D8" s="38"/>
      <c r="E8" s="38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40"/>
    </row>
    <row r="9" spans="1:17" s="55" customFormat="1" ht="18" thickBot="1" x14ac:dyDescent="0.35">
      <c r="A9" s="41"/>
      <c r="B9" s="42"/>
      <c r="C9" s="43" t="s">
        <v>19</v>
      </c>
      <c r="D9" s="44"/>
      <c r="E9" s="45">
        <f>SUM(E10:E18)</f>
        <v>0</v>
      </c>
      <c r="F9" s="46">
        <f>SUM(F10:F18)</f>
        <v>2.8399732841699996</v>
      </c>
      <c r="G9" s="48">
        <f>SUM(G10:G18)</f>
        <v>0</v>
      </c>
      <c r="H9" s="49">
        <f>SUM(H10:H18)</f>
        <v>3.6772352351087991</v>
      </c>
      <c r="I9" s="50">
        <f>IFERROR(H9/G9,)</f>
        <v>0</v>
      </c>
      <c r="J9" s="51">
        <f>SUM(J10:J18)</f>
        <v>0</v>
      </c>
      <c r="K9" s="52">
        <f>SUM(K10:K18)</f>
        <v>3.719919707257449</v>
      </c>
      <c r="L9" s="50">
        <f>IFERROR(K9/J9,)</f>
        <v>0</v>
      </c>
      <c r="M9" s="53">
        <f>SUM(M10:M18)</f>
        <v>3.8168007999999998</v>
      </c>
      <c r="N9" s="53">
        <f>SUM(N10:N18)</f>
        <v>3.5468630999999995</v>
      </c>
      <c r="O9" s="47">
        <f>SUM(O10:O18)</f>
        <v>-0.26993770000000028</v>
      </c>
      <c r="P9" s="54"/>
    </row>
    <row r="10" spans="1:17" s="55" customFormat="1" x14ac:dyDescent="0.3">
      <c r="A10" s="41"/>
      <c r="B10" s="56">
        <v>1</v>
      </c>
      <c r="C10" s="57" t="s">
        <v>20</v>
      </c>
      <c r="D10" s="58">
        <v>1</v>
      </c>
      <c r="E10" s="191">
        <v>0</v>
      </c>
      <c r="F10" s="145">
        <f>'[1]WA (NET)'!$E$61/1000</f>
        <v>2.8399732841699996</v>
      </c>
      <c r="G10" s="174">
        <f>'[1]WA (NET)'!$N$61/1000</f>
        <v>0</v>
      </c>
      <c r="H10" s="147">
        <f>'[1]WA (NET)'!$F$61/1000</f>
        <v>3.6772352351087991</v>
      </c>
      <c r="I10" s="64">
        <f>IFERROR(H10/G10,)</f>
        <v>0</v>
      </c>
      <c r="J10" s="175">
        <f>'[1]WA (NET)'!$O$61/1000</f>
        <v>0</v>
      </c>
      <c r="K10" s="148">
        <f>'[1]WA (NET)'!$I$61/1000</f>
        <v>3.719919707257449</v>
      </c>
      <c r="L10" s="64">
        <f>IFERROR(K10/J10,)</f>
        <v>0</v>
      </c>
      <c r="M10" s="145">
        <v>3.8168007999999998</v>
      </c>
      <c r="N10" s="145">
        <f>'[1]WA (NET)'!$E$47/1000</f>
        <v>3.5468630999999995</v>
      </c>
      <c r="O10" s="149">
        <f t="shared" ref="O10:O15" si="1">N10-M10</f>
        <v>-0.26993770000000028</v>
      </c>
      <c r="P10" s="193"/>
    </row>
    <row r="11" spans="1:17" s="55" customFormat="1" x14ac:dyDescent="0.3">
      <c r="A11" s="41"/>
      <c r="B11" s="67">
        <f>+B10+1</f>
        <v>2</v>
      </c>
      <c r="C11" s="68" t="s">
        <v>21</v>
      </c>
      <c r="D11" s="58">
        <v>1</v>
      </c>
      <c r="E11" s="69"/>
      <c r="F11" s="82"/>
      <c r="G11" s="176"/>
      <c r="H11" s="155"/>
      <c r="I11" s="70">
        <f t="shared" ref="I11:I17" si="2">IFERROR(H11/G11,)</f>
        <v>0</v>
      </c>
      <c r="J11" s="154"/>
      <c r="K11" s="177"/>
      <c r="L11" s="70">
        <f t="shared" ref="L11:L17" si="3">IFERROR(K11/J11,)</f>
        <v>0</v>
      </c>
      <c r="M11" s="178"/>
      <c r="N11" s="179"/>
      <c r="O11" s="149"/>
      <c r="P11" s="151"/>
    </row>
    <row r="12" spans="1:17" s="55" customFormat="1" x14ac:dyDescent="0.3">
      <c r="A12" s="41"/>
      <c r="B12" s="67">
        <f t="shared" ref="B12:B18" si="4">+B11+1</f>
        <v>3</v>
      </c>
      <c r="C12" s="68" t="s">
        <v>22</v>
      </c>
      <c r="D12" s="58">
        <v>1</v>
      </c>
      <c r="E12" s="69"/>
      <c r="F12" s="145"/>
      <c r="G12" s="176"/>
      <c r="H12" s="147"/>
      <c r="I12" s="64">
        <f t="shared" si="2"/>
        <v>0</v>
      </c>
      <c r="J12" s="176"/>
      <c r="K12" s="148"/>
      <c r="L12" s="64">
        <f t="shared" si="3"/>
        <v>0</v>
      </c>
      <c r="M12" s="145"/>
      <c r="N12" s="145"/>
      <c r="O12" s="149">
        <f t="shared" si="1"/>
        <v>0</v>
      </c>
      <c r="P12" s="151"/>
    </row>
    <row r="13" spans="1:17" s="55" customFormat="1" x14ac:dyDescent="0.3">
      <c r="A13" s="41"/>
      <c r="B13" s="67">
        <f t="shared" si="4"/>
        <v>4</v>
      </c>
      <c r="C13" s="68" t="s">
        <v>23</v>
      </c>
      <c r="D13" s="73">
        <v>1</v>
      </c>
      <c r="E13" s="74"/>
      <c r="F13" s="82"/>
      <c r="G13" s="176"/>
      <c r="H13" s="155"/>
      <c r="I13" s="70">
        <f t="shared" si="2"/>
        <v>0</v>
      </c>
      <c r="J13" s="176"/>
      <c r="K13" s="177"/>
      <c r="L13" s="70">
        <f t="shared" si="3"/>
        <v>0</v>
      </c>
      <c r="M13" s="178"/>
      <c r="N13" s="179"/>
      <c r="O13" s="149"/>
      <c r="P13" s="88"/>
      <c r="Q13" s="76"/>
    </row>
    <row r="14" spans="1:17" s="55" customFormat="1" x14ac:dyDescent="0.3">
      <c r="A14" s="41"/>
      <c r="B14" s="67">
        <f t="shared" si="4"/>
        <v>5</v>
      </c>
      <c r="C14" s="68" t="s">
        <v>25</v>
      </c>
      <c r="D14" s="58">
        <v>1</v>
      </c>
      <c r="E14" s="69"/>
      <c r="F14" s="145"/>
      <c r="G14" s="176"/>
      <c r="H14" s="147"/>
      <c r="I14" s="64">
        <f t="shared" si="2"/>
        <v>0</v>
      </c>
      <c r="J14" s="176"/>
      <c r="K14" s="148"/>
      <c r="L14" s="64">
        <f t="shared" si="3"/>
        <v>0</v>
      </c>
      <c r="M14" s="145"/>
      <c r="N14" s="145"/>
      <c r="O14" s="149">
        <f t="shared" si="1"/>
        <v>0</v>
      </c>
      <c r="P14" s="88"/>
    </row>
    <row r="15" spans="1:17" s="55" customFormat="1" ht="15" customHeight="1" x14ac:dyDescent="0.3">
      <c r="A15" s="41"/>
      <c r="B15" s="67">
        <f t="shared" si="4"/>
        <v>6</v>
      </c>
      <c r="C15" s="78" t="s">
        <v>26</v>
      </c>
      <c r="D15" s="58">
        <v>1</v>
      </c>
      <c r="E15" s="69"/>
      <c r="F15" s="145"/>
      <c r="G15" s="180"/>
      <c r="H15" s="147"/>
      <c r="I15" s="64">
        <f t="shared" si="2"/>
        <v>0</v>
      </c>
      <c r="J15" s="176"/>
      <c r="K15" s="148"/>
      <c r="L15" s="64">
        <f t="shared" si="3"/>
        <v>0</v>
      </c>
      <c r="M15" s="145"/>
      <c r="N15" s="145"/>
      <c r="O15" s="149">
        <f t="shared" si="1"/>
        <v>0</v>
      </c>
      <c r="P15" s="88"/>
    </row>
    <row r="16" spans="1:17" s="55" customFormat="1" x14ac:dyDescent="0.3">
      <c r="A16" s="41"/>
      <c r="B16" s="67">
        <f t="shared" si="4"/>
        <v>7</v>
      </c>
      <c r="C16" s="68" t="s">
        <v>27</v>
      </c>
      <c r="D16" s="58">
        <v>1</v>
      </c>
      <c r="E16" s="80"/>
      <c r="F16" s="82"/>
      <c r="G16" s="176"/>
      <c r="H16" s="155"/>
      <c r="I16" s="70">
        <f t="shared" si="2"/>
        <v>0</v>
      </c>
      <c r="J16" s="154"/>
      <c r="K16" s="177"/>
      <c r="L16" s="70">
        <f t="shared" si="3"/>
        <v>0</v>
      </c>
      <c r="M16" s="181"/>
      <c r="N16" s="179"/>
      <c r="O16" s="149"/>
      <c r="P16" s="88"/>
    </row>
    <row r="17" spans="1:17" s="55" customFormat="1" x14ac:dyDescent="0.3">
      <c r="A17" s="41"/>
      <c r="B17" s="67">
        <f t="shared" si="4"/>
        <v>8</v>
      </c>
      <c r="C17" s="68" t="s">
        <v>28</v>
      </c>
      <c r="D17" s="81">
        <v>0.75</v>
      </c>
      <c r="E17" s="80"/>
      <c r="F17" s="182"/>
      <c r="G17" s="176"/>
      <c r="H17" s="155"/>
      <c r="I17" s="70">
        <f t="shared" si="2"/>
        <v>0</v>
      </c>
      <c r="J17" s="154"/>
      <c r="K17" s="177"/>
      <c r="L17" s="70">
        <f t="shared" si="3"/>
        <v>0</v>
      </c>
      <c r="M17" s="183"/>
      <c r="N17" s="179"/>
      <c r="O17" s="149"/>
      <c r="P17" s="88"/>
    </row>
    <row r="18" spans="1:17" s="55" customFormat="1" x14ac:dyDescent="0.3">
      <c r="A18" s="41"/>
      <c r="B18" s="67">
        <f t="shared" si="4"/>
        <v>9</v>
      </c>
      <c r="C18" s="68"/>
      <c r="D18" s="58"/>
      <c r="E18" s="80"/>
      <c r="F18" s="82"/>
      <c r="G18" s="184"/>
      <c r="H18" s="185"/>
      <c r="I18" s="70"/>
      <c r="J18" s="154"/>
      <c r="K18" s="155"/>
      <c r="L18" s="70"/>
      <c r="M18" s="183"/>
      <c r="N18" s="179"/>
      <c r="O18" s="61"/>
      <c r="P18" s="88"/>
    </row>
    <row r="19" spans="1:17" s="10" customFormat="1" ht="21.6" thickBot="1" x14ac:dyDescent="0.35">
      <c r="A19" s="37"/>
      <c r="B19" s="32" t="s">
        <v>29</v>
      </c>
      <c r="C19" s="38"/>
      <c r="D19" s="38"/>
      <c r="E19" s="38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40"/>
    </row>
    <row r="20" spans="1:17" s="31" customFormat="1" ht="18" thickBot="1" x14ac:dyDescent="0.35">
      <c r="A20" s="17"/>
      <c r="B20" s="18"/>
      <c r="C20" s="19" t="s">
        <v>30</v>
      </c>
      <c r="D20" s="20"/>
      <c r="E20" s="156">
        <f>SUM(E21:E22)</f>
        <v>0</v>
      </c>
      <c r="F20" s="157">
        <f>SUM(F21:F22)</f>
        <v>0</v>
      </c>
      <c r="G20" s="158">
        <f>SUM(G21:G22)</f>
        <v>0</v>
      </c>
      <c r="H20" s="159">
        <f>SUM(H21:H22)</f>
        <v>0</v>
      </c>
      <c r="I20" s="161"/>
      <c r="J20" s="160">
        <f>SUM(J21:J22)</f>
        <v>0</v>
      </c>
      <c r="K20" s="159">
        <f>SUM(K21:K22)</f>
        <v>0</v>
      </c>
      <c r="L20" s="161">
        <f>IFERROR(K20/J20,)</f>
        <v>0</v>
      </c>
      <c r="M20" s="162">
        <f>SUM(M21:M22)</f>
        <v>0</v>
      </c>
      <c r="N20" s="162">
        <f>SUM(N21:N22)</f>
        <v>0</v>
      </c>
      <c r="O20" s="163">
        <f>SUM(O21:O22)</f>
        <v>0</v>
      </c>
      <c r="P20" s="30"/>
    </row>
    <row r="21" spans="1:17" s="55" customFormat="1" x14ac:dyDescent="0.3">
      <c r="A21" s="41"/>
      <c r="B21" s="89">
        <v>1</v>
      </c>
      <c r="C21" s="90" t="s">
        <v>31</v>
      </c>
      <c r="D21" s="58">
        <v>0.1</v>
      </c>
      <c r="E21" s="69"/>
      <c r="F21" s="145"/>
      <c r="G21" s="145"/>
      <c r="H21" s="147"/>
      <c r="I21" s="64">
        <f>IFERROR(H21/G21,)</f>
        <v>0</v>
      </c>
      <c r="J21" s="148"/>
      <c r="K21" s="148"/>
      <c r="L21" s="64">
        <f>IFERROR(K21/J21,)</f>
        <v>0</v>
      </c>
      <c r="M21" s="145"/>
      <c r="N21" s="145"/>
      <c r="O21" s="149">
        <f>N21-M21</f>
        <v>0</v>
      </c>
      <c r="P21" s="91"/>
    </row>
    <row r="22" spans="1:17" s="55" customFormat="1" x14ac:dyDescent="0.3">
      <c r="A22" s="41"/>
      <c r="B22" s="89">
        <v>2</v>
      </c>
      <c r="C22" s="68" t="s">
        <v>32</v>
      </c>
      <c r="D22" s="81">
        <v>0.1</v>
      </c>
      <c r="E22" s="69"/>
      <c r="F22" s="145"/>
      <c r="G22" s="155"/>
      <c r="H22" s="147"/>
      <c r="I22" s="64">
        <f>IFERROR(H22/G22,)</f>
        <v>0</v>
      </c>
      <c r="J22" s="148"/>
      <c r="K22" s="148"/>
      <c r="L22" s="64">
        <f>IFERROR(K22/J22,)</f>
        <v>0</v>
      </c>
      <c r="M22" s="145"/>
      <c r="N22" s="145"/>
      <c r="O22" s="149">
        <f>N22-M22</f>
        <v>0</v>
      </c>
      <c r="P22" s="92"/>
    </row>
    <row r="23" spans="1:17" s="10" customFormat="1" ht="21.6" thickBot="1" x14ac:dyDescent="0.35">
      <c r="A23" s="37"/>
      <c r="B23" s="32" t="s">
        <v>33</v>
      </c>
      <c r="C23" s="38"/>
      <c r="D23" s="38"/>
      <c r="E23" s="38"/>
      <c r="F23" s="39"/>
      <c r="G23" s="39"/>
      <c r="H23" s="39"/>
      <c r="I23" s="39"/>
      <c r="J23" s="39"/>
      <c r="K23" s="39"/>
      <c r="L23" s="39"/>
      <c r="M23" s="39">
        <v>65.108000000000004</v>
      </c>
      <c r="N23" s="39">
        <v>66.03</v>
      </c>
      <c r="O23" s="39"/>
      <c r="P23" s="39"/>
      <c r="Q23" s="40"/>
    </row>
    <row r="24" spans="1:17" s="31" customFormat="1" ht="18" thickBot="1" x14ac:dyDescent="0.35">
      <c r="A24" s="17"/>
      <c r="B24" s="18"/>
      <c r="C24" s="19" t="s">
        <v>34</v>
      </c>
      <c r="D24" s="20"/>
      <c r="E24" s="21">
        <f>SUM(E25:E28)</f>
        <v>0</v>
      </c>
      <c r="F24" s="22">
        <f>SUM(F25:F28)</f>
        <v>0</v>
      </c>
      <c r="G24" s="24">
        <f>SUM(G25:G28)</f>
        <v>0</v>
      </c>
      <c r="H24" s="25">
        <f>SUM(H25:H28)</f>
        <v>0</v>
      </c>
      <c r="I24" s="26"/>
      <c r="J24" s="27">
        <f>SUM(J25:J28)</f>
        <v>0</v>
      </c>
      <c r="K24" s="28">
        <f>SUM(K25:K28)</f>
        <v>0</v>
      </c>
      <c r="L24" s="26">
        <f>IFERROR(K24/J24,)</f>
        <v>0</v>
      </c>
      <c r="M24" s="29">
        <f>SUM(M25:M28)</f>
        <v>0</v>
      </c>
      <c r="N24" s="29">
        <f>SUM(N25:N28)</f>
        <v>0</v>
      </c>
      <c r="O24" s="23">
        <f>SUM(O25:O28)</f>
        <v>0</v>
      </c>
      <c r="P24" s="30"/>
    </row>
    <row r="25" spans="1:17" s="55" customFormat="1" x14ac:dyDescent="0.3">
      <c r="A25" s="41"/>
      <c r="B25" s="89">
        <v>1</v>
      </c>
      <c r="C25" s="94" t="s">
        <v>35</v>
      </c>
      <c r="D25" s="58"/>
      <c r="E25" s="69"/>
      <c r="F25" s="60"/>
      <c r="G25" s="83"/>
      <c r="H25" s="84"/>
      <c r="I25" s="70">
        <f>IFERROR(H25/G25,)</f>
        <v>0</v>
      </c>
      <c r="J25" s="85"/>
      <c r="K25" s="84"/>
      <c r="L25" s="70">
        <f>IFERROR(K25/J25,)</f>
        <v>0</v>
      </c>
      <c r="M25" s="96"/>
      <c r="N25" s="97"/>
      <c r="O25" s="61"/>
      <c r="P25" s="91"/>
    </row>
    <row r="26" spans="1:17" s="55" customFormat="1" x14ac:dyDescent="0.3">
      <c r="A26" s="41"/>
      <c r="B26" s="89">
        <v>2</v>
      </c>
      <c r="C26" s="94"/>
      <c r="D26" s="58"/>
      <c r="E26" s="69"/>
      <c r="F26" s="60"/>
      <c r="G26" s="83"/>
      <c r="H26" s="84"/>
      <c r="I26" s="70"/>
      <c r="J26" s="85"/>
      <c r="K26" s="84"/>
      <c r="L26" s="70"/>
      <c r="M26" s="96"/>
      <c r="N26" s="97"/>
      <c r="O26" s="61"/>
      <c r="P26" s="88"/>
    </row>
    <row r="27" spans="1:17" s="55" customFormat="1" x14ac:dyDescent="0.3">
      <c r="A27" s="41"/>
      <c r="B27" s="89">
        <v>3</v>
      </c>
      <c r="C27" s="94"/>
      <c r="D27" s="58"/>
      <c r="E27" s="69"/>
      <c r="F27" s="60"/>
      <c r="G27" s="83"/>
      <c r="H27" s="84"/>
      <c r="I27" s="70"/>
      <c r="J27" s="85"/>
      <c r="K27" s="84"/>
      <c r="L27" s="70"/>
      <c r="M27" s="96"/>
      <c r="N27" s="97"/>
      <c r="O27" s="61"/>
      <c r="P27" s="88"/>
    </row>
    <row r="28" spans="1:17" s="55" customFormat="1" ht="15" customHeight="1" x14ac:dyDescent="0.3">
      <c r="A28" s="41"/>
      <c r="B28" s="89">
        <v>4</v>
      </c>
      <c r="C28" s="94"/>
      <c r="D28" s="98"/>
      <c r="E28" s="99"/>
      <c r="F28" s="100"/>
      <c r="G28" s="83"/>
      <c r="H28" s="102"/>
      <c r="I28" s="70"/>
      <c r="J28" s="85"/>
      <c r="K28" s="102"/>
      <c r="L28" s="70"/>
      <c r="M28" s="103"/>
      <c r="N28" s="104"/>
      <c r="O28" s="61"/>
      <c r="P28" s="88"/>
    </row>
    <row r="29" spans="1:17" s="10" customFormat="1" ht="21.6" thickBot="1" x14ac:dyDescent="0.35">
      <c r="A29" s="37"/>
      <c r="B29" s="32" t="s">
        <v>36</v>
      </c>
      <c r="C29" s="38"/>
      <c r="D29" s="38"/>
      <c r="E29" s="38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40"/>
    </row>
    <row r="30" spans="1:17" s="31" customFormat="1" ht="18" thickBot="1" x14ac:dyDescent="0.35">
      <c r="A30" s="17"/>
      <c r="B30" s="18"/>
      <c r="C30" s="19" t="s">
        <v>37</v>
      </c>
      <c r="D30" s="20"/>
      <c r="E30" s="156">
        <f>SUM(E31:E41)</f>
        <v>0</v>
      </c>
      <c r="F30" s="157">
        <f>SUM(F31:F41)</f>
        <v>0</v>
      </c>
      <c r="G30" s="158">
        <f>SUM(G31:G41)</f>
        <v>0</v>
      </c>
      <c r="H30" s="159">
        <f>SUM(H31:H41)</f>
        <v>0</v>
      </c>
      <c r="I30" s="161"/>
      <c r="J30" s="160">
        <f>SUM(J31:J41)</f>
        <v>0</v>
      </c>
      <c r="K30" s="159">
        <f>SUM(K31:K41)</f>
        <v>0</v>
      </c>
      <c r="L30" s="161">
        <f t="shared" ref="L30:L39" si="5">IFERROR(K30/J30,)</f>
        <v>0</v>
      </c>
      <c r="M30" s="162">
        <f>SUM(M31:M41)</f>
        <v>0</v>
      </c>
      <c r="N30" s="162">
        <f>SUM(N31:N41)</f>
        <v>0</v>
      </c>
      <c r="O30" s="186">
        <f>SUM(O31:O41)</f>
        <v>0</v>
      </c>
      <c r="P30" s="30"/>
    </row>
    <row r="31" spans="1:17" s="55" customFormat="1" ht="15" customHeight="1" x14ac:dyDescent="0.3">
      <c r="A31" s="41"/>
      <c r="B31" s="105">
        <v>1</v>
      </c>
      <c r="C31" s="106" t="s">
        <v>49</v>
      </c>
      <c r="D31" s="98"/>
      <c r="E31" s="165"/>
      <c r="F31" s="187"/>
      <c r="G31" s="188"/>
      <c r="H31" s="189"/>
      <c r="I31" s="70">
        <f t="shared" ref="I31:I39" si="6">IFERROR(H31/G31,)</f>
        <v>0</v>
      </c>
      <c r="J31" s="154"/>
      <c r="K31" s="177"/>
      <c r="L31" s="70">
        <f t="shared" si="5"/>
        <v>0</v>
      </c>
      <c r="M31" s="168"/>
      <c r="N31" s="169"/>
      <c r="O31" s="149"/>
      <c r="P31" s="88"/>
    </row>
    <row r="32" spans="1:17" s="55" customFormat="1" ht="15" customHeight="1" x14ac:dyDescent="0.3">
      <c r="A32" s="41"/>
      <c r="B32" s="67">
        <f>B31+1</f>
        <v>2</v>
      </c>
      <c r="C32" s="106" t="s">
        <v>50</v>
      </c>
      <c r="D32" s="98"/>
      <c r="E32" s="165"/>
      <c r="F32" s="187"/>
      <c r="G32" s="188"/>
      <c r="H32" s="189"/>
      <c r="I32" s="70">
        <f t="shared" si="6"/>
        <v>0</v>
      </c>
      <c r="J32" s="154"/>
      <c r="K32" s="177"/>
      <c r="L32" s="70">
        <f t="shared" si="5"/>
        <v>0</v>
      </c>
      <c r="M32" s="168"/>
      <c r="N32" s="169"/>
      <c r="O32" s="149"/>
      <c r="P32" s="88"/>
    </row>
    <row r="33" spans="1:16" s="55" customFormat="1" ht="15" customHeight="1" x14ac:dyDescent="0.3">
      <c r="A33" s="41"/>
      <c r="B33" s="67">
        <f t="shared" ref="B33:B39" si="7">B32+1</f>
        <v>3</v>
      </c>
      <c r="C33" s="106" t="s">
        <v>51</v>
      </c>
      <c r="D33" s="98"/>
      <c r="E33" s="165"/>
      <c r="F33" s="190"/>
      <c r="G33" s="188"/>
      <c r="H33" s="189"/>
      <c r="I33" s="70">
        <f t="shared" si="6"/>
        <v>0</v>
      </c>
      <c r="J33" s="154"/>
      <c r="K33" s="177"/>
      <c r="L33" s="70">
        <f t="shared" si="5"/>
        <v>0</v>
      </c>
      <c r="M33" s="168"/>
      <c r="N33" s="169"/>
      <c r="O33" s="149"/>
      <c r="P33" s="88"/>
    </row>
    <row r="34" spans="1:16" s="55" customFormat="1" ht="15" customHeight="1" x14ac:dyDescent="0.3">
      <c r="A34" s="41"/>
      <c r="B34" s="67">
        <f t="shared" si="7"/>
        <v>4</v>
      </c>
      <c r="C34" s="106" t="s">
        <v>52</v>
      </c>
      <c r="D34" s="98"/>
      <c r="E34" s="165"/>
      <c r="F34" s="190"/>
      <c r="G34" s="165"/>
      <c r="H34" s="189"/>
      <c r="I34" s="70">
        <f t="shared" si="6"/>
        <v>0</v>
      </c>
      <c r="J34" s="165"/>
      <c r="K34" s="177"/>
      <c r="L34" s="70">
        <f t="shared" si="5"/>
        <v>0</v>
      </c>
      <c r="M34" s="169"/>
      <c r="N34" s="169"/>
      <c r="O34" s="149">
        <f t="shared" ref="O34:O37" si="8">N34-M34</f>
        <v>0</v>
      </c>
      <c r="P34" s="88"/>
    </row>
    <row r="35" spans="1:16" s="55" customFormat="1" ht="15" customHeight="1" x14ac:dyDescent="0.3">
      <c r="A35" s="41"/>
      <c r="B35" s="67">
        <f t="shared" si="7"/>
        <v>5</v>
      </c>
      <c r="C35" s="106" t="s">
        <v>53</v>
      </c>
      <c r="D35" s="98"/>
      <c r="E35" s="165"/>
      <c r="F35" s="190"/>
      <c r="G35" s="165"/>
      <c r="H35" s="189"/>
      <c r="I35" s="70">
        <f t="shared" si="6"/>
        <v>0</v>
      </c>
      <c r="J35" s="165"/>
      <c r="K35" s="177"/>
      <c r="L35" s="70">
        <f t="shared" si="5"/>
        <v>0</v>
      </c>
      <c r="M35" s="169"/>
      <c r="N35" s="169"/>
      <c r="O35" s="149">
        <f t="shared" si="8"/>
        <v>0</v>
      </c>
      <c r="P35" s="88"/>
    </row>
    <row r="36" spans="1:16" s="55" customFormat="1" ht="15" customHeight="1" x14ac:dyDescent="0.3">
      <c r="A36" s="41"/>
      <c r="B36" s="67">
        <f t="shared" si="7"/>
        <v>6</v>
      </c>
      <c r="C36" s="106" t="s">
        <v>54</v>
      </c>
      <c r="D36" s="98"/>
      <c r="E36" s="165"/>
      <c r="F36" s="190"/>
      <c r="G36" s="165"/>
      <c r="H36" s="189"/>
      <c r="I36" s="70">
        <f t="shared" si="6"/>
        <v>0</v>
      </c>
      <c r="J36" s="165"/>
      <c r="K36" s="177"/>
      <c r="L36" s="70">
        <f t="shared" si="5"/>
        <v>0</v>
      </c>
      <c r="M36" s="169"/>
      <c r="N36" s="169"/>
      <c r="O36" s="149"/>
      <c r="P36" s="88"/>
    </row>
    <row r="37" spans="1:16" s="55" customFormat="1" ht="15" customHeight="1" x14ac:dyDescent="0.3">
      <c r="A37" s="41"/>
      <c r="B37" s="67">
        <f t="shared" si="7"/>
        <v>7</v>
      </c>
      <c r="C37" s="106" t="s">
        <v>55</v>
      </c>
      <c r="D37" s="98"/>
      <c r="E37" s="165"/>
      <c r="F37" s="190"/>
      <c r="G37" s="165"/>
      <c r="H37" s="189"/>
      <c r="I37" s="70">
        <f t="shared" si="6"/>
        <v>0</v>
      </c>
      <c r="J37" s="165"/>
      <c r="K37" s="177"/>
      <c r="L37" s="70">
        <f t="shared" si="5"/>
        <v>0</v>
      </c>
      <c r="M37" s="169"/>
      <c r="N37" s="169"/>
      <c r="O37" s="149">
        <f t="shared" si="8"/>
        <v>0</v>
      </c>
      <c r="P37" s="88"/>
    </row>
    <row r="38" spans="1:16" s="55" customFormat="1" ht="15" customHeight="1" x14ac:dyDescent="0.3">
      <c r="A38" s="41"/>
      <c r="B38" s="67">
        <f t="shared" si="7"/>
        <v>8</v>
      </c>
      <c r="C38" s="106" t="s">
        <v>56</v>
      </c>
      <c r="D38" s="98"/>
      <c r="E38" s="165"/>
      <c r="F38" s="190"/>
      <c r="G38" s="188"/>
      <c r="H38" s="189"/>
      <c r="I38" s="70">
        <f t="shared" si="6"/>
        <v>0</v>
      </c>
      <c r="J38" s="154"/>
      <c r="K38" s="177"/>
      <c r="L38" s="70">
        <f t="shared" si="5"/>
        <v>0</v>
      </c>
      <c r="M38" s="168"/>
      <c r="N38" s="169"/>
      <c r="O38" s="149"/>
      <c r="P38" s="88"/>
    </row>
    <row r="39" spans="1:16" s="55" customFormat="1" ht="15" customHeight="1" x14ac:dyDescent="0.3">
      <c r="A39" s="41"/>
      <c r="B39" s="67">
        <f t="shared" si="7"/>
        <v>9</v>
      </c>
      <c r="C39" s="106" t="s">
        <v>57</v>
      </c>
      <c r="D39" s="98"/>
      <c r="E39" s="165"/>
      <c r="F39" s="190"/>
      <c r="G39" s="188"/>
      <c r="H39" s="189"/>
      <c r="I39" s="70">
        <f t="shared" si="6"/>
        <v>0</v>
      </c>
      <c r="J39" s="154"/>
      <c r="K39" s="177"/>
      <c r="L39" s="70">
        <f t="shared" si="5"/>
        <v>0</v>
      </c>
      <c r="M39" s="168"/>
      <c r="N39" s="169"/>
      <c r="O39" s="149"/>
      <c r="P39" s="88"/>
    </row>
    <row r="40" spans="1:16" s="55" customFormat="1" ht="15" customHeight="1" x14ac:dyDescent="0.3">
      <c r="A40" s="41"/>
      <c r="B40" s="67"/>
      <c r="C40" s="106"/>
      <c r="D40" s="98"/>
      <c r="E40" s="99"/>
      <c r="F40" s="108"/>
      <c r="G40" s="83"/>
      <c r="H40" s="102"/>
      <c r="I40" s="70"/>
      <c r="J40" s="85"/>
      <c r="K40" s="102"/>
      <c r="L40" s="70"/>
      <c r="M40" s="103"/>
      <c r="N40" s="104"/>
      <c r="O40" s="61"/>
      <c r="P40" s="88"/>
    </row>
    <row r="41" spans="1:16" s="55" customFormat="1" x14ac:dyDescent="0.3">
      <c r="A41" s="41"/>
      <c r="B41" s="111"/>
      <c r="C41" s="106"/>
      <c r="D41" s="98"/>
      <c r="E41" s="99"/>
      <c r="F41" s="112"/>
      <c r="G41" s="83"/>
      <c r="H41" s="84"/>
      <c r="I41" s="70"/>
      <c r="J41" s="113"/>
      <c r="K41" s="84"/>
      <c r="L41" s="70"/>
      <c r="M41" s="114"/>
      <c r="N41" s="87"/>
      <c r="O41" s="61"/>
      <c r="P41" s="115"/>
    </row>
    <row r="42" spans="1:16" s="124" customFormat="1" ht="18.75" customHeight="1" thickBot="1" x14ac:dyDescent="0.35">
      <c r="A42" s="41"/>
      <c r="B42" s="116"/>
      <c r="C42" s="117"/>
      <c r="D42" s="117"/>
      <c r="E42" s="118"/>
      <c r="F42" s="119"/>
      <c r="G42" s="120"/>
      <c r="H42" s="121"/>
      <c r="I42" s="121"/>
      <c r="J42" s="121"/>
      <c r="K42" s="121"/>
      <c r="L42" s="121"/>
      <c r="M42" s="121"/>
      <c r="N42" s="119"/>
      <c r="O42" s="122"/>
      <c r="P42" s="123"/>
    </row>
    <row r="45" spans="1:16" ht="15" customHeight="1" x14ac:dyDescent="0.3">
      <c r="F45" s="55"/>
      <c r="G45" s="55"/>
      <c r="H45" s="55"/>
      <c r="I45" s="55"/>
      <c r="J45" s="55"/>
      <c r="K45" s="55"/>
      <c r="L45" s="55"/>
      <c r="M45" s="55"/>
      <c r="N45" s="129"/>
      <c r="O45" s="55"/>
    </row>
    <row r="46" spans="1:16" ht="15" customHeight="1" x14ac:dyDescent="0.3">
      <c r="F46" s="55"/>
      <c r="G46" s="55"/>
      <c r="H46" s="55"/>
      <c r="I46" s="55"/>
      <c r="J46" s="55"/>
      <c r="K46" s="55"/>
      <c r="L46" s="55"/>
      <c r="M46" s="55"/>
      <c r="N46" s="129"/>
      <c r="O46" s="55"/>
    </row>
    <row r="47" spans="1:16" ht="15" customHeight="1" x14ac:dyDescent="0.3">
      <c r="F47" s="55"/>
      <c r="G47" s="55"/>
      <c r="H47" s="55"/>
      <c r="I47" s="55"/>
      <c r="J47" s="55"/>
      <c r="K47" s="55"/>
      <c r="L47" s="55"/>
      <c r="M47" s="55"/>
      <c r="N47" s="129"/>
      <c r="O47" s="55"/>
    </row>
    <row r="48" spans="1:16" ht="15" customHeight="1" x14ac:dyDescent="0.3">
      <c r="A48" s="131"/>
      <c r="B48" s="130"/>
      <c r="C48" s="130"/>
      <c r="D48" s="130"/>
      <c r="E48" s="132"/>
      <c r="F48" s="55"/>
      <c r="G48" s="55"/>
      <c r="H48" s="55"/>
      <c r="I48" s="55"/>
      <c r="J48" s="55"/>
      <c r="K48" s="55"/>
      <c r="L48" s="55"/>
      <c r="M48" s="55"/>
      <c r="N48" s="129"/>
      <c r="O48" s="55"/>
    </row>
    <row r="49" spans="1:15" ht="15" customHeight="1" x14ac:dyDescent="0.3">
      <c r="A49" s="131"/>
      <c r="B49" s="130"/>
      <c r="C49" s="130"/>
      <c r="D49" s="130"/>
      <c r="E49" s="132"/>
      <c r="F49" s="55"/>
      <c r="G49" s="55"/>
      <c r="H49" s="55"/>
      <c r="I49" s="55"/>
      <c r="J49" s="55"/>
      <c r="K49" s="55"/>
      <c r="L49" s="55"/>
      <c r="M49" s="55"/>
      <c r="N49" s="55"/>
      <c r="O49" s="55"/>
    </row>
    <row r="50" spans="1:15" ht="15" customHeight="1" x14ac:dyDescent="0.3">
      <c r="A50" s="131"/>
      <c r="B50" s="130"/>
      <c r="C50" s="130"/>
      <c r="D50" s="130"/>
      <c r="E50" s="132"/>
      <c r="F50" s="55"/>
      <c r="G50" s="55"/>
      <c r="H50" s="55"/>
      <c r="I50" s="55"/>
      <c r="J50" s="55"/>
      <c r="K50" s="55"/>
      <c r="L50" s="55"/>
      <c r="M50" s="55"/>
      <c r="N50" s="55"/>
      <c r="O50" s="55"/>
    </row>
    <row r="51" spans="1:15" ht="15" customHeight="1" x14ac:dyDescent="0.3">
      <c r="A51" s="131"/>
      <c r="B51" s="130"/>
      <c r="C51" s="130"/>
      <c r="D51" s="130"/>
      <c r="E51" s="132"/>
      <c r="F51" s="55"/>
      <c r="G51" s="55"/>
      <c r="H51" s="55"/>
      <c r="I51" s="55"/>
      <c r="J51" s="55"/>
      <c r="K51" s="55"/>
      <c r="L51" s="55"/>
      <c r="M51" s="55"/>
      <c r="N51" s="129"/>
      <c r="O51" s="55"/>
    </row>
    <row r="52" spans="1:15" ht="15.75" customHeight="1" x14ac:dyDescent="0.3">
      <c r="A52" s="131"/>
      <c r="B52" s="130"/>
      <c r="C52" s="130"/>
      <c r="D52" s="130"/>
      <c r="E52" s="132"/>
      <c r="F52" s="55"/>
      <c r="G52" s="55"/>
      <c r="H52" s="124"/>
      <c r="I52" s="55"/>
      <c r="J52" s="55"/>
      <c r="K52" s="55"/>
      <c r="L52" s="55"/>
      <c r="M52" s="55"/>
      <c r="N52" s="129"/>
      <c r="O52" s="55"/>
    </row>
    <row r="53" spans="1:15" ht="18" customHeight="1" x14ac:dyDescent="0.3">
      <c r="A53" s="131"/>
      <c r="B53" s="130"/>
      <c r="C53" s="130"/>
      <c r="D53" s="130"/>
      <c r="E53" s="132"/>
      <c r="F53" s="10"/>
      <c r="G53" s="10"/>
      <c r="H53" s="10"/>
      <c r="I53" s="55"/>
      <c r="J53" s="55"/>
      <c r="K53" s="55"/>
      <c r="L53" s="55"/>
      <c r="M53" s="55"/>
      <c r="N53" s="10"/>
      <c r="O53" s="10"/>
    </row>
    <row r="54" spans="1:15" ht="15" customHeight="1" x14ac:dyDescent="0.3">
      <c r="A54" s="131"/>
      <c r="B54" s="130"/>
      <c r="C54" s="130"/>
      <c r="D54" s="130"/>
      <c r="E54" s="132"/>
      <c r="F54" s="55"/>
      <c r="G54" s="55"/>
      <c r="H54" s="55"/>
      <c r="I54" s="55"/>
      <c r="J54" s="55"/>
      <c r="K54" s="55"/>
      <c r="L54" s="55"/>
      <c r="M54" s="55"/>
      <c r="N54" s="55"/>
      <c r="O54" s="55"/>
    </row>
    <row r="55" spans="1:15" ht="15" customHeight="1" x14ac:dyDescent="0.3">
      <c r="A55" s="131"/>
      <c r="B55" s="130"/>
      <c r="C55" s="130"/>
      <c r="D55" s="130"/>
      <c r="E55" s="132"/>
      <c r="F55" s="55"/>
      <c r="G55" s="55"/>
      <c r="H55" s="55"/>
      <c r="I55" s="55"/>
      <c r="J55" s="55"/>
      <c r="K55" s="55"/>
      <c r="L55" s="55"/>
      <c r="M55" s="55"/>
      <c r="N55" s="55"/>
      <c r="O55" s="55"/>
    </row>
    <row r="56" spans="1:15" ht="15" customHeight="1" x14ac:dyDescent="0.3">
      <c r="A56" s="131"/>
      <c r="B56" s="130"/>
      <c r="C56" s="130"/>
      <c r="D56" s="130"/>
      <c r="E56" s="132"/>
      <c r="F56" s="55"/>
      <c r="G56" s="55"/>
      <c r="H56" s="55"/>
      <c r="I56" s="55"/>
      <c r="J56" s="55"/>
      <c r="K56" s="55"/>
      <c r="L56" s="55"/>
      <c r="M56" s="55"/>
      <c r="N56" s="55"/>
      <c r="O56" s="55"/>
    </row>
    <row r="57" spans="1:15" ht="15" customHeight="1" x14ac:dyDescent="0.3">
      <c r="A57" s="131"/>
      <c r="B57" s="130"/>
      <c r="C57" s="130"/>
      <c r="D57" s="130"/>
      <c r="E57" s="132"/>
      <c r="F57" s="55"/>
      <c r="G57" s="55"/>
      <c r="H57" s="55"/>
      <c r="I57" s="55"/>
      <c r="J57" s="55"/>
      <c r="K57" s="55"/>
      <c r="L57" s="55"/>
      <c r="M57" s="55"/>
      <c r="N57" s="55"/>
      <c r="O57" s="55"/>
    </row>
    <row r="58" spans="1:15" ht="15" customHeight="1" x14ac:dyDescent="0.3">
      <c r="A58" s="131"/>
      <c r="B58" s="130"/>
      <c r="C58" s="130"/>
      <c r="D58" s="130"/>
      <c r="E58" s="132"/>
      <c r="F58" s="55"/>
      <c r="G58" s="55"/>
      <c r="H58" s="55"/>
      <c r="I58" s="55"/>
      <c r="J58" s="55"/>
      <c r="K58" s="55"/>
      <c r="L58" s="55"/>
      <c r="M58" s="55"/>
      <c r="N58" s="55"/>
      <c r="O58" s="55"/>
    </row>
    <row r="59" spans="1:15" ht="15" customHeight="1" x14ac:dyDescent="0.3">
      <c r="A59" s="131"/>
      <c r="B59" s="130"/>
      <c r="C59" s="130"/>
      <c r="D59" s="130"/>
      <c r="E59" s="132"/>
      <c r="F59" s="55"/>
      <c r="G59" s="55"/>
      <c r="H59" s="55"/>
      <c r="I59" s="55"/>
      <c r="J59" s="55"/>
      <c r="K59" s="55"/>
      <c r="L59" s="55"/>
      <c r="M59" s="55"/>
      <c r="N59" s="55"/>
      <c r="O59" s="55"/>
    </row>
    <row r="60" spans="1:15" ht="15" customHeight="1" x14ac:dyDescent="0.3">
      <c r="A60" s="131"/>
      <c r="B60" s="130"/>
      <c r="C60" s="130"/>
      <c r="D60" s="130"/>
      <c r="E60" s="132"/>
      <c r="F60" s="55"/>
      <c r="G60" s="55"/>
      <c r="H60" s="55"/>
      <c r="I60" s="55"/>
      <c r="J60" s="55"/>
      <c r="K60" s="55"/>
      <c r="L60" s="55"/>
      <c r="M60" s="55"/>
      <c r="N60" s="55"/>
      <c r="O60" s="55"/>
    </row>
    <row r="61" spans="1:15" ht="15.75" customHeight="1" x14ac:dyDescent="0.3">
      <c r="A61" s="131"/>
      <c r="B61" s="130"/>
      <c r="C61" s="130"/>
      <c r="D61" s="130"/>
      <c r="E61" s="132"/>
      <c r="F61" s="55"/>
      <c r="G61" s="55"/>
      <c r="H61" s="55"/>
      <c r="I61" s="55"/>
      <c r="J61" s="55"/>
      <c r="K61" s="124"/>
      <c r="L61" s="124"/>
      <c r="M61" s="55"/>
      <c r="N61" s="55"/>
      <c r="O61" s="55"/>
    </row>
    <row r="62" spans="1:15" ht="18" customHeight="1" x14ac:dyDescent="0.3">
      <c r="A62" s="131"/>
      <c r="B62" s="130"/>
      <c r="C62" s="130"/>
      <c r="D62" s="130"/>
      <c r="E62" s="132"/>
      <c r="F62" s="55"/>
      <c r="G62" s="55"/>
      <c r="H62" s="55"/>
      <c r="I62" s="55"/>
      <c r="J62" s="124"/>
      <c r="K62" s="10"/>
      <c r="L62" s="10"/>
      <c r="M62" s="55"/>
      <c r="N62" s="55"/>
      <c r="O62" s="55"/>
    </row>
    <row r="63" spans="1:15" ht="18" customHeight="1" x14ac:dyDescent="0.3">
      <c r="A63" s="131"/>
      <c r="B63" s="130"/>
      <c r="C63" s="130"/>
      <c r="D63" s="130"/>
      <c r="E63" s="132"/>
      <c r="F63" s="55"/>
      <c r="G63" s="55"/>
      <c r="H63" s="55"/>
      <c r="I63" s="55"/>
      <c r="J63" s="10"/>
      <c r="K63" s="55"/>
      <c r="L63" s="55"/>
      <c r="M63" s="55"/>
      <c r="N63" s="55"/>
      <c r="O63" s="55"/>
    </row>
    <row r="64" spans="1:15" ht="15" customHeight="1" x14ac:dyDescent="0.3">
      <c r="A64" s="131"/>
      <c r="B64" s="130"/>
      <c r="C64" s="130"/>
      <c r="D64" s="130"/>
      <c r="E64" s="132"/>
      <c r="F64" s="55"/>
      <c r="G64" s="55"/>
      <c r="H64" s="55"/>
      <c r="I64" s="55"/>
      <c r="J64" s="55"/>
      <c r="K64" s="55"/>
      <c r="L64" s="55"/>
      <c r="M64" s="55"/>
      <c r="N64" s="55"/>
      <c r="O64" s="55"/>
    </row>
    <row r="65" spans="1:15" ht="15" customHeight="1" x14ac:dyDescent="0.3">
      <c r="A65" s="131"/>
      <c r="B65" s="130"/>
      <c r="C65" s="130"/>
      <c r="D65" s="130"/>
      <c r="E65" s="132"/>
      <c r="F65" s="55"/>
      <c r="G65" s="55"/>
      <c r="H65" s="55"/>
      <c r="I65" s="55"/>
      <c r="J65" s="55"/>
      <c r="K65" s="55"/>
      <c r="L65" s="55"/>
      <c r="M65" s="55"/>
      <c r="N65" s="55"/>
      <c r="O65" s="55"/>
    </row>
    <row r="66" spans="1:15" ht="15.75" customHeight="1" x14ac:dyDescent="0.3">
      <c r="A66" s="131"/>
      <c r="B66" s="130"/>
      <c r="C66" s="130"/>
      <c r="D66" s="130"/>
      <c r="E66" s="132"/>
      <c r="F66" s="124"/>
      <c r="G66" s="124"/>
      <c r="H66" s="124"/>
      <c r="I66" s="55"/>
      <c r="J66" s="55"/>
      <c r="K66" s="55"/>
      <c r="L66" s="55"/>
      <c r="M66" s="55"/>
      <c r="N66" s="124"/>
      <c r="O66" s="124"/>
    </row>
    <row r="67" spans="1:15" ht="18" customHeight="1" x14ac:dyDescent="0.3">
      <c r="A67" s="131"/>
      <c r="B67" s="130"/>
      <c r="C67" s="130"/>
      <c r="D67" s="130"/>
      <c r="E67" s="132"/>
      <c r="F67" s="10"/>
      <c r="G67" s="10"/>
      <c r="H67" s="10"/>
      <c r="I67" s="55"/>
      <c r="J67" s="55"/>
      <c r="K67" s="55"/>
      <c r="L67" s="55"/>
      <c r="M67" s="55"/>
      <c r="N67" s="10"/>
      <c r="O67" s="10"/>
    </row>
    <row r="68" spans="1:15" ht="15" customHeight="1" x14ac:dyDescent="0.3">
      <c r="A68" s="131"/>
      <c r="B68" s="130"/>
      <c r="C68" s="130"/>
      <c r="D68" s="130"/>
      <c r="E68" s="132"/>
      <c r="F68" s="55"/>
      <c r="G68" s="55"/>
      <c r="H68" s="55"/>
      <c r="I68" s="55"/>
      <c r="J68" s="55"/>
      <c r="K68" s="55"/>
      <c r="L68" s="55"/>
      <c r="M68" s="55"/>
      <c r="N68" s="55"/>
      <c r="O68" s="55"/>
    </row>
    <row r="69" spans="1:15" ht="15" customHeight="1" x14ac:dyDescent="0.3">
      <c r="A69" s="131"/>
      <c r="B69" s="130"/>
      <c r="C69" s="130"/>
      <c r="D69" s="130"/>
      <c r="E69" s="132"/>
      <c r="F69" s="55"/>
      <c r="G69" s="55"/>
      <c r="H69" s="55"/>
      <c r="I69" s="55"/>
      <c r="J69" s="55"/>
      <c r="K69" s="55"/>
      <c r="L69" s="55"/>
      <c r="M69" s="55"/>
      <c r="N69" s="55"/>
      <c r="O69" s="55"/>
    </row>
    <row r="70" spans="1:15" ht="15" customHeight="1" x14ac:dyDescent="0.3">
      <c r="A70" s="131"/>
      <c r="B70" s="130"/>
      <c r="C70" s="130"/>
      <c r="D70" s="130"/>
      <c r="E70" s="132"/>
      <c r="F70" s="55"/>
      <c r="G70" s="55"/>
      <c r="H70" s="55"/>
      <c r="I70" s="55"/>
      <c r="J70" s="55"/>
      <c r="K70" s="55"/>
      <c r="L70" s="55"/>
      <c r="M70" s="55"/>
      <c r="N70" s="55"/>
      <c r="O70" s="55"/>
    </row>
    <row r="71" spans="1:15" x14ac:dyDescent="0.3">
      <c r="A71" s="131"/>
      <c r="B71" s="130"/>
      <c r="C71" s="130"/>
      <c r="D71" s="130"/>
      <c r="E71" s="132"/>
      <c r="J71" s="55"/>
      <c r="K71" s="55"/>
      <c r="L71" s="55"/>
    </row>
    <row r="72" spans="1:15" x14ac:dyDescent="0.3">
      <c r="A72" s="131"/>
      <c r="B72" s="130"/>
      <c r="C72" s="130"/>
      <c r="D72" s="130"/>
      <c r="E72" s="132"/>
      <c r="J72" s="55"/>
      <c r="K72" s="55"/>
      <c r="L72" s="55"/>
    </row>
    <row r="73" spans="1:15" x14ac:dyDescent="0.3">
      <c r="A73" s="131"/>
      <c r="B73" s="130"/>
      <c r="C73" s="130"/>
      <c r="D73" s="130"/>
      <c r="E73" s="132"/>
      <c r="J73" s="55"/>
      <c r="K73" s="55"/>
      <c r="L73" s="55"/>
    </row>
    <row r="74" spans="1:15" x14ac:dyDescent="0.3">
      <c r="A74" s="131"/>
      <c r="B74" s="130"/>
      <c r="C74" s="130"/>
      <c r="D74" s="130"/>
      <c r="E74" s="132"/>
      <c r="J74" s="55"/>
      <c r="K74" s="55"/>
      <c r="L74" s="55"/>
    </row>
    <row r="75" spans="1:15" ht="15.6" x14ac:dyDescent="0.3">
      <c r="A75" s="131"/>
      <c r="B75" s="130"/>
      <c r="C75" s="130"/>
      <c r="D75" s="130"/>
      <c r="E75" s="132"/>
      <c r="J75" s="55"/>
      <c r="K75" s="55"/>
      <c r="L75" s="124"/>
    </row>
    <row r="76" spans="1:15" ht="15.6" x14ac:dyDescent="0.3">
      <c r="A76" s="131"/>
      <c r="B76" s="130"/>
      <c r="C76" s="130"/>
      <c r="D76" s="130"/>
      <c r="E76" s="132"/>
      <c r="J76" s="124"/>
      <c r="K76" s="55"/>
      <c r="L76" s="55"/>
    </row>
    <row r="77" spans="1:15" ht="17.399999999999999" x14ac:dyDescent="0.3">
      <c r="A77" s="131"/>
      <c r="B77" s="130"/>
      <c r="C77" s="130"/>
      <c r="D77" s="130"/>
      <c r="E77" s="132"/>
      <c r="J77" s="10"/>
      <c r="K77" s="55"/>
      <c r="L77" s="124"/>
    </row>
    <row r="78" spans="1:15" x14ac:dyDescent="0.3">
      <c r="A78" s="131"/>
      <c r="B78" s="130"/>
      <c r="C78" s="130"/>
      <c r="D78" s="130"/>
      <c r="E78" s="132"/>
      <c r="J78" s="55"/>
      <c r="K78" s="55"/>
      <c r="L78" s="55"/>
    </row>
    <row r="79" spans="1:15" x14ac:dyDescent="0.3">
      <c r="A79" s="131"/>
      <c r="B79" s="130"/>
      <c r="C79" s="130"/>
      <c r="D79" s="130"/>
      <c r="E79" s="132"/>
      <c r="J79" s="55"/>
      <c r="K79" s="55"/>
      <c r="L79" s="55"/>
    </row>
    <row r="80" spans="1:15" x14ac:dyDescent="0.3">
      <c r="A80" s="131"/>
      <c r="B80" s="130"/>
      <c r="C80" s="130"/>
      <c r="D80" s="130"/>
      <c r="E80" s="132"/>
      <c r="J80" s="55"/>
      <c r="K80" s="55"/>
      <c r="L80" s="55"/>
    </row>
    <row r="81" spans="1:15" x14ac:dyDescent="0.3">
      <c r="A81" s="131"/>
      <c r="B81" s="130"/>
      <c r="C81" s="130"/>
      <c r="D81" s="130"/>
      <c r="E81" s="132"/>
      <c r="F81" s="55"/>
      <c r="G81" s="55"/>
      <c r="H81" s="55"/>
      <c r="I81" s="55"/>
      <c r="J81" s="55"/>
      <c r="K81" s="55"/>
      <c r="L81" s="55"/>
      <c r="M81" s="55"/>
      <c r="N81" s="55"/>
      <c r="O81" s="55"/>
    </row>
    <row r="82" spans="1:15" x14ac:dyDescent="0.3">
      <c r="A82" s="131"/>
      <c r="B82" s="130"/>
      <c r="C82" s="130"/>
      <c r="D82" s="130"/>
      <c r="E82" s="132"/>
      <c r="F82" s="55"/>
      <c r="G82" s="55"/>
      <c r="H82" s="55"/>
      <c r="I82" s="55"/>
      <c r="J82" s="55"/>
      <c r="K82" s="55"/>
      <c r="L82" s="55"/>
      <c r="M82" s="55"/>
      <c r="N82" s="55"/>
      <c r="O82" s="55"/>
    </row>
    <row r="83" spans="1:15" x14ac:dyDescent="0.3">
      <c r="A83" s="131"/>
      <c r="B83" s="130"/>
      <c r="C83" s="130"/>
      <c r="D83" s="130"/>
      <c r="E83" s="132"/>
      <c r="F83" s="55"/>
      <c r="G83" s="55"/>
      <c r="H83" s="55"/>
      <c r="I83" s="55"/>
      <c r="J83" s="55"/>
      <c r="K83" s="55"/>
      <c r="L83" s="55"/>
      <c r="M83" s="55"/>
      <c r="N83" s="55"/>
      <c r="O83" s="55"/>
    </row>
    <row r="84" spans="1:15" x14ac:dyDescent="0.3">
      <c r="A84" s="131"/>
      <c r="B84" s="130"/>
      <c r="C84" s="130"/>
      <c r="D84" s="130"/>
      <c r="E84" s="132"/>
      <c r="F84" s="55"/>
      <c r="G84" s="55"/>
      <c r="H84" s="55"/>
      <c r="I84" s="55"/>
      <c r="J84" s="55"/>
      <c r="K84" s="55"/>
      <c r="L84" s="55"/>
      <c r="M84" s="55"/>
      <c r="N84" s="55"/>
      <c r="O84" s="55"/>
    </row>
    <row r="85" spans="1:15" x14ac:dyDescent="0.3">
      <c r="A85" s="131"/>
      <c r="B85" s="130"/>
      <c r="C85" s="130"/>
      <c r="D85" s="130"/>
      <c r="E85" s="132"/>
      <c r="F85" s="55"/>
      <c r="G85" s="55"/>
      <c r="H85" s="55"/>
      <c r="I85" s="55"/>
      <c r="J85" s="55"/>
      <c r="K85" s="55"/>
      <c r="L85" s="55"/>
      <c r="M85" s="55"/>
      <c r="N85" s="55"/>
      <c r="O85" s="55"/>
    </row>
    <row r="86" spans="1:15" x14ac:dyDescent="0.3">
      <c r="A86" s="131"/>
      <c r="B86" s="130"/>
      <c r="C86" s="130"/>
      <c r="D86" s="130"/>
      <c r="E86" s="132"/>
      <c r="F86" s="55"/>
      <c r="G86" s="55"/>
      <c r="H86" s="55"/>
      <c r="I86" s="55"/>
      <c r="J86" s="55"/>
      <c r="K86" s="55"/>
      <c r="L86" s="55"/>
      <c r="M86" s="55"/>
      <c r="N86" s="55"/>
      <c r="O86" s="55"/>
    </row>
    <row r="87" spans="1:15" x14ac:dyDescent="0.3">
      <c r="A87" s="131"/>
      <c r="B87" s="130"/>
      <c r="C87" s="130"/>
      <c r="D87" s="130"/>
      <c r="E87" s="132"/>
      <c r="F87" s="55"/>
      <c r="G87" s="55"/>
      <c r="H87" s="55"/>
      <c r="I87" s="55"/>
      <c r="J87" s="55"/>
      <c r="K87" s="55"/>
      <c r="L87" s="55"/>
      <c r="M87" s="55"/>
      <c r="N87" s="55"/>
      <c r="O87" s="55"/>
    </row>
    <row r="88" spans="1:15" x14ac:dyDescent="0.3">
      <c r="A88" s="131"/>
      <c r="B88" s="130"/>
      <c r="C88" s="130"/>
      <c r="D88" s="130"/>
      <c r="E88" s="132"/>
      <c r="F88" s="55"/>
      <c r="G88" s="55"/>
      <c r="H88" s="55"/>
      <c r="I88" s="55"/>
      <c r="J88" s="55"/>
      <c r="K88" s="55"/>
      <c r="L88" s="55"/>
      <c r="M88" s="55"/>
      <c r="N88" s="55"/>
      <c r="O88" s="55"/>
    </row>
    <row r="89" spans="1:15" x14ac:dyDescent="0.3">
      <c r="A89" s="131"/>
      <c r="B89" s="130"/>
      <c r="C89" s="130"/>
      <c r="D89" s="130"/>
      <c r="E89" s="132"/>
      <c r="F89" s="55"/>
      <c r="G89" s="55"/>
      <c r="H89" s="55"/>
      <c r="I89" s="55"/>
      <c r="J89" s="55"/>
      <c r="K89" s="55"/>
      <c r="L89" s="55"/>
      <c r="M89" s="55"/>
      <c r="N89" s="55"/>
      <c r="O89" s="55"/>
    </row>
    <row r="90" spans="1:15" x14ac:dyDescent="0.3">
      <c r="A90" s="131"/>
      <c r="B90" s="130"/>
      <c r="C90" s="130"/>
      <c r="D90" s="130"/>
      <c r="E90" s="132"/>
      <c r="F90" s="55"/>
      <c r="G90" s="55"/>
      <c r="H90" s="55"/>
      <c r="I90" s="55"/>
      <c r="J90" s="55"/>
      <c r="K90" s="55"/>
      <c r="L90" s="55"/>
      <c r="M90" s="55"/>
      <c r="N90" s="55"/>
      <c r="O90" s="55"/>
    </row>
    <row r="91" spans="1:15" x14ac:dyDescent="0.3">
      <c r="A91" s="131"/>
      <c r="B91" s="130"/>
      <c r="C91" s="130"/>
      <c r="D91" s="130"/>
      <c r="E91" s="132"/>
      <c r="F91" s="55"/>
      <c r="G91" s="55"/>
      <c r="H91" s="55"/>
      <c r="I91" s="55"/>
      <c r="J91" s="55"/>
      <c r="K91" s="55"/>
      <c r="L91" s="55"/>
      <c r="M91" s="55"/>
      <c r="N91" s="55"/>
      <c r="O91" s="55"/>
    </row>
    <row r="92" spans="1:15" x14ac:dyDescent="0.3">
      <c r="A92" s="131"/>
      <c r="B92" s="130"/>
      <c r="C92" s="130"/>
      <c r="D92" s="130"/>
      <c r="E92" s="132"/>
      <c r="F92" s="55"/>
      <c r="G92" s="55"/>
      <c r="H92" s="55"/>
      <c r="I92" s="55"/>
      <c r="J92" s="55"/>
      <c r="K92" s="55"/>
      <c r="L92" s="55"/>
      <c r="M92" s="55"/>
      <c r="N92" s="55"/>
      <c r="O92" s="55"/>
    </row>
    <row r="93" spans="1:15" x14ac:dyDescent="0.3">
      <c r="A93" s="131"/>
      <c r="B93" s="130"/>
      <c r="C93" s="130"/>
      <c r="D93" s="130"/>
      <c r="E93" s="132"/>
      <c r="F93" s="55"/>
      <c r="G93" s="55"/>
      <c r="H93" s="55"/>
      <c r="I93" s="55"/>
      <c r="J93" s="55"/>
      <c r="K93" s="55"/>
      <c r="L93" s="55"/>
      <c r="M93" s="55"/>
      <c r="N93" s="55"/>
      <c r="O93" s="55"/>
    </row>
  </sheetData>
  <mergeCells count="12">
    <mergeCell ref="P3:P5"/>
    <mergeCell ref="F4:F5"/>
    <mergeCell ref="G4:I4"/>
    <mergeCell ref="J4:L4"/>
    <mergeCell ref="M4:M5"/>
    <mergeCell ref="N4:N5"/>
    <mergeCell ref="O4:O5"/>
    <mergeCell ref="B3:C5"/>
    <mergeCell ref="D3:D5"/>
    <mergeCell ref="E3:E5"/>
    <mergeCell ref="F3:L3"/>
    <mergeCell ref="M3:O3"/>
  </mergeCells>
  <conditionalFormatting sqref="I11 L11 I28 L28 L40:L41 I40:I41 I13 L13 L16:L17 I16:I17">
    <cfRule type="cellIs" dxfId="65" priority="72" operator="lessThan">
      <formula>0.95</formula>
    </cfRule>
    <cfRule type="cellIs" dxfId="64" priority="73" operator="between">
      <formula>0.95</formula>
      <formula>0.999999999999</formula>
    </cfRule>
    <cfRule type="cellIs" dxfId="63" priority="74" operator="greaterThanOrEqual">
      <formula>1</formula>
    </cfRule>
  </conditionalFormatting>
  <conditionalFormatting sqref="O42">
    <cfRule type="iconSet" priority="71">
      <iconSet iconSet="3Arrows">
        <cfvo type="percent" val="0"/>
        <cfvo type="num" val="0"/>
        <cfvo type="num" val="0" gte="0"/>
      </iconSet>
    </cfRule>
  </conditionalFormatting>
  <conditionalFormatting sqref="O25:O27 O21:O22">
    <cfRule type="iconSet" priority="70">
      <iconSet iconSet="3Arrows">
        <cfvo type="percent" val="0"/>
        <cfvo type="num" val="0"/>
        <cfvo type="num" val="0" gte="0"/>
      </iconSet>
    </cfRule>
  </conditionalFormatting>
  <conditionalFormatting sqref="I18">
    <cfRule type="cellIs" dxfId="62" priority="67" operator="lessThan">
      <formula>0.95</formula>
    </cfRule>
    <cfRule type="cellIs" dxfId="61" priority="68" operator="between">
      <formula>0.95</formula>
      <formula>0.999999999999</formula>
    </cfRule>
    <cfRule type="cellIs" dxfId="60" priority="69" operator="greaterThanOrEqual">
      <formula>1</formula>
    </cfRule>
  </conditionalFormatting>
  <conditionalFormatting sqref="I26:I27">
    <cfRule type="cellIs" dxfId="59" priority="64" operator="lessThan">
      <formula>0.95</formula>
    </cfRule>
    <cfRule type="cellIs" dxfId="58" priority="65" operator="between">
      <formula>0.95</formula>
      <formula>0.999999999999</formula>
    </cfRule>
    <cfRule type="cellIs" dxfId="57" priority="66" operator="greaterThanOrEqual">
      <formula>1</formula>
    </cfRule>
  </conditionalFormatting>
  <conditionalFormatting sqref="L26:L27">
    <cfRule type="cellIs" dxfId="56" priority="58" operator="lessThan">
      <formula>0.95</formula>
    </cfRule>
    <cfRule type="cellIs" dxfId="55" priority="59" operator="between">
      <formula>0.95</formula>
      <formula>0.999999999999</formula>
    </cfRule>
    <cfRule type="cellIs" dxfId="54" priority="60" operator="greaterThanOrEqual">
      <formula>1</formula>
    </cfRule>
  </conditionalFormatting>
  <conditionalFormatting sqref="L18">
    <cfRule type="cellIs" dxfId="53" priority="61" operator="lessThan">
      <formula>0.95</formula>
    </cfRule>
    <cfRule type="cellIs" dxfId="52" priority="62" operator="between">
      <formula>0.95</formula>
      <formula>0.999999999999</formula>
    </cfRule>
    <cfRule type="cellIs" dxfId="51" priority="63" operator="greaterThanOrEqual">
      <formula>1</formula>
    </cfRule>
  </conditionalFormatting>
  <conditionalFormatting sqref="I9 L9">
    <cfRule type="cellIs" dxfId="50" priority="54" operator="lessThan">
      <formula>0.95</formula>
    </cfRule>
    <cfRule type="cellIs" dxfId="49" priority="55" operator="between">
      <formula>0.95</formula>
      <formula>0.999999999999</formula>
    </cfRule>
    <cfRule type="cellIs" dxfId="48" priority="56" operator="greaterThanOrEqual">
      <formula>1</formula>
    </cfRule>
  </conditionalFormatting>
  <conditionalFormatting sqref="O9">
    <cfRule type="iconSet" priority="57">
      <iconSet iconSet="3Arrows">
        <cfvo type="percent" val="0"/>
        <cfvo type="num" val="0"/>
        <cfvo type="num" val="0" gte="0"/>
      </iconSet>
    </cfRule>
  </conditionalFormatting>
  <conditionalFormatting sqref="O28 O10:O18 O31:O41">
    <cfRule type="iconSet" priority="75">
      <iconSet iconSet="3Arrows">
        <cfvo type="percent" val="0"/>
        <cfvo type="num" val="0"/>
        <cfvo type="num" val="0" gte="0"/>
      </iconSet>
    </cfRule>
  </conditionalFormatting>
  <conditionalFormatting sqref="I6 L6">
    <cfRule type="cellIs" dxfId="47" priority="50" operator="lessThan">
      <formula>0.95</formula>
    </cfRule>
    <cfRule type="cellIs" dxfId="46" priority="51" operator="between">
      <formula>0.95</formula>
      <formula>0.999999999999</formula>
    </cfRule>
    <cfRule type="cellIs" dxfId="45" priority="52" operator="greaterThanOrEqual">
      <formula>1</formula>
    </cfRule>
  </conditionalFormatting>
  <conditionalFormatting sqref="O6">
    <cfRule type="iconSet" priority="53">
      <iconSet iconSet="3Arrows">
        <cfvo type="percent" val="0"/>
        <cfvo type="num" val="0"/>
        <cfvo type="num" val="0" gte="0"/>
      </iconSet>
    </cfRule>
  </conditionalFormatting>
  <conditionalFormatting sqref="I20 L20">
    <cfRule type="cellIs" dxfId="44" priority="46" operator="lessThan">
      <formula>0.95</formula>
    </cfRule>
    <cfRule type="cellIs" dxfId="43" priority="47" operator="between">
      <formula>0.95</formula>
      <formula>0.999999999999</formula>
    </cfRule>
    <cfRule type="cellIs" dxfId="42" priority="48" operator="greaterThanOrEqual">
      <formula>1</formula>
    </cfRule>
  </conditionalFormatting>
  <conditionalFormatting sqref="O20">
    <cfRule type="iconSet" priority="49">
      <iconSet iconSet="3Arrows">
        <cfvo type="percent" val="0"/>
        <cfvo type="num" val="0"/>
        <cfvo type="num" val="0" gte="0"/>
      </iconSet>
    </cfRule>
  </conditionalFormatting>
  <conditionalFormatting sqref="I24 L24">
    <cfRule type="cellIs" dxfId="41" priority="42" operator="lessThan">
      <formula>0.95</formula>
    </cfRule>
    <cfRule type="cellIs" dxfId="40" priority="43" operator="between">
      <formula>0.95</formula>
      <formula>0.999999999999</formula>
    </cfRule>
    <cfRule type="cellIs" dxfId="39" priority="44" operator="greaterThanOrEqual">
      <formula>1</formula>
    </cfRule>
  </conditionalFormatting>
  <conditionalFormatting sqref="O24">
    <cfRule type="iconSet" priority="45">
      <iconSet iconSet="3Arrows">
        <cfvo type="percent" val="0"/>
        <cfvo type="num" val="0"/>
        <cfvo type="num" val="0" gte="0"/>
      </iconSet>
    </cfRule>
  </conditionalFormatting>
  <conditionalFormatting sqref="I30 L30">
    <cfRule type="cellIs" dxfId="38" priority="38" operator="lessThan">
      <formula>0.95</formula>
    </cfRule>
    <cfRule type="cellIs" dxfId="37" priority="39" operator="between">
      <formula>0.95</formula>
      <formula>0.999999999999</formula>
    </cfRule>
    <cfRule type="cellIs" dxfId="36" priority="40" operator="greaterThanOrEqual">
      <formula>1</formula>
    </cfRule>
  </conditionalFormatting>
  <conditionalFormatting sqref="O30">
    <cfRule type="iconSet" priority="41">
      <iconSet iconSet="3Arrows">
        <cfvo type="percent" val="0"/>
        <cfvo type="num" val="0"/>
        <cfvo type="num" val="0" gte="0"/>
      </iconSet>
    </cfRule>
  </conditionalFormatting>
  <conditionalFormatting sqref="I25">
    <cfRule type="cellIs" dxfId="35" priority="35" operator="lessThan">
      <formula>0.95</formula>
    </cfRule>
    <cfRule type="cellIs" dxfId="34" priority="36" operator="between">
      <formula>0.95</formula>
      <formula>0.999999999999</formula>
    </cfRule>
    <cfRule type="cellIs" dxfId="33" priority="37" operator="greaterThanOrEqual">
      <formula>1</formula>
    </cfRule>
  </conditionalFormatting>
  <conditionalFormatting sqref="L25">
    <cfRule type="cellIs" dxfId="32" priority="32" operator="lessThan">
      <formula>0.95</formula>
    </cfRule>
    <cfRule type="cellIs" dxfId="31" priority="33" operator="between">
      <formula>0.95</formula>
      <formula>0.999999999999</formula>
    </cfRule>
    <cfRule type="cellIs" dxfId="30" priority="34" operator="greaterThanOrEqual">
      <formula>1</formula>
    </cfRule>
  </conditionalFormatting>
  <conditionalFormatting sqref="I31:I33 I38:I39">
    <cfRule type="cellIs" dxfId="29" priority="29" operator="lessThan">
      <formula>0.95</formula>
    </cfRule>
    <cfRule type="cellIs" dxfId="28" priority="30" operator="between">
      <formula>0.95</formula>
      <formula>0.999999999999</formula>
    </cfRule>
    <cfRule type="cellIs" dxfId="27" priority="31" operator="greaterThanOrEqual">
      <formula>1</formula>
    </cfRule>
  </conditionalFormatting>
  <conditionalFormatting sqref="L31:L33 L38:L39">
    <cfRule type="cellIs" dxfId="26" priority="26" operator="lessThan">
      <formula>0.95</formula>
    </cfRule>
    <cfRule type="cellIs" dxfId="25" priority="27" operator="between">
      <formula>0.95</formula>
      <formula>0.999999999999</formula>
    </cfRule>
    <cfRule type="cellIs" dxfId="24" priority="28" operator="greaterThanOrEqual">
      <formula>1</formula>
    </cfRule>
  </conditionalFormatting>
  <conditionalFormatting sqref="I10 L10">
    <cfRule type="cellIs" dxfId="23" priority="23" operator="lessThan">
      <formula>0.95</formula>
    </cfRule>
    <cfRule type="cellIs" dxfId="22" priority="24" operator="between">
      <formula>0.95</formula>
      <formula>0.999999999999</formula>
    </cfRule>
    <cfRule type="cellIs" dxfId="21" priority="25" operator="greaterThanOrEqual">
      <formula>1</formula>
    </cfRule>
  </conditionalFormatting>
  <conditionalFormatting sqref="I12 L12">
    <cfRule type="cellIs" dxfId="20" priority="20" operator="lessThan">
      <formula>0.95</formula>
    </cfRule>
    <cfRule type="cellIs" dxfId="19" priority="21" operator="between">
      <formula>0.95</formula>
      <formula>0.999999999999</formula>
    </cfRule>
    <cfRule type="cellIs" dxfId="18" priority="22" operator="greaterThanOrEqual">
      <formula>1</formula>
    </cfRule>
  </conditionalFormatting>
  <conditionalFormatting sqref="I14 L14">
    <cfRule type="cellIs" dxfId="17" priority="17" operator="lessThan">
      <formula>0.95</formula>
    </cfRule>
    <cfRule type="cellIs" dxfId="16" priority="18" operator="between">
      <formula>0.95</formula>
      <formula>0.999999999999</formula>
    </cfRule>
    <cfRule type="cellIs" dxfId="15" priority="19" operator="greaterThanOrEqual">
      <formula>1</formula>
    </cfRule>
  </conditionalFormatting>
  <conditionalFormatting sqref="I15 L15">
    <cfRule type="cellIs" dxfId="14" priority="14" operator="lessThan">
      <formula>0.95</formula>
    </cfRule>
    <cfRule type="cellIs" dxfId="13" priority="15" operator="between">
      <formula>0.95</formula>
      <formula>0.999999999999</formula>
    </cfRule>
    <cfRule type="cellIs" dxfId="12" priority="16" operator="greaterThanOrEqual">
      <formula>1</formula>
    </cfRule>
  </conditionalFormatting>
  <conditionalFormatting sqref="I21:I22 L21:L22">
    <cfRule type="cellIs" dxfId="11" priority="11" operator="lessThan">
      <formula>0.95</formula>
    </cfRule>
    <cfRule type="cellIs" dxfId="10" priority="12" operator="between">
      <formula>0.95</formula>
      <formula>0.999999999999</formula>
    </cfRule>
    <cfRule type="cellIs" dxfId="9" priority="13" operator="greaterThanOrEqual">
      <formula>1</formula>
    </cfRule>
  </conditionalFormatting>
  <conditionalFormatting sqref="I34:I37">
    <cfRule type="cellIs" dxfId="8" priority="8" operator="lessThan">
      <formula>0.95</formula>
    </cfRule>
    <cfRule type="cellIs" dxfId="7" priority="9" operator="between">
      <formula>0.95</formula>
      <formula>0.999999999999</formula>
    </cfRule>
    <cfRule type="cellIs" dxfId="6" priority="10" operator="greaterThanOrEqual">
      <formula>1</formula>
    </cfRule>
  </conditionalFormatting>
  <conditionalFormatting sqref="L34:L37">
    <cfRule type="cellIs" dxfId="5" priority="5" operator="lessThan">
      <formula>0.95</formula>
    </cfRule>
    <cfRule type="cellIs" dxfId="4" priority="6" operator="between">
      <formula>0.95</formula>
      <formula>0.999999999999</formula>
    </cfRule>
    <cfRule type="cellIs" dxfId="3" priority="7" operator="greaterThanOrEqual">
      <formula>1</formula>
    </cfRule>
  </conditionalFormatting>
  <conditionalFormatting sqref="I7 L7">
    <cfRule type="cellIs" dxfId="2" priority="1" operator="lessThan">
      <formula>0.95</formula>
    </cfRule>
    <cfRule type="cellIs" dxfId="1" priority="2" operator="between">
      <formula>0.95</formula>
      <formula>0.999999999999</formula>
    </cfRule>
    <cfRule type="cellIs" dxfId="0" priority="3" operator="greaterThanOrEqual">
      <formula>1</formula>
    </cfRule>
  </conditionalFormatting>
  <conditionalFormatting sqref="O7">
    <cfRule type="iconSet" priority="4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ZONA4-OIL</vt:lpstr>
      <vt:lpstr>ZONA4-GAS</vt:lpstr>
      <vt:lpstr>ZONA4-GAS 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Fajrin</dc:creator>
  <cp:lastModifiedBy>Milan Mania</cp:lastModifiedBy>
  <dcterms:created xsi:type="dcterms:W3CDTF">2021-04-09T08:09:02Z</dcterms:created>
  <dcterms:modified xsi:type="dcterms:W3CDTF">2022-10-25T23:04:41Z</dcterms:modified>
</cp:coreProperties>
</file>