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hanneiversen/Documents/RMIT Semester/Risk &amp; project management/Assignment/"/>
    </mc:Choice>
  </mc:AlternateContent>
  <xr:revisionPtr revIDLastSave="0" documentId="13_ncr:1_{D901A43B-447A-734D-8015-FC6A7D2643ED}" xr6:coauthVersionLast="45" xr6:coauthVersionMax="45" xr10:uidLastSave="{00000000-0000-0000-0000-000000000000}"/>
  <bookViews>
    <workbookView xWindow="120" yWindow="460" windowWidth="28040" windowHeight="16460" xr2:uid="{F097826C-002B-7843-B02D-348C8D4067DC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4" i="1" l="1"/>
  <c r="N5" i="1"/>
  <c r="N3" i="1"/>
  <c r="T58" i="2"/>
  <c r="T73" i="2"/>
  <c r="T64" i="2"/>
  <c r="T55" i="2"/>
  <c r="T46" i="2"/>
  <c r="T37" i="2"/>
  <c r="T72" i="2"/>
  <c r="T63" i="2"/>
  <c r="T54" i="2"/>
  <c r="T45" i="2"/>
  <c r="T36" i="2"/>
  <c r="E70" i="2"/>
  <c r="D70" i="2"/>
  <c r="I69" i="2" s="1"/>
  <c r="C70" i="2"/>
  <c r="J69" i="2"/>
  <c r="J68" i="2"/>
  <c r="I68" i="2"/>
  <c r="J67" i="2"/>
  <c r="I67" i="2"/>
  <c r="E61" i="2"/>
  <c r="D61" i="2"/>
  <c r="C61" i="2"/>
  <c r="H60" i="2" s="1"/>
  <c r="J60" i="2"/>
  <c r="I60" i="2"/>
  <c r="J59" i="2"/>
  <c r="I59" i="2"/>
  <c r="J58" i="2"/>
  <c r="I58" i="2"/>
  <c r="E52" i="2"/>
  <c r="J50" i="2" s="1"/>
  <c r="D52" i="2"/>
  <c r="I49" i="2" s="1"/>
  <c r="C52" i="2"/>
  <c r="H49" i="2" s="1"/>
  <c r="E43" i="2"/>
  <c r="J41" i="2" s="1"/>
  <c r="D43" i="2"/>
  <c r="I40" i="2" s="1"/>
  <c r="C43" i="2"/>
  <c r="J40" i="2"/>
  <c r="E34" i="2"/>
  <c r="J33" i="2" s="1"/>
  <c r="D34" i="2"/>
  <c r="I33" i="2" s="1"/>
  <c r="C34" i="2"/>
  <c r="H32" i="2" s="1"/>
  <c r="J49" i="2" l="1"/>
  <c r="K49" i="2" s="1"/>
  <c r="N52" i="2" s="1"/>
  <c r="H51" i="2"/>
  <c r="I51" i="2"/>
  <c r="H42" i="2"/>
  <c r="H50" i="2"/>
  <c r="H59" i="2"/>
  <c r="K59" i="2" s="1"/>
  <c r="O61" i="2" s="1"/>
  <c r="H41" i="2"/>
  <c r="H33" i="2"/>
  <c r="K33" i="2" s="1"/>
  <c r="S33" i="2" s="1"/>
  <c r="H40" i="2"/>
  <c r="K40" i="2" s="1"/>
  <c r="I50" i="2"/>
  <c r="H58" i="2"/>
  <c r="K58" i="2" s="1"/>
  <c r="N61" i="2" s="1"/>
  <c r="H31" i="2"/>
  <c r="J51" i="2"/>
  <c r="I31" i="2"/>
  <c r="I42" i="2"/>
  <c r="J31" i="2"/>
  <c r="J32" i="2"/>
  <c r="I41" i="2"/>
  <c r="J42" i="2"/>
  <c r="I32" i="2"/>
  <c r="K32" i="2" s="1"/>
  <c r="K60" i="2"/>
  <c r="S60" i="2" s="1"/>
  <c r="H67" i="2"/>
  <c r="K67" i="2" s="1"/>
  <c r="S67" i="2" s="1"/>
  <c r="H68" i="2"/>
  <c r="K68" i="2" s="1"/>
  <c r="S68" i="2" s="1"/>
  <c r="H69" i="2"/>
  <c r="K69" i="2" s="1"/>
  <c r="S69" i="2" s="1"/>
  <c r="O70" i="2"/>
  <c r="F17" i="1"/>
  <c r="M13" i="1" s="1"/>
  <c r="K50" i="2" l="1"/>
  <c r="K41" i="2"/>
  <c r="K51" i="2"/>
  <c r="P52" i="2" s="1"/>
  <c r="K31" i="2"/>
  <c r="N34" i="2" s="1"/>
  <c r="N32" i="2" s="1"/>
  <c r="N70" i="2"/>
  <c r="N68" i="2" s="1"/>
  <c r="S58" i="2"/>
  <c r="S50" i="2"/>
  <c r="O52" i="2"/>
  <c r="O51" i="2" s="1"/>
  <c r="P34" i="2"/>
  <c r="P33" i="2" s="1"/>
  <c r="S49" i="2"/>
  <c r="K42" i="2"/>
  <c r="P43" i="2" s="1"/>
  <c r="S31" i="2"/>
  <c r="S59" i="2"/>
  <c r="P61" i="2"/>
  <c r="P60" i="2" s="1"/>
  <c r="P70" i="2"/>
  <c r="P69" i="2" s="1"/>
  <c r="S40" i="2"/>
  <c r="N43" i="2"/>
  <c r="N41" i="2" s="1"/>
  <c r="S41" i="2"/>
  <c r="O43" i="2"/>
  <c r="O40" i="2" s="1"/>
  <c r="S51" i="2"/>
  <c r="P51" i="2"/>
  <c r="P50" i="2"/>
  <c r="P49" i="2"/>
  <c r="O69" i="2"/>
  <c r="O68" i="2"/>
  <c r="O67" i="2"/>
  <c r="N42" i="2"/>
  <c r="N40" i="2"/>
  <c r="O58" i="2"/>
  <c r="O60" i="2"/>
  <c r="O59" i="2"/>
  <c r="O50" i="2"/>
  <c r="N60" i="2"/>
  <c r="N59" i="2"/>
  <c r="N58" i="2"/>
  <c r="N51" i="2"/>
  <c r="N49" i="2"/>
  <c r="N50" i="2"/>
  <c r="N69" i="2"/>
  <c r="S32" i="2"/>
  <c r="O34" i="2"/>
  <c r="P31" i="2"/>
  <c r="P32" i="2"/>
  <c r="M15" i="1"/>
  <c r="E17" i="1"/>
  <c r="L14" i="1" s="1"/>
  <c r="D17" i="1"/>
  <c r="K15" i="1" s="1"/>
  <c r="G17" i="1"/>
  <c r="N14" i="1" s="1"/>
  <c r="C17" i="1"/>
  <c r="N31" i="2" l="1"/>
  <c r="N33" i="2"/>
  <c r="O49" i="2"/>
  <c r="N67" i="2"/>
  <c r="S42" i="2"/>
  <c r="P68" i="2"/>
  <c r="R68" i="2" s="1"/>
  <c r="T68" i="2" s="1"/>
  <c r="P58" i="2"/>
  <c r="R58" i="2" s="1"/>
  <c r="P59" i="2"/>
  <c r="R59" i="2" s="1"/>
  <c r="T59" i="2" s="1"/>
  <c r="O41" i="2"/>
  <c r="O42" i="2"/>
  <c r="P67" i="2"/>
  <c r="R67" i="2" s="1"/>
  <c r="T67" i="2" s="1"/>
  <c r="P41" i="2"/>
  <c r="P42" i="2"/>
  <c r="P40" i="2"/>
  <c r="R40" i="2" s="1"/>
  <c r="T40" i="2" s="1"/>
  <c r="R51" i="2"/>
  <c r="T51" i="2" s="1"/>
  <c r="R50" i="2"/>
  <c r="T50" i="2" s="1"/>
  <c r="O33" i="2"/>
  <c r="R33" i="2" s="1"/>
  <c r="T33" i="2" s="1"/>
  <c r="O32" i="2"/>
  <c r="R32" i="2" s="1"/>
  <c r="T32" i="2" s="1"/>
  <c r="O31" i="2"/>
  <c r="R31" i="2" s="1"/>
  <c r="T31" i="2" s="1"/>
  <c r="R69" i="2"/>
  <c r="T69" i="2" s="1"/>
  <c r="R49" i="2"/>
  <c r="T49" i="2" s="1"/>
  <c r="R60" i="2"/>
  <c r="T60" i="2" s="1"/>
  <c r="J11" i="1"/>
  <c r="J14" i="1"/>
  <c r="J15" i="1"/>
  <c r="N15" i="1"/>
  <c r="N11" i="1"/>
  <c r="N13" i="1"/>
  <c r="N12" i="1"/>
  <c r="M12" i="1"/>
  <c r="M14" i="1"/>
  <c r="M11" i="1"/>
  <c r="L12" i="1"/>
  <c r="L15" i="1"/>
  <c r="L11" i="1"/>
  <c r="L13" i="1"/>
  <c r="K11" i="1"/>
  <c r="K12" i="1"/>
  <c r="K14" i="1"/>
  <c r="K13" i="1"/>
  <c r="J13" i="1"/>
  <c r="J12" i="1"/>
  <c r="R41" i="2" l="1"/>
  <c r="T41" i="2" s="1"/>
  <c r="R42" i="2"/>
  <c r="T42" i="2" s="1"/>
  <c r="T43" i="2" s="1"/>
  <c r="T70" i="2"/>
  <c r="T34" i="2"/>
  <c r="T52" i="2"/>
  <c r="T61" i="2"/>
  <c r="O14" i="1"/>
  <c r="F26" i="1" s="1"/>
  <c r="F21" i="1" s="1"/>
  <c r="O11" i="1"/>
  <c r="O15" i="1"/>
  <c r="G26" i="1" s="1"/>
  <c r="O12" i="1"/>
  <c r="D26" i="1" s="1"/>
  <c r="O13" i="1"/>
  <c r="E26" i="1" s="1"/>
  <c r="J23" i="1" l="1"/>
  <c r="F22" i="1"/>
  <c r="F24" i="1"/>
  <c r="F23" i="1"/>
  <c r="F20" i="1"/>
  <c r="C26" i="1"/>
  <c r="C20" i="1" s="1"/>
  <c r="J20" i="1"/>
  <c r="D22" i="1"/>
  <c r="D23" i="1"/>
  <c r="D24" i="1"/>
  <c r="D21" i="1"/>
  <c r="D20" i="1"/>
  <c r="E23" i="1"/>
  <c r="E24" i="1"/>
  <c r="E21" i="1"/>
  <c r="E22" i="1"/>
  <c r="E20" i="1"/>
  <c r="G21" i="1"/>
  <c r="G20" i="1"/>
  <c r="G23" i="1"/>
  <c r="G22" i="1"/>
  <c r="G24" i="1"/>
  <c r="J24" i="1"/>
  <c r="J22" i="1"/>
  <c r="J21" i="1"/>
  <c r="C22" i="1" l="1"/>
  <c r="I22" i="1" s="1"/>
  <c r="K22" i="1" s="1"/>
  <c r="C24" i="1"/>
  <c r="I24" i="1" s="1"/>
  <c r="K24" i="1" s="1"/>
  <c r="C21" i="1"/>
  <c r="I21" i="1" s="1"/>
  <c r="K21" i="1" s="1"/>
  <c r="C23" i="1"/>
  <c r="I23" i="1" s="1"/>
  <c r="K23" i="1" s="1"/>
  <c r="I20" i="1"/>
  <c r="K20" i="1" s="1"/>
  <c r="K26" i="1" l="1"/>
  <c r="M26" i="1" s="1"/>
  <c r="M27" i="1" s="1"/>
</calcChain>
</file>

<file path=xl/sharedStrings.xml><?xml version="1.0" encoding="utf-8"?>
<sst xmlns="http://schemas.openxmlformats.org/spreadsheetml/2006/main" count="388" uniqueCount="39">
  <si>
    <t>Alternatives</t>
  </si>
  <si>
    <t>A</t>
  </si>
  <si>
    <t>B</t>
  </si>
  <si>
    <t>C</t>
  </si>
  <si>
    <t>D</t>
  </si>
  <si>
    <t>Estimated project cost</t>
  </si>
  <si>
    <t>Operation range (Km)</t>
  </si>
  <si>
    <t xml:space="preserve">Public transportation </t>
  </si>
  <si>
    <t>Delivery time</t>
  </si>
  <si>
    <t>Freight accesability</t>
  </si>
  <si>
    <t>Fair</t>
  </si>
  <si>
    <t>Good</t>
  </si>
  <si>
    <t>Bad</t>
  </si>
  <si>
    <t>Poor</t>
  </si>
  <si>
    <t>Attributes importance</t>
  </si>
  <si>
    <t>Cost</t>
  </si>
  <si>
    <t>Range</t>
  </si>
  <si>
    <t>Time</t>
  </si>
  <si>
    <t>Public</t>
  </si>
  <si>
    <t>Freight</t>
  </si>
  <si>
    <t>Excelent</t>
  </si>
  <si>
    <t>Very good</t>
  </si>
  <si>
    <t>Sum</t>
  </si>
  <si>
    <t>Weight</t>
  </si>
  <si>
    <t>Average</t>
  </si>
  <si>
    <t>Avarage</t>
  </si>
  <si>
    <t>Ratio</t>
  </si>
  <si>
    <t>Inclnd</t>
  </si>
  <si>
    <t>In ratio</t>
  </si>
  <si>
    <t>&lt;</t>
  </si>
  <si>
    <t>Averag</t>
  </si>
  <si>
    <t>sum</t>
  </si>
  <si>
    <t>weight</t>
  </si>
  <si>
    <t>average</t>
  </si>
  <si>
    <t>IncInd</t>
  </si>
  <si>
    <t>IncRatio</t>
  </si>
  <si>
    <t>Score (attribute weight * alternative weight)</t>
  </si>
  <si>
    <t>As Alternative A has the highest score we choose to go with that alternative</t>
  </si>
  <si>
    <t xml:space="preserve">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</si>
</sst>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i/>
      <sz val="12"/>
      <color rgb="FF000000"/>
      <name val="Calibri"/>
      <family val="2"/>
      <scheme val="minor"/>
    </font>
    <font>
      <i/>
      <sz val="12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rgb="FF000000"/>
      </patternFill>
    </fill>
    <fill>
      <patternFill patternType="solid">
        <fgColor rgb="FFF2F2F2"/>
        <bgColor rgb="FF000000"/>
      </patternFill>
    </fill>
  </fills>
  <borders count="4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2" fillId="0" borderId="0" xfId="0" applyFont="1"/>
    <xf numFmtId="0" fontId="2" fillId="0" borderId="0" xfId="0" applyFont="1" applyAlignment="1">
      <alignment wrapText="1"/>
    </xf>
    <xf numFmtId="0" fontId="2" fillId="0" borderId="0" xfId="0" applyFont="1" applyFill="1"/>
    <xf numFmtId="0" fontId="0" fillId="0" borderId="0" xfId="0" applyFill="1" applyBorder="1"/>
    <xf numFmtId="0" fontId="2" fillId="0" borderId="0" xfId="0" applyFont="1" applyFill="1" applyBorder="1"/>
    <xf numFmtId="0" fontId="0" fillId="0" borderId="0" xfId="0" applyFill="1"/>
    <xf numFmtId="0" fontId="0" fillId="0" borderId="1" xfId="0" applyFill="1" applyBorder="1"/>
    <xf numFmtId="12" fontId="0" fillId="0" borderId="0" xfId="0" applyNumberFormat="1" applyFill="1" applyBorder="1"/>
    <xf numFmtId="2" fontId="0" fillId="0" borderId="0" xfId="0" applyNumberFormat="1" applyFill="1" applyBorder="1"/>
    <xf numFmtId="2" fontId="2" fillId="0" borderId="0" xfId="0" applyNumberFormat="1" applyFont="1" applyFill="1" applyBorder="1"/>
    <xf numFmtId="0" fontId="2" fillId="0" borderId="3" xfId="0" applyFont="1" applyFill="1" applyBorder="1"/>
    <xf numFmtId="2" fontId="0" fillId="0" borderId="0" xfId="0" applyNumberFormat="1" applyFont="1" applyFill="1" applyBorder="1"/>
    <xf numFmtId="12" fontId="0" fillId="0" borderId="0" xfId="0" applyNumberFormat="1" applyFont="1" applyFill="1" applyBorder="1" applyAlignment="1">
      <alignment horizontal="right" vertical="center"/>
    </xf>
    <xf numFmtId="2" fontId="0" fillId="0" borderId="0" xfId="0" applyNumberFormat="1" applyFont="1" applyFill="1" applyBorder="1" applyAlignment="1">
      <alignment horizontal="right" vertical="center"/>
    </xf>
    <xf numFmtId="0" fontId="0" fillId="0" borderId="0" xfId="0" applyFill="1" applyBorder="1" applyAlignment="1">
      <alignment horizontal="center"/>
    </xf>
    <xf numFmtId="0" fontId="1" fillId="0" borderId="0" xfId="0" applyFont="1" applyFill="1" applyBorder="1"/>
    <xf numFmtId="12" fontId="0" fillId="0" borderId="0" xfId="0" applyNumberFormat="1"/>
    <xf numFmtId="0" fontId="0" fillId="0" borderId="3" xfId="0" applyFill="1" applyBorder="1"/>
    <xf numFmtId="0" fontId="0" fillId="0" borderId="2" xfId="0" applyFill="1" applyBorder="1"/>
    <xf numFmtId="2" fontId="0" fillId="0" borderId="0" xfId="0" applyNumberFormat="1"/>
    <xf numFmtId="0" fontId="3" fillId="0" borderId="2" xfId="0" applyFont="1" applyFill="1" applyBorder="1"/>
    <xf numFmtId="2" fontId="3" fillId="0" borderId="0" xfId="0" applyNumberFormat="1" applyFont="1"/>
    <xf numFmtId="0" fontId="0" fillId="0" borderId="3" xfId="0" applyBorder="1"/>
    <xf numFmtId="0" fontId="0" fillId="0" borderId="1" xfId="0" applyBorder="1"/>
    <xf numFmtId="2" fontId="0" fillId="0" borderId="2" xfId="0" applyNumberFormat="1" applyBorder="1"/>
    <xf numFmtId="0" fontId="0" fillId="2" borderId="0" xfId="0" applyFill="1"/>
    <xf numFmtId="0" fontId="2" fillId="3" borderId="0" xfId="0" applyFont="1" applyFill="1"/>
    <xf numFmtId="0" fontId="2" fillId="3" borderId="0" xfId="0" applyFont="1" applyFill="1" applyAlignment="1">
      <alignment wrapText="1"/>
    </xf>
    <xf numFmtId="0" fontId="0" fillId="4" borderId="0" xfId="0" applyFill="1" applyAlignment="1">
      <alignment horizontal="center" vertical="center" wrapText="1"/>
    </xf>
    <xf numFmtId="0" fontId="0" fillId="4" borderId="0" xfId="0" applyFill="1"/>
    <xf numFmtId="0" fontId="0" fillId="5" borderId="0" xfId="0" applyFill="1" applyAlignment="1">
      <alignment horizontal="center" vertical="center" wrapText="1"/>
    </xf>
    <xf numFmtId="0" fontId="0" fillId="5" borderId="0" xfId="0" applyFill="1"/>
    <xf numFmtId="0" fontId="0" fillId="5" borderId="0" xfId="0" applyFont="1" applyFill="1" applyAlignment="1">
      <alignment wrapText="1"/>
    </xf>
    <xf numFmtId="0" fontId="0" fillId="5" borderId="1" xfId="0" applyFont="1" applyFill="1" applyBorder="1"/>
    <xf numFmtId="0" fontId="0" fillId="5" borderId="3" xfId="0" applyFont="1" applyFill="1" applyBorder="1"/>
    <xf numFmtId="0" fontId="0" fillId="5" borderId="2" xfId="0" applyFont="1" applyFill="1" applyBorder="1"/>
    <xf numFmtId="0" fontId="2" fillId="5" borderId="0" xfId="0" applyFont="1" applyFill="1" applyBorder="1"/>
    <xf numFmtId="12" fontId="0" fillId="0" borderId="0" xfId="0" applyNumberFormat="1" applyFont="1" applyFill="1" applyBorder="1" applyAlignment="1">
      <alignment horizontal="right"/>
    </xf>
    <xf numFmtId="0" fontId="2" fillId="3" borderId="1" xfId="0" applyFont="1" applyFill="1" applyBorder="1"/>
    <xf numFmtId="0" fontId="0" fillId="5" borderId="3" xfId="0" applyFill="1" applyBorder="1"/>
    <xf numFmtId="0" fontId="0" fillId="5" borderId="2" xfId="0" applyFill="1" applyBorder="1"/>
    <xf numFmtId="0" fontId="0" fillId="5" borderId="1" xfId="0" applyFill="1" applyBorder="1"/>
    <xf numFmtId="0" fontId="4" fillId="0" borderId="0" xfId="0" applyFont="1" applyFill="1" applyBorder="1" applyAlignment="1">
      <alignment horizontal="right"/>
    </xf>
    <xf numFmtId="2" fontId="4" fillId="0" borderId="0" xfId="0" applyNumberFormat="1" applyFont="1" applyFill="1" applyBorder="1" applyAlignment="1">
      <alignment horizontal="right"/>
    </xf>
    <xf numFmtId="0" fontId="0" fillId="0" borderId="0" xfId="0" applyAlignment="1">
      <alignment horizontal="right"/>
    </xf>
    <xf numFmtId="0" fontId="3" fillId="0" borderId="0" xfId="0" applyFont="1" applyFill="1" applyBorder="1" applyAlignment="1">
      <alignment horizontal="right"/>
    </xf>
    <xf numFmtId="2" fontId="3" fillId="0" borderId="0" xfId="0" applyNumberFormat="1" applyFont="1" applyFill="1" applyBorder="1" applyAlignment="1">
      <alignment horizontal="right"/>
    </xf>
    <xf numFmtId="0" fontId="0" fillId="0" borderId="0" xfId="0" applyAlignment="1">
      <alignment horizontal="center" wrapText="1"/>
    </xf>
    <xf numFmtId="0" fontId="3" fillId="0" borderId="0" xfId="0" applyFont="1" applyFill="1" applyBorder="1"/>
    <xf numFmtId="2" fontId="3" fillId="0" borderId="0" xfId="0" applyNumberFormat="1" applyFont="1" applyFill="1" applyBorder="1"/>
    <xf numFmtId="0" fontId="5" fillId="6" borderId="1" xfId="0" applyFont="1" applyFill="1" applyBorder="1"/>
    <xf numFmtId="0" fontId="6" fillId="7" borderId="3" xfId="0" applyFont="1" applyFill="1" applyBorder="1"/>
    <xf numFmtId="0" fontId="6" fillId="0" borderId="0" xfId="0" applyFont="1"/>
    <xf numFmtId="0" fontId="6" fillId="7" borderId="1" xfId="0" applyFont="1" applyFill="1" applyBorder="1"/>
    <xf numFmtId="0" fontId="7" fillId="0" borderId="0" xfId="0" applyFont="1" applyAlignment="1">
      <alignment horizontal="right"/>
    </xf>
    <xf numFmtId="0" fontId="6" fillId="0" borderId="1" xfId="0" applyFont="1" applyBorder="1"/>
    <xf numFmtId="0" fontId="6" fillId="0" borderId="3" xfId="0" applyFont="1" applyBorder="1"/>
    <xf numFmtId="0" fontId="6" fillId="7" borderId="2" xfId="0" applyFont="1" applyFill="1" applyBorder="1"/>
    <xf numFmtId="12" fontId="6" fillId="0" borderId="0" xfId="0" applyNumberFormat="1" applyFont="1"/>
    <xf numFmtId="2" fontId="6" fillId="0" borderId="0" xfId="0" applyNumberFormat="1" applyFont="1"/>
    <xf numFmtId="2" fontId="7" fillId="0" borderId="0" xfId="0" applyNumberFormat="1" applyFont="1" applyAlignment="1">
      <alignment horizontal="right"/>
    </xf>
    <xf numFmtId="0" fontId="6" fillId="0" borderId="2" xfId="0" applyFont="1" applyBorder="1"/>
    <xf numFmtId="2" fontId="6" fillId="0" borderId="2" xfId="0" applyNumberFormat="1" applyFont="1" applyBorder="1"/>
    <xf numFmtId="0" fontId="8" fillId="0" borderId="2" xfId="0" applyFont="1" applyBorder="1"/>
    <xf numFmtId="2" fontId="8" fillId="0" borderId="0" xfId="0" applyNumberFormat="1" applyFont="1"/>
    <xf numFmtId="0" fontId="6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39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B5790-D9F3-3049-A40F-4CD06E094EAE}">
  <dimension ref="A1:Y78"/>
  <sheetViews>
    <sheetView tabSelected="1" workbookViewId="0">
      <selection activeCell="S19" sqref="S19"/>
    </sheetView>
  </sheetViews>
  <sheetFormatPr baseColWidth="10" defaultRowHeight="16"/>
  <cols>
    <col min="1" max="1" width="13.1640625" customWidth="1"/>
    <col min="2" max="2" width="7.83203125" customWidth="1"/>
    <col min="4" max="4" width="10.33203125" customWidth="1"/>
    <col min="5" max="5" width="11.1640625" customWidth="1"/>
    <col min="6" max="6" width="10.83203125" customWidth="1"/>
    <col min="7" max="7" width="7.83203125" customWidth="1"/>
    <col min="8" max="8" width="8.1640625" customWidth="1"/>
    <col min="9" max="9" width="8.5" customWidth="1"/>
  </cols>
  <sheetData>
    <row r="1" spans="1:18">
      <c r="A1" s="1" t="s">
        <v>0</v>
      </c>
    </row>
    <row r="2" spans="1:18" ht="51" customHeight="1">
      <c r="A2" s="27"/>
      <c r="B2" s="28" t="s">
        <v>5</v>
      </c>
      <c r="C2" s="28" t="s">
        <v>6</v>
      </c>
      <c r="D2" s="28" t="s">
        <v>8</v>
      </c>
      <c r="E2" s="28" t="s">
        <v>7</v>
      </c>
      <c r="F2" s="28" t="s">
        <v>9</v>
      </c>
      <c r="G2" s="30"/>
      <c r="H2" s="33" t="s">
        <v>20</v>
      </c>
      <c r="I2" s="32">
        <v>10</v>
      </c>
      <c r="M2" s="48" t="s">
        <v>36</v>
      </c>
      <c r="N2" s="48"/>
    </row>
    <row r="3" spans="1:18" ht="17">
      <c r="A3" s="29" t="s">
        <v>38</v>
      </c>
      <c r="B3" s="30" t="s">
        <v>11</v>
      </c>
      <c r="C3" s="30">
        <v>11</v>
      </c>
      <c r="D3" s="30" t="s">
        <v>11</v>
      </c>
      <c r="E3" s="30" t="s">
        <v>21</v>
      </c>
      <c r="F3" s="30" t="s">
        <v>11</v>
      </c>
      <c r="G3" s="30"/>
      <c r="H3" s="30" t="s">
        <v>21</v>
      </c>
      <c r="I3" s="30">
        <v>8</v>
      </c>
      <c r="M3" s="26" t="s">
        <v>1</v>
      </c>
      <c r="N3" s="1">
        <f>$O$11*K31+$O$12*K40+$O$13*K49+$O$14*K58+$O$15*K67</f>
        <v>0.52319211909622199</v>
      </c>
      <c r="O3" s="48" t="s">
        <v>37</v>
      </c>
      <c r="P3" s="48"/>
      <c r="Q3" s="48"/>
    </row>
    <row r="4" spans="1:18" ht="17">
      <c r="A4" s="31" t="s">
        <v>2</v>
      </c>
      <c r="B4" s="32" t="s">
        <v>10</v>
      </c>
      <c r="C4" s="32">
        <v>24</v>
      </c>
      <c r="D4" s="32" t="s">
        <v>11</v>
      </c>
      <c r="E4" s="32" t="s">
        <v>11</v>
      </c>
      <c r="F4" s="32" t="s">
        <v>10</v>
      </c>
      <c r="G4" s="30"/>
      <c r="H4" s="32" t="s">
        <v>11</v>
      </c>
      <c r="I4" s="32">
        <v>6</v>
      </c>
      <c r="M4" s="26" t="s">
        <v>2</v>
      </c>
      <c r="N4" s="1">
        <f>$O$11*K32+$O$12*K41+$O$13*K50+$O$14*K59+$O$15*K68</f>
        <v>0.21543781902817791</v>
      </c>
    </row>
    <row r="5" spans="1:18" ht="17">
      <c r="A5" s="29" t="s">
        <v>3</v>
      </c>
      <c r="B5" s="30" t="s">
        <v>10</v>
      </c>
      <c r="C5" s="30">
        <v>26</v>
      </c>
      <c r="D5" s="30" t="s">
        <v>11</v>
      </c>
      <c r="E5" s="30" t="s">
        <v>10</v>
      </c>
      <c r="F5" s="30" t="s">
        <v>10</v>
      </c>
      <c r="G5" s="30"/>
      <c r="H5" s="30" t="s">
        <v>10</v>
      </c>
      <c r="I5" s="30">
        <v>4</v>
      </c>
      <c r="M5" s="26" t="s">
        <v>3</v>
      </c>
      <c r="N5" s="1">
        <f t="shared" ref="N4:N5" si="0">$O$11*K33+$O$12*K42+$O$13*K51+$O$14*K60+$O$15*K69</f>
        <v>0.25567113773521316</v>
      </c>
    </row>
    <row r="6" spans="1:18" ht="17">
      <c r="A6" s="31" t="s">
        <v>4</v>
      </c>
      <c r="B6" s="32" t="s">
        <v>12</v>
      </c>
      <c r="C6" s="32">
        <v>42</v>
      </c>
      <c r="D6" s="32" t="s">
        <v>10</v>
      </c>
      <c r="E6" s="32" t="s">
        <v>13</v>
      </c>
      <c r="F6" s="32" t="s">
        <v>13</v>
      </c>
      <c r="G6" s="30"/>
      <c r="H6" s="32" t="s">
        <v>13</v>
      </c>
      <c r="I6" s="32">
        <v>2</v>
      </c>
      <c r="M6" s="6"/>
      <c r="N6" s="3"/>
      <c r="O6" s="6"/>
    </row>
    <row r="9" spans="1:18" ht="17">
      <c r="A9" s="2" t="s">
        <v>14</v>
      </c>
      <c r="B9" s="4"/>
      <c r="C9" s="4"/>
      <c r="D9" s="4"/>
      <c r="E9" s="4"/>
      <c r="F9" s="4"/>
      <c r="G9" s="4"/>
      <c r="H9" s="4"/>
      <c r="I9" s="5"/>
      <c r="J9" s="4"/>
      <c r="K9" s="4"/>
      <c r="L9" s="4"/>
      <c r="M9" s="4"/>
      <c r="N9" s="4"/>
      <c r="O9" s="4"/>
      <c r="P9" s="4"/>
      <c r="Q9" s="4"/>
      <c r="R9" s="4"/>
    </row>
    <row r="10" spans="1:18">
      <c r="B10" s="34"/>
      <c r="C10" s="35" t="s">
        <v>15</v>
      </c>
      <c r="D10" s="35" t="s">
        <v>16</v>
      </c>
      <c r="E10" s="35" t="s">
        <v>17</v>
      </c>
      <c r="F10" s="35" t="s">
        <v>18</v>
      </c>
      <c r="G10" s="35" t="s">
        <v>19</v>
      </c>
      <c r="H10" s="4"/>
      <c r="I10" s="34" t="s">
        <v>23</v>
      </c>
      <c r="J10" s="35" t="s">
        <v>15</v>
      </c>
      <c r="K10" s="35" t="s">
        <v>16</v>
      </c>
      <c r="L10" s="35" t="s">
        <v>17</v>
      </c>
      <c r="M10" s="35" t="s">
        <v>18</v>
      </c>
      <c r="N10" s="35" t="s">
        <v>19</v>
      </c>
      <c r="O10" s="37" t="s">
        <v>25</v>
      </c>
      <c r="Q10" s="4"/>
      <c r="R10" s="4"/>
    </row>
    <row r="11" spans="1:18">
      <c r="B11" s="36" t="s">
        <v>15</v>
      </c>
      <c r="C11" s="38">
        <v>1</v>
      </c>
      <c r="D11" s="38">
        <v>5</v>
      </c>
      <c r="E11" s="38">
        <v>4</v>
      </c>
      <c r="F11" s="38">
        <v>5</v>
      </c>
      <c r="G11" s="38">
        <v>2</v>
      </c>
      <c r="H11" s="4"/>
      <c r="I11" s="36" t="s">
        <v>15</v>
      </c>
      <c r="J11" s="12">
        <f>C11/C17</f>
        <v>0.46511627906976744</v>
      </c>
      <c r="K11" s="12">
        <f>D11/D17</f>
        <v>0.4</v>
      </c>
      <c r="L11" s="12">
        <f>E11/E17</f>
        <v>0.45283018867924535</v>
      </c>
      <c r="M11" s="12">
        <f>F11/F17</f>
        <v>0.33333333333333331</v>
      </c>
      <c r="N11" s="12">
        <f>G11/G17</f>
        <v>0.52173913043478259</v>
      </c>
      <c r="O11" s="10">
        <f>AVERAGE(J11:N11)</f>
        <v>0.43460378630342572</v>
      </c>
      <c r="Q11" s="4"/>
      <c r="R11" s="4"/>
    </row>
    <row r="12" spans="1:18">
      <c r="B12" s="36" t="s">
        <v>16</v>
      </c>
      <c r="C12" s="38">
        <v>0.2</v>
      </c>
      <c r="D12" s="38">
        <v>1</v>
      </c>
      <c r="E12" s="38">
        <v>0.5</v>
      </c>
      <c r="F12" s="38">
        <v>2</v>
      </c>
      <c r="G12" s="38">
        <v>0.25</v>
      </c>
      <c r="H12" s="4"/>
      <c r="I12" s="36" t="s">
        <v>16</v>
      </c>
      <c r="J12" s="12">
        <f>C12/C17</f>
        <v>9.3023255813953501E-2</v>
      </c>
      <c r="K12" s="12">
        <f>D12/D17</f>
        <v>0.08</v>
      </c>
      <c r="L12" s="12">
        <f>E12/E17</f>
        <v>5.6603773584905669E-2</v>
      </c>
      <c r="M12" s="12">
        <f>F12/F17</f>
        <v>0.13333333333333333</v>
      </c>
      <c r="N12" s="12">
        <f>G12/G17</f>
        <v>6.5217391304347824E-2</v>
      </c>
      <c r="O12" s="10">
        <f>AVERAGE(J12:N12)</f>
        <v>8.5635550807308072E-2</v>
      </c>
      <c r="Q12" s="4"/>
      <c r="R12" s="4"/>
    </row>
    <row r="13" spans="1:18">
      <c r="B13" s="36" t="s">
        <v>17</v>
      </c>
      <c r="C13" s="38">
        <v>0.25</v>
      </c>
      <c r="D13" s="38">
        <v>2</v>
      </c>
      <c r="E13" s="38">
        <v>1</v>
      </c>
      <c r="F13" s="38">
        <v>3</v>
      </c>
      <c r="G13" s="38">
        <v>0.33333333333333331</v>
      </c>
      <c r="H13" s="4"/>
      <c r="I13" s="36" t="s">
        <v>17</v>
      </c>
      <c r="J13" s="12">
        <f>C13/C17</f>
        <v>0.11627906976744186</v>
      </c>
      <c r="K13" s="12">
        <f>D13/D17</f>
        <v>0.16</v>
      </c>
      <c r="L13" s="12">
        <f>E13/E17</f>
        <v>0.11320754716981134</v>
      </c>
      <c r="M13" s="12">
        <f>F13/F17</f>
        <v>0.2</v>
      </c>
      <c r="N13" s="12">
        <f>G13/G17</f>
        <v>8.6956521739130432E-2</v>
      </c>
      <c r="O13" s="10">
        <f>AVERAGE(J13:N13)</f>
        <v>0.13528862773527672</v>
      </c>
      <c r="Q13" s="4"/>
      <c r="R13" s="4"/>
    </row>
    <row r="14" spans="1:18">
      <c r="B14" s="36" t="s">
        <v>18</v>
      </c>
      <c r="C14" s="38">
        <v>0.2</v>
      </c>
      <c r="D14" s="38">
        <v>0.5</v>
      </c>
      <c r="E14" s="38">
        <v>0.33333333333333331</v>
      </c>
      <c r="F14" s="38">
        <v>1</v>
      </c>
      <c r="G14" s="38">
        <v>0.25</v>
      </c>
      <c r="H14" s="4"/>
      <c r="I14" s="36" t="s">
        <v>18</v>
      </c>
      <c r="J14" s="12">
        <f>C14/C17</f>
        <v>9.3023255813953501E-2</v>
      </c>
      <c r="K14" s="12">
        <f>D14/D17</f>
        <v>0.04</v>
      </c>
      <c r="L14" s="12">
        <f>E14/E17</f>
        <v>3.7735849056603779E-2</v>
      </c>
      <c r="M14" s="12">
        <f>F14/F17</f>
        <v>6.6666666666666666E-2</v>
      </c>
      <c r="N14" s="12">
        <f>G14/G17</f>
        <v>6.5217391304347824E-2</v>
      </c>
      <c r="O14" s="10">
        <f>AVERAGE(J14:N14)</f>
        <v>6.0528632568314353E-2</v>
      </c>
      <c r="Q14" s="4"/>
      <c r="R14" s="4"/>
    </row>
    <row r="15" spans="1:18">
      <c r="B15" s="36" t="s">
        <v>19</v>
      </c>
      <c r="C15" s="38">
        <v>0.5</v>
      </c>
      <c r="D15" s="38">
        <v>4</v>
      </c>
      <c r="E15" s="38">
        <v>3</v>
      </c>
      <c r="F15" s="38">
        <v>4</v>
      </c>
      <c r="G15" s="38">
        <v>1</v>
      </c>
      <c r="H15" s="4"/>
      <c r="I15" s="36" t="s">
        <v>19</v>
      </c>
      <c r="J15" s="12">
        <f>C15/C17</f>
        <v>0.23255813953488372</v>
      </c>
      <c r="K15" s="12">
        <f>D15/D17</f>
        <v>0.32</v>
      </c>
      <c r="L15" s="12">
        <f>E15/E17</f>
        <v>0.339622641509434</v>
      </c>
      <c r="M15" s="12">
        <f>F15/F17</f>
        <v>0.26666666666666666</v>
      </c>
      <c r="N15" s="12">
        <f>G15/G17</f>
        <v>0.2608695652173913</v>
      </c>
      <c r="O15" s="10">
        <f>AVERAGE(J15:N15)</f>
        <v>0.28394340258567519</v>
      </c>
      <c r="Q15" s="4"/>
      <c r="R15" s="4"/>
    </row>
    <row r="16" spans="1:18">
      <c r="B16" s="4"/>
      <c r="D16" s="8"/>
      <c r="E16" s="8"/>
      <c r="F16" s="13"/>
      <c r="G16" s="4"/>
      <c r="H16" s="4"/>
      <c r="I16" s="4"/>
      <c r="J16" s="4"/>
      <c r="K16" s="4"/>
      <c r="L16" s="4"/>
      <c r="M16" s="4"/>
      <c r="N16" s="4"/>
      <c r="O16" s="4"/>
      <c r="P16" s="9"/>
      <c r="Q16" s="4"/>
      <c r="R16" s="4"/>
    </row>
    <row r="17" spans="2:25">
      <c r="B17" s="5" t="s">
        <v>22</v>
      </c>
      <c r="C17" s="10">
        <f>SUM(C11:C15)</f>
        <v>2.15</v>
      </c>
      <c r="D17" s="10">
        <f>SUM(D11:D15)</f>
        <v>12.5</v>
      </c>
      <c r="E17" s="10">
        <f>SUM(E11:E15)</f>
        <v>8.8333333333333321</v>
      </c>
      <c r="F17" s="10">
        <f>SUM(F11:F15)</f>
        <v>15</v>
      </c>
      <c r="G17" s="10">
        <f>SUM(G11:G15)</f>
        <v>3.8333333333333335</v>
      </c>
      <c r="H17" s="8"/>
      <c r="I17" s="4"/>
      <c r="J17" s="4"/>
      <c r="K17" s="4"/>
      <c r="L17" s="4"/>
      <c r="M17" s="4"/>
      <c r="N17" s="4"/>
      <c r="O17" s="4"/>
      <c r="P17" s="4"/>
      <c r="Q17" s="4"/>
      <c r="R17" s="4"/>
    </row>
    <row r="18" spans="2:25">
      <c r="B18" s="4"/>
      <c r="C18" s="8"/>
      <c r="D18" s="8"/>
      <c r="E18" s="8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</row>
    <row r="19" spans="2:25">
      <c r="B19" s="34"/>
      <c r="C19" s="35" t="s">
        <v>15</v>
      </c>
      <c r="D19" s="35" t="s">
        <v>16</v>
      </c>
      <c r="E19" s="35" t="s">
        <v>17</v>
      </c>
      <c r="F19" s="35" t="s">
        <v>18</v>
      </c>
      <c r="G19" s="35" t="s">
        <v>19</v>
      </c>
      <c r="H19" s="4"/>
      <c r="I19" s="11" t="s">
        <v>22</v>
      </c>
      <c r="J19" s="11" t="s">
        <v>23</v>
      </c>
      <c r="K19" s="11" t="s">
        <v>26</v>
      </c>
      <c r="L19" s="4"/>
      <c r="M19" s="4"/>
      <c r="N19" s="4"/>
      <c r="O19" s="4"/>
      <c r="P19" s="4"/>
      <c r="Q19" s="4"/>
      <c r="R19" s="4"/>
    </row>
    <row r="20" spans="2:25">
      <c r="B20" s="36" t="s">
        <v>15</v>
      </c>
      <c r="C20" s="14">
        <f>C11*$C$26</f>
        <v>0.43460378630342572</v>
      </c>
      <c r="D20" s="14">
        <f>D11*$D$26</f>
        <v>0.42817775403654035</v>
      </c>
      <c r="E20" s="14">
        <f>E11*$E$26</f>
        <v>0.54115451094110689</v>
      </c>
      <c r="F20" s="14">
        <f>F11*$F$26</f>
        <v>0.30264316284157178</v>
      </c>
      <c r="G20" s="14">
        <f>G11*$G$26</f>
        <v>0.56788680517135037</v>
      </c>
      <c r="H20" s="4"/>
      <c r="I20" s="10">
        <f>SUM(C20:G20)</f>
        <v>2.2744660192939952</v>
      </c>
      <c r="J20" s="10">
        <f>O11</f>
        <v>0.43460378630342572</v>
      </c>
      <c r="K20" s="5">
        <f>I20/J20</f>
        <v>5.2334243073207825</v>
      </c>
      <c r="L20" s="4"/>
      <c r="M20" s="4"/>
      <c r="N20" s="4"/>
      <c r="O20" s="4"/>
      <c r="P20" s="4"/>
      <c r="Q20" s="4"/>
      <c r="R20" s="4"/>
    </row>
    <row r="21" spans="2:25">
      <c r="B21" s="36" t="s">
        <v>16</v>
      </c>
      <c r="C21" s="14">
        <f t="shared" ref="C21:C24" si="1">C12*$C$26</f>
        <v>8.6920757260685155E-2</v>
      </c>
      <c r="D21" s="14">
        <f t="shared" ref="D21:D24" si="2">D12*$D$26</f>
        <v>8.5635550807308072E-2</v>
      </c>
      <c r="E21" s="14">
        <f t="shared" ref="E21:E24" si="3">E12*$E$26</f>
        <v>6.7644313867638362E-2</v>
      </c>
      <c r="F21" s="14">
        <f t="shared" ref="F21:F24" si="4">F12*$F$26</f>
        <v>0.12105726513662871</v>
      </c>
      <c r="G21" s="14">
        <f t="shared" ref="G21:G24" si="5">G12*$G$26</f>
        <v>7.0985850646418797E-2</v>
      </c>
      <c r="H21" s="5"/>
      <c r="I21" s="10">
        <f t="shared" ref="I21:I24" si="6">SUM(C21:G21)</f>
        <v>0.43224373771867908</v>
      </c>
      <c r="J21" s="10">
        <f>O12</f>
        <v>8.5635550807308072E-2</v>
      </c>
      <c r="K21" s="5">
        <f t="shared" ref="K21:K24" si="7">I21/J21</f>
        <v>5.0474800902640045</v>
      </c>
      <c r="L21" s="4"/>
      <c r="M21" s="4"/>
      <c r="N21" s="5"/>
      <c r="O21" s="4"/>
      <c r="P21" s="4"/>
      <c r="Q21" s="4"/>
      <c r="R21" s="4"/>
    </row>
    <row r="22" spans="2:25">
      <c r="B22" s="36" t="s">
        <v>17</v>
      </c>
      <c r="C22" s="14">
        <f t="shared" si="1"/>
        <v>0.10865094657585643</v>
      </c>
      <c r="D22" s="14">
        <f t="shared" si="2"/>
        <v>0.17127110161461614</v>
      </c>
      <c r="E22" s="14">
        <f t="shared" si="3"/>
        <v>0.13528862773527672</v>
      </c>
      <c r="F22" s="14">
        <f t="shared" si="4"/>
        <v>0.18158589770494304</v>
      </c>
      <c r="G22" s="14">
        <f t="shared" si="5"/>
        <v>9.4647800861891729E-2</v>
      </c>
      <c r="H22" s="4"/>
      <c r="I22" s="10">
        <f t="shared" si="6"/>
        <v>0.69144437449258411</v>
      </c>
      <c r="J22" s="10">
        <f>O13</f>
        <v>0.13528862773527672</v>
      </c>
      <c r="K22" s="5">
        <f t="shared" si="7"/>
        <v>5.1108831988861168</v>
      </c>
      <c r="L22" s="4"/>
      <c r="M22" s="4"/>
      <c r="N22" s="4"/>
      <c r="O22" s="4"/>
      <c r="P22" s="4"/>
      <c r="Q22" s="4"/>
      <c r="R22" s="4"/>
    </row>
    <row r="23" spans="2:25">
      <c r="B23" s="36" t="s">
        <v>18</v>
      </c>
      <c r="C23" s="14">
        <f t="shared" si="1"/>
        <v>8.6920757260685155E-2</v>
      </c>
      <c r="D23" s="14">
        <f t="shared" si="2"/>
        <v>4.2817775403654036E-2</v>
      </c>
      <c r="E23" s="14">
        <f t="shared" si="3"/>
        <v>4.5096209245092236E-2</v>
      </c>
      <c r="F23" s="14">
        <f t="shared" si="4"/>
        <v>6.0528632568314353E-2</v>
      </c>
      <c r="G23" s="14">
        <f t="shared" si="5"/>
        <v>7.0985850646418797E-2</v>
      </c>
      <c r="H23" s="4"/>
      <c r="I23" s="10">
        <f t="shared" si="6"/>
        <v>0.30634922512416463</v>
      </c>
      <c r="J23" s="10">
        <f>O14</f>
        <v>6.0528632568314353E-2</v>
      </c>
      <c r="K23" s="5">
        <f>I23/J23</f>
        <v>5.0612282505871926</v>
      </c>
      <c r="L23" s="4"/>
      <c r="M23" s="4"/>
      <c r="N23" s="4"/>
      <c r="O23" s="4"/>
      <c r="P23" s="4"/>
      <c r="Q23" s="4"/>
      <c r="R23" s="4"/>
    </row>
    <row r="24" spans="2:25">
      <c r="B24" s="36" t="s">
        <v>19</v>
      </c>
      <c r="C24" s="14">
        <f t="shared" si="1"/>
        <v>0.21730189315171286</v>
      </c>
      <c r="D24" s="14">
        <f t="shared" si="2"/>
        <v>0.34254220322923229</v>
      </c>
      <c r="E24" s="14">
        <f t="shared" si="3"/>
        <v>0.40586588320583017</v>
      </c>
      <c r="F24" s="14">
        <f t="shared" si="4"/>
        <v>0.24211453027325741</v>
      </c>
      <c r="G24" s="14">
        <f t="shared" si="5"/>
        <v>0.28394340258567519</v>
      </c>
      <c r="H24" s="4"/>
      <c r="I24" s="10">
        <f t="shared" si="6"/>
        <v>1.4917679124457077</v>
      </c>
      <c r="J24" s="10">
        <f>O15</f>
        <v>0.28394340258567519</v>
      </c>
      <c r="K24" s="5">
        <f t="shared" si="7"/>
        <v>5.2537509195889545</v>
      </c>
      <c r="L24" s="4"/>
      <c r="M24" s="4"/>
      <c r="N24" s="4"/>
      <c r="O24" s="4"/>
      <c r="P24" s="4"/>
      <c r="Q24" s="4"/>
      <c r="R24" s="4"/>
    </row>
    <row r="25" spans="2:25"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</row>
    <row r="26" spans="2:25">
      <c r="B26" s="4" t="s">
        <v>24</v>
      </c>
      <c r="C26" s="9">
        <f>O11</f>
        <v>0.43460378630342572</v>
      </c>
      <c r="D26" s="9">
        <f>O12</f>
        <v>8.5635550807308072E-2</v>
      </c>
      <c r="E26" s="9">
        <f>O13</f>
        <v>0.13528862773527672</v>
      </c>
      <c r="F26" s="9">
        <f>O14</f>
        <v>6.0528632568314353E-2</v>
      </c>
      <c r="G26" s="9">
        <f>O15</f>
        <v>0.28394340258567519</v>
      </c>
      <c r="H26" s="4"/>
      <c r="I26" s="4"/>
      <c r="J26" s="4" t="s">
        <v>24</v>
      </c>
      <c r="K26" s="5">
        <f>AVERAGE(K20:K24)</f>
        <v>5.1413533533294098</v>
      </c>
      <c r="L26" s="4" t="s">
        <v>27</v>
      </c>
      <c r="M26" s="4">
        <f>(K26-5)/(5-1)</f>
        <v>3.5338338332352448E-2</v>
      </c>
      <c r="N26" s="4"/>
      <c r="O26" s="4"/>
      <c r="Q26" s="4"/>
      <c r="R26" s="4"/>
    </row>
    <row r="27" spans="2:25">
      <c r="B27" s="4"/>
      <c r="C27" s="4"/>
      <c r="D27" s="4"/>
      <c r="E27" s="4"/>
      <c r="F27" s="4"/>
      <c r="G27" s="4"/>
      <c r="H27" s="4"/>
      <c r="I27" s="4"/>
      <c r="J27" s="4"/>
      <c r="K27" s="4"/>
      <c r="L27" s="4" t="s">
        <v>28</v>
      </c>
      <c r="M27" s="16">
        <f>M26/1.12</f>
        <v>3.1552087796743254E-2</v>
      </c>
      <c r="N27" s="15" t="s">
        <v>29</v>
      </c>
      <c r="O27" s="4">
        <v>0.1</v>
      </c>
      <c r="Q27" s="4"/>
      <c r="R27" s="4"/>
    </row>
    <row r="28" spans="2:25">
      <c r="B28" s="5"/>
      <c r="C28" s="4"/>
      <c r="D28" s="4"/>
      <c r="E28" s="4"/>
      <c r="F28" s="4"/>
      <c r="G28" s="4"/>
      <c r="H28" s="5"/>
      <c r="I28" s="4"/>
      <c r="J28" s="4"/>
      <c r="K28" s="4"/>
      <c r="L28" s="4"/>
      <c r="M28" s="4"/>
      <c r="N28" s="4"/>
      <c r="O28" s="4"/>
      <c r="P28" s="4"/>
      <c r="Q28" s="4"/>
      <c r="R28" s="4"/>
    </row>
    <row r="29" spans="2:25"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</row>
    <row r="30" spans="2:25">
      <c r="B30" s="51" t="s">
        <v>15</v>
      </c>
      <c r="C30" s="52" t="s">
        <v>1</v>
      </c>
      <c r="D30" s="52" t="s">
        <v>2</v>
      </c>
      <c r="E30" s="52" t="s">
        <v>3</v>
      </c>
      <c r="F30" s="53"/>
      <c r="G30" s="54" t="s">
        <v>23</v>
      </c>
      <c r="H30" s="52" t="s">
        <v>1</v>
      </c>
      <c r="I30" s="52" t="s">
        <v>2</v>
      </c>
      <c r="J30" s="52" t="s">
        <v>3</v>
      </c>
      <c r="K30" s="55" t="s">
        <v>25</v>
      </c>
      <c r="L30" s="53"/>
      <c r="M30" s="56" t="s">
        <v>23</v>
      </c>
      <c r="N30" s="57" t="s">
        <v>1</v>
      </c>
      <c r="O30" s="57" t="s">
        <v>2</v>
      </c>
      <c r="P30" s="57" t="s">
        <v>3</v>
      </c>
      <c r="Q30" s="53"/>
      <c r="R30" s="57" t="s">
        <v>31</v>
      </c>
      <c r="S30" s="56" t="s">
        <v>32</v>
      </c>
      <c r="T30" s="57" t="s">
        <v>26</v>
      </c>
      <c r="U30" s="53"/>
      <c r="V30" s="53"/>
      <c r="W30" s="4"/>
      <c r="X30" s="4"/>
      <c r="Y30" s="4"/>
    </row>
    <row r="31" spans="2:25">
      <c r="B31" s="58" t="s">
        <v>1</v>
      </c>
      <c r="C31" s="59">
        <v>1</v>
      </c>
      <c r="D31" s="59">
        <v>3</v>
      </c>
      <c r="E31" s="59">
        <v>2</v>
      </c>
      <c r="F31" s="53"/>
      <c r="G31" s="58" t="s">
        <v>1</v>
      </c>
      <c r="H31" s="60">
        <v>0.55000000000000004</v>
      </c>
      <c r="I31" s="60">
        <v>0.43</v>
      </c>
      <c r="J31" s="60">
        <v>0.6</v>
      </c>
      <c r="K31" s="61">
        <v>0.52</v>
      </c>
      <c r="L31" s="53"/>
      <c r="M31" s="62" t="s">
        <v>1</v>
      </c>
      <c r="N31" s="60">
        <v>0.52</v>
      </c>
      <c r="O31" s="60">
        <v>0.42</v>
      </c>
      <c r="P31" s="60">
        <v>0.67</v>
      </c>
      <c r="Q31" s="53"/>
      <c r="R31" s="60">
        <v>1.62</v>
      </c>
      <c r="S31" s="63">
        <v>0.52</v>
      </c>
      <c r="T31" s="53">
        <v>3.0816831699999998</v>
      </c>
      <c r="U31" s="53"/>
      <c r="V31" s="53"/>
      <c r="W31" s="4"/>
      <c r="X31" s="4"/>
      <c r="Y31" s="4"/>
    </row>
    <row r="32" spans="2:25">
      <c r="B32" s="58" t="s">
        <v>2</v>
      </c>
      <c r="C32" s="59">
        <v>0.33333333333333331</v>
      </c>
      <c r="D32" s="59">
        <v>1</v>
      </c>
      <c r="E32" s="59">
        <v>0.33333333333333331</v>
      </c>
      <c r="F32" s="53"/>
      <c r="G32" s="58" t="s">
        <v>2</v>
      </c>
      <c r="H32" s="60">
        <v>0.18</v>
      </c>
      <c r="I32" s="60">
        <v>0.14000000000000001</v>
      </c>
      <c r="J32" s="60">
        <v>0.1</v>
      </c>
      <c r="K32" s="61">
        <v>0.14000000000000001</v>
      </c>
      <c r="L32" s="53"/>
      <c r="M32" s="62" t="s">
        <v>2</v>
      </c>
      <c r="N32" s="60">
        <v>0.17</v>
      </c>
      <c r="O32" s="60">
        <v>0.14000000000000001</v>
      </c>
      <c r="P32" s="60">
        <v>0.11</v>
      </c>
      <c r="Q32" s="53"/>
      <c r="R32" s="60">
        <v>0.43</v>
      </c>
      <c r="S32" s="63">
        <v>0.14000000000000001</v>
      </c>
      <c r="T32" s="53">
        <v>3.0214067299999998</v>
      </c>
      <c r="U32" s="53"/>
      <c r="V32" s="53"/>
      <c r="W32" s="4"/>
      <c r="X32" s="4"/>
      <c r="Y32" s="4"/>
    </row>
    <row r="33" spans="2:25">
      <c r="B33" s="58" t="s">
        <v>3</v>
      </c>
      <c r="C33" s="59">
        <v>0.5</v>
      </c>
      <c r="D33" s="59">
        <v>3</v>
      </c>
      <c r="E33" s="59">
        <v>1</v>
      </c>
      <c r="F33" s="53"/>
      <c r="G33" s="58" t="s">
        <v>3</v>
      </c>
      <c r="H33" s="60">
        <v>0.27</v>
      </c>
      <c r="I33" s="60">
        <v>0.43</v>
      </c>
      <c r="J33" s="60">
        <v>0.3</v>
      </c>
      <c r="K33" s="61">
        <v>0.33</v>
      </c>
      <c r="L33" s="53"/>
      <c r="M33" s="62" t="s">
        <v>3</v>
      </c>
      <c r="N33" s="60">
        <v>0.26</v>
      </c>
      <c r="O33" s="60">
        <v>0.42</v>
      </c>
      <c r="P33" s="60">
        <v>0.33</v>
      </c>
      <c r="Q33" s="53"/>
      <c r="R33" s="60">
        <v>1.02</v>
      </c>
      <c r="S33" s="63">
        <v>0.33</v>
      </c>
      <c r="T33" s="53">
        <v>3.05836576</v>
      </c>
      <c r="U33" s="53"/>
      <c r="V33" s="53"/>
      <c r="W33" s="4"/>
      <c r="X33" s="4"/>
      <c r="Y33" s="4"/>
    </row>
    <row r="34" spans="2:25">
      <c r="B34" s="64" t="s">
        <v>22</v>
      </c>
      <c r="C34" s="65">
        <v>1.83</v>
      </c>
      <c r="D34" s="65">
        <v>7</v>
      </c>
      <c r="E34" s="65">
        <v>3.33</v>
      </c>
      <c r="F34" s="53"/>
      <c r="G34" s="53"/>
      <c r="H34" s="53"/>
      <c r="I34" s="53"/>
      <c r="J34" s="53"/>
      <c r="K34" s="66"/>
      <c r="L34" s="53"/>
      <c r="M34" s="64" t="s">
        <v>30</v>
      </c>
      <c r="N34" s="65">
        <v>0.52</v>
      </c>
      <c r="O34" s="65">
        <v>0.14000000000000001</v>
      </c>
      <c r="P34" s="65">
        <v>0.33</v>
      </c>
      <c r="Q34" s="53"/>
      <c r="R34" s="53"/>
      <c r="S34" s="53" t="s">
        <v>33</v>
      </c>
      <c r="T34" s="53">
        <v>3.0538185499999999</v>
      </c>
      <c r="U34" s="53"/>
      <c r="V34" s="53"/>
      <c r="W34" s="4"/>
      <c r="X34" s="4"/>
      <c r="Y34" s="4"/>
    </row>
    <row r="35" spans="2:25">
      <c r="B35" s="53"/>
      <c r="C35" s="53"/>
      <c r="D35" s="53"/>
      <c r="E35" s="53"/>
      <c r="F35" s="53"/>
      <c r="G35" s="53"/>
      <c r="H35" s="53"/>
      <c r="I35" s="53"/>
      <c r="J35" s="53"/>
      <c r="K35" s="66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4"/>
      <c r="X35" s="4"/>
      <c r="Y35" s="4"/>
    </row>
    <row r="36" spans="2:25">
      <c r="B36" s="53"/>
      <c r="C36" s="53"/>
      <c r="D36" s="53"/>
      <c r="E36" s="53"/>
      <c r="F36" s="53"/>
      <c r="G36" s="53"/>
      <c r="H36" s="53"/>
      <c r="I36" s="53"/>
      <c r="J36" s="53"/>
      <c r="K36" s="66"/>
      <c r="L36" s="53"/>
      <c r="M36" s="53"/>
      <c r="N36" s="53"/>
      <c r="O36" s="53"/>
      <c r="P36" s="53"/>
      <c r="Q36" s="53"/>
      <c r="R36" s="53"/>
      <c r="S36" s="53" t="s">
        <v>34</v>
      </c>
      <c r="T36" s="53">
        <v>2.6909280000000001E-2</v>
      </c>
      <c r="U36" s="53"/>
      <c r="V36" s="53"/>
      <c r="W36" s="4"/>
      <c r="X36" s="4"/>
      <c r="Y36" s="4"/>
    </row>
    <row r="37" spans="2:25">
      <c r="B37" s="53"/>
      <c r="C37" s="53"/>
      <c r="D37" s="53"/>
      <c r="E37" s="53"/>
      <c r="F37" s="53"/>
      <c r="G37" s="53"/>
      <c r="H37" s="53"/>
      <c r="I37" s="53"/>
      <c r="J37" s="53"/>
      <c r="K37" s="66"/>
      <c r="L37" s="53"/>
      <c r="M37" s="53"/>
      <c r="N37" s="53"/>
      <c r="O37" s="53"/>
      <c r="P37" s="53"/>
      <c r="Q37" s="53"/>
      <c r="R37" s="53"/>
      <c r="S37" s="53" t="s">
        <v>35</v>
      </c>
      <c r="T37" s="53">
        <v>4.63953E-2</v>
      </c>
      <c r="U37" s="53" t="s">
        <v>29</v>
      </c>
      <c r="V37" s="53">
        <v>0.1</v>
      </c>
      <c r="W37" s="4"/>
      <c r="X37" s="4"/>
      <c r="Y37" s="4"/>
    </row>
    <row r="38" spans="2:25">
      <c r="B38" s="53"/>
      <c r="C38" s="53"/>
      <c r="D38" s="53"/>
      <c r="E38" s="53"/>
      <c r="F38" s="53"/>
      <c r="G38" s="53"/>
      <c r="H38" s="53"/>
      <c r="I38" s="53"/>
      <c r="J38" s="53"/>
      <c r="K38" s="66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3"/>
      <c r="W38" s="4"/>
      <c r="X38" s="4"/>
      <c r="Y38" s="4"/>
    </row>
    <row r="39" spans="2:25">
      <c r="B39" s="51" t="s">
        <v>16</v>
      </c>
      <c r="C39" s="52" t="s">
        <v>1</v>
      </c>
      <c r="D39" s="52" t="s">
        <v>2</v>
      </c>
      <c r="E39" s="52" t="s">
        <v>3</v>
      </c>
      <c r="F39" s="53"/>
      <c r="G39" s="54" t="s">
        <v>23</v>
      </c>
      <c r="H39" s="52" t="s">
        <v>1</v>
      </c>
      <c r="I39" s="52" t="s">
        <v>2</v>
      </c>
      <c r="J39" s="52" t="s">
        <v>3</v>
      </c>
      <c r="K39" s="55" t="s">
        <v>25</v>
      </c>
      <c r="L39" s="53"/>
      <c r="M39" s="56" t="s">
        <v>23</v>
      </c>
      <c r="N39" s="57" t="s">
        <v>1</v>
      </c>
      <c r="O39" s="57" t="s">
        <v>2</v>
      </c>
      <c r="P39" s="57" t="s">
        <v>3</v>
      </c>
      <c r="Q39" s="53"/>
      <c r="R39" s="57" t="s">
        <v>31</v>
      </c>
      <c r="S39" s="56" t="s">
        <v>32</v>
      </c>
      <c r="T39" s="57" t="s">
        <v>26</v>
      </c>
      <c r="U39" s="53"/>
      <c r="V39" s="53"/>
      <c r="W39" s="4"/>
      <c r="X39" s="4"/>
      <c r="Y39" s="4"/>
    </row>
    <row r="40" spans="2:25">
      <c r="B40" s="58" t="s">
        <v>1</v>
      </c>
      <c r="C40" s="59">
        <v>1</v>
      </c>
      <c r="D40" s="59">
        <v>3</v>
      </c>
      <c r="E40" s="59">
        <v>3</v>
      </c>
      <c r="F40" s="53"/>
      <c r="G40" s="58" t="s">
        <v>1</v>
      </c>
      <c r="H40" s="60">
        <v>0.6</v>
      </c>
      <c r="I40" s="60">
        <v>0.67</v>
      </c>
      <c r="J40" s="60">
        <v>0.5</v>
      </c>
      <c r="K40" s="61">
        <v>0.59</v>
      </c>
      <c r="L40" s="53"/>
      <c r="M40" s="62" t="s">
        <v>1</v>
      </c>
      <c r="N40" s="60">
        <v>0.59</v>
      </c>
      <c r="O40" s="60">
        <v>0.76</v>
      </c>
      <c r="P40" s="60">
        <v>0.48</v>
      </c>
      <c r="Q40" s="53"/>
      <c r="R40" s="60">
        <v>1.82</v>
      </c>
      <c r="S40" s="63">
        <v>0.59</v>
      </c>
      <c r="T40" s="53">
        <v>3.09433962</v>
      </c>
      <c r="U40" s="53"/>
      <c r="V40" s="53"/>
      <c r="W40" s="4"/>
      <c r="X40" s="4"/>
      <c r="Y40" s="4"/>
    </row>
    <row r="41" spans="2:25">
      <c r="B41" s="58" t="s">
        <v>2</v>
      </c>
      <c r="C41" s="59">
        <v>0.33333333333333331</v>
      </c>
      <c r="D41" s="59">
        <v>1</v>
      </c>
      <c r="E41" s="59">
        <v>2</v>
      </c>
      <c r="F41" s="53"/>
      <c r="G41" s="58" t="s">
        <v>2</v>
      </c>
      <c r="H41" s="60">
        <v>0.2</v>
      </c>
      <c r="I41" s="60">
        <v>0.22</v>
      </c>
      <c r="J41" s="60">
        <v>0.33</v>
      </c>
      <c r="K41" s="61">
        <v>0.25</v>
      </c>
      <c r="L41" s="53"/>
      <c r="M41" s="62" t="s">
        <v>2</v>
      </c>
      <c r="N41" s="60">
        <v>0.2</v>
      </c>
      <c r="O41" s="60">
        <v>0.25</v>
      </c>
      <c r="P41" s="60">
        <v>0.32</v>
      </c>
      <c r="Q41" s="53"/>
      <c r="R41" s="60">
        <v>0.77</v>
      </c>
      <c r="S41" s="63">
        <v>0.25</v>
      </c>
      <c r="T41" s="53">
        <v>3.04411765</v>
      </c>
      <c r="U41" s="53"/>
      <c r="V41" s="53"/>
      <c r="W41" s="4"/>
      <c r="X41" s="4"/>
      <c r="Y41" s="4"/>
    </row>
    <row r="42" spans="2:25">
      <c r="B42" s="58" t="s">
        <v>3</v>
      </c>
      <c r="C42" s="59">
        <v>0.33333333333333331</v>
      </c>
      <c r="D42" s="59">
        <v>0.5</v>
      </c>
      <c r="E42" s="59">
        <v>1</v>
      </c>
      <c r="F42" s="53"/>
      <c r="G42" s="58" t="s">
        <v>3</v>
      </c>
      <c r="H42" s="60">
        <v>0.2</v>
      </c>
      <c r="I42" s="60">
        <v>0.11</v>
      </c>
      <c r="J42" s="60">
        <v>0.17</v>
      </c>
      <c r="K42" s="61">
        <v>0.16</v>
      </c>
      <c r="L42" s="53"/>
      <c r="M42" s="62" t="s">
        <v>3</v>
      </c>
      <c r="N42" s="60">
        <v>0.2</v>
      </c>
      <c r="O42" s="60">
        <v>0.13</v>
      </c>
      <c r="P42" s="60">
        <v>0.16</v>
      </c>
      <c r="Q42" s="53"/>
      <c r="R42" s="60">
        <v>0.48</v>
      </c>
      <c r="S42" s="63">
        <v>0.16</v>
      </c>
      <c r="T42" s="53">
        <v>3.0232558100000002</v>
      </c>
      <c r="U42" s="53"/>
      <c r="V42" s="53"/>
      <c r="W42" s="4"/>
      <c r="X42" s="4"/>
      <c r="Y42" s="4"/>
    </row>
    <row r="43" spans="2:25">
      <c r="B43" s="64" t="s">
        <v>22</v>
      </c>
      <c r="C43" s="65">
        <v>1.67</v>
      </c>
      <c r="D43" s="65">
        <v>4.5</v>
      </c>
      <c r="E43" s="65">
        <v>6</v>
      </c>
      <c r="F43" s="53"/>
      <c r="G43" s="53"/>
      <c r="H43" s="53"/>
      <c r="I43" s="53"/>
      <c r="J43" s="53"/>
      <c r="K43" s="66"/>
      <c r="L43" s="53"/>
      <c r="M43" s="64" t="s">
        <v>30</v>
      </c>
      <c r="N43" s="65">
        <v>0.59</v>
      </c>
      <c r="O43" s="65">
        <v>0.25</v>
      </c>
      <c r="P43" s="65">
        <v>0.16</v>
      </c>
      <c r="Q43" s="53"/>
      <c r="R43" s="53"/>
      <c r="S43" s="53" t="s">
        <v>33</v>
      </c>
      <c r="T43" s="53">
        <v>3.0539043600000002</v>
      </c>
      <c r="U43" s="53"/>
      <c r="V43" s="53"/>
      <c r="W43" s="4"/>
      <c r="X43" s="4"/>
      <c r="Y43" s="4"/>
    </row>
    <row r="44" spans="2:25">
      <c r="B44" s="53"/>
      <c r="C44" s="53"/>
      <c r="D44" s="53"/>
      <c r="E44" s="53"/>
      <c r="F44" s="53"/>
      <c r="G44" s="53"/>
      <c r="H44" s="53"/>
      <c r="I44" s="53"/>
      <c r="J44" s="53"/>
      <c r="K44" s="66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4"/>
      <c r="X44" s="4"/>
      <c r="Y44" s="4"/>
    </row>
    <row r="45" spans="2:25">
      <c r="B45" s="53"/>
      <c r="C45" s="53"/>
      <c r="D45" s="53"/>
      <c r="E45" s="53"/>
      <c r="F45" s="53"/>
      <c r="G45" s="53"/>
      <c r="H45" s="53"/>
      <c r="I45" s="53"/>
      <c r="J45" s="53"/>
      <c r="K45" s="66"/>
      <c r="L45" s="53"/>
      <c r="M45" s="53"/>
      <c r="N45" s="53"/>
      <c r="O45" s="53"/>
      <c r="P45" s="53"/>
      <c r="Q45" s="53"/>
      <c r="R45" s="53"/>
      <c r="S45" s="53" t="s">
        <v>34</v>
      </c>
      <c r="T45" s="53">
        <v>2.6952179999999999E-2</v>
      </c>
      <c r="U45" s="53"/>
      <c r="V45" s="53"/>
      <c r="W45" s="4"/>
      <c r="X45" s="4"/>
      <c r="Y45" s="4"/>
    </row>
    <row r="46" spans="2:25">
      <c r="B46" s="53"/>
      <c r="C46" s="53"/>
      <c r="D46" s="53"/>
      <c r="E46" s="53"/>
      <c r="F46" s="53"/>
      <c r="G46" s="53"/>
      <c r="H46" s="53"/>
      <c r="I46" s="53"/>
      <c r="J46" s="53"/>
      <c r="K46" s="66"/>
      <c r="L46" s="53"/>
      <c r="M46" s="53"/>
      <c r="N46" s="53"/>
      <c r="O46" s="53"/>
      <c r="P46" s="53"/>
      <c r="Q46" s="53"/>
      <c r="R46" s="53"/>
      <c r="S46" s="53" t="s">
        <v>35</v>
      </c>
      <c r="T46" s="53">
        <v>4.6469280000000002E-2</v>
      </c>
      <c r="U46" s="53" t="s">
        <v>29</v>
      </c>
      <c r="V46" s="53">
        <v>0.1</v>
      </c>
      <c r="W46" s="4"/>
      <c r="X46" s="4"/>
      <c r="Y46" s="4"/>
    </row>
    <row r="47" spans="2:25">
      <c r="B47" s="53"/>
      <c r="C47" s="53"/>
      <c r="D47" s="53"/>
      <c r="E47" s="53"/>
      <c r="F47" s="53"/>
      <c r="G47" s="53"/>
      <c r="H47" s="53"/>
      <c r="I47" s="53"/>
      <c r="J47" s="53"/>
      <c r="K47" s="66"/>
      <c r="L47" s="53"/>
      <c r="M47" s="53"/>
      <c r="N47" s="53"/>
      <c r="O47" s="53"/>
      <c r="P47" s="53"/>
      <c r="Q47" s="53"/>
      <c r="R47" s="53"/>
      <c r="S47" s="53"/>
      <c r="T47" s="53"/>
      <c r="U47" s="53"/>
      <c r="V47" s="53"/>
      <c r="W47" s="4"/>
      <c r="X47" s="4"/>
      <c r="Y47" s="4"/>
    </row>
    <row r="48" spans="2:25">
      <c r="B48" s="51" t="s">
        <v>17</v>
      </c>
      <c r="C48" s="52" t="s">
        <v>1</v>
      </c>
      <c r="D48" s="52" t="s">
        <v>2</v>
      </c>
      <c r="E48" s="52" t="s">
        <v>3</v>
      </c>
      <c r="F48" s="53"/>
      <c r="G48" s="54" t="s">
        <v>23</v>
      </c>
      <c r="H48" s="52" t="s">
        <v>1</v>
      </c>
      <c r="I48" s="52" t="s">
        <v>2</v>
      </c>
      <c r="J48" s="52" t="s">
        <v>3</v>
      </c>
      <c r="K48" s="55" t="s">
        <v>25</v>
      </c>
      <c r="L48" s="53"/>
      <c r="M48" s="56" t="s">
        <v>23</v>
      </c>
      <c r="N48" s="57" t="s">
        <v>1</v>
      </c>
      <c r="O48" s="57" t="s">
        <v>2</v>
      </c>
      <c r="P48" s="57" t="s">
        <v>3</v>
      </c>
      <c r="Q48" s="53"/>
      <c r="R48" s="57" t="s">
        <v>31</v>
      </c>
      <c r="S48" s="56" t="s">
        <v>32</v>
      </c>
      <c r="T48" s="57" t="s">
        <v>26</v>
      </c>
      <c r="U48" s="53"/>
      <c r="V48" s="53"/>
      <c r="W48" s="4"/>
      <c r="X48" s="4"/>
      <c r="Y48" s="4"/>
    </row>
    <row r="49" spans="2:25">
      <c r="B49" s="58" t="s">
        <v>1</v>
      </c>
      <c r="C49" s="59">
        <v>1</v>
      </c>
      <c r="D49" s="59">
        <v>1</v>
      </c>
      <c r="E49" s="59">
        <v>1</v>
      </c>
      <c r="F49" s="53"/>
      <c r="G49" s="58" t="s">
        <v>1</v>
      </c>
      <c r="H49" s="60">
        <v>0.33</v>
      </c>
      <c r="I49" s="60">
        <v>0.33</v>
      </c>
      <c r="J49" s="60">
        <v>0.33</v>
      </c>
      <c r="K49" s="61">
        <v>0.33</v>
      </c>
      <c r="L49" s="53"/>
      <c r="M49" s="62" t="s">
        <v>1</v>
      </c>
      <c r="N49" s="60">
        <v>0.33</v>
      </c>
      <c r="O49" s="60">
        <v>0.33</v>
      </c>
      <c r="P49" s="60">
        <v>0.33</v>
      </c>
      <c r="Q49" s="53"/>
      <c r="R49" s="60">
        <v>1</v>
      </c>
      <c r="S49" s="63">
        <v>0.33</v>
      </c>
      <c r="T49" s="53">
        <v>3</v>
      </c>
      <c r="U49" s="53"/>
      <c r="V49" s="53"/>
      <c r="W49" s="4"/>
      <c r="X49" s="4"/>
      <c r="Y49" s="4"/>
    </row>
    <row r="50" spans="2:25">
      <c r="B50" s="58" t="s">
        <v>2</v>
      </c>
      <c r="C50" s="59">
        <v>1</v>
      </c>
      <c r="D50" s="59">
        <v>1</v>
      </c>
      <c r="E50" s="59">
        <v>1</v>
      </c>
      <c r="F50" s="53"/>
      <c r="G50" s="58" t="s">
        <v>2</v>
      </c>
      <c r="H50" s="60">
        <v>0.33</v>
      </c>
      <c r="I50" s="60">
        <v>0.33</v>
      </c>
      <c r="J50" s="60">
        <v>0.33</v>
      </c>
      <c r="K50" s="61">
        <v>0.33</v>
      </c>
      <c r="L50" s="53"/>
      <c r="M50" s="62" t="s">
        <v>2</v>
      </c>
      <c r="N50" s="60">
        <v>0.33</v>
      </c>
      <c r="O50" s="60">
        <v>0.33</v>
      </c>
      <c r="P50" s="60">
        <v>0.33</v>
      </c>
      <c r="Q50" s="53"/>
      <c r="R50" s="60">
        <v>1</v>
      </c>
      <c r="S50" s="63">
        <v>0.33</v>
      </c>
      <c r="T50" s="53">
        <v>3</v>
      </c>
      <c r="U50" s="53"/>
      <c r="V50" s="53"/>
      <c r="W50" s="4"/>
      <c r="X50" s="4"/>
      <c r="Y50" s="4"/>
    </row>
    <row r="51" spans="2:25">
      <c r="B51" s="58" t="s">
        <v>3</v>
      </c>
      <c r="C51" s="59">
        <v>1</v>
      </c>
      <c r="D51" s="59">
        <v>1</v>
      </c>
      <c r="E51" s="59">
        <v>1</v>
      </c>
      <c r="F51" s="53"/>
      <c r="G51" s="58" t="s">
        <v>3</v>
      </c>
      <c r="H51" s="60">
        <v>0.33</v>
      </c>
      <c r="I51" s="60">
        <v>0.33</v>
      </c>
      <c r="J51" s="60">
        <v>0.33</v>
      </c>
      <c r="K51" s="61">
        <v>0.33</v>
      </c>
      <c r="L51" s="53"/>
      <c r="M51" s="62" t="s">
        <v>3</v>
      </c>
      <c r="N51" s="60">
        <v>0.33</v>
      </c>
      <c r="O51" s="60">
        <v>0.33</v>
      </c>
      <c r="P51" s="60">
        <v>0.33</v>
      </c>
      <c r="Q51" s="53"/>
      <c r="R51" s="60">
        <v>1</v>
      </c>
      <c r="S51" s="63">
        <v>0.33</v>
      </c>
      <c r="T51" s="53">
        <v>3</v>
      </c>
      <c r="U51" s="53"/>
      <c r="V51" s="53"/>
      <c r="W51" s="4"/>
      <c r="X51" s="4"/>
      <c r="Y51" s="4"/>
    </row>
    <row r="52" spans="2:25">
      <c r="B52" s="64" t="s">
        <v>22</v>
      </c>
      <c r="C52" s="65">
        <v>3</v>
      </c>
      <c r="D52" s="65">
        <v>3</v>
      </c>
      <c r="E52" s="65">
        <v>3</v>
      </c>
      <c r="F52" s="53"/>
      <c r="G52" s="53"/>
      <c r="H52" s="53"/>
      <c r="I52" s="53"/>
      <c r="J52" s="53"/>
      <c r="K52" s="66"/>
      <c r="L52" s="53"/>
      <c r="M52" s="64" t="s">
        <v>30</v>
      </c>
      <c r="N52" s="65">
        <v>0.33</v>
      </c>
      <c r="O52" s="65">
        <v>0.33</v>
      </c>
      <c r="P52" s="65">
        <v>0.33</v>
      </c>
      <c r="Q52" s="53"/>
      <c r="R52" s="53"/>
      <c r="S52" s="53" t="s">
        <v>33</v>
      </c>
      <c r="T52" s="53">
        <v>3</v>
      </c>
      <c r="U52" s="53"/>
      <c r="V52" s="53"/>
      <c r="W52" s="4"/>
      <c r="X52" s="4"/>
      <c r="Y52" s="4"/>
    </row>
    <row r="53" spans="2:25">
      <c r="B53" s="53"/>
      <c r="C53" s="53"/>
      <c r="D53" s="53"/>
      <c r="E53" s="53"/>
      <c r="F53" s="53"/>
      <c r="G53" s="53"/>
      <c r="H53" s="53"/>
      <c r="I53" s="53"/>
      <c r="J53" s="53"/>
      <c r="K53" s="66"/>
      <c r="L53" s="53"/>
      <c r="M53" s="53"/>
      <c r="N53" s="53"/>
      <c r="O53" s="53"/>
      <c r="P53" s="53"/>
      <c r="Q53" s="53"/>
      <c r="R53" s="53"/>
      <c r="S53" s="53"/>
      <c r="T53" s="53"/>
      <c r="U53" s="53"/>
      <c r="V53" s="53"/>
      <c r="W53" s="4"/>
      <c r="X53" s="4"/>
      <c r="Y53" s="4"/>
    </row>
    <row r="54" spans="2:25">
      <c r="B54" s="53"/>
      <c r="C54" s="53"/>
      <c r="D54" s="53"/>
      <c r="E54" s="53"/>
      <c r="F54" s="53"/>
      <c r="G54" s="53"/>
      <c r="H54" s="53"/>
      <c r="I54" s="53"/>
      <c r="J54" s="53"/>
      <c r="K54" s="66"/>
      <c r="L54" s="53"/>
      <c r="M54" s="53"/>
      <c r="N54" s="53"/>
      <c r="O54" s="53"/>
      <c r="P54" s="53"/>
      <c r="Q54" s="53"/>
      <c r="R54" s="53"/>
      <c r="S54" s="53" t="s">
        <v>34</v>
      </c>
      <c r="T54" s="53">
        <v>0</v>
      </c>
      <c r="U54" s="53"/>
      <c r="V54" s="53"/>
      <c r="W54" s="4"/>
      <c r="X54" s="4"/>
      <c r="Y54" s="4"/>
    </row>
    <row r="55" spans="2:25">
      <c r="B55" s="53"/>
      <c r="C55" s="53"/>
      <c r="D55" s="53"/>
      <c r="E55" s="53"/>
      <c r="F55" s="53"/>
      <c r="G55" s="53"/>
      <c r="H55" s="53"/>
      <c r="I55" s="53"/>
      <c r="J55" s="53"/>
      <c r="K55" s="66"/>
      <c r="L55" s="53"/>
      <c r="M55" s="53"/>
      <c r="N55" s="53"/>
      <c r="O55" s="53"/>
      <c r="P55" s="53"/>
      <c r="Q55" s="53"/>
      <c r="R55" s="53"/>
      <c r="S55" s="53" t="s">
        <v>35</v>
      </c>
      <c r="T55" s="53">
        <v>0</v>
      </c>
      <c r="U55" s="53" t="s">
        <v>29</v>
      </c>
      <c r="V55" s="53">
        <v>0.1</v>
      </c>
      <c r="W55" s="4"/>
      <c r="X55" s="4"/>
      <c r="Y55" s="4"/>
    </row>
    <row r="56" spans="2:25">
      <c r="B56" s="53"/>
      <c r="C56" s="53"/>
      <c r="D56" s="53"/>
      <c r="E56" s="53"/>
      <c r="F56" s="53"/>
      <c r="G56" s="53"/>
      <c r="H56" s="53"/>
      <c r="I56" s="53"/>
      <c r="J56" s="53"/>
      <c r="K56" s="66"/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4"/>
      <c r="X56" s="4"/>
      <c r="Y56" s="4"/>
    </row>
    <row r="57" spans="2:25">
      <c r="B57" s="51" t="s">
        <v>18</v>
      </c>
      <c r="C57" s="52" t="s">
        <v>1</v>
      </c>
      <c r="D57" s="52" t="s">
        <v>2</v>
      </c>
      <c r="E57" s="52" t="s">
        <v>3</v>
      </c>
      <c r="F57" s="53"/>
      <c r="G57" s="54" t="s">
        <v>23</v>
      </c>
      <c r="H57" s="52" t="s">
        <v>1</v>
      </c>
      <c r="I57" s="52" t="s">
        <v>2</v>
      </c>
      <c r="J57" s="52" t="s">
        <v>3</v>
      </c>
      <c r="K57" s="55" t="s">
        <v>25</v>
      </c>
      <c r="L57" s="53"/>
      <c r="M57" s="56" t="s">
        <v>23</v>
      </c>
      <c r="N57" s="57" t="s">
        <v>1</v>
      </c>
      <c r="O57" s="57" t="s">
        <v>2</v>
      </c>
      <c r="P57" s="57" t="s">
        <v>3</v>
      </c>
      <c r="Q57" s="53"/>
      <c r="R57" s="57" t="s">
        <v>31</v>
      </c>
      <c r="S57" s="56" t="s">
        <v>32</v>
      </c>
      <c r="T57" s="57" t="s">
        <v>26</v>
      </c>
      <c r="U57" s="53"/>
      <c r="V57" s="53"/>
      <c r="W57" s="4"/>
      <c r="X57" s="4"/>
      <c r="Y57" s="4"/>
    </row>
    <row r="58" spans="2:25">
      <c r="B58" s="58" t="s">
        <v>1</v>
      </c>
      <c r="C58" s="59">
        <v>1</v>
      </c>
      <c r="D58" s="59">
        <v>2</v>
      </c>
      <c r="E58" s="59">
        <v>4</v>
      </c>
      <c r="F58" s="53"/>
      <c r="G58" s="58" t="s">
        <v>1</v>
      </c>
      <c r="H58" s="60">
        <v>0.56999999999999995</v>
      </c>
      <c r="I58" s="60">
        <v>0.56999999999999995</v>
      </c>
      <c r="J58" s="60">
        <v>0.56999999999999995</v>
      </c>
      <c r="K58" s="61">
        <v>0.56999999999999995</v>
      </c>
      <c r="L58" s="53"/>
      <c r="M58" s="62" t="s">
        <v>1</v>
      </c>
      <c r="N58" s="60">
        <v>0.56999999999999995</v>
      </c>
      <c r="O58" s="60">
        <v>0.56999999999999995</v>
      </c>
      <c r="P58" s="60">
        <v>0.56999999999999995</v>
      </c>
      <c r="Q58" s="53"/>
      <c r="R58" s="60">
        <v>1.71</v>
      </c>
      <c r="S58" s="63">
        <v>0.56999999999999995</v>
      </c>
      <c r="T58" s="53">
        <v>3</v>
      </c>
      <c r="U58" s="53"/>
      <c r="V58" s="53"/>
      <c r="W58" s="4"/>
      <c r="X58" s="4"/>
      <c r="Y58" s="4"/>
    </row>
    <row r="59" spans="2:25">
      <c r="B59" s="58" t="s">
        <v>2</v>
      </c>
      <c r="C59" s="59">
        <v>0.5</v>
      </c>
      <c r="D59" s="59">
        <v>1</v>
      </c>
      <c r="E59" s="59">
        <v>2</v>
      </c>
      <c r="F59" s="53"/>
      <c r="G59" s="58" t="s">
        <v>2</v>
      </c>
      <c r="H59" s="60">
        <v>0.28999999999999998</v>
      </c>
      <c r="I59" s="60">
        <v>0.28999999999999998</v>
      </c>
      <c r="J59" s="60">
        <v>0.28999999999999998</v>
      </c>
      <c r="K59" s="61">
        <v>0.28999999999999998</v>
      </c>
      <c r="L59" s="53"/>
      <c r="M59" s="62" t="s">
        <v>2</v>
      </c>
      <c r="N59" s="60">
        <v>0.28999999999999998</v>
      </c>
      <c r="O59" s="60">
        <v>0.28999999999999998</v>
      </c>
      <c r="P59" s="60">
        <v>0.28999999999999998</v>
      </c>
      <c r="Q59" s="53"/>
      <c r="R59" s="60">
        <v>0.86</v>
      </c>
      <c r="S59" s="63">
        <v>0.28999999999999998</v>
      </c>
      <c r="T59" s="53">
        <v>3</v>
      </c>
      <c r="U59" s="53"/>
      <c r="V59" s="53"/>
      <c r="W59" s="4"/>
      <c r="X59" s="4"/>
      <c r="Y59" s="4"/>
    </row>
    <row r="60" spans="2:25">
      <c r="B60" s="58" t="s">
        <v>3</v>
      </c>
      <c r="C60" s="59">
        <v>0.25</v>
      </c>
      <c r="D60" s="59">
        <v>0.5</v>
      </c>
      <c r="E60" s="59">
        <v>1</v>
      </c>
      <c r="F60" s="53"/>
      <c r="G60" s="58" t="s">
        <v>3</v>
      </c>
      <c r="H60" s="60">
        <v>0.14000000000000001</v>
      </c>
      <c r="I60" s="60">
        <v>0.14000000000000001</v>
      </c>
      <c r="J60" s="60">
        <v>0.14000000000000001</v>
      </c>
      <c r="K60" s="61">
        <v>0.14000000000000001</v>
      </c>
      <c r="L60" s="53"/>
      <c r="M60" s="62" t="s">
        <v>3</v>
      </c>
      <c r="N60" s="60">
        <v>0.14000000000000001</v>
      </c>
      <c r="O60" s="60">
        <v>0.14000000000000001</v>
      </c>
      <c r="P60" s="60">
        <v>0.14000000000000001</v>
      </c>
      <c r="Q60" s="53"/>
      <c r="R60" s="60">
        <v>0.43</v>
      </c>
      <c r="S60" s="63">
        <v>0.14000000000000001</v>
      </c>
      <c r="T60" s="53">
        <v>3</v>
      </c>
      <c r="U60" s="53"/>
      <c r="V60" s="53"/>
      <c r="W60" s="4"/>
      <c r="X60" s="4"/>
      <c r="Y60" s="4"/>
    </row>
    <row r="61" spans="2:25">
      <c r="B61" s="64" t="s">
        <v>22</v>
      </c>
      <c r="C61" s="65">
        <v>1.75</v>
      </c>
      <c r="D61" s="65">
        <v>3.5</v>
      </c>
      <c r="E61" s="65">
        <v>7</v>
      </c>
      <c r="F61" s="53"/>
      <c r="G61" s="53"/>
      <c r="H61" s="53"/>
      <c r="I61" s="53"/>
      <c r="J61" s="53"/>
      <c r="K61" s="66"/>
      <c r="L61" s="53"/>
      <c r="M61" s="64" t="s">
        <v>30</v>
      </c>
      <c r="N61" s="65">
        <v>0.56999999999999995</v>
      </c>
      <c r="O61" s="65">
        <v>0.28999999999999998</v>
      </c>
      <c r="P61" s="65">
        <v>0.14000000000000001</v>
      </c>
      <c r="Q61" s="53"/>
      <c r="R61" s="53"/>
      <c r="S61" s="53" t="s">
        <v>33</v>
      </c>
      <c r="T61" s="53">
        <v>3</v>
      </c>
      <c r="U61" s="53"/>
      <c r="V61" s="53"/>
      <c r="W61" s="4"/>
      <c r="X61" s="4"/>
      <c r="Y61" s="4"/>
    </row>
    <row r="62" spans="2:25">
      <c r="B62" s="53"/>
      <c r="C62" s="53"/>
      <c r="D62" s="53"/>
      <c r="E62" s="53"/>
      <c r="F62" s="53"/>
      <c r="G62" s="53"/>
      <c r="H62" s="53"/>
      <c r="I62" s="53"/>
      <c r="J62" s="53"/>
      <c r="K62" s="66"/>
      <c r="L62" s="53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4"/>
      <c r="X62" s="4"/>
      <c r="Y62" s="4"/>
    </row>
    <row r="63" spans="2:25">
      <c r="B63" s="53"/>
      <c r="C63" s="53"/>
      <c r="D63" s="53"/>
      <c r="E63" s="53"/>
      <c r="F63" s="53"/>
      <c r="G63" s="53"/>
      <c r="H63" s="53"/>
      <c r="I63" s="53"/>
      <c r="J63" s="53"/>
      <c r="K63" s="66"/>
      <c r="L63" s="53"/>
      <c r="M63" s="53"/>
      <c r="N63" s="53"/>
      <c r="O63" s="53"/>
      <c r="P63" s="53"/>
      <c r="Q63" s="53"/>
      <c r="R63" s="53"/>
      <c r="S63" s="53" t="s">
        <v>34</v>
      </c>
      <c r="T63" s="53">
        <v>0</v>
      </c>
      <c r="U63" s="53"/>
      <c r="V63" s="53"/>
      <c r="W63" s="4"/>
      <c r="X63" s="4"/>
      <c r="Y63" s="4"/>
    </row>
    <row r="64" spans="2:25">
      <c r="B64" s="53"/>
      <c r="C64" s="53"/>
      <c r="D64" s="53"/>
      <c r="E64" s="53"/>
      <c r="F64" s="53"/>
      <c r="G64" s="53"/>
      <c r="H64" s="53"/>
      <c r="I64" s="53"/>
      <c r="J64" s="53"/>
      <c r="K64" s="66"/>
      <c r="L64" s="53"/>
      <c r="M64" s="53"/>
      <c r="N64" s="53"/>
      <c r="O64" s="53"/>
      <c r="P64" s="53"/>
      <c r="Q64" s="53"/>
      <c r="R64" s="53"/>
      <c r="S64" s="53" t="s">
        <v>35</v>
      </c>
      <c r="T64" s="53">
        <v>0</v>
      </c>
      <c r="U64" s="53" t="s">
        <v>29</v>
      </c>
      <c r="V64" s="53">
        <v>0.1</v>
      </c>
      <c r="W64" s="4"/>
      <c r="X64" s="4"/>
      <c r="Y64" s="4"/>
    </row>
    <row r="65" spans="2:25">
      <c r="B65" s="53"/>
      <c r="C65" s="53"/>
      <c r="D65" s="53"/>
      <c r="E65" s="53"/>
      <c r="F65" s="53"/>
      <c r="G65" s="53"/>
      <c r="H65" s="53"/>
      <c r="I65" s="53"/>
      <c r="J65" s="53"/>
      <c r="K65" s="66"/>
      <c r="L65" s="53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4"/>
      <c r="X65" s="4"/>
      <c r="Y65" s="4"/>
    </row>
    <row r="66" spans="2:25">
      <c r="B66" s="51" t="s">
        <v>19</v>
      </c>
      <c r="C66" s="52" t="s">
        <v>1</v>
      </c>
      <c r="D66" s="52" t="s">
        <v>2</v>
      </c>
      <c r="E66" s="52" t="s">
        <v>3</v>
      </c>
      <c r="F66" s="53"/>
      <c r="G66" s="54" t="s">
        <v>23</v>
      </c>
      <c r="H66" s="52" t="s">
        <v>1</v>
      </c>
      <c r="I66" s="52" t="s">
        <v>2</v>
      </c>
      <c r="J66" s="52" t="s">
        <v>3</v>
      </c>
      <c r="K66" s="55" t="s">
        <v>25</v>
      </c>
      <c r="L66" s="53"/>
      <c r="M66" s="56" t="s">
        <v>23</v>
      </c>
      <c r="N66" s="57" t="s">
        <v>1</v>
      </c>
      <c r="O66" s="57" t="s">
        <v>2</v>
      </c>
      <c r="P66" s="57" t="s">
        <v>3</v>
      </c>
      <c r="Q66" s="53"/>
      <c r="R66" s="57" t="s">
        <v>31</v>
      </c>
      <c r="S66" s="56" t="s">
        <v>32</v>
      </c>
      <c r="T66" s="57" t="s">
        <v>26</v>
      </c>
      <c r="U66" s="53"/>
      <c r="V66" s="53"/>
      <c r="W66" s="4"/>
      <c r="X66" s="4"/>
      <c r="Y66" s="4"/>
    </row>
    <row r="67" spans="2:25">
      <c r="B67" s="58" t="s">
        <v>1</v>
      </c>
      <c r="C67" s="59">
        <v>1</v>
      </c>
      <c r="D67" s="59">
        <v>3</v>
      </c>
      <c r="E67" s="59">
        <v>3</v>
      </c>
      <c r="F67" s="53"/>
      <c r="G67" s="58" t="s">
        <v>1</v>
      </c>
      <c r="H67" s="60">
        <v>0.6</v>
      </c>
      <c r="I67" s="60">
        <v>0.67</v>
      </c>
      <c r="J67" s="60">
        <v>0.5</v>
      </c>
      <c r="K67" s="61">
        <v>0.59</v>
      </c>
      <c r="L67" s="53"/>
      <c r="M67" s="62" t="s">
        <v>1</v>
      </c>
      <c r="N67" s="60">
        <v>0.59</v>
      </c>
      <c r="O67" s="60">
        <v>0.76</v>
      </c>
      <c r="P67" s="60">
        <v>0.48</v>
      </c>
      <c r="Q67" s="53"/>
      <c r="R67" s="60">
        <v>1.82</v>
      </c>
      <c r="S67" s="63">
        <v>0.59</v>
      </c>
      <c r="T67" s="53">
        <v>3.09433962</v>
      </c>
      <c r="U67" s="53"/>
      <c r="V67" s="53"/>
      <c r="W67" s="4"/>
      <c r="X67" s="4"/>
      <c r="Y67" s="4"/>
    </row>
    <row r="68" spans="2:25">
      <c r="B68" s="58" t="s">
        <v>2</v>
      </c>
      <c r="C68" s="59">
        <v>0.33333333333333331</v>
      </c>
      <c r="D68" s="59">
        <v>1</v>
      </c>
      <c r="E68" s="59">
        <v>2</v>
      </c>
      <c r="F68" s="53"/>
      <c r="G68" s="58" t="s">
        <v>2</v>
      </c>
      <c r="H68" s="60">
        <v>0.2</v>
      </c>
      <c r="I68" s="60">
        <v>0.22</v>
      </c>
      <c r="J68" s="60">
        <v>0.33</v>
      </c>
      <c r="K68" s="61">
        <v>0.25</v>
      </c>
      <c r="L68" s="53"/>
      <c r="M68" s="62" t="s">
        <v>2</v>
      </c>
      <c r="N68" s="60">
        <v>0.2</v>
      </c>
      <c r="O68" s="60">
        <v>0.25</v>
      </c>
      <c r="P68" s="60">
        <v>0.32</v>
      </c>
      <c r="Q68" s="53"/>
      <c r="R68" s="60">
        <v>0.77</v>
      </c>
      <c r="S68" s="63">
        <v>0.25</v>
      </c>
      <c r="T68" s="53">
        <v>3.04411765</v>
      </c>
      <c r="U68" s="53"/>
      <c r="V68" s="53"/>
      <c r="W68" s="4"/>
      <c r="X68" s="4"/>
      <c r="Y68" s="4"/>
    </row>
    <row r="69" spans="2:25">
      <c r="B69" s="58" t="s">
        <v>3</v>
      </c>
      <c r="C69" s="59">
        <v>0.33333333333333331</v>
      </c>
      <c r="D69" s="59">
        <v>0.5</v>
      </c>
      <c r="E69" s="59">
        <v>1</v>
      </c>
      <c r="F69" s="53"/>
      <c r="G69" s="58" t="s">
        <v>3</v>
      </c>
      <c r="H69" s="60">
        <v>0.2</v>
      </c>
      <c r="I69" s="60">
        <v>0.11</v>
      </c>
      <c r="J69" s="60">
        <v>0.17</v>
      </c>
      <c r="K69" s="61">
        <v>0.16</v>
      </c>
      <c r="L69" s="53"/>
      <c r="M69" s="62" t="s">
        <v>3</v>
      </c>
      <c r="N69" s="60">
        <v>0.2</v>
      </c>
      <c r="O69" s="60">
        <v>0.13</v>
      </c>
      <c r="P69" s="60">
        <v>0.16</v>
      </c>
      <c r="Q69" s="53"/>
      <c r="R69" s="60">
        <v>0.48</v>
      </c>
      <c r="S69" s="63">
        <v>0.16</v>
      </c>
      <c r="T69" s="53">
        <v>3.0232558100000002</v>
      </c>
      <c r="U69" s="53"/>
      <c r="V69" s="53"/>
      <c r="W69" s="4"/>
      <c r="X69" s="4"/>
      <c r="Y69" s="4"/>
    </row>
    <row r="70" spans="2:25">
      <c r="B70" s="64" t="s">
        <v>22</v>
      </c>
      <c r="C70" s="65">
        <v>1.67</v>
      </c>
      <c r="D70" s="65">
        <v>4.5</v>
      </c>
      <c r="E70" s="65">
        <v>6</v>
      </c>
      <c r="F70" s="53"/>
      <c r="G70" s="53"/>
      <c r="H70" s="53"/>
      <c r="I70" s="53"/>
      <c r="J70" s="53"/>
      <c r="K70" s="53"/>
      <c r="L70" s="53"/>
      <c r="M70" s="64" t="s">
        <v>30</v>
      </c>
      <c r="N70" s="65">
        <v>0.59</v>
      </c>
      <c r="O70" s="65">
        <v>0.25</v>
      </c>
      <c r="P70" s="65">
        <v>0.16</v>
      </c>
      <c r="Q70" s="53"/>
      <c r="R70" s="53"/>
      <c r="S70" s="53" t="s">
        <v>33</v>
      </c>
      <c r="T70" s="53">
        <v>3.0539043600000002</v>
      </c>
      <c r="U70" s="53"/>
      <c r="V70" s="53"/>
      <c r="W70" s="4"/>
      <c r="X70" s="4"/>
      <c r="Y70" s="4"/>
    </row>
    <row r="71" spans="2:25">
      <c r="B71" s="53"/>
      <c r="C71" s="53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4"/>
      <c r="X71" s="4"/>
      <c r="Y71" s="4"/>
    </row>
    <row r="72" spans="2:25">
      <c r="B72" s="53"/>
      <c r="C72" s="53"/>
      <c r="D72" s="53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 t="s">
        <v>34</v>
      </c>
      <c r="T72" s="53">
        <v>2.6952179999999999E-2</v>
      </c>
      <c r="U72" s="53"/>
      <c r="V72" s="53"/>
      <c r="W72" s="4"/>
      <c r="X72" s="4"/>
      <c r="Y72" s="4"/>
    </row>
    <row r="73" spans="2:25">
      <c r="B73" s="53"/>
      <c r="C73" s="53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 t="s">
        <v>35</v>
      </c>
      <c r="T73" s="53">
        <v>4.6469280000000002E-2</v>
      </c>
      <c r="U73" s="53" t="s">
        <v>29</v>
      </c>
      <c r="V73" s="53">
        <v>0.1</v>
      </c>
      <c r="W73" s="4"/>
      <c r="X73" s="4"/>
      <c r="Y73" s="4"/>
    </row>
    <row r="74" spans="2:25">
      <c r="B74" s="4"/>
      <c r="C74" s="8"/>
      <c r="D74" s="8"/>
      <c r="E74" s="8"/>
      <c r="F74" s="8"/>
      <c r="G74" s="4"/>
      <c r="H74" s="4"/>
      <c r="I74" s="9"/>
      <c r="J74" s="9"/>
      <c r="K74" s="9"/>
      <c r="L74" s="9"/>
      <c r="M74" s="44"/>
      <c r="N74" s="4"/>
      <c r="O74" s="4"/>
      <c r="P74" s="9"/>
      <c r="Q74" s="9"/>
      <c r="R74" s="9"/>
      <c r="S74" s="9"/>
      <c r="T74" s="4"/>
      <c r="U74" s="9"/>
      <c r="V74" s="9"/>
      <c r="W74" s="4"/>
      <c r="X74" s="4"/>
      <c r="Y74" s="4"/>
    </row>
    <row r="75" spans="2:25">
      <c r="B75" s="49"/>
      <c r="C75" s="50"/>
      <c r="D75" s="50"/>
      <c r="E75" s="50"/>
      <c r="F75" s="50"/>
      <c r="G75" s="4"/>
      <c r="H75" s="4"/>
      <c r="I75" s="4"/>
      <c r="J75" s="4"/>
      <c r="K75" s="4"/>
      <c r="L75" s="4"/>
      <c r="M75" s="4"/>
      <c r="N75" s="4"/>
      <c r="O75" s="49"/>
      <c r="P75" s="50"/>
      <c r="Q75" s="50"/>
      <c r="R75" s="50"/>
      <c r="S75" s="50"/>
      <c r="T75" s="4"/>
      <c r="U75" s="4"/>
      <c r="V75" s="4"/>
      <c r="W75" s="4"/>
      <c r="X75" s="4"/>
      <c r="Y75" s="4"/>
    </row>
    <row r="76" spans="2:25"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</row>
    <row r="77" spans="2:25"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</row>
    <row r="78" spans="2:25"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</row>
  </sheetData>
  <mergeCells count="2">
    <mergeCell ref="M2:N2"/>
    <mergeCell ref="O3:Q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0199F-D540-4147-AE4C-4E6BFB06D5DF}">
  <dimension ref="A1:V73"/>
  <sheetViews>
    <sheetView topLeftCell="A24" zoomScale="67" workbookViewId="0">
      <selection activeCell="Y45" sqref="Y45"/>
    </sheetView>
  </sheetViews>
  <sheetFormatPr baseColWidth="10" defaultRowHeight="16"/>
  <sheetData>
    <row r="1" spans="1:15">
      <c r="A1" s="4"/>
      <c r="B1" s="4"/>
      <c r="C1" s="4"/>
      <c r="D1" s="4"/>
      <c r="E1" s="4"/>
      <c r="F1" s="4"/>
      <c r="G1" s="5"/>
      <c r="H1" s="4"/>
      <c r="I1" s="4"/>
      <c r="J1" s="4"/>
      <c r="K1" s="4"/>
      <c r="L1" s="4"/>
      <c r="M1" s="4"/>
      <c r="N1" s="4"/>
      <c r="O1" s="4"/>
    </row>
    <row r="2" spans="1:15">
      <c r="A2" s="4"/>
      <c r="B2" s="4"/>
      <c r="C2" s="4"/>
      <c r="D2" s="4"/>
      <c r="E2" s="4"/>
      <c r="F2" s="4"/>
      <c r="G2" s="5"/>
      <c r="H2" s="4"/>
      <c r="I2" s="4"/>
      <c r="J2" s="4"/>
      <c r="K2" s="4"/>
      <c r="L2" s="4"/>
      <c r="M2" s="4"/>
      <c r="N2" s="4"/>
      <c r="O2" s="4"/>
    </row>
    <row r="3" spans="1:15">
      <c r="A3" s="4"/>
      <c r="B3" s="8"/>
      <c r="C3" s="4"/>
      <c r="D3" s="4"/>
      <c r="E3" s="4"/>
      <c r="F3" s="4"/>
      <c r="G3" s="5"/>
      <c r="H3" s="4"/>
      <c r="I3" s="4"/>
      <c r="J3" s="4"/>
      <c r="K3" s="4"/>
      <c r="L3" s="4"/>
      <c r="M3" s="4"/>
      <c r="N3" s="4"/>
      <c r="O3" s="4"/>
    </row>
    <row r="4" spans="1:15">
      <c r="A4" s="5"/>
      <c r="B4" s="10"/>
      <c r="C4" s="5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</row>
    <row r="5" spans="1:15">
      <c r="A5" s="4"/>
      <c r="B5" s="8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</row>
    <row r="6" spans="1:1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</row>
    <row r="7" spans="1:15">
      <c r="A7" s="5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</row>
    <row r="8" spans="1:15">
      <c r="A8" s="4"/>
      <c r="B8" s="8"/>
      <c r="C8" s="8"/>
      <c r="D8" s="8"/>
      <c r="E8" s="4"/>
      <c r="F8" s="4"/>
      <c r="G8" s="4"/>
      <c r="H8" s="4"/>
      <c r="I8" s="4"/>
      <c r="J8" s="4"/>
      <c r="K8" s="4"/>
      <c r="L8" s="4"/>
      <c r="M8" s="4"/>
      <c r="N8" s="4"/>
      <c r="O8" s="4"/>
    </row>
    <row r="9" spans="1:15">
      <c r="A9" s="4"/>
      <c r="B9" s="8"/>
      <c r="C9" s="8"/>
      <c r="D9" s="8"/>
      <c r="E9" s="4"/>
      <c r="F9" s="8"/>
      <c r="G9" s="4"/>
      <c r="H9" s="4"/>
      <c r="I9" s="4"/>
      <c r="J9" s="4"/>
      <c r="K9" s="4"/>
      <c r="L9" s="4"/>
      <c r="M9" s="4"/>
      <c r="N9" s="4"/>
      <c r="O9" s="4"/>
    </row>
    <row r="10" spans="1:15">
      <c r="A10" s="4"/>
      <c r="B10" s="8"/>
      <c r="C10" s="8"/>
      <c r="D10" s="8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</row>
    <row r="11" spans="1:15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</row>
    <row r="12" spans="1:1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</row>
    <row r="13" spans="1:15">
      <c r="A13" s="5"/>
      <c r="B13" s="4"/>
      <c r="C13" s="4"/>
      <c r="D13" s="4"/>
      <c r="E13" s="4"/>
      <c r="F13" s="5"/>
      <c r="G13" s="4"/>
      <c r="H13" s="4"/>
      <c r="I13" s="4"/>
      <c r="J13" s="4"/>
      <c r="K13" s="5"/>
      <c r="L13" s="4"/>
      <c r="M13" s="4"/>
      <c r="N13" s="4"/>
      <c r="O13" s="4"/>
    </row>
    <row r="14" spans="1:1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</row>
    <row r="15" spans="1:1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</row>
    <row r="16" spans="1:1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</row>
    <row r="17" spans="1:20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</row>
    <row r="18" spans="1:20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</row>
    <row r="19" spans="1:20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</row>
    <row r="20" spans="1:20">
      <c r="A20" s="5"/>
      <c r="B20" s="4"/>
      <c r="C20" s="4"/>
      <c r="D20" s="4"/>
      <c r="E20" s="4"/>
      <c r="F20" s="5"/>
      <c r="G20" s="4"/>
      <c r="H20" s="4"/>
      <c r="I20" s="4"/>
      <c r="J20" s="4"/>
      <c r="K20" s="4"/>
      <c r="L20" s="4"/>
      <c r="M20" s="4"/>
      <c r="N20" s="4"/>
      <c r="O20" s="4"/>
    </row>
    <row r="21" spans="1:20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</row>
    <row r="22" spans="1:20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</row>
    <row r="23" spans="1:20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</row>
    <row r="24" spans="1:20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</row>
    <row r="30" spans="1:20">
      <c r="B30" s="39" t="s">
        <v>15</v>
      </c>
      <c r="C30" s="40" t="s">
        <v>1</v>
      </c>
      <c r="D30" s="40" t="s">
        <v>2</v>
      </c>
      <c r="E30" s="40" t="s">
        <v>3</v>
      </c>
      <c r="F30" s="4"/>
      <c r="G30" s="42" t="s">
        <v>23</v>
      </c>
      <c r="H30" s="40" t="s">
        <v>1</v>
      </c>
      <c r="I30" s="40" t="s">
        <v>2</v>
      </c>
      <c r="J30" s="40" t="s">
        <v>3</v>
      </c>
      <c r="K30" s="43" t="s">
        <v>25</v>
      </c>
      <c r="L30" s="4"/>
      <c r="M30" s="7" t="s">
        <v>23</v>
      </c>
      <c r="N30" s="18" t="s">
        <v>1</v>
      </c>
      <c r="O30" s="18" t="s">
        <v>2</v>
      </c>
      <c r="P30" s="18" t="s">
        <v>3</v>
      </c>
      <c r="R30" s="23" t="s">
        <v>31</v>
      </c>
      <c r="S30" s="24" t="s">
        <v>32</v>
      </c>
      <c r="T30" s="23" t="s">
        <v>26</v>
      </c>
    </row>
    <row r="31" spans="1:20">
      <c r="B31" s="41" t="s">
        <v>1</v>
      </c>
      <c r="C31" s="8">
        <v>1</v>
      </c>
      <c r="D31" s="8">
        <v>3</v>
      </c>
      <c r="E31" s="8">
        <v>2</v>
      </c>
      <c r="F31" s="4"/>
      <c r="G31" s="41" t="s">
        <v>1</v>
      </c>
      <c r="H31" s="9">
        <f>C31/$C$34</f>
        <v>0.54545454545454553</v>
      </c>
      <c r="I31" s="9">
        <f>D31/$D$34</f>
        <v>0.42857142857142855</v>
      </c>
      <c r="J31" s="9">
        <f>E31/$E$34</f>
        <v>0.6</v>
      </c>
      <c r="K31" s="44">
        <f>AVERAGE(H31:J31)</f>
        <v>0.52467532467532463</v>
      </c>
      <c r="L31" s="4"/>
      <c r="M31" s="19" t="s">
        <v>1</v>
      </c>
      <c r="N31" s="9">
        <f>C31*$N$34</f>
        <v>0.52467532467532463</v>
      </c>
      <c r="O31" s="9">
        <f>D31*$O$34</f>
        <v>0.42467532467532465</v>
      </c>
      <c r="P31" s="9">
        <f>E31*$P$34</f>
        <v>0.66753246753246753</v>
      </c>
      <c r="R31" s="20">
        <f>SUM(N31:P31)</f>
        <v>1.6168831168831168</v>
      </c>
      <c r="S31" s="25">
        <f>K31</f>
        <v>0.52467532467532463</v>
      </c>
      <c r="T31">
        <f>R31/S31</f>
        <v>3.081683168316832</v>
      </c>
    </row>
    <row r="32" spans="1:20">
      <c r="B32" s="41" t="s">
        <v>2</v>
      </c>
      <c r="C32" s="8">
        <v>0.33333333333333331</v>
      </c>
      <c r="D32" s="8">
        <v>1</v>
      </c>
      <c r="E32" s="8">
        <v>0.33333333333333331</v>
      </c>
      <c r="F32" s="4"/>
      <c r="G32" s="41" t="s">
        <v>2</v>
      </c>
      <c r="H32" s="9">
        <f>C32/$C$34</f>
        <v>0.18181818181818182</v>
      </c>
      <c r="I32" s="9">
        <f>D32/$D$34</f>
        <v>0.14285714285714285</v>
      </c>
      <c r="J32" s="9">
        <f>E32/$E$34</f>
        <v>9.9999999999999992E-2</v>
      </c>
      <c r="K32" s="44">
        <f>AVERAGE(H32:J32)</f>
        <v>0.14155844155844155</v>
      </c>
      <c r="L32" s="4"/>
      <c r="M32" s="19" t="s">
        <v>2</v>
      </c>
      <c r="N32" s="9">
        <f>C32*$N$34</f>
        <v>0.17489177489177488</v>
      </c>
      <c r="O32" s="9">
        <f>D32*$O$34</f>
        <v>0.14155844155844155</v>
      </c>
      <c r="P32" s="9">
        <f>E32*$P$34</f>
        <v>0.11125541125541125</v>
      </c>
      <c r="R32" s="20">
        <f>SUM(N32:P32)</f>
        <v>0.4277056277056277</v>
      </c>
      <c r="S32" s="25">
        <f>K32</f>
        <v>0.14155844155844155</v>
      </c>
      <c r="T32">
        <f t="shared" ref="T32:T33" si="0">R32/S32</f>
        <v>3.0214067278287464</v>
      </c>
    </row>
    <row r="33" spans="2:22">
      <c r="B33" s="41" t="s">
        <v>3</v>
      </c>
      <c r="C33" s="17">
        <v>0.5</v>
      </c>
      <c r="D33" s="17">
        <v>3</v>
      </c>
      <c r="E33" s="17">
        <v>1</v>
      </c>
      <c r="G33" s="41" t="s">
        <v>3</v>
      </c>
      <c r="H33" s="9">
        <f>C33/$C$34</f>
        <v>0.27272727272727276</v>
      </c>
      <c r="I33" s="9">
        <f>D33/$D$34</f>
        <v>0.42857142857142855</v>
      </c>
      <c r="J33" s="9">
        <f>E33/$E$34</f>
        <v>0.3</v>
      </c>
      <c r="K33" s="44">
        <f>AVERAGE(H33:J33)</f>
        <v>0.33376623376623377</v>
      </c>
      <c r="M33" s="19" t="s">
        <v>3</v>
      </c>
      <c r="N33" s="9">
        <f>C33*$N$34</f>
        <v>0.26233766233766231</v>
      </c>
      <c r="O33" s="9">
        <f>D33*$O$34</f>
        <v>0.42467532467532465</v>
      </c>
      <c r="P33" s="9">
        <f>E33*$P$34</f>
        <v>0.33376623376623377</v>
      </c>
      <c r="R33" s="20">
        <f>SUM(N33:P33)</f>
        <v>1.0207792207792208</v>
      </c>
      <c r="S33" s="25">
        <f>K33</f>
        <v>0.33376623376623377</v>
      </c>
      <c r="T33">
        <f t="shared" si="0"/>
        <v>3.058365758754864</v>
      </c>
    </row>
    <row r="34" spans="2:22">
      <c r="B34" s="21" t="s">
        <v>22</v>
      </c>
      <c r="C34" s="22">
        <f>SUM(C31:C33)</f>
        <v>1.8333333333333333</v>
      </c>
      <c r="D34" s="22">
        <f>SUM(D31:D33)</f>
        <v>7</v>
      </c>
      <c r="E34" s="22">
        <f>SUM(E31:E33)</f>
        <v>3.3333333333333335</v>
      </c>
      <c r="K34" s="45"/>
      <c r="M34" s="21" t="s">
        <v>30</v>
      </c>
      <c r="N34" s="22">
        <f>K31</f>
        <v>0.52467532467532463</v>
      </c>
      <c r="O34" s="22">
        <f>K32</f>
        <v>0.14155844155844155</v>
      </c>
      <c r="P34" s="22">
        <f>K33</f>
        <v>0.33376623376623377</v>
      </c>
      <c r="S34" t="s">
        <v>33</v>
      </c>
      <c r="T34">
        <f>AVERAGE(T31:T33)</f>
        <v>3.0538185516334804</v>
      </c>
    </row>
    <row r="35" spans="2:22">
      <c r="K35" s="45"/>
    </row>
    <row r="36" spans="2:22">
      <c r="K36" s="45"/>
      <c r="S36" t="s">
        <v>34</v>
      </c>
      <c r="T36">
        <f>(T34-3)/(3-1)</f>
        <v>2.6909275816740186E-2</v>
      </c>
    </row>
    <row r="37" spans="2:22">
      <c r="K37" s="45"/>
      <c r="S37" t="s">
        <v>35</v>
      </c>
      <c r="T37">
        <f>T36/0.58</f>
        <v>4.6395303132310668E-2</v>
      </c>
      <c r="U37" t="s">
        <v>29</v>
      </c>
      <c r="V37">
        <v>0.1</v>
      </c>
    </row>
    <row r="38" spans="2:22">
      <c r="K38" s="45"/>
    </row>
    <row r="39" spans="2:22">
      <c r="B39" s="39" t="s">
        <v>16</v>
      </c>
      <c r="C39" s="40" t="s">
        <v>1</v>
      </c>
      <c r="D39" s="40" t="s">
        <v>2</v>
      </c>
      <c r="E39" s="40" t="s">
        <v>3</v>
      </c>
      <c r="F39" s="4"/>
      <c r="G39" s="42" t="s">
        <v>23</v>
      </c>
      <c r="H39" s="40" t="s">
        <v>1</v>
      </c>
      <c r="I39" s="40" t="s">
        <v>2</v>
      </c>
      <c r="J39" s="40" t="s">
        <v>3</v>
      </c>
      <c r="K39" s="46" t="s">
        <v>25</v>
      </c>
      <c r="L39" s="4"/>
      <c r="M39" s="7" t="s">
        <v>23</v>
      </c>
      <c r="N39" s="18" t="s">
        <v>1</v>
      </c>
      <c r="O39" s="18" t="s">
        <v>2</v>
      </c>
      <c r="P39" s="18" t="s">
        <v>3</v>
      </c>
      <c r="R39" s="23" t="s">
        <v>31</v>
      </c>
      <c r="S39" s="24" t="s">
        <v>32</v>
      </c>
      <c r="T39" s="23" t="s">
        <v>26</v>
      </c>
    </row>
    <row r="40" spans="2:22">
      <c r="B40" s="41" t="s">
        <v>1</v>
      </c>
      <c r="C40" s="8">
        <v>1</v>
      </c>
      <c r="D40" s="8">
        <v>3</v>
      </c>
      <c r="E40" s="8">
        <v>3</v>
      </c>
      <c r="F40" s="4"/>
      <c r="G40" s="41" t="s">
        <v>1</v>
      </c>
      <c r="H40" s="9">
        <f>C40/$C$43</f>
        <v>0.60000000000000009</v>
      </c>
      <c r="I40" s="9">
        <f>D40/$D$43</f>
        <v>0.66666666666666663</v>
      </c>
      <c r="J40" s="9">
        <f>E40/$E$43</f>
        <v>0.5</v>
      </c>
      <c r="K40" s="47">
        <f>AVERAGE(H40:J40)</f>
        <v>0.58888888888888891</v>
      </c>
      <c r="L40" s="4"/>
      <c r="M40" s="19" t="s">
        <v>1</v>
      </c>
      <c r="N40" s="9">
        <f>C40*$N$43</f>
        <v>0.58888888888888891</v>
      </c>
      <c r="O40" s="9">
        <f>D40*$O$43</f>
        <v>0.75555555555555554</v>
      </c>
      <c r="P40" s="9">
        <f>E40*$P$43</f>
        <v>0.47777777777777775</v>
      </c>
      <c r="R40" s="20">
        <f>SUM(N40:P40)</f>
        <v>1.8222222222222224</v>
      </c>
      <c r="S40" s="25">
        <f>K40</f>
        <v>0.58888888888888891</v>
      </c>
      <c r="T40">
        <f>R40/S40</f>
        <v>3.0943396226415096</v>
      </c>
    </row>
    <row r="41" spans="2:22">
      <c r="B41" s="41" t="s">
        <v>2</v>
      </c>
      <c r="C41" s="8">
        <v>0.33333333333333331</v>
      </c>
      <c r="D41" s="8">
        <v>1</v>
      </c>
      <c r="E41" s="8">
        <v>2</v>
      </c>
      <c r="F41" s="4"/>
      <c r="G41" s="41" t="s">
        <v>2</v>
      </c>
      <c r="H41" s="9">
        <f>C41/$C$43</f>
        <v>0.2</v>
      </c>
      <c r="I41" s="9">
        <f>D41/$D$43</f>
        <v>0.22222222222222221</v>
      </c>
      <c r="J41" s="9">
        <f>E41/$E$43</f>
        <v>0.33333333333333331</v>
      </c>
      <c r="K41" s="47">
        <f>AVERAGE(H41:J41)</f>
        <v>0.25185185185185183</v>
      </c>
      <c r="L41" s="4"/>
      <c r="M41" s="19" t="s">
        <v>2</v>
      </c>
      <c r="N41" s="9">
        <f>C41*$N$43</f>
        <v>0.1962962962962963</v>
      </c>
      <c r="O41" s="9">
        <f>D41*$O$43</f>
        <v>0.25185185185185183</v>
      </c>
      <c r="P41" s="9">
        <f>E41*$P$43</f>
        <v>0.31851851851851848</v>
      </c>
      <c r="R41" s="20">
        <f>SUM(N41:P41)</f>
        <v>0.76666666666666661</v>
      </c>
      <c r="S41" s="25">
        <f>K41</f>
        <v>0.25185185185185183</v>
      </c>
      <c r="T41">
        <f t="shared" ref="T41:T42" si="1">R41/S41</f>
        <v>3.0441176470588238</v>
      </c>
    </row>
    <row r="42" spans="2:22">
      <c r="B42" s="41" t="s">
        <v>3</v>
      </c>
      <c r="C42" s="17">
        <v>0.33333333333333331</v>
      </c>
      <c r="D42" s="17">
        <v>0.5</v>
      </c>
      <c r="E42" s="17">
        <v>1</v>
      </c>
      <c r="G42" s="41" t="s">
        <v>3</v>
      </c>
      <c r="H42" s="9">
        <f>C42/$C$43</f>
        <v>0.2</v>
      </c>
      <c r="I42" s="9">
        <f>D42/$D$43</f>
        <v>0.1111111111111111</v>
      </c>
      <c r="J42" s="9">
        <f>E42/$E$43</f>
        <v>0.16666666666666666</v>
      </c>
      <c r="K42" s="47">
        <f>AVERAGE(H42:J42)</f>
        <v>0.15925925925925924</v>
      </c>
      <c r="M42" s="19" t="s">
        <v>3</v>
      </c>
      <c r="N42" s="9">
        <f>C42*$N$43</f>
        <v>0.1962962962962963</v>
      </c>
      <c r="O42" s="9">
        <f>D42*$O$43</f>
        <v>0.12592592592592591</v>
      </c>
      <c r="P42" s="9">
        <f>E42*$P$43</f>
        <v>0.15925925925925924</v>
      </c>
      <c r="R42" s="20">
        <f>SUM(N42:P42)</f>
        <v>0.4814814814814814</v>
      </c>
      <c r="S42" s="25">
        <f>K42</f>
        <v>0.15925925925925924</v>
      </c>
      <c r="T42">
        <f t="shared" si="1"/>
        <v>3.0232558139534884</v>
      </c>
    </row>
    <row r="43" spans="2:22">
      <c r="B43" s="21" t="s">
        <v>22</v>
      </c>
      <c r="C43" s="22">
        <f>SUM(C40:C42)</f>
        <v>1.6666666666666665</v>
      </c>
      <c r="D43" s="22">
        <f>SUM(D40:D42)</f>
        <v>4.5</v>
      </c>
      <c r="E43" s="22">
        <f>SUM(E40:E42)</f>
        <v>6</v>
      </c>
      <c r="K43" s="45"/>
      <c r="M43" s="21" t="s">
        <v>30</v>
      </c>
      <c r="N43" s="22">
        <f>K40</f>
        <v>0.58888888888888891</v>
      </c>
      <c r="O43" s="22">
        <f>K41</f>
        <v>0.25185185185185183</v>
      </c>
      <c r="P43" s="22">
        <f>K42</f>
        <v>0.15925925925925924</v>
      </c>
      <c r="S43" t="s">
        <v>33</v>
      </c>
      <c r="T43">
        <f>AVERAGE(T40:T42)</f>
        <v>3.0539043612179406</v>
      </c>
    </row>
    <row r="44" spans="2:22">
      <c r="K44" s="45"/>
    </row>
    <row r="45" spans="2:22">
      <c r="K45" s="45"/>
      <c r="S45" t="s">
        <v>34</v>
      </c>
      <c r="T45">
        <f>(T43-3)/(3-1)</f>
        <v>2.6952180608970311E-2</v>
      </c>
    </row>
    <row r="46" spans="2:22">
      <c r="K46" s="45"/>
      <c r="S46" t="s">
        <v>35</v>
      </c>
      <c r="T46">
        <f>T45/0.58</f>
        <v>4.6469276912017778E-2</v>
      </c>
      <c r="U46" t="s">
        <v>29</v>
      </c>
      <c r="V46">
        <v>0.1</v>
      </c>
    </row>
    <row r="47" spans="2:22">
      <c r="K47" s="45"/>
    </row>
    <row r="48" spans="2:22">
      <c r="B48" s="39" t="s">
        <v>17</v>
      </c>
      <c r="C48" s="40" t="s">
        <v>1</v>
      </c>
      <c r="D48" s="40" t="s">
        <v>2</v>
      </c>
      <c r="E48" s="40" t="s">
        <v>3</v>
      </c>
      <c r="F48" s="4"/>
      <c r="G48" s="42" t="s">
        <v>23</v>
      </c>
      <c r="H48" s="40" t="s">
        <v>1</v>
      </c>
      <c r="I48" s="40" t="s">
        <v>2</v>
      </c>
      <c r="J48" s="40" t="s">
        <v>3</v>
      </c>
      <c r="K48" s="43" t="s">
        <v>25</v>
      </c>
      <c r="L48" s="4"/>
      <c r="M48" s="7" t="s">
        <v>23</v>
      </c>
      <c r="N48" s="18" t="s">
        <v>1</v>
      </c>
      <c r="O48" s="18" t="s">
        <v>2</v>
      </c>
      <c r="P48" s="18" t="s">
        <v>3</v>
      </c>
      <c r="R48" s="23" t="s">
        <v>31</v>
      </c>
      <c r="S48" s="24" t="s">
        <v>32</v>
      </c>
      <c r="T48" s="23" t="s">
        <v>26</v>
      </c>
    </row>
    <row r="49" spans="2:22">
      <c r="B49" s="41" t="s">
        <v>1</v>
      </c>
      <c r="C49" s="8">
        <v>1</v>
      </c>
      <c r="D49" s="8">
        <v>1</v>
      </c>
      <c r="E49" s="8">
        <v>1</v>
      </c>
      <c r="F49" s="4"/>
      <c r="G49" s="41" t="s">
        <v>1</v>
      </c>
      <c r="H49" s="9">
        <f>C49/$C$52</f>
        <v>0.33333333333333331</v>
      </c>
      <c r="I49" s="9">
        <f>D49/$D$52</f>
        <v>0.33333333333333331</v>
      </c>
      <c r="J49" s="9">
        <f>E49/$E$52</f>
        <v>0.33333333333333331</v>
      </c>
      <c r="K49" s="44">
        <f>AVERAGE(H49:J49)</f>
        <v>0.33333333333333331</v>
      </c>
      <c r="L49" s="4"/>
      <c r="M49" s="19" t="s">
        <v>1</v>
      </c>
      <c r="N49" s="9">
        <f>C49*$N$52</f>
        <v>0.33333333333333331</v>
      </c>
      <c r="O49" s="9">
        <f>D49*$O$52</f>
        <v>0.33333333333333331</v>
      </c>
      <c r="P49" s="9">
        <f>E49*$P$52</f>
        <v>0.33333333333333331</v>
      </c>
      <c r="R49" s="20">
        <f>SUM(N49:P49)</f>
        <v>1</v>
      </c>
      <c r="S49" s="25">
        <f>K49</f>
        <v>0.33333333333333331</v>
      </c>
      <c r="T49">
        <f>R49/S49</f>
        <v>3</v>
      </c>
    </row>
    <row r="50" spans="2:22">
      <c r="B50" s="41" t="s">
        <v>2</v>
      </c>
      <c r="C50" s="8">
        <v>1</v>
      </c>
      <c r="D50" s="8">
        <v>1</v>
      </c>
      <c r="E50" s="8">
        <v>1</v>
      </c>
      <c r="F50" s="4"/>
      <c r="G50" s="41" t="s">
        <v>2</v>
      </c>
      <c r="H50" s="9">
        <f>C50/$C$52</f>
        <v>0.33333333333333331</v>
      </c>
      <c r="I50" s="9">
        <f>D50/$D$52</f>
        <v>0.33333333333333331</v>
      </c>
      <c r="J50" s="9">
        <f>E50/$E$52</f>
        <v>0.33333333333333331</v>
      </c>
      <c r="K50" s="44">
        <f>AVERAGE(H50:J50)</f>
        <v>0.33333333333333331</v>
      </c>
      <c r="L50" s="4"/>
      <c r="M50" s="19" t="s">
        <v>2</v>
      </c>
      <c r="N50" s="9">
        <f>C50*$N$52</f>
        <v>0.33333333333333331</v>
      </c>
      <c r="O50" s="9">
        <f>D50*$O$52</f>
        <v>0.33333333333333331</v>
      </c>
      <c r="P50" s="9">
        <f>E50*$P$52</f>
        <v>0.33333333333333331</v>
      </c>
      <c r="R50" s="20">
        <f>SUM(N50:P50)</f>
        <v>1</v>
      </c>
      <c r="S50" s="25">
        <f>K50</f>
        <v>0.33333333333333331</v>
      </c>
      <c r="T50">
        <f t="shared" ref="T50:T51" si="2">R50/S50</f>
        <v>3</v>
      </c>
    </row>
    <row r="51" spans="2:22">
      <c r="B51" s="41" t="s">
        <v>3</v>
      </c>
      <c r="C51" s="17">
        <v>1</v>
      </c>
      <c r="D51" s="17">
        <v>1</v>
      </c>
      <c r="E51" s="17">
        <v>1</v>
      </c>
      <c r="G51" s="41" t="s">
        <v>3</v>
      </c>
      <c r="H51" s="9">
        <f>C51/$C$52</f>
        <v>0.33333333333333331</v>
      </c>
      <c r="I51" s="9">
        <f>D51/$D$52</f>
        <v>0.33333333333333331</v>
      </c>
      <c r="J51" s="9">
        <f>E51/$E$52</f>
        <v>0.33333333333333331</v>
      </c>
      <c r="K51" s="44">
        <f>AVERAGE(H51:J51)</f>
        <v>0.33333333333333331</v>
      </c>
      <c r="M51" s="19" t="s">
        <v>3</v>
      </c>
      <c r="N51" s="9">
        <f>C51*$N$52</f>
        <v>0.33333333333333331</v>
      </c>
      <c r="O51" s="9">
        <f>D51*$O$52</f>
        <v>0.33333333333333331</v>
      </c>
      <c r="P51" s="9">
        <f>E51*$P$52</f>
        <v>0.33333333333333331</v>
      </c>
      <c r="R51" s="20">
        <f>SUM(N51:P51)</f>
        <v>1</v>
      </c>
      <c r="S51" s="25">
        <f>K51</f>
        <v>0.33333333333333331</v>
      </c>
      <c r="T51">
        <f t="shared" si="2"/>
        <v>3</v>
      </c>
    </row>
    <row r="52" spans="2:22">
      <c r="B52" s="21" t="s">
        <v>22</v>
      </c>
      <c r="C52" s="22">
        <f>SUM(C49:C51)</f>
        <v>3</v>
      </c>
      <c r="D52" s="22">
        <f>SUM(D49:D51)</f>
        <v>3</v>
      </c>
      <c r="E52" s="22">
        <f>SUM(E49:E51)</f>
        <v>3</v>
      </c>
      <c r="K52" s="45"/>
      <c r="M52" s="21" t="s">
        <v>30</v>
      </c>
      <c r="N52" s="22">
        <f>K49</f>
        <v>0.33333333333333331</v>
      </c>
      <c r="O52" s="22">
        <f>K50</f>
        <v>0.33333333333333331</v>
      </c>
      <c r="P52" s="22">
        <f>K51</f>
        <v>0.33333333333333331</v>
      </c>
      <c r="S52" t="s">
        <v>33</v>
      </c>
      <c r="T52">
        <f>AVERAGE(T49:T51)</f>
        <v>3</v>
      </c>
    </row>
    <row r="53" spans="2:22">
      <c r="K53" s="45"/>
    </row>
    <row r="54" spans="2:22">
      <c r="K54" s="45"/>
      <c r="S54" t="s">
        <v>34</v>
      </c>
      <c r="T54">
        <f>(T52-3)/(3-1)</f>
        <v>0</v>
      </c>
    </row>
    <row r="55" spans="2:22">
      <c r="K55" s="45"/>
      <c r="S55" t="s">
        <v>35</v>
      </c>
      <c r="T55">
        <f>T54/0.58</f>
        <v>0</v>
      </c>
      <c r="U55" t="s">
        <v>29</v>
      </c>
      <c r="V55">
        <v>0.1</v>
      </c>
    </row>
    <row r="56" spans="2:22">
      <c r="K56" s="45"/>
    </row>
    <row r="57" spans="2:22">
      <c r="B57" s="39" t="s">
        <v>18</v>
      </c>
      <c r="C57" s="40" t="s">
        <v>1</v>
      </c>
      <c r="D57" s="40" t="s">
        <v>2</v>
      </c>
      <c r="E57" s="40" t="s">
        <v>3</v>
      </c>
      <c r="F57" s="4"/>
      <c r="G57" s="42" t="s">
        <v>23</v>
      </c>
      <c r="H57" s="40" t="s">
        <v>1</v>
      </c>
      <c r="I57" s="40" t="s">
        <v>2</v>
      </c>
      <c r="J57" s="40" t="s">
        <v>3</v>
      </c>
      <c r="K57" s="43" t="s">
        <v>25</v>
      </c>
      <c r="L57" s="4"/>
      <c r="M57" s="7" t="s">
        <v>23</v>
      </c>
      <c r="N57" s="18" t="s">
        <v>1</v>
      </c>
      <c r="O57" s="18" t="s">
        <v>2</v>
      </c>
      <c r="P57" s="18" t="s">
        <v>3</v>
      </c>
      <c r="R57" s="23" t="s">
        <v>31</v>
      </c>
      <c r="S57" s="24" t="s">
        <v>32</v>
      </c>
      <c r="T57" s="23" t="s">
        <v>26</v>
      </c>
    </row>
    <row r="58" spans="2:22">
      <c r="B58" s="41" t="s">
        <v>1</v>
      </c>
      <c r="C58" s="8">
        <v>1</v>
      </c>
      <c r="D58" s="8">
        <v>2</v>
      </c>
      <c r="E58" s="8">
        <v>4</v>
      </c>
      <c r="F58" s="4"/>
      <c r="G58" s="41" t="s">
        <v>1</v>
      </c>
      <c r="H58" s="9">
        <f>C58/$C$61</f>
        <v>0.5714285714285714</v>
      </c>
      <c r="I58" s="9">
        <f>D58/$D$61</f>
        <v>0.5714285714285714</v>
      </c>
      <c r="J58" s="9">
        <f>E58/$E$61</f>
        <v>0.5714285714285714</v>
      </c>
      <c r="K58" s="44">
        <f>AVERAGE(H58:J58)</f>
        <v>0.5714285714285714</v>
      </c>
      <c r="L58" s="4"/>
      <c r="M58" s="19" t="s">
        <v>1</v>
      </c>
      <c r="N58" s="9">
        <f>C58*$N$61</f>
        <v>0.5714285714285714</v>
      </c>
      <c r="O58" s="9">
        <f>D58*$O$61</f>
        <v>0.5714285714285714</v>
      </c>
      <c r="P58" s="9">
        <f>E58*$P$61</f>
        <v>0.5714285714285714</v>
      </c>
      <c r="R58" s="20">
        <f>SUM(N58:P58)</f>
        <v>1.7142857142857142</v>
      </c>
      <c r="S58" s="25">
        <f>K58</f>
        <v>0.5714285714285714</v>
      </c>
      <c r="T58">
        <f>R58/S58</f>
        <v>3</v>
      </c>
    </row>
    <row r="59" spans="2:22">
      <c r="B59" s="41" t="s">
        <v>2</v>
      </c>
      <c r="C59" s="8">
        <v>0.5</v>
      </c>
      <c r="D59" s="8">
        <v>1</v>
      </c>
      <c r="E59" s="8">
        <v>2</v>
      </c>
      <c r="F59" s="4"/>
      <c r="G59" s="41" t="s">
        <v>2</v>
      </c>
      <c r="H59" s="9">
        <f>C59/$C$61</f>
        <v>0.2857142857142857</v>
      </c>
      <c r="I59" s="9">
        <f>D59/$D$61</f>
        <v>0.2857142857142857</v>
      </c>
      <c r="J59" s="9">
        <f>E59/$E$61</f>
        <v>0.2857142857142857</v>
      </c>
      <c r="K59" s="44">
        <f>AVERAGE(H59:J59)</f>
        <v>0.2857142857142857</v>
      </c>
      <c r="L59" s="4"/>
      <c r="M59" s="19" t="s">
        <v>2</v>
      </c>
      <c r="N59" s="9">
        <f>C59*$N$61</f>
        <v>0.2857142857142857</v>
      </c>
      <c r="O59" s="9">
        <f>D59*$O$61</f>
        <v>0.2857142857142857</v>
      </c>
      <c r="P59" s="9">
        <f>E59*$P$61</f>
        <v>0.2857142857142857</v>
      </c>
      <c r="R59" s="20">
        <f>SUM(N59:P59)</f>
        <v>0.8571428571428571</v>
      </c>
      <c r="S59" s="25">
        <f>K59</f>
        <v>0.2857142857142857</v>
      </c>
      <c r="T59">
        <f t="shared" ref="T59:T60" si="3">R59/S59</f>
        <v>3</v>
      </c>
    </row>
    <row r="60" spans="2:22">
      <c r="B60" s="41" t="s">
        <v>3</v>
      </c>
      <c r="C60" s="17">
        <v>0.25</v>
      </c>
      <c r="D60" s="17">
        <v>0.5</v>
      </c>
      <c r="E60" s="17">
        <v>1</v>
      </c>
      <c r="G60" s="41" t="s">
        <v>3</v>
      </c>
      <c r="H60" s="9">
        <f>C60/$C$61</f>
        <v>0.14285714285714285</v>
      </c>
      <c r="I60" s="9">
        <f>D60/$D$61</f>
        <v>0.14285714285714285</v>
      </c>
      <c r="J60" s="9">
        <f>E60/$E$61</f>
        <v>0.14285714285714285</v>
      </c>
      <c r="K60" s="44">
        <f>AVERAGE(H60:J60)</f>
        <v>0.14285714285714285</v>
      </c>
      <c r="M60" s="19" t="s">
        <v>3</v>
      </c>
      <c r="N60" s="9">
        <f>C60*$N$61</f>
        <v>0.14285714285714285</v>
      </c>
      <c r="O60" s="9">
        <f>D60*$O$61</f>
        <v>0.14285714285714285</v>
      </c>
      <c r="P60" s="9">
        <f>E60*$P$61</f>
        <v>0.14285714285714285</v>
      </c>
      <c r="R60" s="20">
        <f>SUM(N60:P60)</f>
        <v>0.42857142857142855</v>
      </c>
      <c r="S60" s="25">
        <f>K60</f>
        <v>0.14285714285714285</v>
      </c>
      <c r="T60">
        <f t="shared" si="3"/>
        <v>3</v>
      </c>
    </row>
    <row r="61" spans="2:22">
      <c r="B61" s="21" t="s">
        <v>22</v>
      </c>
      <c r="C61" s="22">
        <f>SUM(C58:C60)</f>
        <v>1.75</v>
      </c>
      <c r="D61" s="22">
        <f>SUM(D58:D60)</f>
        <v>3.5</v>
      </c>
      <c r="E61" s="22">
        <f>SUM(E58:E60)</f>
        <v>7</v>
      </c>
      <c r="K61" s="45"/>
      <c r="M61" s="21" t="s">
        <v>30</v>
      </c>
      <c r="N61" s="22">
        <f>K58</f>
        <v>0.5714285714285714</v>
      </c>
      <c r="O61" s="22">
        <f>K59</f>
        <v>0.2857142857142857</v>
      </c>
      <c r="P61" s="22">
        <f>K60</f>
        <v>0.14285714285714285</v>
      </c>
      <c r="S61" t="s">
        <v>33</v>
      </c>
      <c r="T61">
        <f>AVERAGE(T58:T60)</f>
        <v>3</v>
      </c>
    </row>
    <row r="62" spans="2:22">
      <c r="K62" s="45"/>
    </row>
    <row r="63" spans="2:22">
      <c r="K63" s="45"/>
      <c r="S63" t="s">
        <v>34</v>
      </c>
      <c r="T63">
        <f>(T61-3)/(3-1)</f>
        <v>0</v>
      </c>
    </row>
    <row r="64" spans="2:22">
      <c r="K64" s="45"/>
      <c r="S64" t="s">
        <v>35</v>
      </c>
      <c r="T64">
        <f>T63/0.58</f>
        <v>0</v>
      </c>
      <c r="U64" t="s">
        <v>29</v>
      </c>
      <c r="V64">
        <v>0.1</v>
      </c>
    </row>
    <row r="65" spans="2:22">
      <c r="K65" s="45"/>
    </row>
    <row r="66" spans="2:22">
      <c r="B66" s="39" t="s">
        <v>19</v>
      </c>
      <c r="C66" s="40" t="s">
        <v>1</v>
      </c>
      <c r="D66" s="40" t="s">
        <v>2</v>
      </c>
      <c r="E66" s="40" t="s">
        <v>3</v>
      </c>
      <c r="F66" s="4"/>
      <c r="G66" s="42" t="s">
        <v>23</v>
      </c>
      <c r="H66" s="40" t="s">
        <v>1</v>
      </c>
      <c r="I66" s="40" t="s">
        <v>2</v>
      </c>
      <c r="J66" s="40" t="s">
        <v>3</v>
      </c>
      <c r="K66" s="43" t="s">
        <v>25</v>
      </c>
      <c r="L66" s="4"/>
      <c r="M66" s="7" t="s">
        <v>23</v>
      </c>
      <c r="N66" s="18" t="s">
        <v>1</v>
      </c>
      <c r="O66" s="18" t="s">
        <v>2</v>
      </c>
      <c r="P66" s="18" t="s">
        <v>3</v>
      </c>
      <c r="R66" s="23" t="s">
        <v>31</v>
      </c>
      <c r="S66" s="24" t="s">
        <v>32</v>
      </c>
      <c r="T66" s="23" t="s">
        <v>26</v>
      </c>
    </row>
    <row r="67" spans="2:22">
      <c r="B67" s="41" t="s">
        <v>1</v>
      </c>
      <c r="C67" s="8">
        <v>1</v>
      </c>
      <c r="D67" s="8">
        <v>3</v>
      </c>
      <c r="E67" s="8">
        <v>3</v>
      </c>
      <c r="F67" s="4"/>
      <c r="G67" s="41" t="s">
        <v>1</v>
      </c>
      <c r="H67" s="9">
        <f>C67/$C$70</f>
        <v>0.60000000000000009</v>
      </c>
      <c r="I67" s="9">
        <f>D67/$D$70</f>
        <v>0.66666666666666663</v>
      </c>
      <c r="J67" s="9">
        <f>E67/$E$70</f>
        <v>0.5</v>
      </c>
      <c r="K67" s="44">
        <f>AVERAGE(H67:J67)</f>
        <v>0.58888888888888891</v>
      </c>
      <c r="L67" s="4"/>
      <c r="M67" s="19" t="s">
        <v>1</v>
      </c>
      <c r="N67" s="9">
        <f>C67*$N$70</f>
        <v>0.58888888888888891</v>
      </c>
      <c r="O67" s="9">
        <f>D67*$O$70</f>
        <v>0.75555555555555554</v>
      </c>
      <c r="P67" s="9">
        <f>E67*$P$70</f>
        <v>0.47777777777777775</v>
      </c>
      <c r="R67" s="20">
        <f>SUM(N67:P67)</f>
        <v>1.8222222222222224</v>
      </c>
      <c r="S67" s="25">
        <f>K67</f>
        <v>0.58888888888888891</v>
      </c>
      <c r="T67">
        <f>R67/S67</f>
        <v>3.0943396226415096</v>
      </c>
    </row>
    <row r="68" spans="2:22">
      <c r="B68" s="41" t="s">
        <v>2</v>
      </c>
      <c r="C68" s="8">
        <v>0.33333333333333331</v>
      </c>
      <c r="D68" s="8">
        <v>1</v>
      </c>
      <c r="E68" s="8">
        <v>2</v>
      </c>
      <c r="F68" s="4"/>
      <c r="G68" s="41" t="s">
        <v>2</v>
      </c>
      <c r="H68" s="9">
        <f>C68/$C$70</f>
        <v>0.2</v>
      </c>
      <c r="I68" s="9">
        <f>D68/$D$70</f>
        <v>0.22222222222222221</v>
      </c>
      <c r="J68" s="9">
        <f>E68/$E$70</f>
        <v>0.33333333333333331</v>
      </c>
      <c r="K68" s="44">
        <f>AVERAGE(H68:J68)</f>
        <v>0.25185185185185183</v>
      </c>
      <c r="L68" s="4"/>
      <c r="M68" s="19" t="s">
        <v>2</v>
      </c>
      <c r="N68" s="9">
        <f>C68*$N$70</f>
        <v>0.1962962962962963</v>
      </c>
      <c r="O68" s="9">
        <f>D68*$O$70</f>
        <v>0.25185185185185183</v>
      </c>
      <c r="P68" s="9">
        <f>E68*$P$70</f>
        <v>0.31851851851851848</v>
      </c>
      <c r="R68" s="20">
        <f>SUM(N68:P68)</f>
        <v>0.76666666666666661</v>
      </c>
      <c r="S68" s="25">
        <f>K68</f>
        <v>0.25185185185185183</v>
      </c>
      <c r="T68">
        <f t="shared" ref="T68:T69" si="4">R68/S68</f>
        <v>3.0441176470588238</v>
      </c>
    </row>
    <row r="69" spans="2:22">
      <c r="B69" s="41" t="s">
        <v>3</v>
      </c>
      <c r="C69" s="17">
        <v>0.33333333333333331</v>
      </c>
      <c r="D69" s="17">
        <v>0.5</v>
      </c>
      <c r="E69" s="17">
        <v>1</v>
      </c>
      <c r="G69" s="41" t="s">
        <v>3</v>
      </c>
      <c r="H69" s="9">
        <f>C69/$C$70</f>
        <v>0.2</v>
      </c>
      <c r="I69" s="9">
        <f>D69/$D$70</f>
        <v>0.1111111111111111</v>
      </c>
      <c r="J69" s="9">
        <f>E69/$E$70</f>
        <v>0.16666666666666666</v>
      </c>
      <c r="K69" s="44">
        <f>AVERAGE(H69:J69)</f>
        <v>0.15925925925925924</v>
      </c>
      <c r="M69" s="19" t="s">
        <v>3</v>
      </c>
      <c r="N69" s="9">
        <f>C69*$N$70</f>
        <v>0.1962962962962963</v>
      </c>
      <c r="O69" s="9">
        <f>D69*$O$70</f>
        <v>0.12592592592592591</v>
      </c>
      <c r="P69" s="9">
        <f>E69*$P$70</f>
        <v>0.15925925925925924</v>
      </c>
      <c r="R69" s="20">
        <f>SUM(N69:P69)</f>
        <v>0.4814814814814814</v>
      </c>
      <c r="S69" s="25">
        <f>K69</f>
        <v>0.15925925925925924</v>
      </c>
      <c r="T69">
        <f t="shared" si="4"/>
        <v>3.0232558139534884</v>
      </c>
    </row>
    <row r="70" spans="2:22">
      <c r="B70" s="21" t="s">
        <v>22</v>
      </c>
      <c r="C70" s="22">
        <f>SUM(C67:C69)</f>
        <v>1.6666666666666665</v>
      </c>
      <c r="D70" s="22">
        <f>SUM(D67:D69)</f>
        <v>4.5</v>
      </c>
      <c r="E70" s="22">
        <f>SUM(E67:E69)</f>
        <v>6</v>
      </c>
      <c r="M70" s="21" t="s">
        <v>30</v>
      </c>
      <c r="N70" s="22">
        <f>K67</f>
        <v>0.58888888888888891</v>
      </c>
      <c r="O70" s="22">
        <f>K68</f>
        <v>0.25185185185185183</v>
      </c>
      <c r="P70" s="22">
        <f>K69</f>
        <v>0.15925925925925924</v>
      </c>
      <c r="S70" t="s">
        <v>33</v>
      </c>
      <c r="T70">
        <f>AVERAGE(T67:T69)</f>
        <v>3.0539043612179406</v>
      </c>
    </row>
    <row r="72" spans="2:22">
      <c r="S72" t="s">
        <v>34</v>
      </c>
      <c r="T72">
        <f>(T70-3)/(3-1)</f>
        <v>2.6952180608970311E-2</v>
      </c>
    </row>
    <row r="73" spans="2:22">
      <c r="S73" t="s">
        <v>35</v>
      </c>
      <c r="T73">
        <f>T72/0.58</f>
        <v>4.6469276912017778E-2</v>
      </c>
      <c r="U73" t="s">
        <v>29</v>
      </c>
      <c r="V73">
        <v>0.1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Johanne Iversen</dc:creator>
  <cp:lastModifiedBy>Johanne Iversen</cp:lastModifiedBy>
  <dcterms:created xsi:type="dcterms:W3CDTF">2019-10-04T02:35:09Z</dcterms:created>
  <dcterms:modified xsi:type="dcterms:W3CDTF">2019-10-17T06:33:19Z</dcterms:modified>
</cp:coreProperties>
</file>