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 Notes\Capstone\Dataset\"/>
    </mc:Choice>
  </mc:AlternateContent>
  <xr:revisionPtr revIDLastSave="0" documentId="8_{B0B2E26E-C8D3-477D-960F-7172454AB3B0}" xr6:coauthVersionLast="47" xr6:coauthVersionMax="47" xr10:uidLastSave="{00000000-0000-0000-0000-000000000000}"/>
  <bookViews>
    <workbookView xWindow="-108" yWindow="-108" windowWidth="23256" windowHeight="12456" xr2:uid="{0EF5D31A-E18B-4047-853F-A1C825F35CD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2" i="1"/>
  <c r="Q100" i="1"/>
  <c r="Q7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2" i="1"/>
  <c r="I49" i="1"/>
  <c r="J17" i="1"/>
  <c r="J47" i="1"/>
  <c r="I2" i="1"/>
  <c r="J98" i="1"/>
  <c r="J99" i="1"/>
  <c r="J100" i="1"/>
  <c r="I97" i="1"/>
  <c r="I98" i="1"/>
  <c r="I99" i="1"/>
  <c r="I100" i="1"/>
  <c r="J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</calcChain>
</file>

<file path=xl/sharedStrings.xml><?xml version="1.0" encoding="utf-8"?>
<sst xmlns="http://schemas.openxmlformats.org/spreadsheetml/2006/main" count="212" uniqueCount="210">
  <si>
    <t>Company Name</t>
  </si>
  <si>
    <t>Code</t>
  </si>
  <si>
    <t>EXPECTED RETURN</t>
  </si>
  <si>
    <t>STANDARD DEVIATION</t>
  </si>
  <si>
    <t>Reliance Industries Ltd</t>
  </si>
  <si>
    <t>RELI</t>
  </si>
  <si>
    <t>TCS</t>
  </si>
  <si>
    <t>HDFC Bank Ltd.</t>
  </si>
  <si>
    <t>HDBK</t>
  </si>
  <si>
    <t>Infosys Ltd.</t>
  </si>
  <si>
    <t>INFY</t>
  </si>
  <si>
    <t>HDFC Ltd.</t>
  </si>
  <si>
    <t>HDFC</t>
  </si>
  <si>
    <t>ICICI Bank Ltd.</t>
  </si>
  <si>
    <t>ICBK</t>
  </si>
  <si>
    <t>Kotak Mahindra Bank Ltd.</t>
  </si>
  <si>
    <t>KTKM</t>
  </si>
  <si>
    <t>Hindustan Unilever Ltd.</t>
  </si>
  <si>
    <t>HLL</t>
  </si>
  <si>
    <t>State Bank of India</t>
  </si>
  <si>
    <t>SBI</t>
  </si>
  <si>
    <t>Bajaj Finance Ltd.</t>
  </si>
  <si>
    <t>BJFN</t>
  </si>
  <si>
    <t>ITC Ltd.</t>
  </si>
  <si>
    <t>ITC</t>
  </si>
  <si>
    <t>Larsen &amp; Tourbo Ltd. (L &amp; T)</t>
  </si>
  <si>
    <t>LART</t>
  </si>
  <si>
    <t>Asian Paints Ltd.</t>
  </si>
  <si>
    <t>ASPN</t>
  </si>
  <si>
    <t>Maruti Suzuki India Ltd.</t>
  </si>
  <si>
    <t>MRTI</t>
  </si>
  <si>
    <t>Axix Bank Ltd.</t>
  </si>
  <si>
    <t>AXBK</t>
  </si>
  <si>
    <t>Mahindra and Mahindra (M &amp; M)</t>
  </si>
  <si>
    <t>MAHM</t>
  </si>
  <si>
    <t>HCL Technologies Ltd.</t>
  </si>
  <si>
    <t>HCLT</t>
  </si>
  <si>
    <t>Wipro Ltd.</t>
  </si>
  <si>
    <t>WIPR</t>
  </si>
  <si>
    <t>Bharti Airtel Ltd.</t>
  </si>
  <si>
    <t>BRTI</t>
  </si>
  <si>
    <t>Nestle India Ltd.</t>
  </si>
  <si>
    <t>NEST</t>
  </si>
  <si>
    <t>Tata Motors Ltd.</t>
  </si>
  <si>
    <t>TAMO</t>
  </si>
  <si>
    <t>UltraTech Cement Ltd.</t>
  </si>
  <si>
    <t>ULTC</t>
  </si>
  <si>
    <t>Titan Company Ltd.</t>
  </si>
  <si>
    <t>TITN</t>
  </si>
  <si>
    <t>Power Grid Corporation of India Ltd.</t>
  </si>
  <si>
    <t>PGRD</t>
  </si>
  <si>
    <t>Aurobindo Pharma Ltd.</t>
  </si>
  <si>
    <t>ARBN</t>
  </si>
  <si>
    <t>Adani ports and Special Economic Zone Ltd</t>
  </si>
  <si>
    <t>APSE</t>
  </si>
  <si>
    <t>Canara Bank Ltd</t>
  </si>
  <si>
    <t>CNBK</t>
  </si>
  <si>
    <t>Oil and Natural Gas Corporation Ltd. (ONGC)</t>
  </si>
  <si>
    <t>ONGC</t>
  </si>
  <si>
    <t>NTPC Ltd.</t>
  </si>
  <si>
    <t>NTPC</t>
  </si>
  <si>
    <t>SBI Life Insurance Company Ltd.</t>
  </si>
  <si>
    <t>SBIL</t>
  </si>
  <si>
    <t>Divi's Laboratories Ltd.</t>
  </si>
  <si>
    <t>DIVI</t>
  </si>
  <si>
    <t>Hindalco Industries Ltd.</t>
  </si>
  <si>
    <t>HALC</t>
  </si>
  <si>
    <t>Indian Oil Corporation Ltd. (IOCL)</t>
  </si>
  <si>
    <t>IOC</t>
  </si>
  <si>
    <t>Coal India Ltd.</t>
  </si>
  <si>
    <t>COAL</t>
  </si>
  <si>
    <t>Tech Mahindra Ltd.</t>
  </si>
  <si>
    <t>TEML</t>
  </si>
  <si>
    <t>Bajaj Auto Ltd.</t>
  </si>
  <si>
    <t>BAJA</t>
  </si>
  <si>
    <t>IndusInd Bank Ltd.</t>
  </si>
  <si>
    <t>INBK</t>
  </si>
  <si>
    <t>Sun Pharmaceutical Industries Ltd.</t>
  </si>
  <si>
    <t>SUN</t>
  </si>
  <si>
    <t>Cipla Ltd.</t>
  </si>
  <si>
    <t>CIPL</t>
  </si>
  <si>
    <t>Hero MotoCorp Ltd</t>
  </si>
  <si>
    <t>HROM</t>
  </si>
  <si>
    <t>UPL Ltd.</t>
  </si>
  <si>
    <t>UPLL</t>
  </si>
  <si>
    <t>Grasim Industries Ltd.</t>
  </si>
  <si>
    <t>Shree Cement Ltd.</t>
  </si>
  <si>
    <t>SHCM</t>
  </si>
  <si>
    <t>Tata Steel Ltd.</t>
  </si>
  <si>
    <t>TISC</t>
  </si>
  <si>
    <t>JSW Steel Ltd.</t>
  </si>
  <si>
    <t>JSTL</t>
  </si>
  <si>
    <t>Bajaj Finserv Ltd.</t>
  </si>
  <si>
    <t>BJFS</t>
  </si>
  <si>
    <t>Tata Consumer Products Ltd.</t>
  </si>
  <si>
    <t>TACN</t>
  </si>
  <si>
    <t>Tata Chemicals Ltd.</t>
  </si>
  <si>
    <t>TTCH</t>
  </si>
  <si>
    <t>Muthoot Finance Ltd.</t>
  </si>
  <si>
    <t>MUTT</t>
  </si>
  <si>
    <t>Power Finance Corporation Ltd.</t>
  </si>
  <si>
    <t>PWFC</t>
  </si>
  <si>
    <t>Adani Enterprises Ltd.</t>
  </si>
  <si>
    <t>ADEL</t>
  </si>
  <si>
    <t>Havells India Ltd.</t>
  </si>
  <si>
    <t>HVEL</t>
  </si>
  <si>
    <t>Punjab National Bank</t>
  </si>
  <si>
    <t>PNBK</t>
  </si>
  <si>
    <t>Crompton Greaves Consumer Electricals Ltd.</t>
  </si>
  <si>
    <t>CROP</t>
  </si>
  <si>
    <t>MRF Ltd.</t>
  </si>
  <si>
    <t>MRF</t>
  </si>
  <si>
    <t>Siemens Ltd.</t>
  </si>
  <si>
    <t>SIEM</t>
  </si>
  <si>
    <t>Dabur India Ltd.</t>
  </si>
  <si>
    <t>DABU</t>
  </si>
  <si>
    <t>Torrent Pharmaceuticals Ltd.</t>
  </si>
  <si>
    <t>TORP</t>
  </si>
  <si>
    <t>Colgate-Palmolive (India) Ltd.</t>
  </si>
  <si>
    <t>COLG</t>
  </si>
  <si>
    <t>Hindustan Petroleum Corporation Ltd.</t>
  </si>
  <si>
    <t>HPCL</t>
  </si>
  <si>
    <t>Adani Green Energy Ltd.</t>
  </si>
  <si>
    <t>ADNA</t>
  </si>
  <si>
    <t>Bharat Petroleum Corporation Ltd.</t>
  </si>
  <si>
    <t>BPCL</t>
  </si>
  <si>
    <t>Berger Paints India Ltd.</t>
  </si>
  <si>
    <t>BRGR</t>
  </si>
  <si>
    <t>Adani Transmission Ltd.</t>
  </si>
  <si>
    <t>ADAI</t>
  </si>
  <si>
    <t>Indian Railway Catering and Tourism Corporation Ltd.</t>
  </si>
  <si>
    <t>INIR</t>
  </si>
  <si>
    <t>Raymond Ltd.</t>
  </si>
  <si>
    <t>RYMD</t>
  </si>
  <si>
    <t>Container Corporation of India Ltd.</t>
  </si>
  <si>
    <t>CCRI</t>
  </si>
  <si>
    <t>NLC India Ltd.</t>
  </si>
  <si>
    <t>NLCI</t>
  </si>
  <si>
    <t>Apollo Hospitals Enterprise Ltd.</t>
  </si>
  <si>
    <t>APLH</t>
  </si>
  <si>
    <t>Godrej Consumer Products Ltd.</t>
  </si>
  <si>
    <t>GOCP</t>
  </si>
  <si>
    <t>United Brewries Ltd.</t>
  </si>
  <si>
    <t>UBBW</t>
  </si>
  <si>
    <t>Glenmark Pharmaceuticals Ltd.</t>
  </si>
  <si>
    <t>GLEN</t>
  </si>
  <si>
    <t>Biocon Ltd.</t>
  </si>
  <si>
    <t>BION</t>
  </si>
  <si>
    <t>Tata Power Company Ltd.</t>
  </si>
  <si>
    <t>TTPW</t>
  </si>
  <si>
    <t>Petronet LNG Ltd.</t>
  </si>
  <si>
    <t>PLNG</t>
  </si>
  <si>
    <t>Bosch Ltd.</t>
  </si>
  <si>
    <t>BOSH</t>
  </si>
  <si>
    <t>Avenue Supermarts Ltd.</t>
  </si>
  <si>
    <t>AVEU</t>
  </si>
  <si>
    <t>National Aluminium Company Ltd.</t>
  </si>
  <si>
    <t>NALU</t>
  </si>
  <si>
    <t>Ambuja Cements Ltd.</t>
  </si>
  <si>
    <t>ABUJ</t>
  </si>
  <si>
    <t>Bank of Baroda Ltd.</t>
  </si>
  <si>
    <t>BOB</t>
  </si>
  <si>
    <t>GMR Airports Infrastructure Ltd.</t>
  </si>
  <si>
    <t>GMRI</t>
  </si>
  <si>
    <t>Castrol India Ltd.</t>
  </si>
  <si>
    <t>CAST</t>
  </si>
  <si>
    <t>NMDC Ltd.</t>
  </si>
  <si>
    <t>NMDC</t>
  </si>
  <si>
    <t>Hindustan Aeronautics Ltd.</t>
  </si>
  <si>
    <t>HIAE</t>
  </si>
  <si>
    <t>Bajaj Holdings and Investment Ltd.</t>
  </si>
  <si>
    <t>BJAT</t>
  </si>
  <si>
    <t>Trent Ltd.</t>
  </si>
  <si>
    <t>TREN</t>
  </si>
  <si>
    <t>Pidilite Industries Ltd.</t>
  </si>
  <si>
    <t>PIDI</t>
  </si>
  <si>
    <t>Lupin Ltd.</t>
  </si>
  <si>
    <t>LUPN</t>
  </si>
  <si>
    <t>Bharat Electronics Ltd.</t>
  </si>
  <si>
    <t>BAJE</t>
  </si>
  <si>
    <t>Bharat Forge Ltd.</t>
  </si>
  <si>
    <t>BFRG</t>
  </si>
  <si>
    <t>JSW Energy Ltd.</t>
  </si>
  <si>
    <t>JSWE</t>
  </si>
  <si>
    <t>Escorts Ltd.</t>
  </si>
  <si>
    <t>ESCO</t>
  </si>
  <si>
    <t>Exide Industries Ltd.</t>
  </si>
  <si>
    <t>EXID</t>
  </si>
  <si>
    <t>SAIL (Steel Authority of India Ltd.)</t>
  </si>
  <si>
    <t>SAIL</t>
  </si>
  <si>
    <t>Shree Cements Ltd.</t>
  </si>
  <si>
    <t>Eicher Motors Ltd.</t>
  </si>
  <si>
    <t>EICH</t>
  </si>
  <si>
    <t>Indraprastha Gas Ltd.</t>
  </si>
  <si>
    <t>IGAS</t>
  </si>
  <si>
    <t>Indigo Paints Ltd.</t>
  </si>
  <si>
    <t>INDG</t>
  </si>
  <si>
    <t>Aditya Birla Capital Ltd.</t>
  </si>
  <si>
    <t>ADTB</t>
  </si>
  <si>
    <t>PE Ratio</t>
  </si>
  <si>
    <t>Debt/Equity Ratio</t>
  </si>
  <si>
    <t>EPS Growth Rate</t>
  </si>
  <si>
    <t>Net Profit Margin</t>
  </si>
  <si>
    <t>Current Ratio</t>
  </si>
  <si>
    <t xml:space="preserve">1.33	</t>
  </si>
  <si>
    <t>Composite Ratio</t>
  </si>
  <si>
    <t>Earnings Growth Rate(r)</t>
  </si>
  <si>
    <t>Intrinsic Value</t>
  </si>
  <si>
    <t>GRAS</t>
  </si>
  <si>
    <t>EPS(for intrs. Val.)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</si>
</sst>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3252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0BB7-7CD2-4D45-BA83-F1BC938A0E15}">
  <dimension ref="A1:W100"/>
  <sheetViews>
    <sheetView tabSelected="1" topLeftCell="R1" zoomScale="98" zoomScaleNormal="145" workbookViewId="0">
      <selection activeCell="S68" sqref="S68"/>
    </sheetView>
  </sheetViews>
  <sheetFormatPr defaultRowHeight="14.4" x14ac:dyDescent="0.3"/>
  <cols>
    <col min="1" max="1" width="45.44140625" customWidth="1"/>
    <col min="2" max="2" width="8.88671875" style="1"/>
    <col min="3" max="3" width="10.44140625" style="1" customWidth="1"/>
    <col min="4" max="4" width="10.109375" style="1" customWidth="1"/>
    <col min="5" max="5" width="10.6640625" style="1" customWidth="1"/>
    <col min="6" max="6" width="11.5546875" style="1" customWidth="1"/>
    <col min="7" max="7" width="10.6640625" style="1" customWidth="1"/>
    <col min="9" max="9" width="17.6640625" style="1" customWidth="1"/>
    <col min="10" max="10" width="20.109375" style="1" customWidth="1"/>
    <col min="11" max="11" width="16.21875" customWidth="1"/>
    <col min="12" max="13" width="17.6640625" customWidth="1"/>
    <col min="14" max="14" width="16.21875" customWidth="1"/>
    <col min="15" max="15" width="15.77734375" customWidth="1"/>
    <col min="16" max="16" width="10.109375" customWidth="1"/>
    <col min="17" max="17" width="21" style="8" customWidth="1"/>
    <col min="18" max="18" width="11.5546875" customWidth="1"/>
    <col min="19" max="19" width="17.5546875" customWidth="1"/>
    <col min="21" max="21" width="24.44140625" customWidth="1"/>
    <col min="23" max="23" width="26.6640625" customWidth="1"/>
  </cols>
  <sheetData>
    <row r="1" spans="1:23" x14ac:dyDescent="0.3">
      <c r="A1" t="s">
        <v>0</v>
      </c>
      <c r="B1" s="1" t="s">
        <v>1</v>
      </c>
      <c r="C1" s="2">
        <v>44896</v>
      </c>
      <c r="D1" s="2">
        <v>44866</v>
      </c>
      <c r="E1" s="2">
        <v>44835</v>
      </c>
      <c r="F1" s="2">
        <v>44805</v>
      </c>
      <c r="G1" s="2">
        <v>44774</v>
      </c>
      <c r="I1" s="1" t="s">
        <v>2</v>
      </c>
      <c r="J1" s="1" t="s">
        <v>3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Q1" s="8" t="s">
        <v>205</v>
      </c>
      <c r="S1" t="s">
        <v>209</v>
      </c>
      <c r="U1" t="s">
        <v>206</v>
      </c>
      <c r="W1" t="s">
        <v>207</v>
      </c>
    </row>
    <row r="2" spans="1:23" x14ac:dyDescent="0.3">
      <c r="A2" t="s">
        <v>4</v>
      </c>
      <c r="B2" s="1" t="s">
        <v>5</v>
      </c>
      <c r="C2" s="1">
        <v>2547.1999999999998</v>
      </c>
      <c r="D2" s="1">
        <v>2731.35</v>
      </c>
      <c r="E2" s="3">
        <v>2549.6</v>
      </c>
      <c r="F2" s="1">
        <v>2377.75</v>
      </c>
      <c r="G2" s="1">
        <v>2637.95</v>
      </c>
      <c r="I2" s="1">
        <f>(C2-G2)/G2</f>
        <v>-3.4401713451733353E-2</v>
      </c>
      <c r="J2" s="1">
        <f>_xlfn.STDEV.S(C2:G2)</f>
        <v>130.90027024418242</v>
      </c>
      <c r="K2">
        <v>22.72</v>
      </c>
      <c r="L2">
        <v>40.81</v>
      </c>
      <c r="M2">
        <v>10.1</v>
      </c>
      <c r="N2">
        <v>8.4600000000000009</v>
      </c>
      <c r="O2">
        <v>0.03</v>
      </c>
      <c r="Q2" s="8">
        <f>(K2*0.2)+(L2*0.15)+(M2*0.25)+(N2*0.2)+(O2*0.2)</f>
        <v>14.888500000000001</v>
      </c>
      <c r="S2" s="9">
        <v>27.99</v>
      </c>
      <c r="U2">
        <f>((C2-G2)/G2)*100</f>
        <v>-3.4401713451733351</v>
      </c>
      <c r="W2">
        <f>S2*(1-U2)*K2</f>
        <v>2823.6505960158447</v>
      </c>
    </row>
    <row r="3" spans="1:23" x14ac:dyDescent="0.3">
      <c r="A3" t="s">
        <v>6</v>
      </c>
      <c r="B3" s="1" t="s">
        <v>6</v>
      </c>
      <c r="C3" s="1">
        <v>3256.7</v>
      </c>
      <c r="D3" s="1">
        <v>3390.8</v>
      </c>
      <c r="E3" s="1">
        <v>3193.15</v>
      </c>
      <c r="F3" s="1">
        <v>3004.55</v>
      </c>
      <c r="G3" s="1">
        <v>3211.15</v>
      </c>
      <c r="I3" s="1">
        <f t="shared" ref="I3:I66" si="0">(C3-G3)/G3</f>
        <v>1.4184949317222716E-2</v>
      </c>
      <c r="J3" s="1">
        <f>_xlfn.STDEV.S(C3:G3)</f>
        <v>139.06510435763528</v>
      </c>
      <c r="K3" s="4">
        <v>30.58</v>
      </c>
      <c r="L3" s="4">
        <v>8.2899999999999991</v>
      </c>
      <c r="M3">
        <v>11.41</v>
      </c>
      <c r="N3">
        <v>20.22</v>
      </c>
      <c r="O3" s="4">
        <v>1.85</v>
      </c>
      <c r="Q3" s="8">
        <f t="shared" ref="Q3:Q66" si="1">(K3*0.2)+(L3*0.15)+(M3*0.25)+(N3*0.2)+(O3*0.2)</f>
        <v>14.625999999999999</v>
      </c>
      <c r="S3" s="9">
        <v>8.5</v>
      </c>
      <c r="U3">
        <f t="shared" ref="U3:U66" si="2">((C3-G3)/G3)*100</f>
        <v>1.4184949317222715</v>
      </c>
      <c r="W3">
        <f>S3*(1-U3)*K3</f>
        <v>-108.77938760257003</v>
      </c>
    </row>
    <row r="4" spans="1:23" x14ac:dyDescent="0.3">
      <c r="A4" t="s">
        <v>7</v>
      </c>
      <c r="B4" s="1" t="s">
        <v>8</v>
      </c>
      <c r="C4" s="1">
        <v>1628.5</v>
      </c>
      <c r="D4" s="1">
        <v>1608.45</v>
      </c>
      <c r="E4" s="1">
        <v>1496.7</v>
      </c>
      <c r="F4" s="1">
        <v>1421.35</v>
      </c>
      <c r="G4" s="1">
        <v>1486.1</v>
      </c>
      <c r="I4" s="1">
        <f t="shared" si="0"/>
        <v>9.5821277168427491E-2</v>
      </c>
      <c r="J4" s="1">
        <f>_xlfn.STDEV.S(C4:G4)</f>
        <v>87.581009642501883</v>
      </c>
      <c r="K4" s="5">
        <v>23.85</v>
      </c>
      <c r="L4" s="4">
        <v>86.84</v>
      </c>
      <c r="M4" s="5">
        <v>18.170000000000002</v>
      </c>
      <c r="N4" s="4">
        <v>39.56</v>
      </c>
      <c r="O4" s="4">
        <v>0.86</v>
      </c>
      <c r="Q4" s="8">
        <f t="shared" si="1"/>
        <v>30.422500000000003</v>
      </c>
      <c r="S4" s="9">
        <v>47.04</v>
      </c>
      <c r="U4">
        <f t="shared" si="2"/>
        <v>9.5821277168427486</v>
      </c>
      <c r="W4">
        <f t="shared" ref="W3:W66" si="3">S4*(1-U4)*K4</f>
        <v>-9628.3234140367476</v>
      </c>
    </row>
    <row r="5" spans="1:23" x14ac:dyDescent="0.3">
      <c r="A5" t="s">
        <v>9</v>
      </c>
      <c r="B5" s="1" t="s">
        <v>10</v>
      </c>
      <c r="C5" s="1">
        <v>1508.2</v>
      </c>
      <c r="D5" s="1">
        <v>1634.95</v>
      </c>
      <c r="E5" s="1">
        <v>1537.65</v>
      </c>
      <c r="F5" s="1">
        <v>1413.45</v>
      </c>
      <c r="G5" s="1">
        <v>1492.95</v>
      </c>
      <c r="I5" s="1">
        <f t="shared" si="0"/>
        <v>1.0214675642184935E-2</v>
      </c>
      <c r="J5" s="1">
        <f>_xlfn.STDEV.S(C5:G5)</f>
        <v>80.181204156585224</v>
      </c>
      <c r="K5">
        <v>24.4</v>
      </c>
      <c r="L5">
        <v>11.4</v>
      </c>
      <c r="M5">
        <v>5.28</v>
      </c>
      <c r="N5">
        <v>18.37</v>
      </c>
      <c r="O5">
        <v>1.67</v>
      </c>
      <c r="Q5" s="8">
        <f t="shared" si="1"/>
        <v>11.917999999999999</v>
      </c>
      <c r="S5" s="9">
        <v>8.5</v>
      </c>
      <c r="U5">
        <f t="shared" si="2"/>
        <v>1.0214675642184934</v>
      </c>
      <c r="W5">
        <f t="shared" si="3"/>
        <v>-4.4523728189155278</v>
      </c>
    </row>
    <row r="6" spans="1:23" x14ac:dyDescent="0.3">
      <c r="A6" t="s">
        <v>11</v>
      </c>
      <c r="B6" s="1" t="s">
        <v>12</v>
      </c>
      <c r="C6" s="1">
        <v>2637.6</v>
      </c>
      <c r="D6" s="1">
        <v>2692.55</v>
      </c>
      <c r="E6" s="1">
        <v>2469.8000000000002</v>
      </c>
      <c r="F6" s="1">
        <v>2287.75</v>
      </c>
      <c r="G6" s="1">
        <v>2446.4</v>
      </c>
      <c r="I6" s="1">
        <f t="shared" si="0"/>
        <v>7.8155657292347858E-2</v>
      </c>
      <c r="J6" s="1">
        <f>_xlfn.STDEV.S(C6:G6)</f>
        <v>161.7187087198015</v>
      </c>
      <c r="K6">
        <v>23.85</v>
      </c>
      <c r="L6">
        <v>86.84</v>
      </c>
      <c r="M6">
        <v>18.170000000000002</v>
      </c>
      <c r="N6">
        <v>39.56</v>
      </c>
      <c r="O6">
        <v>0.86</v>
      </c>
      <c r="Q6" s="8">
        <f t="shared" si="1"/>
        <v>30.422500000000003</v>
      </c>
      <c r="S6" s="9">
        <v>71.849999999999994</v>
      </c>
      <c r="U6">
        <f t="shared" si="2"/>
        <v>7.8155657292347858</v>
      </c>
      <c r="W6">
        <f t="shared" si="3"/>
        <v>-11679.306783845637</v>
      </c>
    </row>
    <row r="7" spans="1:23" x14ac:dyDescent="0.3">
      <c r="A7" t="s">
        <v>13</v>
      </c>
      <c r="B7" s="1" t="s">
        <v>14</v>
      </c>
      <c r="C7" s="1">
        <v>890.85</v>
      </c>
      <c r="D7" s="1">
        <v>952.9</v>
      </c>
      <c r="E7" s="1">
        <v>908.7</v>
      </c>
      <c r="F7" s="1">
        <v>862</v>
      </c>
      <c r="G7" s="1">
        <v>887.3</v>
      </c>
      <c r="I7" s="1">
        <f t="shared" si="0"/>
        <v>4.0009016116308669E-3</v>
      </c>
      <c r="J7" s="1">
        <f>_xlfn.STDEV.S(C7:G7)</f>
        <v>33.773140215265734</v>
      </c>
      <c r="K7">
        <v>17.63</v>
      </c>
      <c r="L7">
        <v>80.94</v>
      </c>
      <c r="M7">
        <v>32.380000000000003</v>
      </c>
      <c r="N7">
        <v>18.88</v>
      </c>
      <c r="O7">
        <v>0.86</v>
      </c>
      <c r="Q7" s="8">
        <f t="shared" si="1"/>
        <v>27.71</v>
      </c>
      <c r="S7" s="9">
        <v>47.04</v>
      </c>
      <c r="U7">
        <f t="shared" si="2"/>
        <v>0.40009016116308671</v>
      </c>
      <c r="W7">
        <f t="shared" si="3"/>
        <v>497.5143479770025</v>
      </c>
    </row>
    <row r="8" spans="1:23" x14ac:dyDescent="0.3">
      <c r="A8" t="s">
        <v>15</v>
      </c>
      <c r="B8" s="1" t="s">
        <v>16</v>
      </c>
      <c r="C8" s="1">
        <v>1827.25</v>
      </c>
      <c r="D8" s="1">
        <v>1947.05</v>
      </c>
      <c r="E8" s="1">
        <v>1901.95</v>
      </c>
      <c r="F8" s="1">
        <v>1819.2</v>
      </c>
      <c r="G8" s="1">
        <v>1915.45</v>
      </c>
      <c r="I8" s="1">
        <f t="shared" si="0"/>
        <v>-4.6046620898483409E-2</v>
      </c>
      <c r="J8" s="1">
        <f>_xlfn.STDEV.S(C8:G8)</f>
        <v>56.324168879797931</v>
      </c>
      <c r="K8">
        <v>21</v>
      </c>
      <c r="L8">
        <v>51.01</v>
      </c>
      <c r="M8">
        <v>18.04</v>
      </c>
      <c r="N8">
        <v>25.86</v>
      </c>
      <c r="O8">
        <v>0.86</v>
      </c>
      <c r="Q8" s="8">
        <f t="shared" si="1"/>
        <v>21.705500000000001</v>
      </c>
      <c r="S8" s="9">
        <v>47.04</v>
      </c>
      <c r="U8">
        <f t="shared" si="2"/>
        <v>-4.6046620898483406</v>
      </c>
      <c r="W8">
        <f t="shared" si="3"/>
        <v>5536.5093988357849</v>
      </c>
    </row>
    <row r="9" spans="1:23" x14ac:dyDescent="0.3">
      <c r="A9" t="s">
        <v>17</v>
      </c>
      <c r="B9" s="1" t="s">
        <v>18</v>
      </c>
      <c r="C9" s="1">
        <v>2561.0500000000002</v>
      </c>
      <c r="D9" s="1">
        <v>2684.35</v>
      </c>
      <c r="E9" s="1">
        <v>2550.6999999999998</v>
      </c>
      <c r="F9" s="1">
        <v>2696.45</v>
      </c>
      <c r="G9" s="1">
        <v>2659.85</v>
      </c>
      <c r="I9" s="1">
        <f t="shared" si="0"/>
        <v>-3.7144951782995178E-2</v>
      </c>
      <c r="J9" s="1">
        <f>_xlfn.STDEV.S(C9:G9)</f>
        <v>69.465797339410074</v>
      </c>
      <c r="K9">
        <v>57.03</v>
      </c>
      <c r="L9">
        <v>2.42</v>
      </c>
      <c r="M9">
        <v>12.32</v>
      </c>
      <c r="N9">
        <v>16.7</v>
      </c>
      <c r="O9">
        <v>0.11</v>
      </c>
      <c r="Q9" s="8">
        <f t="shared" si="1"/>
        <v>18.210999999999999</v>
      </c>
      <c r="S9" s="9">
        <v>6.68</v>
      </c>
      <c r="U9">
        <f t="shared" si="2"/>
        <v>-3.7144951782995177</v>
      </c>
      <c r="W9">
        <f t="shared" si="3"/>
        <v>1796.0359689230556</v>
      </c>
    </row>
    <row r="10" spans="1:23" x14ac:dyDescent="0.3">
      <c r="A10" t="s">
        <v>19</v>
      </c>
      <c r="B10" s="1" t="s">
        <v>20</v>
      </c>
      <c r="C10" s="1">
        <v>613.70000000000005</v>
      </c>
      <c r="D10" s="1">
        <v>602.45000000000005</v>
      </c>
      <c r="E10" s="1">
        <v>573.79999999999995</v>
      </c>
      <c r="F10" s="1">
        <v>530.6</v>
      </c>
      <c r="G10" s="1">
        <v>531.25</v>
      </c>
      <c r="I10" s="1">
        <f t="shared" si="0"/>
        <v>0.15520000000000009</v>
      </c>
      <c r="J10" s="1">
        <f>_xlfn.STDEV.S(C10:G10)</f>
        <v>38.82784760967315</v>
      </c>
      <c r="K10">
        <v>6.93</v>
      </c>
      <c r="L10">
        <v>6.26</v>
      </c>
      <c r="M10">
        <v>38.590000000000003</v>
      </c>
      <c r="N10">
        <v>30.77</v>
      </c>
      <c r="O10">
        <v>0.3</v>
      </c>
      <c r="Q10" s="8">
        <f t="shared" si="1"/>
        <v>18.186499999999999</v>
      </c>
      <c r="S10" s="9">
        <v>47.04</v>
      </c>
      <c r="U10">
        <f t="shared" si="2"/>
        <v>15.520000000000008</v>
      </c>
      <c r="W10">
        <f t="shared" si="3"/>
        <v>-4733.3341440000022</v>
      </c>
    </row>
    <row r="11" spans="1:23" x14ac:dyDescent="0.3">
      <c r="A11" t="s">
        <v>21</v>
      </c>
      <c r="B11" s="1" t="s">
        <v>22</v>
      </c>
      <c r="C11" s="1">
        <v>6575.2</v>
      </c>
      <c r="D11" s="1">
        <v>6720.95</v>
      </c>
      <c r="E11" s="1">
        <v>7144.1</v>
      </c>
      <c r="F11" s="1">
        <v>7335.75</v>
      </c>
      <c r="G11" s="1">
        <v>7306.25</v>
      </c>
      <c r="I11" s="1">
        <f t="shared" si="0"/>
        <v>-0.10005816937553468</v>
      </c>
      <c r="J11" s="1">
        <f>_xlfn.STDEV.S(C11:G11)</f>
        <v>347.9413977238122</v>
      </c>
      <c r="K11">
        <v>39.94</v>
      </c>
      <c r="L11">
        <v>317.47000000000003</v>
      </c>
      <c r="M11">
        <v>33.83</v>
      </c>
      <c r="N11">
        <v>37.119999999999997</v>
      </c>
      <c r="O11">
        <v>0.86</v>
      </c>
      <c r="Q11" s="8">
        <f t="shared" si="1"/>
        <v>71.662000000000006</v>
      </c>
      <c r="S11" s="9">
        <v>47.04</v>
      </c>
      <c r="U11">
        <f t="shared" si="2"/>
        <v>-10.005816937553467</v>
      </c>
      <c r="W11">
        <f t="shared" si="3"/>
        <v>20677.482331976051</v>
      </c>
    </row>
    <row r="12" spans="1:23" x14ac:dyDescent="0.3">
      <c r="A12" t="s">
        <v>23</v>
      </c>
      <c r="B12" s="1" t="s">
        <v>24</v>
      </c>
      <c r="C12" s="1">
        <v>331.55</v>
      </c>
      <c r="D12" s="1">
        <v>340</v>
      </c>
      <c r="E12" s="1">
        <v>348.7</v>
      </c>
      <c r="F12" s="1">
        <v>332.2</v>
      </c>
      <c r="G12" s="1">
        <v>320.5</v>
      </c>
      <c r="I12" s="1">
        <f t="shared" si="0"/>
        <v>3.4477379095163845E-2</v>
      </c>
      <c r="J12" s="1">
        <f>_xlfn.STDEV.S(C12:G12)</f>
        <v>10.510019029478487</v>
      </c>
      <c r="K12">
        <v>27.52</v>
      </c>
      <c r="L12">
        <v>0.44</v>
      </c>
      <c r="M12">
        <v>10.86</v>
      </c>
      <c r="N12">
        <v>27.77</v>
      </c>
      <c r="O12">
        <v>0.21</v>
      </c>
      <c r="Q12" s="8">
        <f t="shared" si="1"/>
        <v>13.881</v>
      </c>
      <c r="S12" s="9">
        <v>0.77</v>
      </c>
      <c r="U12">
        <f t="shared" si="2"/>
        <v>3.4477379095163845</v>
      </c>
      <c r="W12">
        <f t="shared" si="3"/>
        <v>-51.868545397815993</v>
      </c>
    </row>
    <row r="13" spans="1:23" x14ac:dyDescent="0.3">
      <c r="A13" t="s">
        <v>25</v>
      </c>
      <c r="B13" s="1" t="s">
        <v>26</v>
      </c>
      <c r="C13" s="1">
        <v>2085.8000000000002</v>
      </c>
      <c r="D13" s="1">
        <v>2074.85</v>
      </c>
      <c r="E13" s="1">
        <v>2023.1</v>
      </c>
      <c r="F13" s="1">
        <v>1847.7</v>
      </c>
      <c r="G13" s="1">
        <v>1922.5</v>
      </c>
      <c r="I13" s="1">
        <f t="shared" si="0"/>
        <v>8.4941482444733513E-2</v>
      </c>
      <c r="J13" s="1">
        <f>_xlfn.STDEV.S(C13:G13)</f>
        <v>102.80465942747925</v>
      </c>
      <c r="K13">
        <v>38.21</v>
      </c>
      <c r="L13">
        <v>135.07</v>
      </c>
      <c r="M13">
        <v>7.21</v>
      </c>
      <c r="N13">
        <v>7.78</v>
      </c>
      <c r="O13">
        <v>1.39</v>
      </c>
      <c r="Q13" s="8">
        <f t="shared" si="1"/>
        <v>31.538999999999994</v>
      </c>
      <c r="S13" s="9">
        <v>405.29</v>
      </c>
      <c r="U13">
        <f t="shared" si="2"/>
        <v>8.4941482444733509</v>
      </c>
      <c r="W13">
        <f t="shared" si="3"/>
        <v>-116055.36069791952</v>
      </c>
    </row>
    <row r="14" spans="1:23" x14ac:dyDescent="0.3">
      <c r="A14" t="s">
        <v>27</v>
      </c>
      <c r="B14" s="1" t="s">
        <v>28</v>
      </c>
      <c r="C14" s="3">
        <v>3087.9</v>
      </c>
      <c r="D14" s="1">
        <v>3175.15</v>
      </c>
      <c r="E14" s="1">
        <v>3107.7</v>
      </c>
      <c r="F14" s="1">
        <v>3342.45</v>
      </c>
      <c r="G14" s="1">
        <v>3391.6</v>
      </c>
      <c r="I14" s="1">
        <f t="shared" si="0"/>
        <v>-8.9544757636513692E-2</v>
      </c>
      <c r="J14" s="1">
        <f>_xlfn.STDEV.S(C14:G14)</f>
        <v>138.30146148902398</v>
      </c>
      <c r="K14">
        <v>65.260000000000005</v>
      </c>
      <c r="L14">
        <v>12.08</v>
      </c>
      <c r="M14">
        <v>15.04</v>
      </c>
      <c r="N14">
        <v>12.58</v>
      </c>
      <c r="O14">
        <v>0.03</v>
      </c>
      <c r="Q14" s="8">
        <f t="shared" si="1"/>
        <v>21.146000000000001</v>
      </c>
      <c r="S14" s="9">
        <v>13.95</v>
      </c>
      <c r="U14">
        <f t="shared" si="2"/>
        <v>-8.9544757636513683</v>
      </c>
      <c r="W14">
        <f t="shared" si="3"/>
        <v>9062.3257822856431</v>
      </c>
    </row>
    <row r="15" spans="1:23" x14ac:dyDescent="0.3">
      <c r="A15" t="s">
        <v>29</v>
      </c>
      <c r="B15" s="1" t="s">
        <v>30</v>
      </c>
      <c r="C15" s="1">
        <v>8394.6</v>
      </c>
      <c r="D15" s="1">
        <v>8974.15</v>
      </c>
      <c r="E15" s="1">
        <v>9527.6</v>
      </c>
      <c r="F15" s="1">
        <v>8828.15</v>
      </c>
      <c r="G15" s="1">
        <v>9082.25</v>
      </c>
      <c r="I15" s="1">
        <f t="shared" si="0"/>
        <v>-7.5713617220402388E-2</v>
      </c>
      <c r="J15" s="1">
        <f>_xlfn.STDEV.S(C15:G15)</f>
        <v>410.59941396694666</v>
      </c>
      <c r="K15">
        <v>32.08</v>
      </c>
      <c r="L15">
        <v>2.02</v>
      </c>
      <c r="M15">
        <v>0.83</v>
      </c>
      <c r="N15">
        <v>6.6</v>
      </c>
      <c r="O15">
        <v>0.01</v>
      </c>
      <c r="Q15" s="8">
        <f t="shared" si="1"/>
        <v>8.2484999999999999</v>
      </c>
      <c r="S15" s="9">
        <v>44.57</v>
      </c>
      <c r="U15">
        <f t="shared" si="2"/>
        <v>-7.5713617220402387</v>
      </c>
      <c r="W15">
        <f t="shared" si="3"/>
        <v>12255.380989798778</v>
      </c>
    </row>
    <row r="16" spans="1:23" x14ac:dyDescent="0.3">
      <c r="A16" t="s">
        <v>31</v>
      </c>
      <c r="B16" s="1" t="s">
        <v>32</v>
      </c>
      <c r="C16" s="1">
        <v>933.75</v>
      </c>
      <c r="D16" s="1">
        <v>901.25</v>
      </c>
      <c r="E16" s="1">
        <v>906</v>
      </c>
      <c r="F16" s="1">
        <v>733.2</v>
      </c>
      <c r="G16" s="1">
        <v>751.5</v>
      </c>
      <c r="I16" s="1">
        <f t="shared" si="0"/>
        <v>0.24251497005988024</v>
      </c>
      <c r="J16" s="1">
        <f>_xlfn.STDEV.S(C16:G16)</f>
        <v>94.872304968309891</v>
      </c>
      <c r="K16">
        <v>24.62</v>
      </c>
      <c r="L16">
        <v>142.36000000000001</v>
      </c>
      <c r="M16">
        <v>79.98</v>
      </c>
      <c r="N16">
        <v>25.15</v>
      </c>
      <c r="O16">
        <v>0.86</v>
      </c>
      <c r="Q16" s="8">
        <f t="shared" si="1"/>
        <v>51.475000000000001</v>
      </c>
      <c r="S16" s="9">
        <v>47.04</v>
      </c>
      <c r="U16">
        <f t="shared" si="2"/>
        <v>24.251497005988025</v>
      </c>
      <c r="W16">
        <f t="shared" si="3"/>
        <v>-26928.135319760484</v>
      </c>
    </row>
    <row r="17" spans="1:23" x14ac:dyDescent="0.3">
      <c r="A17" t="s">
        <v>33</v>
      </c>
      <c r="B17" s="1" t="s">
        <v>34</v>
      </c>
      <c r="C17" s="1">
        <v>1249.2</v>
      </c>
      <c r="D17" s="1">
        <v>1305.5999999999999</v>
      </c>
      <c r="E17" s="1">
        <v>1348.6</v>
      </c>
      <c r="F17" s="1">
        <v>1268.2</v>
      </c>
      <c r="G17" s="1">
        <v>1308.7</v>
      </c>
      <c r="I17" s="1">
        <f t="shared" si="0"/>
        <v>-4.5464965232673647E-2</v>
      </c>
      <c r="J17" s="1">
        <f>_xlfn.STDEV.S(C17:G17)</f>
        <v>38.675806391076009</v>
      </c>
      <c r="K17">
        <v>14.6</v>
      </c>
      <c r="L17">
        <v>164.85</v>
      </c>
      <c r="M17">
        <v>5.95</v>
      </c>
      <c r="N17">
        <v>4.82</v>
      </c>
      <c r="O17">
        <v>0.01</v>
      </c>
      <c r="Q17" s="8">
        <f t="shared" si="1"/>
        <v>30.100999999999999</v>
      </c>
      <c r="S17" s="9">
        <v>44.57</v>
      </c>
      <c r="U17">
        <f t="shared" si="2"/>
        <v>-4.5464965232673649</v>
      </c>
      <c r="W17">
        <f t="shared" si="3"/>
        <v>3609.2273106135863</v>
      </c>
    </row>
    <row r="18" spans="1:23" x14ac:dyDescent="0.3">
      <c r="A18" t="s">
        <v>35</v>
      </c>
      <c r="B18" s="1" t="s">
        <v>36</v>
      </c>
      <c r="C18" s="1">
        <v>1039.3</v>
      </c>
      <c r="D18" s="1">
        <v>1120.8</v>
      </c>
      <c r="E18" s="1">
        <v>1041.1500000000001</v>
      </c>
      <c r="F18" s="1">
        <v>932.35</v>
      </c>
      <c r="G18" s="1">
        <v>938.95</v>
      </c>
      <c r="I18" s="1">
        <f t="shared" si="0"/>
        <v>0.10687470046328336</v>
      </c>
      <c r="J18" s="1">
        <f>_xlfn.STDEV.S(C18:G18)</f>
        <v>79.185505302422584</v>
      </c>
      <c r="K18">
        <v>21.84</v>
      </c>
      <c r="L18">
        <v>7.42</v>
      </c>
      <c r="M18">
        <v>6.93</v>
      </c>
      <c r="N18">
        <v>15.56</v>
      </c>
      <c r="O18">
        <v>1.85</v>
      </c>
      <c r="Q18" s="8">
        <f t="shared" si="1"/>
        <v>10.695499999999999</v>
      </c>
      <c r="S18" s="9">
        <v>8.5</v>
      </c>
      <c r="U18">
        <f t="shared" si="2"/>
        <v>10.687470046328336</v>
      </c>
      <c r="W18">
        <f t="shared" si="3"/>
        <v>-1798.3819394003924</v>
      </c>
    </row>
    <row r="19" spans="1:23" x14ac:dyDescent="0.3">
      <c r="A19" t="s">
        <v>37</v>
      </c>
      <c r="B19" s="1" t="s">
        <v>38</v>
      </c>
      <c r="C19" s="1">
        <v>392.75</v>
      </c>
      <c r="D19" s="1">
        <v>406.9</v>
      </c>
      <c r="E19" s="1">
        <v>386.55</v>
      </c>
      <c r="F19" s="1">
        <v>394.25</v>
      </c>
      <c r="G19" s="1">
        <v>413.55</v>
      </c>
      <c r="I19" s="1">
        <f t="shared" si="0"/>
        <v>-5.0296215693386555E-2</v>
      </c>
      <c r="J19" s="1">
        <f>_xlfn.STDEV.S(C19:G19)</f>
        <v>11.074068809611033</v>
      </c>
      <c r="K19">
        <v>18.18</v>
      </c>
      <c r="L19">
        <v>26.11</v>
      </c>
      <c r="M19">
        <v>10.38</v>
      </c>
      <c r="N19">
        <v>15.35</v>
      </c>
      <c r="O19">
        <v>1.85</v>
      </c>
      <c r="Q19" s="8">
        <f t="shared" si="1"/>
        <v>13.5875</v>
      </c>
      <c r="S19" s="9">
        <v>8.5</v>
      </c>
      <c r="U19">
        <f t="shared" si="2"/>
        <v>-5.0296215693386559</v>
      </c>
      <c r="W19">
        <f t="shared" si="3"/>
        <v>931.75742110990245</v>
      </c>
    </row>
    <row r="20" spans="1:23" x14ac:dyDescent="0.3">
      <c r="A20" t="s">
        <v>39</v>
      </c>
      <c r="B20" s="1" t="s">
        <v>40</v>
      </c>
      <c r="C20" s="1">
        <v>806.1</v>
      </c>
      <c r="D20" s="1">
        <v>848.75</v>
      </c>
      <c r="E20" s="1">
        <v>832</v>
      </c>
      <c r="F20" s="1">
        <v>799.9</v>
      </c>
      <c r="G20" s="1">
        <v>726.6</v>
      </c>
      <c r="I20" s="1">
        <f t="shared" si="0"/>
        <v>0.10941370767960364</v>
      </c>
      <c r="J20" s="1">
        <f>_xlfn.STDEV.S(C20:G20)</f>
        <v>46.876694636034216</v>
      </c>
      <c r="K20">
        <v>64.55</v>
      </c>
      <c r="L20">
        <v>2928.66</v>
      </c>
      <c r="M20">
        <v>40.01</v>
      </c>
      <c r="N20">
        <v>-6.42</v>
      </c>
      <c r="O20">
        <v>0.47</v>
      </c>
      <c r="Q20" s="8">
        <f t="shared" si="1"/>
        <v>461.0215</v>
      </c>
      <c r="S20" s="9">
        <v>36.89</v>
      </c>
      <c r="U20">
        <f t="shared" si="2"/>
        <v>10.941370767960363</v>
      </c>
      <c r="W20">
        <f t="shared" si="3"/>
        <v>-23672.884170520229</v>
      </c>
    </row>
    <row r="21" spans="1:23" x14ac:dyDescent="0.3">
      <c r="A21" t="s">
        <v>41</v>
      </c>
      <c r="B21" s="1" t="s">
        <v>42</v>
      </c>
      <c r="C21" s="1">
        <v>19606</v>
      </c>
      <c r="D21" s="1">
        <v>20183.849999999999</v>
      </c>
      <c r="E21" s="1">
        <v>20363.400000000001</v>
      </c>
      <c r="F21" s="1">
        <v>19144.8</v>
      </c>
      <c r="G21" s="1">
        <v>19925.849999999999</v>
      </c>
      <c r="I21" s="1">
        <f t="shared" si="0"/>
        <v>-1.6052012837595313E-2</v>
      </c>
      <c r="J21" s="1">
        <f>_xlfn.STDEV.S(C21:G21)</f>
        <v>484.12173133417627</v>
      </c>
      <c r="K21">
        <v>80.930000000000007</v>
      </c>
      <c r="L21">
        <v>10.1</v>
      </c>
      <c r="M21">
        <v>14.3</v>
      </c>
      <c r="N21">
        <v>14.91</v>
      </c>
      <c r="O21">
        <v>0.21</v>
      </c>
      <c r="Q21" s="8">
        <f t="shared" si="1"/>
        <v>24.300000000000004</v>
      </c>
      <c r="S21" s="9">
        <v>0.77</v>
      </c>
      <c r="U21">
        <f t="shared" si="2"/>
        <v>-1.6052012837595313</v>
      </c>
      <c r="W21">
        <f t="shared" si="3"/>
        <v>162.34598371888734</v>
      </c>
    </row>
    <row r="22" spans="1:23" x14ac:dyDescent="0.3">
      <c r="A22" t="s">
        <v>43</v>
      </c>
      <c r="B22" s="1" t="s">
        <v>44</v>
      </c>
      <c r="C22" s="1">
        <v>387.95</v>
      </c>
      <c r="D22" s="1">
        <v>439.4</v>
      </c>
      <c r="E22" s="1">
        <v>412.75</v>
      </c>
      <c r="F22" s="1">
        <v>404.6</v>
      </c>
      <c r="G22" s="1">
        <v>471.1</v>
      </c>
      <c r="I22" s="1">
        <f t="shared" si="0"/>
        <v>-0.17650180428783704</v>
      </c>
      <c r="J22" s="1">
        <f>_xlfn.STDEV.S(C22:G22)</f>
        <v>32.613520969070485</v>
      </c>
      <c r="K22">
        <v>21.23</v>
      </c>
      <c r="L22">
        <v>302.58</v>
      </c>
      <c r="M22">
        <v>-24.95</v>
      </c>
      <c r="N22">
        <v>-4.68</v>
      </c>
      <c r="O22">
        <v>0.01</v>
      </c>
      <c r="Q22" s="8">
        <f t="shared" si="1"/>
        <v>42.461500000000001</v>
      </c>
      <c r="S22" s="9">
        <v>44.57</v>
      </c>
      <c r="U22">
        <f t="shared" si="2"/>
        <v>-17.650180428783706</v>
      </c>
      <c r="W22">
        <f t="shared" si="3"/>
        <v>17647.194240522189</v>
      </c>
    </row>
    <row r="23" spans="1:23" x14ac:dyDescent="0.3">
      <c r="A23" t="s">
        <v>45</v>
      </c>
      <c r="B23" s="1" t="s">
        <v>46</v>
      </c>
      <c r="C23" s="1">
        <v>6959.05</v>
      </c>
      <c r="D23" s="1">
        <v>7077</v>
      </c>
      <c r="E23" s="1">
        <v>6714.95</v>
      </c>
      <c r="F23" s="1">
        <v>6255.1</v>
      </c>
      <c r="G23" s="1">
        <v>6677.85</v>
      </c>
      <c r="I23" s="1">
        <f t="shared" si="0"/>
        <v>4.2109361546006543E-2</v>
      </c>
      <c r="J23" s="1">
        <f>_xlfn.STDEV.S(C23:G23)</f>
        <v>316.66959003036578</v>
      </c>
      <c r="K23">
        <v>45.2</v>
      </c>
      <c r="L23">
        <v>20.350000000000001</v>
      </c>
      <c r="M23">
        <v>16.760000000000002</v>
      </c>
      <c r="N23">
        <v>10.83</v>
      </c>
      <c r="O23">
        <v>0.99</v>
      </c>
      <c r="Q23" s="8">
        <f t="shared" si="1"/>
        <v>18.646500000000003</v>
      </c>
      <c r="S23" s="9">
        <v>-35.049999999999997</v>
      </c>
      <c r="U23">
        <f t="shared" si="2"/>
        <v>4.2109361546006543</v>
      </c>
      <c r="W23">
        <f t="shared" si="3"/>
        <v>5086.9577122876326</v>
      </c>
    </row>
    <row r="24" spans="1:23" x14ac:dyDescent="0.3">
      <c r="A24" t="s">
        <v>47</v>
      </c>
      <c r="B24" s="1" t="s">
        <v>48</v>
      </c>
      <c r="C24" s="1">
        <v>2597.5</v>
      </c>
      <c r="D24" s="1">
        <v>2653</v>
      </c>
      <c r="E24" s="1">
        <v>2761.5</v>
      </c>
      <c r="F24" s="1">
        <v>2606.9499999999998</v>
      </c>
      <c r="G24" s="1">
        <v>2604.65</v>
      </c>
      <c r="I24" s="1">
        <f t="shared" si="0"/>
        <v>-2.745090511201156E-3</v>
      </c>
      <c r="J24" s="1">
        <f>_xlfn.STDEV.S(C24:G24)</f>
        <v>68.86224110497713</v>
      </c>
      <c r="K24">
        <v>90.46</v>
      </c>
      <c r="L24">
        <v>79.040000000000006</v>
      </c>
      <c r="M24">
        <v>23.52</v>
      </c>
      <c r="N24">
        <v>6.74</v>
      </c>
      <c r="O24">
        <v>0.03</v>
      </c>
      <c r="Q24" s="8">
        <f t="shared" si="1"/>
        <v>37.182000000000002</v>
      </c>
      <c r="S24" s="9">
        <v>-0.27</v>
      </c>
      <c r="U24">
        <f t="shared" si="2"/>
        <v>-0.27450905112011559</v>
      </c>
      <c r="W24">
        <f t="shared" si="3"/>
        <v>-31.128863966367931</v>
      </c>
    </row>
    <row r="25" spans="1:23" x14ac:dyDescent="0.3">
      <c r="A25" t="s">
        <v>49</v>
      </c>
      <c r="B25" s="1" t="s">
        <v>50</v>
      </c>
      <c r="C25" s="1">
        <v>213.7</v>
      </c>
      <c r="D25" s="1">
        <v>224</v>
      </c>
      <c r="E25" s="1">
        <v>228.15</v>
      </c>
      <c r="F25" s="1">
        <v>212.2</v>
      </c>
      <c r="G25" s="1">
        <v>229.6</v>
      </c>
      <c r="I25" s="1">
        <f t="shared" si="0"/>
        <v>-6.9250871080139401E-2</v>
      </c>
      <c r="J25" s="1">
        <f>_xlfn.STDEV.S(C25:G25)</f>
        <v>8.1149245221382138</v>
      </c>
      <c r="K25">
        <v>11.93</v>
      </c>
      <c r="L25">
        <v>156.87</v>
      </c>
      <c r="M25">
        <v>13.45</v>
      </c>
      <c r="N25">
        <v>32.83</v>
      </c>
      <c r="O25">
        <v>0.73</v>
      </c>
      <c r="Q25" s="8">
        <f t="shared" si="1"/>
        <v>35.991</v>
      </c>
      <c r="S25" s="9">
        <v>45.2</v>
      </c>
      <c r="U25">
        <f t="shared" si="2"/>
        <v>-6.9250871080139405</v>
      </c>
      <c r="W25">
        <f t="shared" si="3"/>
        <v>4273.492271777005</v>
      </c>
    </row>
    <row r="26" spans="1:23" x14ac:dyDescent="0.3">
      <c r="A26" t="s">
        <v>51</v>
      </c>
      <c r="B26" s="1" t="s">
        <v>52</v>
      </c>
      <c r="C26" s="1">
        <v>438.3</v>
      </c>
      <c r="D26" s="1">
        <v>467.35</v>
      </c>
      <c r="E26" s="1">
        <v>538.15</v>
      </c>
      <c r="F26" s="1">
        <v>510.6</v>
      </c>
      <c r="G26" s="1">
        <v>545.4</v>
      </c>
      <c r="I26" s="1">
        <f t="shared" si="0"/>
        <v>-0.1963696369636963</v>
      </c>
      <c r="J26" s="1">
        <f>_xlfn.STDEV.S(C26:G26)</f>
        <v>46.102730396365878</v>
      </c>
      <c r="K26">
        <v>26.69</v>
      </c>
      <c r="L26">
        <v>19.7</v>
      </c>
      <c r="M26">
        <v>-4.4800000000000004</v>
      </c>
      <c r="N26">
        <v>13.16</v>
      </c>
      <c r="O26">
        <v>0.23</v>
      </c>
      <c r="Q26" s="8">
        <f t="shared" si="1"/>
        <v>9.8510000000000009</v>
      </c>
      <c r="S26" s="9">
        <v>29.03</v>
      </c>
      <c r="U26">
        <f t="shared" si="2"/>
        <v>-19.63696369636963</v>
      </c>
      <c r="W26">
        <f t="shared" si="3"/>
        <v>15989.740287458742</v>
      </c>
    </row>
    <row r="27" spans="1:23" x14ac:dyDescent="0.3">
      <c r="A27" t="s">
        <v>53</v>
      </c>
      <c r="B27" s="1" t="s">
        <v>54</v>
      </c>
      <c r="C27" s="1">
        <v>818.1</v>
      </c>
      <c r="D27" s="1">
        <v>881</v>
      </c>
      <c r="E27" s="1">
        <v>823.55</v>
      </c>
      <c r="F27" s="1">
        <v>820.65</v>
      </c>
      <c r="G27" s="1">
        <v>842.15</v>
      </c>
      <c r="I27" s="1">
        <f t="shared" si="0"/>
        <v>-2.8557857863800933E-2</v>
      </c>
      <c r="J27" s="1">
        <f>_xlfn.STDEV.S(C27:G27)</f>
        <v>26.30549847465355</v>
      </c>
      <c r="K27">
        <v>27.39</v>
      </c>
      <c r="L27">
        <v>117.27</v>
      </c>
      <c r="M27">
        <v>6.74</v>
      </c>
      <c r="N27">
        <v>33.64</v>
      </c>
      <c r="O27">
        <v>1.29</v>
      </c>
      <c r="Q27" s="8">
        <f t="shared" si="1"/>
        <v>31.7395</v>
      </c>
      <c r="S27" s="4">
        <v>44.92</v>
      </c>
      <c r="U27">
        <f t="shared" si="2"/>
        <v>-2.8557857863800931</v>
      </c>
      <c r="W27">
        <f t="shared" si="3"/>
        <v>4743.9999731876678</v>
      </c>
    </row>
    <row r="28" spans="1:23" x14ac:dyDescent="0.3">
      <c r="A28" t="s">
        <v>55</v>
      </c>
      <c r="B28" s="1" t="s">
        <v>56</v>
      </c>
      <c r="C28" s="1">
        <v>333.3</v>
      </c>
      <c r="D28" s="1">
        <v>314.7</v>
      </c>
      <c r="E28" s="1">
        <v>290.39999999999998</v>
      </c>
      <c r="F28" s="1">
        <v>228.75</v>
      </c>
      <c r="G28" s="1">
        <v>241.1</v>
      </c>
      <c r="I28" s="1">
        <f t="shared" si="0"/>
        <v>0.38241393612608882</v>
      </c>
      <c r="J28" s="1">
        <f>_xlfn.STDEV.S(C28:G28)</f>
        <v>45.495329430613111</v>
      </c>
      <c r="K28">
        <v>5.32</v>
      </c>
      <c r="L28">
        <v>103.78</v>
      </c>
      <c r="M28">
        <v>71.459999999999994</v>
      </c>
      <c r="N28">
        <v>9.5399999999999991</v>
      </c>
      <c r="O28">
        <v>0.86</v>
      </c>
      <c r="Q28" s="8">
        <f t="shared" si="1"/>
        <v>36.575999999999993</v>
      </c>
      <c r="S28" s="4">
        <v>47.04</v>
      </c>
      <c r="U28">
        <f t="shared" si="2"/>
        <v>38.241393612608881</v>
      </c>
      <c r="W28">
        <f t="shared" si="3"/>
        <v>-9319.7630274574876</v>
      </c>
    </row>
    <row r="29" spans="1:23" x14ac:dyDescent="0.3">
      <c r="A29" t="s">
        <v>57</v>
      </c>
      <c r="B29" s="1" t="s">
        <v>58</v>
      </c>
      <c r="C29" s="1">
        <v>146.75</v>
      </c>
      <c r="D29" s="1">
        <v>141.1</v>
      </c>
      <c r="E29" s="1">
        <v>134.05000000000001</v>
      </c>
      <c r="F29" s="1">
        <v>126.8</v>
      </c>
      <c r="G29" s="1">
        <v>138.6</v>
      </c>
      <c r="I29" s="1">
        <f t="shared" si="0"/>
        <v>5.8802308802308849E-2</v>
      </c>
      <c r="J29" s="1">
        <f>_xlfn.STDEV.S(C29:G29)</f>
        <v>7.5185936184900948</v>
      </c>
      <c r="K29">
        <v>6.11</v>
      </c>
      <c r="L29">
        <v>53.39</v>
      </c>
      <c r="M29">
        <v>10.34</v>
      </c>
      <c r="N29">
        <v>6.37</v>
      </c>
      <c r="O29">
        <v>0.02</v>
      </c>
      <c r="Q29" s="8">
        <f t="shared" si="1"/>
        <v>13.093500000000001</v>
      </c>
      <c r="S29" s="9">
        <v>27.99</v>
      </c>
      <c r="U29">
        <f t="shared" si="2"/>
        <v>5.8802308802308847</v>
      </c>
      <c r="W29">
        <f t="shared" si="3"/>
        <v>-834.61171688311765</v>
      </c>
    </row>
    <row r="30" spans="1:23" x14ac:dyDescent="0.3">
      <c r="A30" t="s">
        <v>59</v>
      </c>
      <c r="B30" s="1" t="s">
        <v>60</v>
      </c>
      <c r="C30" s="1">
        <v>166.45</v>
      </c>
      <c r="D30" s="1">
        <v>172.2</v>
      </c>
      <c r="E30" s="1">
        <v>173.1</v>
      </c>
      <c r="F30" s="1">
        <v>158.65</v>
      </c>
      <c r="G30" s="1">
        <v>164</v>
      </c>
      <c r="I30" s="1">
        <f t="shared" si="0"/>
        <v>1.4939024390243832E-2</v>
      </c>
      <c r="J30" s="1">
        <f>_xlfn.STDEV.S(C30:G30)</f>
        <v>5.9833727946702373</v>
      </c>
      <c r="K30">
        <v>12.66</v>
      </c>
      <c r="L30">
        <v>150.74</v>
      </c>
      <c r="M30">
        <v>10.36</v>
      </c>
      <c r="N30">
        <v>12.06</v>
      </c>
      <c r="O30">
        <v>0.95</v>
      </c>
      <c r="Q30" s="8">
        <f t="shared" si="1"/>
        <v>30.335000000000001</v>
      </c>
      <c r="S30" s="9">
        <v>45.2</v>
      </c>
      <c r="U30">
        <f t="shared" si="2"/>
        <v>1.4939024390243834</v>
      </c>
      <c r="W30">
        <f t="shared" si="3"/>
        <v>-282.62678048780094</v>
      </c>
    </row>
    <row r="31" spans="1:23" x14ac:dyDescent="0.3">
      <c r="A31" t="s">
        <v>61</v>
      </c>
      <c r="B31" s="1" t="s">
        <v>62</v>
      </c>
      <c r="C31" s="1">
        <v>1231.3</v>
      </c>
      <c r="D31" s="1">
        <v>1282.9000000000001</v>
      </c>
      <c r="E31" s="1">
        <v>1265.95</v>
      </c>
      <c r="F31" s="1">
        <v>1250.45</v>
      </c>
      <c r="G31" s="1">
        <v>1329.1</v>
      </c>
      <c r="I31" s="1">
        <f t="shared" si="0"/>
        <v>-7.3583628018960165E-2</v>
      </c>
      <c r="J31" s="1">
        <f>_xlfn.STDEV.S(C31:G31)</f>
        <v>37.204492336275713</v>
      </c>
      <c r="K31">
        <v>69.91</v>
      </c>
      <c r="L31">
        <v>0</v>
      </c>
      <c r="M31">
        <v>8.3699999999999992</v>
      </c>
      <c r="N31">
        <v>2.42</v>
      </c>
      <c r="O31">
        <v>0.33</v>
      </c>
      <c r="Q31" s="8">
        <f t="shared" si="1"/>
        <v>16.624500000000001</v>
      </c>
      <c r="S31" s="9">
        <v>14.34</v>
      </c>
      <c r="U31">
        <f t="shared" si="2"/>
        <v>-7.3583628018960168</v>
      </c>
      <c r="W31">
        <f t="shared" si="3"/>
        <v>8379.3372775110947</v>
      </c>
    </row>
    <row r="32" spans="1:23" x14ac:dyDescent="0.3">
      <c r="A32" t="s">
        <v>63</v>
      </c>
      <c r="B32" s="1" t="s">
        <v>64</v>
      </c>
      <c r="C32" s="1">
        <v>3413.2</v>
      </c>
      <c r="D32" s="1">
        <v>3404.7</v>
      </c>
      <c r="E32" s="1">
        <v>3608.9</v>
      </c>
      <c r="F32" s="1">
        <v>3705.2</v>
      </c>
      <c r="G32" s="1">
        <v>3626.85</v>
      </c>
      <c r="I32" s="1">
        <f t="shared" si="0"/>
        <v>-5.8907867708893419E-2</v>
      </c>
      <c r="J32" s="1">
        <f>_xlfn.STDEV.S(C32:G32)</f>
        <v>135.34478009882764</v>
      </c>
      <c r="K32">
        <v>66.56</v>
      </c>
      <c r="L32">
        <v>0.03</v>
      </c>
      <c r="M32">
        <v>15.76</v>
      </c>
      <c r="N32">
        <v>27.82</v>
      </c>
      <c r="O32">
        <v>0.23</v>
      </c>
      <c r="Q32" s="8">
        <f t="shared" si="1"/>
        <v>22.866500000000002</v>
      </c>
      <c r="S32" s="9">
        <v>29.03</v>
      </c>
      <c r="U32">
        <f t="shared" si="2"/>
        <v>-5.890786770889342</v>
      </c>
      <c r="W32">
        <f t="shared" si="3"/>
        <v>13314.631779665557</v>
      </c>
    </row>
    <row r="33" spans="1:23" x14ac:dyDescent="0.3">
      <c r="A33" t="s">
        <v>65</v>
      </c>
      <c r="B33" s="1" t="s">
        <v>66</v>
      </c>
      <c r="C33" s="1">
        <v>473.35</v>
      </c>
      <c r="D33" s="1">
        <v>450.7</v>
      </c>
      <c r="E33" s="1">
        <v>405.65</v>
      </c>
      <c r="F33" s="1">
        <v>390.55</v>
      </c>
      <c r="G33" s="1">
        <v>439</v>
      </c>
      <c r="I33" s="1">
        <f t="shared" si="0"/>
        <v>7.824601366742602E-2</v>
      </c>
      <c r="J33" s="1">
        <f>_xlfn.STDEV.S(C33:G33)</f>
        <v>33.618540271701278</v>
      </c>
      <c r="K33">
        <v>12.38</v>
      </c>
      <c r="L33">
        <v>69.540000000000006</v>
      </c>
      <c r="M33">
        <v>10.72</v>
      </c>
      <c r="N33">
        <v>4.29</v>
      </c>
      <c r="O33">
        <v>0.02</v>
      </c>
      <c r="Q33" s="8">
        <f t="shared" si="1"/>
        <v>16.449000000000002</v>
      </c>
      <c r="S33" s="9">
        <v>-59.73</v>
      </c>
      <c r="U33">
        <f t="shared" si="2"/>
        <v>7.824601366742602</v>
      </c>
      <c r="W33">
        <f t="shared" si="3"/>
        <v>5046.5019826879306</v>
      </c>
    </row>
    <row r="34" spans="1:23" x14ac:dyDescent="0.3">
      <c r="A34" t="s">
        <v>67</v>
      </c>
      <c r="B34" s="1" t="s">
        <v>68</v>
      </c>
      <c r="C34" s="1">
        <v>76.5</v>
      </c>
      <c r="D34" s="1">
        <v>76.650000000000006</v>
      </c>
      <c r="E34" s="1">
        <v>68.25</v>
      </c>
      <c r="F34" s="1">
        <v>66.95</v>
      </c>
      <c r="G34" s="1">
        <v>71.5</v>
      </c>
      <c r="I34" s="1">
        <f t="shared" si="0"/>
        <v>6.9930069930069935E-2</v>
      </c>
      <c r="J34" s="1">
        <f>_xlfn.STDEV.S(C34:G34)</f>
        <v>4.5189323960422341</v>
      </c>
      <c r="K34">
        <v>6.11</v>
      </c>
      <c r="L34">
        <v>53.59</v>
      </c>
      <c r="M34">
        <v>10.34</v>
      </c>
      <c r="N34">
        <v>6.37</v>
      </c>
      <c r="O34">
        <v>0.02</v>
      </c>
      <c r="Q34" s="8">
        <f t="shared" si="1"/>
        <v>13.123500000000002</v>
      </c>
      <c r="S34" s="9">
        <v>27.99</v>
      </c>
      <c r="U34">
        <f t="shared" si="2"/>
        <v>6.9930069930069934</v>
      </c>
      <c r="W34">
        <f t="shared" si="3"/>
        <v>-1024.9174636363637</v>
      </c>
    </row>
    <row r="35" spans="1:23" x14ac:dyDescent="0.3">
      <c r="A35" t="s">
        <v>69</v>
      </c>
      <c r="B35" s="1" t="s">
        <v>70</v>
      </c>
      <c r="C35" s="1">
        <v>225.05</v>
      </c>
      <c r="D35" s="1">
        <v>227.25</v>
      </c>
      <c r="E35" s="1">
        <v>245.95</v>
      </c>
      <c r="F35" s="1">
        <v>212.25</v>
      </c>
      <c r="G35" s="1">
        <v>234.8</v>
      </c>
      <c r="I35" s="1">
        <f t="shared" si="0"/>
        <v>-4.1524701873935262E-2</v>
      </c>
      <c r="J35" s="1">
        <f>_xlfn.STDEV.S(C35:G35)</f>
        <v>12.451425621188921</v>
      </c>
      <c r="K35" s="4">
        <v>6.48</v>
      </c>
      <c r="L35" s="4">
        <v>7.57</v>
      </c>
      <c r="M35" s="4">
        <v>18.579999999999998</v>
      </c>
      <c r="N35" s="4">
        <v>17.420000000000002</v>
      </c>
      <c r="O35">
        <v>7.26</v>
      </c>
      <c r="Q35" s="8">
        <f t="shared" si="1"/>
        <v>12.012499999999999</v>
      </c>
      <c r="S35" s="9">
        <v>20.41</v>
      </c>
      <c r="U35">
        <f t="shared" si="2"/>
        <v>-4.1524701873935266</v>
      </c>
      <c r="W35">
        <f t="shared" si="3"/>
        <v>681.44921908006825</v>
      </c>
    </row>
    <row r="36" spans="1:23" x14ac:dyDescent="0.3">
      <c r="A36" t="s">
        <v>71</v>
      </c>
      <c r="B36" s="1" t="s">
        <v>72</v>
      </c>
      <c r="C36" s="1">
        <v>1016.4</v>
      </c>
      <c r="D36" s="1">
        <v>1077</v>
      </c>
      <c r="E36" s="1">
        <v>1045.23</v>
      </c>
      <c r="F36" s="1">
        <v>991.37</v>
      </c>
      <c r="G36" s="1">
        <v>1057.71</v>
      </c>
      <c r="I36" s="1">
        <f t="shared" si="0"/>
        <v>-3.9056073971126357E-2</v>
      </c>
      <c r="J36" s="1">
        <f>_xlfn.STDEV.S(C36:G36)</f>
        <v>33.917639511027303</v>
      </c>
      <c r="K36">
        <v>24.37</v>
      </c>
      <c r="L36" s="4">
        <v>9.81</v>
      </c>
      <c r="M36" s="4">
        <v>4.95</v>
      </c>
      <c r="N36" s="4">
        <v>11.36</v>
      </c>
      <c r="O36" s="4">
        <v>1.85</v>
      </c>
      <c r="Q36" s="8">
        <f t="shared" si="1"/>
        <v>10.225</v>
      </c>
      <c r="S36" s="9">
        <v>8.5</v>
      </c>
      <c r="U36">
        <f t="shared" si="2"/>
        <v>-3.9056073971126355</v>
      </c>
      <c r="W36">
        <f t="shared" si="3"/>
        <v>1016.172044274897</v>
      </c>
    </row>
    <row r="37" spans="1:23" x14ac:dyDescent="0.3">
      <c r="A37" t="s">
        <v>73</v>
      </c>
      <c r="B37" s="1" t="s">
        <v>74</v>
      </c>
      <c r="C37" s="1">
        <v>3616.05</v>
      </c>
      <c r="D37" s="1">
        <v>3750.7</v>
      </c>
      <c r="E37" s="1">
        <v>3671.85</v>
      </c>
      <c r="F37" s="1">
        <v>3527.75</v>
      </c>
      <c r="G37" s="1">
        <v>4084.85</v>
      </c>
      <c r="I37" s="1">
        <f t="shared" si="0"/>
        <v>-0.11476553606619576</v>
      </c>
      <c r="J37" s="1">
        <f>_xlfn.STDEV.S(C37:G37)</f>
        <v>214.25324501626568</v>
      </c>
      <c r="K37">
        <v>21.75</v>
      </c>
      <c r="L37" s="4">
        <v>0</v>
      </c>
      <c r="M37" s="4">
        <v>7.82</v>
      </c>
      <c r="N37" s="4">
        <v>16.59</v>
      </c>
      <c r="O37" s="4">
        <v>0.01</v>
      </c>
      <c r="Q37" s="8">
        <f t="shared" si="1"/>
        <v>9.6250000000000018</v>
      </c>
      <c r="S37" s="9">
        <v>44.57</v>
      </c>
      <c r="U37">
        <f t="shared" si="2"/>
        <v>-11.476553606619575</v>
      </c>
      <c r="W37">
        <f t="shared" si="3"/>
        <v>12094.739874873001</v>
      </c>
    </row>
    <row r="38" spans="1:23" x14ac:dyDescent="0.3">
      <c r="A38" t="s">
        <v>75</v>
      </c>
      <c r="B38" s="1" t="s">
        <v>76</v>
      </c>
      <c r="C38" s="1">
        <v>1220.0999999999999</v>
      </c>
      <c r="D38" s="1">
        <v>1167.8</v>
      </c>
      <c r="E38" s="1">
        <v>1142.6500000000001</v>
      </c>
      <c r="F38" s="1">
        <v>1185.2</v>
      </c>
      <c r="G38" s="1">
        <v>1107.45</v>
      </c>
      <c r="I38" s="1">
        <f t="shared" si="0"/>
        <v>0.10172016795340634</v>
      </c>
      <c r="J38" s="1">
        <f>_xlfn.STDEV.S(C38:G38)</f>
        <v>42.610934629505557</v>
      </c>
      <c r="K38">
        <v>14</v>
      </c>
      <c r="L38">
        <v>89.1</v>
      </c>
      <c r="M38" s="4">
        <v>9.7899999999999991</v>
      </c>
      <c r="N38" s="4">
        <v>30.08</v>
      </c>
      <c r="O38">
        <v>0.86</v>
      </c>
      <c r="Q38" s="8">
        <f t="shared" si="1"/>
        <v>24.800499999999996</v>
      </c>
      <c r="S38" s="9">
        <v>47.04</v>
      </c>
      <c r="U38">
        <f t="shared" si="2"/>
        <v>10.172016795340634</v>
      </c>
      <c r="W38">
        <f t="shared" si="3"/>
        <v>-6040.3233807395272</v>
      </c>
    </row>
    <row r="39" spans="1:23" x14ac:dyDescent="0.3">
      <c r="A39" t="s">
        <v>77</v>
      </c>
      <c r="B39" s="1" t="s">
        <v>78</v>
      </c>
      <c r="C39" s="1">
        <v>1001.4</v>
      </c>
      <c r="D39" s="1">
        <v>1046.05</v>
      </c>
      <c r="E39" s="1">
        <v>1016.9</v>
      </c>
      <c r="F39" s="1">
        <v>948.65</v>
      </c>
      <c r="G39" s="1">
        <v>893.05</v>
      </c>
      <c r="I39" s="1">
        <f t="shared" si="0"/>
        <v>0.12132579362857626</v>
      </c>
      <c r="J39" s="1">
        <f>_xlfn.STDEV.S(C39:G39)</f>
        <v>60.658834888250212</v>
      </c>
      <c r="K39">
        <v>31.97</v>
      </c>
      <c r="L39" s="4">
        <v>12.3</v>
      </c>
      <c r="M39" s="4">
        <v>32.229999999999997</v>
      </c>
      <c r="N39" s="4">
        <v>11.75</v>
      </c>
      <c r="O39">
        <v>0.23</v>
      </c>
      <c r="Q39" s="8">
        <f t="shared" si="1"/>
        <v>18.692500000000003</v>
      </c>
      <c r="S39" s="9">
        <v>29.03</v>
      </c>
      <c r="U39">
        <f t="shared" si="2"/>
        <v>12.132579362857626</v>
      </c>
      <c r="W39">
        <f t="shared" si="3"/>
        <v>-10332.025561553108</v>
      </c>
    </row>
    <row r="40" spans="1:23" x14ac:dyDescent="0.3">
      <c r="A40" t="s">
        <v>79</v>
      </c>
      <c r="B40" s="1" t="s">
        <v>80</v>
      </c>
      <c r="C40" s="1">
        <v>1075.95</v>
      </c>
      <c r="D40" s="1">
        <v>1139.6500000000001</v>
      </c>
      <c r="E40" s="1">
        <v>1167.4000000000001</v>
      </c>
      <c r="F40" s="1">
        <v>1114.95</v>
      </c>
      <c r="G40" s="1">
        <v>1038.45</v>
      </c>
      <c r="I40" s="1">
        <f t="shared" si="0"/>
        <v>3.6111512350137223E-2</v>
      </c>
      <c r="J40" s="1">
        <f>_xlfn.STDEV.S(C40:G40)</f>
        <v>51.088643552163347</v>
      </c>
      <c r="K40">
        <v>30.09</v>
      </c>
      <c r="L40" s="4">
        <v>3.43</v>
      </c>
      <c r="M40" s="4">
        <v>14.65</v>
      </c>
      <c r="N40" s="4">
        <v>10.87</v>
      </c>
      <c r="O40">
        <v>0.23</v>
      </c>
      <c r="Q40" s="8">
        <f t="shared" si="1"/>
        <v>12.414999999999999</v>
      </c>
      <c r="S40" s="9">
        <v>29.03</v>
      </c>
      <c r="U40">
        <f t="shared" si="2"/>
        <v>3.6111512350137223</v>
      </c>
      <c r="W40">
        <f t="shared" si="3"/>
        <v>-2280.8737654051711</v>
      </c>
    </row>
    <row r="41" spans="1:23" x14ac:dyDescent="0.3">
      <c r="A41" t="s">
        <v>81</v>
      </c>
      <c r="B41" s="1" t="s">
        <v>82</v>
      </c>
      <c r="C41" s="1">
        <v>2738.85</v>
      </c>
      <c r="D41" s="1">
        <v>2851.9</v>
      </c>
      <c r="E41" s="1">
        <v>2676.85</v>
      </c>
      <c r="F41" s="1">
        <v>2549.1999999999998</v>
      </c>
      <c r="G41" s="1">
        <v>2837.7</v>
      </c>
      <c r="I41" s="1">
        <f t="shared" si="0"/>
        <v>-3.4834549106670866E-2</v>
      </c>
      <c r="J41" s="1">
        <f>_xlfn.STDEV.S(C41:G41)</f>
        <v>124.54591020984998</v>
      </c>
      <c r="K41">
        <v>20.71</v>
      </c>
      <c r="L41" s="4">
        <v>3.41</v>
      </c>
      <c r="M41" s="4">
        <v>-5.47</v>
      </c>
      <c r="N41" s="4">
        <v>9.57</v>
      </c>
      <c r="O41">
        <v>0.01</v>
      </c>
      <c r="Q41" s="8">
        <f t="shared" si="1"/>
        <v>5.2020000000000008</v>
      </c>
      <c r="S41" s="9">
        <v>44.57</v>
      </c>
      <c r="U41">
        <f t="shared" si="2"/>
        <v>-3.4834549106670867</v>
      </c>
      <c r="W41">
        <f t="shared" si="3"/>
        <v>4138.4292929802286</v>
      </c>
    </row>
    <row r="42" spans="1:23" x14ac:dyDescent="0.3">
      <c r="A42" t="s">
        <v>83</v>
      </c>
      <c r="B42" s="1" t="s">
        <v>84</v>
      </c>
      <c r="C42" s="1">
        <v>716.15</v>
      </c>
      <c r="D42" s="1">
        <v>789.7</v>
      </c>
      <c r="E42" s="1">
        <v>730.2</v>
      </c>
      <c r="F42" s="1">
        <v>672.05</v>
      </c>
      <c r="G42" s="1">
        <v>769.25</v>
      </c>
      <c r="I42" s="1">
        <f t="shared" si="0"/>
        <v>-6.9028274293142705E-2</v>
      </c>
      <c r="J42" s="1">
        <f>_xlfn.STDEV.S(C42:G42)</f>
        <v>46.111584769990316</v>
      </c>
      <c r="K42">
        <v>16.82</v>
      </c>
      <c r="L42" s="4">
        <v>8021</v>
      </c>
      <c r="M42" s="4">
        <v>11.53</v>
      </c>
      <c r="N42" s="4">
        <v>8.08</v>
      </c>
      <c r="O42">
        <v>0.03</v>
      </c>
      <c r="Q42" s="8">
        <f t="shared" si="1"/>
        <v>1211.0184999999999</v>
      </c>
      <c r="S42" s="9">
        <v>13.95</v>
      </c>
      <c r="U42">
        <f t="shared" si="2"/>
        <v>-6.9028274293142706</v>
      </c>
      <c r="W42">
        <f t="shared" si="3"/>
        <v>1854.3115251868712</v>
      </c>
    </row>
    <row r="43" spans="1:23" x14ac:dyDescent="0.3">
      <c r="A43" t="s">
        <v>85</v>
      </c>
      <c r="B43" s="1" t="s">
        <v>208</v>
      </c>
      <c r="C43" s="1">
        <v>1732.5</v>
      </c>
      <c r="D43" s="1">
        <v>1759.75</v>
      </c>
      <c r="E43" s="1">
        <v>1721.7</v>
      </c>
      <c r="F43" s="1">
        <v>1674.85</v>
      </c>
      <c r="G43" s="1">
        <v>1678.65</v>
      </c>
      <c r="I43" s="1">
        <f t="shared" si="0"/>
        <v>3.2079349477258455E-2</v>
      </c>
      <c r="J43" s="1">
        <f>_xlfn.STDEV.S(C43:G43)</f>
        <v>36.316824613393727</v>
      </c>
      <c r="K43">
        <v>19.09</v>
      </c>
      <c r="L43" s="4">
        <v>130.86000000000001</v>
      </c>
      <c r="M43" s="4">
        <v>18.649999999999999</v>
      </c>
      <c r="N43" s="4">
        <v>8.2799999999999994</v>
      </c>
      <c r="O43">
        <v>1.1599999999999999</v>
      </c>
      <c r="Q43" s="8">
        <f t="shared" si="1"/>
        <v>29.997500000000002</v>
      </c>
      <c r="S43" s="9">
        <v>-35.049999999999997</v>
      </c>
      <c r="U43">
        <f t="shared" si="2"/>
        <v>3.2079349477258456</v>
      </c>
      <c r="W43">
        <f t="shared" si="3"/>
        <v>1477.3392092306281</v>
      </c>
    </row>
    <row r="44" spans="1:23" x14ac:dyDescent="0.3">
      <c r="A44" t="s">
        <v>86</v>
      </c>
      <c r="B44" s="1" t="s">
        <v>87</v>
      </c>
      <c r="C44" s="1">
        <v>23289.45</v>
      </c>
      <c r="D44" s="1">
        <v>23879.75</v>
      </c>
      <c r="E44" s="1">
        <v>22740.5</v>
      </c>
      <c r="F44" s="1">
        <v>21033.1</v>
      </c>
      <c r="G44" s="1">
        <v>22073.1</v>
      </c>
      <c r="I44" s="1">
        <f t="shared" si="0"/>
        <v>5.5105535697296815E-2</v>
      </c>
      <c r="J44" s="1">
        <f>_xlfn.STDEV.S(C44:G44)</f>
        <v>1102.90415188719</v>
      </c>
      <c r="K44">
        <v>59.03</v>
      </c>
      <c r="L44" s="4">
        <v>14.62</v>
      </c>
      <c r="M44" s="4">
        <v>-2.38</v>
      </c>
      <c r="N44" s="4">
        <v>12.38</v>
      </c>
      <c r="O44">
        <v>1.69</v>
      </c>
      <c r="Q44" s="8">
        <f t="shared" si="1"/>
        <v>16.218</v>
      </c>
      <c r="S44" s="9">
        <v>-35.049999999999997</v>
      </c>
      <c r="U44">
        <f t="shared" si="2"/>
        <v>5.5105535697296819</v>
      </c>
      <c r="W44">
        <f t="shared" si="3"/>
        <v>9332.3421016010652</v>
      </c>
    </row>
    <row r="45" spans="1:23" x14ac:dyDescent="0.3">
      <c r="A45" t="s">
        <v>88</v>
      </c>
      <c r="B45" s="1" t="s">
        <v>89</v>
      </c>
      <c r="C45" s="1">
        <v>112.65</v>
      </c>
      <c r="D45" s="1">
        <v>107.65</v>
      </c>
      <c r="E45" s="1">
        <v>101.55</v>
      </c>
      <c r="F45" s="1">
        <v>99.3</v>
      </c>
      <c r="G45" s="1">
        <v>108.3</v>
      </c>
      <c r="I45" s="1">
        <f t="shared" si="0"/>
        <v>4.0166204986149666E-2</v>
      </c>
      <c r="J45" s="1">
        <f>_xlfn.STDEV.S(C45:G45)</f>
        <v>5.4052520755280264</v>
      </c>
      <c r="K45">
        <v>92.67</v>
      </c>
      <c r="L45" s="4">
        <v>82.35</v>
      </c>
      <c r="M45" s="4">
        <v>-10.95</v>
      </c>
      <c r="N45" s="4">
        <v>7.23</v>
      </c>
      <c r="O45">
        <v>0.02</v>
      </c>
      <c r="Q45" s="8">
        <f t="shared" si="1"/>
        <v>29.599000000000004</v>
      </c>
      <c r="S45" s="9">
        <v>-59.73</v>
      </c>
      <c r="U45">
        <f t="shared" si="2"/>
        <v>4.0166204986149667</v>
      </c>
      <c r="W45">
        <f t="shared" si="3"/>
        <v>16697.534736565143</v>
      </c>
    </row>
    <row r="46" spans="1:23" x14ac:dyDescent="0.3">
      <c r="A46" t="s">
        <v>90</v>
      </c>
      <c r="B46" s="1" t="s">
        <v>91</v>
      </c>
      <c r="C46" s="1">
        <v>768.05</v>
      </c>
      <c r="D46" s="1">
        <v>743.4</v>
      </c>
      <c r="E46" s="1">
        <v>673.95</v>
      </c>
      <c r="F46" s="1">
        <v>631.65</v>
      </c>
      <c r="G46" s="1">
        <v>666.9</v>
      </c>
      <c r="I46" s="1">
        <f t="shared" si="0"/>
        <v>0.15167191482980955</v>
      </c>
      <c r="J46" s="1">
        <f>_xlfn.STDEV.S(C46:G46)</f>
        <v>56.808399466980219</v>
      </c>
      <c r="K46">
        <v>32.450000000000003</v>
      </c>
      <c r="L46" s="4">
        <v>124.65</v>
      </c>
      <c r="M46" s="4">
        <v>-7.77</v>
      </c>
      <c r="N46" s="4">
        <v>8.3699999999999992</v>
      </c>
      <c r="O46">
        <v>0.02</v>
      </c>
      <c r="Q46" s="8">
        <f t="shared" si="1"/>
        <v>24.923000000000005</v>
      </c>
      <c r="S46" s="9">
        <v>-59.73</v>
      </c>
      <c r="U46">
        <f t="shared" si="2"/>
        <v>15.167191482980954</v>
      </c>
      <c r="W46">
        <f t="shared" si="3"/>
        <v>27459.395969185782</v>
      </c>
    </row>
    <row r="47" spans="1:23" x14ac:dyDescent="0.3">
      <c r="A47" t="s">
        <v>92</v>
      </c>
      <c r="B47" s="1" t="s">
        <v>93</v>
      </c>
      <c r="C47" s="1">
        <v>1547.85</v>
      </c>
      <c r="D47" s="1">
        <v>1626.5</v>
      </c>
      <c r="E47" s="1">
        <v>1687.5</v>
      </c>
      <c r="F47" s="1">
        <v>1678.35</v>
      </c>
      <c r="G47" s="1">
        <v>1696.21</v>
      </c>
      <c r="I47" s="1">
        <f t="shared" si="0"/>
        <v>-8.7465585039588331E-2</v>
      </c>
      <c r="J47" s="1">
        <f>_xlfn.STDEV.S(C47:G47)</f>
        <v>61.837026691133886</v>
      </c>
      <c r="K47">
        <v>36.47</v>
      </c>
      <c r="L47" s="4">
        <v>361.16</v>
      </c>
      <c r="M47" s="4">
        <v>19.350000000000001</v>
      </c>
      <c r="N47" s="4">
        <v>12.79</v>
      </c>
      <c r="O47">
        <v>0.33</v>
      </c>
      <c r="Q47" s="8">
        <f t="shared" si="1"/>
        <v>68.929500000000019</v>
      </c>
      <c r="S47" s="9">
        <v>14.34</v>
      </c>
      <c r="U47">
        <f t="shared" si="2"/>
        <v>-8.7465585039588323</v>
      </c>
      <c r="W47">
        <f t="shared" si="3"/>
        <v>5097.2532170886889</v>
      </c>
    </row>
    <row r="48" spans="1:23" x14ac:dyDescent="0.3">
      <c r="A48" t="s">
        <v>94</v>
      </c>
      <c r="B48" s="1" t="s">
        <v>95</v>
      </c>
      <c r="C48" s="1">
        <v>766.95</v>
      </c>
      <c r="D48" s="1">
        <v>818.05</v>
      </c>
      <c r="E48" s="1">
        <v>77.150000000000006</v>
      </c>
      <c r="F48" s="1">
        <v>802.85</v>
      </c>
      <c r="G48" s="1">
        <v>809.65</v>
      </c>
      <c r="I48" s="1">
        <f t="shared" si="0"/>
        <v>-5.2738837769406452E-2</v>
      </c>
      <c r="K48">
        <v>64.56</v>
      </c>
      <c r="L48" s="4">
        <v>9.83</v>
      </c>
      <c r="M48" s="4">
        <v>10.64</v>
      </c>
      <c r="N48" s="4">
        <v>7.4</v>
      </c>
      <c r="O48">
        <v>0.21</v>
      </c>
      <c r="Q48" s="8">
        <f t="shared" si="1"/>
        <v>18.568500000000004</v>
      </c>
      <c r="S48" s="9">
        <v>0.77</v>
      </c>
      <c r="U48">
        <f t="shared" si="2"/>
        <v>-5.2738837769406448</v>
      </c>
      <c r="W48">
        <f t="shared" si="3"/>
        <v>311.8822912122518</v>
      </c>
    </row>
    <row r="49" spans="1:23" x14ac:dyDescent="0.3">
      <c r="A49" t="s">
        <v>96</v>
      </c>
      <c r="B49" s="1" t="s">
        <v>97</v>
      </c>
      <c r="C49" s="1">
        <v>937.15</v>
      </c>
      <c r="D49" s="1">
        <v>1035.5</v>
      </c>
      <c r="E49" s="1">
        <v>1132.8</v>
      </c>
      <c r="F49" s="1">
        <v>1104.75</v>
      </c>
      <c r="G49" s="1">
        <v>1129.55</v>
      </c>
      <c r="I49" s="1">
        <f>(C49-G49)/G49</f>
        <v>-0.17033331857819484</v>
      </c>
      <c r="J49" s="1">
        <f>_xlfn.STDEV.S(C49:G49)</f>
        <v>82.939684409816749</v>
      </c>
      <c r="K49">
        <v>11.39</v>
      </c>
      <c r="L49" s="4">
        <v>31.93</v>
      </c>
      <c r="M49" s="4">
        <v>-0.97</v>
      </c>
      <c r="N49" s="4">
        <v>22.89</v>
      </c>
      <c r="O49">
        <v>0.03</v>
      </c>
      <c r="Q49" s="8">
        <f t="shared" si="1"/>
        <v>11.408999999999999</v>
      </c>
      <c r="S49" s="9">
        <v>13.95</v>
      </c>
      <c r="U49">
        <f t="shared" si="2"/>
        <v>-17.033331857819483</v>
      </c>
      <c r="W49">
        <f t="shared" si="3"/>
        <v>2865.3251155548669</v>
      </c>
    </row>
    <row r="50" spans="1:23" x14ac:dyDescent="0.3">
      <c r="A50" t="s">
        <v>98</v>
      </c>
      <c r="B50" s="1" t="s">
        <v>99</v>
      </c>
      <c r="C50" s="1">
        <v>1603.05</v>
      </c>
      <c r="D50" s="1">
        <v>1080.75</v>
      </c>
      <c r="E50" s="1">
        <v>1043.45</v>
      </c>
      <c r="F50" s="1">
        <v>1040.05</v>
      </c>
      <c r="G50" s="1">
        <v>1055.0999999999999</v>
      </c>
      <c r="I50" s="1">
        <f t="shared" si="0"/>
        <v>0.51933466022177999</v>
      </c>
      <c r="J50" s="1">
        <f>_xlfn.STDEV.S(C50:G50)</f>
        <v>245.68751901551661</v>
      </c>
      <c r="K50">
        <v>12.49</v>
      </c>
      <c r="L50" s="4">
        <v>263.06</v>
      </c>
      <c r="M50" s="4">
        <v>14.47</v>
      </c>
      <c r="N50" s="4">
        <v>49.24</v>
      </c>
      <c r="O50">
        <v>0.86</v>
      </c>
      <c r="Q50" s="8">
        <f t="shared" si="1"/>
        <v>55.594499999999989</v>
      </c>
      <c r="S50" s="9">
        <v>47.04</v>
      </c>
      <c r="U50">
        <f t="shared" si="2"/>
        <v>51.933466022177996</v>
      </c>
      <c r="W50">
        <f t="shared" si="3"/>
        <v>-29924.918918623829</v>
      </c>
    </row>
    <row r="51" spans="1:23" x14ac:dyDescent="0.3">
      <c r="A51" t="s">
        <v>100</v>
      </c>
      <c r="B51" s="1" t="s">
        <v>101</v>
      </c>
      <c r="C51" s="1">
        <v>141.15</v>
      </c>
      <c r="D51" s="1">
        <v>135.9</v>
      </c>
      <c r="E51" s="1">
        <v>115.25</v>
      </c>
      <c r="F51" s="1">
        <v>104.6</v>
      </c>
      <c r="G51" s="1">
        <v>119.6</v>
      </c>
      <c r="I51" s="1">
        <f t="shared" si="0"/>
        <v>0.18018394648829442</v>
      </c>
      <c r="J51" s="1">
        <f>_xlfn.STDEV.S(C51:G51)</f>
        <v>15.046303532761812</v>
      </c>
      <c r="K51">
        <v>4.7699999999999996</v>
      </c>
      <c r="L51" s="4">
        <v>893.74</v>
      </c>
      <c r="M51" s="4">
        <v>18.89</v>
      </c>
      <c r="N51" s="4">
        <v>63.48</v>
      </c>
      <c r="O51">
        <v>0.86</v>
      </c>
      <c r="Q51" s="8">
        <f t="shared" si="1"/>
        <v>152.60550000000001</v>
      </c>
      <c r="S51" s="9">
        <v>47.04</v>
      </c>
      <c r="U51">
        <f t="shared" si="2"/>
        <v>18.018394648829442</v>
      </c>
      <c r="W51">
        <f t="shared" si="3"/>
        <v>-3818.6010060200688</v>
      </c>
    </row>
    <row r="52" spans="1:23" x14ac:dyDescent="0.3">
      <c r="A52" t="s">
        <v>102</v>
      </c>
      <c r="B52" s="1" t="s">
        <v>103</v>
      </c>
      <c r="C52" s="1">
        <v>3858.35</v>
      </c>
      <c r="D52" s="1">
        <v>3917.9</v>
      </c>
      <c r="E52" s="1">
        <v>3347.45</v>
      </c>
      <c r="F52" s="1">
        <v>3455.75</v>
      </c>
      <c r="G52" s="1">
        <v>3194.35</v>
      </c>
      <c r="I52" s="1">
        <f t="shared" si="0"/>
        <v>0.20786701519871023</v>
      </c>
      <c r="J52" s="1">
        <f>_xlfn.STDEV.S(C52:G52)</f>
        <v>318.87040157405647</v>
      </c>
      <c r="K52">
        <v>105.47</v>
      </c>
      <c r="L52" s="4">
        <v>160.96</v>
      </c>
      <c r="M52" s="4">
        <v>25.9</v>
      </c>
      <c r="N52" s="4">
        <v>1.84</v>
      </c>
      <c r="O52">
        <v>1.0900000000000001</v>
      </c>
      <c r="Q52" s="8">
        <f t="shared" si="1"/>
        <v>52.299000000000007</v>
      </c>
      <c r="S52" s="9">
        <v>165.85</v>
      </c>
      <c r="U52">
        <f t="shared" si="2"/>
        <v>20.786701519871023</v>
      </c>
      <c r="W52">
        <f t="shared" si="3"/>
        <v>-346112.93043253716</v>
      </c>
    </row>
    <row r="53" spans="1:23" x14ac:dyDescent="0.3">
      <c r="A53" t="s">
        <v>104</v>
      </c>
      <c r="B53" s="1" t="s">
        <v>105</v>
      </c>
      <c r="C53" s="1">
        <v>1099.95</v>
      </c>
      <c r="D53" s="1">
        <v>1253.55</v>
      </c>
      <c r="E53" s="1">
        <v>1216.3</v>
      </c>
      <c r="F53" s="1">
        <v>1348.55</v>
      </c>
      <c r="G53" s="1">
        <v>1391.5</v>
      </c>
      <c r="I53" s="1">
        <f t="shared" si="0"/>
        <v>-0.20952209845490474</v>
      </c>
      <c r="J53" s="1">
        <f>_xlfn.STDEV.S(C53:G53)</f>
        <v>114.76197432076529</v>
      </c>
      <c r="K53">
        <v>77.83</v>
      </c>
      <c r="L53" s="4">
        <v>3.37</v>
      </c>
      <c r="M53" s="4">
        <v>10.050000000000001</v>
      </c>
      <c r="N53" s="4">
        <v>8.1</v>
      </c>
      <c r="O53">
        <v>0.46</v>
      </c>
      <c r="Q53" s="8">
        <f t="shared" si="1"/>
        <v>20.295999999999999</v>
      </c>
      <c r="S53" s="9">
        <v>140.97</v>
      </c>
      <c r="U53">
        <f t="shared" si="2"/>
        <v>-20.952209845490476</v>
      </c>
      <c r="W53">
        <f t="shared" si="3"/>
        <v>240852.9531959396</v>
      </c>
    </row>
    <row r="54" spans="1:23" x14ac:dyDescent="0.3">
      <c r="A54" t="s">
        <v>106</v>
      </c>
      <c r="B54" s="1" t="s">
        <v>107</v>
      </c>
      <c r="C54" s="1">
        <v>56.45</v>
      </c>
      <c r="D54" s="1">
        <v>51.3</v>
      </c>
      <c r="E54" s="1">
        <v>42.65</v>
      </c>
      <c r="F54" s="1">
        <v>36.549999999999997</v>
      </c>
      <c r="G54" s="1">
        <v>35.85</v>
      </c>
      <c r="I54" s="1">
        <f t="shared" si="0"/>
        <v>0.5746164574616458</v>
      </c>
      <c r="J54" s="1">
        <f>_xlfn.STDEV.S(C54:G54)</f>
        <v>9.0894444274664217</v>
      </c>
      <c r="K54">
        <v>19.12</v>
      </c>
      <c r="L54" s="4">
        <v>72.650000000000006</v>
      </c>
      <c r="M54" s="4">
        <v>3.16</v>
      </c>
      <c r="N54" s="4">
        <v>-28.13</v>
      </c>
      <c r="O54">
        <v>0.86</v>
      </c>
      <c r="Q54" s="8">
        <f t="shared" si="1"/>
        <v>10.057500000000001</v>
      </c>
      <c r="S54" s="9">
        <v>47.04</v>
      </c>
      <c r="U54">
        <f t="shared" si="2"/>
        <v>57.461645746164578</v>
      </c>
      <c r="W54">
        <f t="shared" si="3"/>
        <v>-50781.875200000009</v>
      </c>
    </row>
    <row r="55" spans="1:23" x14ac:dyDescent="0.3">
      <c r="A55" t="s">
        <v>108</v>
      </c>
      <c r="B55" s="1" t="s">
        <v>109</v>
      </c>
      <c r="C55" s="1">
        <v>336.45</v>
      </c>
      <c r="D55" s="1">
        <v>362.85</v>
      </c>
      <c r="E55" s="1">
        <v>362.3</v>
      </c>
      <c r="F55" s="1">
        <v>411.9</v>
      </c>
      <c r="G55" s="1">
        <v>407.4</v>
      </c>
      <c r="I55" s="1">
        <f t="shared" si="0"/>
        <v>-0.17415316642120765</v>
      </c>
      <c r="J55" s="1">
        <f>_xlfn.STDEV.S(C55:G55)</f>
        <v>32.401477589764319</v>
      </c>
      <c r="K55">
        <v>40.96</v>
      </c>
      <c r="L55" s="4">
        <v>37.79</v>
      </c>
      <c r="M55" s="4">
        <v>7.14</v>
      </c>
      <c r="N55" s="4">
        <v>10.09</v>
      </c>
      <c r="O55">
        <v>1.01</v>
      </c>
      <c r="Q55" s="8">
        <f t="shared" si="1"/>
        <v>17.865500000000001</v>
      </c>
      <c r="S55" s="4">
        <v>-66.44</v>
      </c>
      <c r="U55">
        <f t="shared" si="2"/>
        <v>-17.415316642120764</v>
      </c>
      <c r="W55">
        <f t="shared" si="3"/>
        <v>-50115.118600294547</v>
      </c>
    </row>
    <row r="56" spans="1:23" x14ac:dyDescent="0.3">
      <c r="A56" t="s">
        <v>110</v>
      </c>
      <c r="B56" s="1" t="s">
        <v>111</v>
      </c>
      <c r="C56" s="1">
        <v>88527.1</v>
      </c>
      <c r="D56" s="1">
        <v>93746.45</v>
      </c>
      <c r="E56" s="1">
        <v>91140.6</v>
      </c>
      <c r="F56" s="1">
        <v>81460.45</v>
      </c>
      <c r="G56" s="1">
        <v>8555.6</v>
      </c>
      <c r="I56" s="1">
        <f t="shared" si="0"/>
        <v>9.3472696245733786</v>
      </c>
      <c r="J56" s="1">
        <f>_xlfn.STDEV.S(C56:G56)</f>
        <v>36141.231445286285</v>
      </c>
      <c r="K56">
        <v>36.82</v>
      </c>
      <c r="L56" s="4">
        <v>20.49</v>
      </c>
      <c r="M56" s="4">
        <v>-7.44</v>
      </c>
      <c r="N56" s="4">
        <v>6.14</v>
      </c>
      <c r="O56">
        <v>0.01</v>
      </c>
      <c r="Q56" s="8">
        <f t="shared" si="1"/>
        <v>9.807500000000001</v>
      </c>
      <c r="S56" s="9">
        <v>44.57</v>
      </c>
      <c r="U56">
        <f t="shared" si="2"/>
        <v>934.72696245733789</v>
      </c>
      <c r="W56">
        <f t="shared" si="3"/>
        <v>-1532308.8785897612</v>
      </c>
    </row>
    <row r="57" spans="1:23" x14ac:dyDescent="0.3">
      <c r="A57" t="s">
        <v>112</v>
      </c>
      <c r="B57" s="1" t="s">
        <v>113</v>
      </c>
      <c r="C57" s="1">
        <v>2826.4</v>
      </c>
      <c r="D57" s="1">
        <v>2774.95</v>
      </c>
      <c r="E57" s="1">
        <v>2925.6</v>
      </c>
      <c r="F57" s="1">
        <v>2770.8</v>
      </c>
      <c r="G57" s="1">
        <v>2883.6</v>
      </c>
      <c r="I57" s="1">
        <f t="shared" si="0"/>
        <v>-1.9836315716465467E-2</v>
      </c>
      <c r="J57" s="1">
        <f>_xlfn.STDEV.S(C57:G57)</f>
        <v>67.756656499564627</v>
      </c>
      <c r="K57">
        <v>70.78</v>
      </c>
      <c r="L57" s="4">
        <v>1.69</v>
      </c>
      <c r="M57" s="4">
        <v>6.3</v>
      </c>
      <c r="N57" s="4">
        <v>8.43</v>
      </c>
      <c r="O57">
        <v>0.46</v>
      </c>
      <c r="Q57" s="8">
        <f t="shared" si="1"/>
        <v>17.762499999999999</v>
      </c>
      <c r="S57" s="9">
        <v>140.97</v>
      </c>
      <c r="U57">
        <f t="shared" si="2"/>
        <v>-1.9836315716465467</v>
      </c>
      <c r="W57">
        <f t="shared" si="3"/>
        <v>29770.247969121872</v>
      </c>
    </row>
    <row r="58" spans="1:23" x14ac:dyDescent="0.3">
      <c r="A58" t="s">
        <v>114</v>
      </c>
      <c r="B58" s="1" t="s">
        <v>115</v>
      </c>
      <c r="C58" s="1">
        <v>561.45000000000005</v>
      </c>
      <c r="D58" s="1">
        <v>588.35</v>
      </c>
      <c r="E58" s="1">
        <v>554.70000000000005</v>
      </c>
      <c r="F58" s="1">
        <v>572.95000000000005</v>
      </c>
      <c r="G58" s="1">
        <v>583.6</v>
      </c>
      <c r="I58" s="1">
        <f t="shared" si="0"/>
        <v>-3.7954078135709349E-2</v>
      </c>
      <c r="J58" s="1">
        <f>_xlfn.STDEV.S(C58:G58)</f>
        <v>14.257953920531504</v>
      </c>
      <c r="K58">
        <v>50.27</v>
      </c>
      <c r="L58" s="4">
        <v>87.36</v>
      </c>
      <c r="M58" s="4">
        <v>12.92</v>
      </c>
      <c r="N58" s="4">
        <v>11.34</v>
      </c>
      <c r="O58">
        <v>0.23</v>
      </c>
      <c r="Q58" s="8">
        <f t="shared" si="1"/>
        <v>28.702000000000002</v>
      </c>
      <c r="S58" s="9">
        <v>6.68</v>
      </c>
      <c r="U58">
        <f t="shared" si="2"/>
        <v>-3.795407813570935</v>
      </c>
      <c r="W58">
        <f t="shared" si="3"/>
        <v>1610.3152072652488</v>
      </c>
    </row>
    <row r="59" spans="1:23" x14ac:dyDescent="0.3">
      <c r="A59" t="s">
        <v>116</v>
      </c>
      <c r="B59" s="1" t="s">
        <v>117</v>
      </c>
      <c r="C59" s="1">
        <v>1550.6</v>
      </c>
      <c r="D59" s="1">
        <v>1659.9</v>
      </c>
      <c r="E59" s="1">
        <v>1650</v>
      </c>
      <c r="F59" s="1">
        <v>1559.85</v>
      </c>
      <c r="G59" s="1">
        <v>1550.55</v>
      </c>
      <c r="I59" s="1">
        <f t="shared" si="0"/>
        <v>3.2246622166298748E-5</v>
      </c>
      <c r="J59" s="1">
        <f>_xlfn.STDEV.S(C59:G59)</f>
        <v>55.714300228935905</v>
      </c>
      <c r="K59">
        <v>50.27</v>
      </c>
      <c r="L59" s="4">
        <v>87.36</v>
      </c>
      <c r="M59" s="4">
        <v>12.92</v>
      </c>
      <c r="N59" s="4">
        <v>11.34</v>
      </c>
      <c r="O59">
        <v>0.23</v>
      </c>
      <c r="Q59" s="8">
        <f t="shared" si="1"/>
        <v>28.702000000000002</v>
      </c>
      <c r="S59" s="9">
        <v>29.03</v>
      </c>
      <c r="U59">
        <f t="shared" si="2"/>
        <v>3.2246622166298747E-3</v>
      </c>
      <c r="W59">
        <f t="shared" si="3"/>
        <v>1454.6322275676416</v>
      </c>
    </row>
    <row r="60" spans="1:23" x14ac:dyDescent="0.3">
      <c r="A60" t="s">
        <v>118</v>
      </c>
      <c r="B60" s="1" t="s">
        <v>119</v>
      </c>
      <c r="C60" s="1">
        <v>1536.3</v>
      </c>
      <c r="D60" s="1">
        <v>1632.15</v>
      </c>
      <c r="E60" s="1">
        <v>1631.75</v>
      </c>
      <c r="F60" s="1">
        <v>1629.4</v>
      </c>
      <c r="G60" s="1">
        <v>1674.95</v>
      </c>
      <c r="I60" s="1">
        <f t="shared" si="0"/>
        <v>-8.2778590405683805E-2</v>
      </c>
      <c r="J60" s="1">
        <f>_xlfn.STDEV.S(C60:G60)</f>
        <v>50.978174251340192</v>
      </c>
      <c r="K60">
        <v>48.96</v>
      </c>
      <c r="L60" s="4">
        <v>4.0199999999999996</v>
      </c>
      <c r="M60" s="4">
        <v>9.23</v>
      </c>
      <c r="N60" s="4">
        <v>19.440000000000001</v>
      </c>
      <c r="O60">
        <v>0.11</v>
      </c>
      <c r="Q60" s="8">
        <f t="shared" si="1"/>
        <v>16.612500000000001</v>
      </c>
      <c r="S60" s="9">
        <v>6.68</v>
      </c>
      <c r="U60">
        <f t="shared" si="2"/>
        <v>-8.2778590405683801</v>
      </c>
      <c r="W60">
        <f t="shared" si="3"/>
        <v>3034.3497772232022</v>
      </c>
    </row>
    <row r="61" spans="1:23" x14ac:dyDescent="0.3">
      <c r="A61" t="s">
        <v>120</v>
      </c>
      <c r="B61" s="1" t="s">
        <v>121</v>
      </c>
      <c r="C61" s="1">
        <v>235.15</v>
      </c>
      <c r="D61" s="1">
        <v>239.1</v>
      </c>
      <c r="E61" s="1">
        <v>213.85</v>
      </c>
      <c r="F61" s="1">
        <v>216.3</v>
      </c>
      <c r="G61" s="1">
        <v>243.55</v>
      </c>
      <c r="I61" s="1">
        <f t="shared" si="0"/>
        <v>-3.4489837815643624E-2</v>
      </c>
      <c r="J61" s="1">
        <f>_xlfn.STDEV.S(C61:G61)</f>
        <v>13.607047806192202</v>
      </c>
      <c r="K61">
        <v>4.28</v>
      </c>
      <c r="L61">
        <v>219.04</v>
      </c>
      <c r="M61">
        <v>227.5</v>
      </c>
      <c r="N61" s="4">
        <v>1.63</v>
      </c>
      <c r="O61">
        <v>0.02</v>
      </c>
      <c r="Q61" s="8">
        <f t="shared" si="1"/>
        <v>90.916999999999987</v>
      </c>
      <c r="S61" s="9">
        <v>27.99</v>
      </c>
      <c r="U61">
        <f t="shared" si="2"/>
        <v>-3.4489837815643622</v>
      </c>
      <c r="W61">
        <f t="shared" si="3"/>
        <v>532.97579987682218</v>
      </c>
    </row>
    <row r="62" spans="1:23" x14ac:dyDescent="0.3">
      <c r="A62" t="s">
        <v>122</v>
      </c>
      <c r="B62" s="1" t="s">
        <v>123</v>
      </c>
      <c r="C62" s="1">
        <v>1931.8</v>
      </c>
      <c r="D62" s="1">
        <v>2116.5</v>
      </c>
      <c r="E62" s="1">
        <v>2102.9</v>
      </c>
      <c r="F62" s="1">
        <v>2260.8000000000002</v>
      </c>
      <c r="G62" s="1">
        <v>246.2</v>
      </c>
      <c r="I62" s="1">
        <f t="shared" si="0"/>
        <v>6.8464662875710802</v>
      </c>
      <c r="J62" s="1">
        <f>_xlfn.STDEV.S(C62:G62)</f>
        <v>838.53406788275424</v>
      </c>
      <c r="K62">
        <v>153.81</v>
      </c>
      <c r="L62">
        <v>742.37</v>
      </c>
      <c r="M62">
        <v>0</v>
      </c>
      <c r="N62">
        <v>-0.45</v>
      </c>
      <c r="O62">
        <v>0.83</v>
      </c>
      <c r="Q62" s="8">
        <f t="shared" si="1"/>
        <v>142.1935</v>
      </c>
      <c r="S62" s="9">
        <v>45.2</v>
      </c>
      <c r="U62">
        <f t="shared" si="2"/>
        <v>684.64662875710803</v>
      </c>
      <c r="W62">
        <f t="shared" si="3"/>
        <v>-4752856.2962047122</v>
      </c>
    </row>
    <row r="63" spans="1:23" x14ac:dyDescent="0.3">
      <c r="A63" t="s">
        <v>124</v>
      </c>
      <c r="B63" s="1" t="s">
        <v>125</v>
      </c>
      <c r="C63" s="1">
        <v>330.5</v>
      </c>
      <c r="D63" s="1">
        <v>341.15</v>
      </c>
      <c r="E63" s="1">
        <v>303.64999999999998</v>
      </c>
      <c r="F63" s="1">
        <v>304.8</v>
      </c>
      <c r="G63" s="1">
        <v>328.65</v>
      </c>
      <c r="I63" s="1">
        <f t="shared" si="0"/>
        <v>5.6290886961814172E-3</v>
      </c>
      <c r="J63" s="1">
        <f>_xlfn.STDEV.S(C63:G63)</f>
        <v>16.69913919937192</v>
      </c>
      <c r="K63">
        <v>3.89</v>
      </c>
      <c r="L63" s="4">
        <v>129.62</v>
      </c>
      <c r="M63">
        <v>-26.23</v>
      </c>
      <c r="N63">
        <v>2.92</v>
      </c>
      <c r="O63">
        <v>0.02</v>
      </c>
      <c r="Q63" s="8">
        <f t="shared" si="1"/>
        <v>14.251499999999998</v>
      </c>
      <c r="S63" s="9">
        <v>27.99</v>
      </c>
      <c r="U63">
        <f t="shared" si="2"/>
        <v>0.56290886961814168</v>
      </c>
      <c r="W63">
        <f t="shared" si="3"/>
        <v>47.590963076220149</v>
      </c>
    </row>
    <row r="64" spans="1:23" x14ac:dyDescent="0.3">
      <c r="A64" t="s">
        <v>126</v>
      </c>
      <c r="B64" s="1" t="s">
        <v>127</v>
      </c>
      <c r="C64" s="1">
        <v>581.35</v>
      </c>
      <c r="D64" s="1">
        <v>622.4</v>
      </c>
      <c r="E64" s="1">
        <v>585.79999999999995</v>
      </c>
      <c r="F64" s="1">
        <v>617</v>
      </c>
      <c r="G64" s="1">
        <v>673.7</v>
      </c>
      <c r="I64" s="1">
        <f t="shared" si="0"/>
        <v>-0.13707881846519224</v>
      </c>
      <c r="J64" s="1">
        <f>_xlfn.STDEV.S(C64:G64)</f>
        <v>37.026679570277452</v>
      </c>
      <c r="K64">
        <v>68.099999999999994</v>
      </c>
      <c r="L64">
        <v>26.46</v>
      </c>
      <c r="M64">
        <v>13.27</v>
      </c>
      <c r="N64">
        <v>9.3800000000000008</v>
      </c>
      <c r="O64">
        <v>0.03</v>
      </c>
      <c r="Q64" s="8">
        <f t="shared" si="1"/>
        <v>22.788499999999999</v>
      </c>
      <c r="S64" s="9">
        <v>13.95</v>
      </c>
      <c r="U64">
        <f t="shared" si="2"/>
        <v>-13.707881846519223</v>
      </c>
      <c r="W64">
        <f t="shared" si="3"/>
        <v>13972.414214784028</v>
      </c>
    </row>
    <row r="65" spans="1:23" x14ac:dyDescent="0.3">
      <c r="A65" t="s">
        <v>128</v>
      </c>
      <c r="B65" s="1" t="s">
        <v>129</v>
      </c>
      <c r="C65" s="1">
        <v>2589.25</v>
      </c>
      <c r="D65" s="1">
        <v>2908.5</v>
      </c>
      <c r="E65" s="1">
        <v>3348.7</v>
      </c>
      <c r="F65" s="1">
        <v>3289.8</v>
      </c>
      <c r="G65" s="1">
        <v>3960.7</v>
      </c>
      <c r="I65" s="1">
        <f t="shared" si="0"/>
        <v>-0.3462645491958492</v>
      </c>
      <c r="J65" s="1">
        <f>_xlfn.STDEV.S(C65:G65)</f>
        <v>515.98163048697734</v>
      </c>
      <c r="K65">
        <v>70.599999999999994</v>
      </c>
      <c r="L65">
        <v>293.85000000000002</v>
      </c>
      <c r="M65">
        <v>2.23</v>
      </c>
      <c r="N65">
        <v>10.18</v>
      </c>
      <c r="O65">
        <v>0.92</v>
      </c>
      <c r="Q65" s="8">
        <f t="shared" si="1"/>
        <v>60.974999999999994</v>
      </c>
      <c r="S65" s="9">
        <v>45.2</v>
      </c>
      <c r="U65">
        <f t="shared" si="2"/>
        <v>-34.626454919584923</v>
      </c>
      <c r="W65">
        <f t="shared" si="3"/>
        <v>113688.29282298584</v>
      </c>
    </row>
    <row r="66" spans="1:23" x14ac:dyDescent="0.3">
      <c r="A66" t="s">
        <v>130</v>
      </c>
      <c r="B66" s="1" t="s">
        <v>131</v>
      </c>
      <c r="C66" s="1">
        <v>639.70000000000005</v>
      </c>
      <c r="D66" s="1">
        <v>736.2</v>
      </c>
      <c r="E66" s="1">
        <v>741.2</v>
      </c>
      <c r="F66" s="1">
        <v>706</v>
      </c>
      <c r="G66" s="1">
        <v>710.75</v>
      </c>
      <c r="I66" s="1">
        <f t="shared" si="0"/>
        <v>-9.9964825888146258E-2</v>
      </c>
      <c r="J66" s="1">
        <f>_xlfn.STDEV.S(C66:G66)</f>
        <v>40.51656451378868</v>
      </c>
      <c r="K66">
        <v>57.93</v>
      </c>
      <c r="L66">
        <v>3.4</v>
      </c>
      <c r="M66">
        <v>35.450000000000003</v>
      </c>
      <c r="N66">
        <v>26.08</v>
      </c>
      <c r="O66">
        <v>1.88</v>
      </c>
      <c r="Q66" s="8">
        <f t="shared" si="1"/>
        <v>26.550500000000003</v>
      </c>
      <c r="S66" s="9">
        <v>130.54</v>
      </c>
      <c r="U66">
        <f t="shared" si="2"/>
        <v>-9.9964825888146258</v>
      </c>
      <c r="W66">
        <f t="shared" si="3"/>
        <v>83157.404895743879</v>
      </c>
    </row>
    <row r="67" spans="1:23" x14ac:dyDescent="0.3">
      <c r="A67" t="s">
        <v>132</v>
      </c>
      <c r="B67" s="1" t="s">
        <v>133</v>
      </c>
      <c r="C67" s="1">
        <v>1470.7</v>
      </c>
      <c r="D67" s="1">
        <v>1364.1</v>
      </c>
      <c r="E67" s="1">
        <v>1197.1500000000001</v>
      </c>
      <c r="F67" s="1">
        <v>1026.5</v>
      </c>
      <c r="G67" s="1">
        <v>960.4</v>
      </c>
      <c r="I67" s="1">
        <f t="shared" ref="I67:I100" si="4">(C67-G67)/G67</f>
        <v>0.53134110787172018</v>
      </c>
      <c r="J67" s="1">
        <f>_xlfn.STDEV.S(C67:G67)</f>
        <v>216.59568786104631</v>
      </c>
      <c r="K67">
        <v>7.65</v>
      </c>
      <c r="L67">
        <v>87.28</v>
      </c>
      <c r="M67">
        <v>29.36</v>
      </c>
      <c r="N67" s="4">
        <v>1.96</v>
      </c>
      <c r="O67">
        <v>0.03</v>
      </c>
      <c r="Q67" s="8">
        <f t="shared" ref="Q67:Q99" si="5">(K67*0.2)+(L67*0.15)+(M67*0.25)+(N67*0.2)+(O67*0.2)</f>
        <v>22.36</v>
      </c>
      <c r="S67" s="9">
        <v>-0.27</v>
      </c>
      <c r="U67">
        <f t="shared" ref="U67:U100" si="6">((C67-G67)/G67)*100</f>
        <v>53.13411078717202</v>
      </c>
      <c r="W67">
        <f t="shared" ref="W67:W100" si="7">S67*(1-U67)*K67</f>
        <v>107.68300583090382</v>
      </c>
    </row>
    <row r="68" spans="1:23" x14ac:dyDescent="0.3">
      <c r="A68" t="s">
        <v>134</v>
      </c>
      <c r="B68" s="1" t="s">
        <v>135</v>
      </c>
      <c r="C68" s="1">
        <v>738.8</v>
      </c>
      <c r="D68" s="1">
        <v>771.95</v>
      </c>
      <c r="E68" s="1">
        <v>798</v>
      </c>
      <c r="F68" s="1">
        <v>711.65</v>
      </c>
      <c r="G68" s="1">
        <v>695.55</v>
      </c>
      <c r="I68" s="1">
        <f t="shared" si="4"/>
        <v>6.2181007835525846E-2</v>
      </c>
      <c r="J68" s="1">
        <f>_xlfn.STDEV.S(C68:G68)</f>
        <v>42.174894783508378</v>
      </c>
      <c r="K68">
        <v>38.590000000000003</v>
      </c>
      <c r="L68">
        <v>6.93</v>
      </c>
      <c r="M68" s="4">
        <v>1.89</v>
      </c>
      <c r="N68">
        <v>11.58</v>
      </c>
      <c r="O68">
        <v>0.01</v>
      </c>
      <c r="Q68" s="8">
        <f t="shared" si="5"/>
        <v>11.548000000000002</v>
      </c>
      <c r="S68" s="4">
        <v>8.69</v>
      </c>
      <c r="U68">
        <f t="shared" si="6"/>
        <v>6.2181007835525843</v>
      </c>
      <c r="W68">
        <f t="shared" si="7"/>
        <v>-1749.8749652720869</v>
      </c>
    </row>
    <row r="69" spans="1:23" x14ac:dyDescent="0.3">
      <c r="A69" t="s">
        <v>136</v>
      </c>
      <c r="B69" s="1" t="s">
        <v>137</v>
      </c>
      <c r="C69" s="1">
        <v>86.1</v>
      </c>
      <c r="D69" s="1">
        <v>84.85</v>
      </c>
      <c r="E69" s="1">
        <v>77.05</v>
      </c>
      <c r="F69" s="1">
        <v>68.05</v>
      </c>
      <c r="G69" s="1">
        <v>7608</v>
      </c>
      <c r="I69" s="1">
        <f t="shared" si="4"/>
        <v>-0.98868296529968447</v>
      </c>
      <c r="J69" s="1">
        <f>_xlfn.STDEV.S(C69:G69)</f>
        <v>3367.073304703953</v>
      </c>
      <c r="K69">
        <v>15.14</v>
      </c>
      <c r="L69">
        <v>147.22999999999999</v>
      </c>
      <c r="M69">
        <v>-4.5599999999999996</v>
      </c>
      <c r="N69">
        <v>12.19</v>
      </c>
      <c r="O69" s="7" t="s">
        <v>204</v>
      </c>
      <c r="Q69" s="8">
        <v>0.93339000000000005</v>
      </c>
      <c r="S69" s="9">
        <v>45.2</v>
      </c>
      <c r="U69">
        <f t="shared" si="6"/>
        <v>-98.868296529968447</v>
      </c>
      <c r="W69">
        <f t="shared" si="7"/>
        <v>68342.671627760254</v>
      </c>
    </row>
    <row r="70" spans="1:23" x14ac:dyDescent="0.3">
      <c r="A70" t="s">
        <v>138</v>
      </c>
      <c r="B70" s="1" t="s">
        <v>139</v>
      </c>
      <c r="C70" s="1">
        <v>4477.6000000000004</v>
      </c>
      <c r="D70" s="1">
        <v>4726.3999999999996</v>
      </c>
      <c r="E70" s="1">
        <v>4517.5</v>
      </c>
      <c r="F70" s="1">
        <v>4383.3999999999996</v>
      </c>
      <c r="G70" s="1">
        <v>4322.8999999999996</v>
      </c>
      <c r="I70" s="1">
        <f t="shared" si="4"/>
        <v>3.5786162067131033E-2</v>
      </c>
      <c r="J70" s="1">
        <f>_xlfn.STDEV.S(C70:G70)</f>
        <v>154.90510966394879</v>
      </c>
      <c r="K70">
        <v>108.81</v>
      </c>
      <c r="L70">
        <v>69.91</v>
      </c>
      <c r="M70">
        <v>46.51</v>
      </c>
      <c r="N70">
        <v>4.25</v>
      </c>
      <c r="O70">
        <v>0.01</v>
      </c>
      <c r="Q70" s="8">
        <f>(K70*0.2)+(L70*0.15)+(M70*0.25)+(N70*0.2)+(O70*0.2)</f>
        <v>44.728000000000002</v>
      </c>
      <c r="S70" s="9">
        <v>23.22</v>
      </c>
      <c r="U70">
        <f t="shared" si="6"/>
        <v>3.5786162067131033</v>
      </c>
      <c r="W70">
        <f t="shared" si="7"/>
        <v>-6515.0497078859535</v>
      </c>
    </row>
    <row r="71" spans="1:23" x14ac:dyDescent="0.3">
      <c r="A71" t="s">
        <v>140</v>
      </c>
      <c r="B71" s="1" t="s">
        <v>141</v>
      </c>
      <c r="C71" s="1">
        <v>874.05</v>
      </c>
      <c r="D71" s="1">
        <v>881.45</v>
      </c>
      <c r="E71" s="1">
        <v>829.3</v>
      </c>
      <c r="F71" s="1">
        <v>910.45</v>
      </c>
      <c r="G71" s="1">
        <v>924.25</v>
      </c>
      <c r="I71" s="1">
        <f t="shared" si="4"/>
        <v>-5.4314308899107433E-2</v>
      </c>
      <c r="J71" s="1">
        <f>_xlfn.STDEV.S(C71:G71)</f>
        <v>36.80084917498511</v>
      </c>
      <c r="K71">
        <v>59.03</v>
      </c>
      <c r="L71">
        <v>8.2799999999999994</v>
      </c>
      <c r="M71">
        <v>0.81</v>
      </c>
      <c r="N71">
        <v>16.329999999999998</v>
      </c>
      <c r="O71">
        <v>0.11</v>
      </c>
      <c r="Q71" s="8">
        <f t="shared" si="5"/>
        <v>16.538499999999999</v>
      </c>
      <c r="S71" s="9">
        <v>6.68</v>
      </c>
      <c r="U71">
        <f t="shared" si="6"/>
        <v>-5.4314308899107431</v>
      </c>
      <c r="W71">
        <f t="shared" si="7"/>
        <v>2536.0444010819601</v>
      </c>
    </row>
    <row r="72" spans="1:23" x14ac:dyDescent="0.3">
      <c r="A72" t="s">
        <v>142</v>
      </c>
      <c r="B72" s="1" t="s">
        <v>143</v>
      </c>
      <c r="C72" s="1">
        <v>1699.8</v>
      </c>
      <c r="D72" s="1">
        <v>1686.1</v>
      </c>
      <c r="E72" s="1">
        <v>1652.85</v>
      </c>
      <c r="F72" s="1">
        <v>1706.9</v>
      </c>
      <c r="G72" s="1">
        <v>1641.65</v>
      </c>
      <c r="I72" s="1">
        <f t="shared" si="4"/>
        <v>3.5421679407912687E-2</v>
      </c>
      <c r="J72" s="1">
        <f>_xlfn.STDEV.S(C72:G72)</f>
        <v>28.846347255761863</v>
      </c>
      <c r="K72">
        <v>148.63999999999999</v>
      </c>
      <c r="L72">
        <v>0.39</v>
      </c>
      <c r="M72">
        <v>-5.07</v>
      </c>
      <c r="N72">
        <v>5.33</v>
      </c>
      <c r="O72">
        <v>0.42</v>
      </c>
      <c r="Q72" s="8">
        <f t="shared" si="5"/>
        <v>29.668999999999997</v>
      </c>
      <c r="S72" s="9">
        <v>23.36</v>
      </c>
      <c r="U72">
        <f t="shared" si="6"/>
        <v>3.542167940791269</v>
      </c>
      <c r="W72">
        <f t="shared" si="7"/>
        <v>-8826.9928059208432</v>
      </c>
    </row>
    <row r="73" spans="1:23" x14ac:dyDescent="0.3">
      <c r="A73" t="s">
        <v>144</v>
      </c>
      <c r="B73" s="1" t="s">
        <v>145</v>
      </c>
      <c r="C73" s="1">
        <v>424.15</v>
      </c>
      <c r="D73" s="1">
        <v>430.7</v>
      </c>
      <c r="E73" s="1">
        <v>404.55</v>
      </c>
      <c r="F73" s="1">
        <v>388.65</v>
      </c>
      <c r="G73" s="1">
        <v>371.15</v>
      </c>
      <c r="I73" s="1">
        <f t="shared" si="4"/>
        <v>0.14279940724774351</v>
      </c>
      <c r="J73" s="1">
        <f>_xlfn.STDEV.S(C73:G73)</f>
        <v>24.666941439911032</v>
      </c>
      <c r="K73">
        <v>6.89</v>
      </c>
      <c r="L73" s="4">
        <v>64.06</v>
      </c>
      <c r="M73">
        <v>26.79</v>
      </c>
      <c r="N73">
        <v>1.4</v>
      </c>
      <c r="O73">
        <v>2.9</v>
      </c>
      <c r="Q73" s="8">
        <f t="shared" si="5"/>
        <v>18.544499999999999</v>
      </c>
      <c r="S73" s="9">
        <v>29.03</v>
      </c>
      <c r="U73">
        <f t="shared" si="6"/>
        <v>14.279940724774351</v>
      </c>
      <c r="W73">
        <f t="shared" si="7"/>
        <v>-2656.2099199649738</v>
      </c>
    </row>
    <row r="74" spans="1:23" x14ac:dyDescent="0.3">
      <c r="A74" t="s">
        <v>146</v>
      </c>
      <c r="B74" s="1" t="s">
        <v>147</v>
      </c>
      <c r="C74" s="1">
        <v>261.85000000000002</v>
      </c>
      <c r="D74" s="1">
        <v>282.85000000000002</v>
      </c>
      <c r="E74" s="1">
        <v>169.85</v>
      </c>
      <c r="F74" s="1">
        <v>290.95</v>
      </c>
      <c r="G74" s="1">
        <v>309.89999999999998</v>
      </c>
      <c r="I74" s="1">
        <f t="shared" si="4"/>
        <v>-0.15505001613423672</v>
      </c>
      <c r="J74" s="1">
        <f>_xlfn.STDEV.S(C74:G74)</f>
        <v>54.893187191125897</v>
      </c>
      <c r="K74">
        <v>74.069999999999993</v>
      </c>
      <c r="L74">
        <v>100.85</v>
      </c>
      <c r="M74">
        <v>4.21</v>
      </c>
      <c r="N74" s="4">
        <v>11.84</v>
      </c>
      <c r="O74">
        <v>2.19</v>
      </c>
      <c r="Q74" s="8">
        <f t="shared" si="5"/>
        <v>33.799999999999997</v>
      </c>
      <c r="S74" s="9">
        <v>-13.26</v>
      </c>
      <c r="U74">
        <f t="shared" si="6"/>
        <v>-15.505001613423671</v>
      </c>
      <c r="W74">
        <f t="shared" si="7"/>
        <v>-16210.687725653423</v>
      </c>
    </row>
    <row r="75" spans="1:23" x14ac:dyDescent="0.3">
      <c r="A75" t="s">
        <v>148</v>
      </c>
      <c r="B75" s="1" t="s">
        <v>149</v>
      </c>
      <c r="C75" s="1">
        <v>207.7</v>
      </c>
      <c r="D75" s="1">
        <v>224.8</v>
      </c>
      <c r="E75" s="1">
        <v>226</v>
      </c>
      <c r="F75" s="1">
        <v>216.5</v>
      </c>
      <c r="G75" s="1">
        <v>236.95</v>
      </c>
      <c r="I75" s="1">
        <f t="shared" si="4"/>
        <v>-0.12344376450728002</v>
      </c>
      <c r="J75" s="1">
        <f>_xlfn.STDEV.S(C75:G75)</f>
        <v>10.969525969703524</v>
      </c>
      <c r="K75">
        <v>23.53</v>
      </c>
      <c r="L75" s="4">
        <v>178.2</v>
      </c>
      <c r="M75">
        <v>4.2300000000000004</v>
      </c>
      <c r="N75">
        <v>5.88</v>
      </c>
      <c r="O75">
        <v>0.8</v>
      </c>
      <c r="Q75" s="8">
        <f t="shared" si="5"/>
        <v>33.829499999999996</v>
      </c>
      <c r="S75" s="9">
        <v>45.2</v>
      </c>
      <c r="U75">
        <f t="shared" si="6"/>
        <v>-12.344376450728003</v>
      </c>
      <c r="W75">
        <f t="shared" si="7"/>
        <v>14192.491640430473</v>
      </c>
    </row>
    <row r="76" spans="1:23" x14ac:dyDescent="0.3">
      <c r="A76" t="s">
        <v>150</v>
      </c>
      <c r="B76" s="1" t="s">
        <v>151</v>
      </c>
      <c r="C76" s="1">
        <v>215.45</v>
      </c>
      <c r="D76" s="1">
        <v>212.65</v>
      </c>
      <c r="E76" s="1">
        <v>198.77</v>
      </c>
      <c r="F76" s="1">
        <v>193.31</v>
      </c>
      <c r="G76" s="1">
        <v>213.81</v>
      </c>
      <c r="I76" s="1">
        <f t="shared" si="4"/>
        <v>7.670361535943063E-3</v>
      </c>
      <c r="J76" s="1">
        <f>_xlfn.STDEV.S(C76:G76)</f>
        <v>10.057908331258538</v>
      </c>
      <c r="K76">
        <v>9.8000000000000007</v>
      </c>
      <c r="L76">
        <v>21.91</v>
      </c>
      <c r="M76">
        <v>9.52</v>
      </c>
      <c r="N76">
        <v>7.74</v>
      </c>
      <c r="O76">
        <v>0.02</v>
      </c>
      <c r="Q76" s="8">
        <f t="shared" si="5"/>
        <v>9.1784999999999997</v>
      </c>
      <c r="S76" s="9">
        <v>27.99</v>
      </c>
      <c r="U76">
        <f t="shared" si="6"/>
        <v>0.76703615359430632</v>
      </c>
      <c r="W76">
        <f t="shared" si="7"/>
        <v>63.902448996774581</v>
      </c>
    </row>
    <row r="77" spans="1:23" x14ac:dyDescent="0.3">
      <c r="A77" t="s">
        <v>152</v>
      </c>
      <c r="B77" s="1" t="s">
        <v>153</v>
      </c>
      <c r="C77" s="1">
        <v>17264.2</v>
      </c>
      <c r="D77" s="1">
        <v>17004.400000000001</v>
      </c>
      <c r="E77" s="1">
        <v>16488.599999999999</v>
      </c>
      <c r="F77" s="1">
        <v>15814.85</v>
      </c>
      <c r="G77" s="1">
        <v>17540.05</v>
      </c>
      <c r="I77" s="1">
        <f t="shared" si="4"/>
        <v>-1.5726865088753941E-2</v>
      </c>
      <c r="J77" s="1">
        <f>_xlfn.STDEV.S(C77:G77)</f>
        <v>683.72366548920922</v>
      </c>
      <c r="K77">
        <v>37.69</v>
      </c>
      <c r="L77">
        <v>0.48</v>
      </c>
      <c r="M77">
        <v>1.47</v>
      </c>
      <c r="N77">
        <v>8.49</v>
      </c>
      <c r="O77">
        <v>0.01</v>
      </c>
      <c r="Q77" s="8">
        <f t="shared" si="5"/>
        <v>9.6775000000000002</v>
      </c>
      <c r="S77" s="9">
        <v>44.57</v>
      </c>
      <c r="U77">
        <f t="shared" si="6"/>
        <v>-1.5726865088753941</v>
      </c>
      <c r="W77">
        <f t="shared" si="7"/>
        <v>4321.7101949347216</v>
      </c>
    </row>
    <row r="78" spans="1:23" x14ac:dyDescent="0.3">
      <c r="A78" t="s">
        <v>154</v>
      </c>
      <c r="B78" s="1" t="s">
        <v>155</v>
      </c>
      <c r="C78" s="1">
        <v>4068.75</v>
      </c>
      <c r="D78" s="1">
        <v>4025.5</v>
      </c>
      <c r="E78" s="1">
        <v>4320.8999999999996</v>
      </c>
      <c r="F78" s="1">
        <v>4386.55</v>
      </c>
      <c r="G78" s="1">
        <v>4531.3500000000004</v>
      </c>
      <c r="I78" s="1">
        <f t="shared" si="4"/>
        <v>-0.10208878148896032</v>
      </c>
      <c r="J78" s="1">
        <f>_xlfn.STDEV.S(C78:G78)</f>
        <v>214.88536885977149</v>
      </c>
      <c r="K78">
        <v>102.83</v>
      </c>
      <c r="L78" s="4">
        <v>4</v>
      </c>
      <c r="M78" s="4">
        <v>23.23</v>
      </c>
      <c r="N78">
        <v>4.95</v>
      </c>
      <c r="O78">
        <v>2.8</v>
      </c>
      <c r="Q78" s="8">
        <f t="shared" si="5"/>
        <v>28.523500000000002</v>
      </c>
      <c r="S78" s="9">
        <v>0.72</v>
      </c>
      <c r="U78">
        <f t="shared" si="6"/>
        <v>-10.208878148896032</v>
      </c>
      <c r="W78">
        <f t="shared" si="7"/>
        <v>829.87843683670485</v>
      </c>
    </row>
    <row r="79" spans="1:23" x14ac:dyDescent="0.3">
      <c r="A79" t="s">
        <v>156</v>
      </c>
      <c r="B79" s="1" t="s">
        <v>157</v>
      </c>
      <c r="C79" s="1">
        <v>80.400000000000006</v>
      </c>
      <c r="D79" s="1">
        <v>77</v>
      </c>
      <c r="E79" s="1">
        <v>70.2</v>
      </c>
      <c r="F79" s="1">
        <v>71.3</v>
      </c>
      <c r="G79" s="1">
        <v>80.5</v>
      </c>
      <c r="I79" s="1">
        <f t="shared" si="4"/>
        <v>-1.2422360248446499E-3</v>
      </c>
      <c r="J79" s="1">
        <f>_xlfn.STDEV.S(C79:G79)</f>
        <v>4.9058128786165511</v>
      </c>
      <c r="K79">
        <v>14.16</v>
      </c>
      <c r="L79">
        <v>0.8</v>
      </c>
      <c r="M79">
        <v>2.38</v>
      </c>
      <c r="N79" s="4">
        <v>11.59</v>
      </c>
      <c r="O79" s="4">
        <v>0.02</v>
      </c>
      <c r="Q79" s="8">
        <f t="shared" si="5"/>
        <v>5.8689999999999998</v>
      </c>
      <c r="S79" s="9">
        <v>-59.73</v>
      </c>
      <c r="U79">
        <f t="shared" si="6"/>
        <v>-0.12422360248446498</v>
      </c>
      <c r="W79">
        <f t="shared" si="7"/>
        <v>-950.84224099378264</v>
      </c>
    </row>
    <row r="80" spans="1:23" x14ac:dyDescent="0.3">
      <c r="A80" t="s">
        <v>158</v>
      </c>
      <c r="B80" s="1" t="s">
        <v>159</v>
      </c>
      <c r="C80" s="1">
        <v>524.1</v>
      </c>
      <c r="D80" s="1">
        <v>570.75</v>
      </c>
      <c r="E80" s="1">
        <v>532.95000000000005</v>
      </c>
      <c r="F80" s="1">
        <v>515.6</v>
      </c>
      <c r="G80" s="1">
        <v>411.25</v>
      </c>
      <c r="I80" s="1">
        <f t="shared" si="4"/>
        <v>0.27440729483282678</v>
      </c>
      <c r="J80" s="1">
        <f>_xlfn.STDEV.S(C80:G80)</f>
        <v>59.570699593005003</v>
      </c>
      <c r="K80">
        <v>41.07</v>
      </c>
      <c r="L80">
        <v>1.65</v>
      </c>
      <c r="M80" s="4">
        <v>-2.44</v>
      </c>
      <c r="N80" s="4">
        <v>11.07</v>
      </c>
      <c r="O80">
        <v>1.67</v>
      </c>
      <c r="Q80" s="8">
        <f t="shared" si="5"/>
        <v>10.3995</v>
      </c>
      <c r="S80" s="9">
        <v>-35.049999999999997</v>
      </c>
      <c r="U80">
        <f t="shared" si="6"/>
        <v>27.440729483282677</v>
      </c>
      <c r="W80">
        <f t="shared" si="7"/>
        <v>38061.522633738605</v>
      </c>
    </row>
    <row r="81" spans="1:23" x14ac:dyDescent="0.3">
      <c r="A81" t="s">
        <v>160</v>
      </c>
      <c r="B81" s="1" t="s">
        <v>161</v>
      </c>
      <c r="C81" s="1">
        <v>185.7</v>
      </c>
      <c r="D81" s="1">
        <v>166.25</v>
      </c>
      <c r="E81" s="1">
        <v>147.69999999999999</v>
      </c>
      <c r="F81" s="1">
        <v>132.4</v>
      </c>
      <c r="G81" s="1">
        <v>130.85</v>
      </c>
      <c r="I81" s="1">
        <f t="shared" si="4"/>
        <v>0.41918226977455098</v>
      </c>
      <c r="J81" s="1">
        <f>_xlfn.STDEV.S(C81:G81)</f>
        <v>23.382915771990639</v>
      </c>
      <c r="K81">
        <v>6.38</v>
      </c>
      <c r="L81">
        <v>112.6</v>
      </c>
      <c r="M81">
        <v>33.93</v>
      </c>
      <c r="N81">
        <v>11.41</v>
      </c>
      <c r="O81">
        <v>0.86</v>
      </c>
      <c r="Q81" s="8">
        <f t="shared" si="5"/>
        <v>29.102499999999999</v>
      </c>
      <c r="S81" s="9">
        <v>47.04</v>
      </c>
      <c r="U81">
        <f t="shared" si="6"/>
        <v>41.918226977455099</v>
      </c>
      <c r="W81">
        <f t="shared" si="7"/>
        <v>-12280.181872984333</v>
      </c>
    </row>
    <row r="82" spans="1:23" x14ac:dyDescent="0.3">
      <c r="A82" t="s">
        <v>162</v>
      </c>
      <c r="B82" s="1" t="s">
        <v>163</v>
      </c>
      <c r="C82" s="1">
        <v>39.75</v>
      </c>
      <c r="D82" s="1">
        <v>42.9</v>
      </c>
      <c r="E82" s="1">
        <v>37.450000000000003</v>
      </c>
      <c r="F82" s="1">
        <v>35.549999999999997</v>
      </c>
      <c r="G82" s="1">
        <v>35.950000000000003</v>
      </c>
      <c r="I82" s="1">
        <f t="shared" si="4"/>
        <v>0.10570236439499296</v>
      </c>
      <c r="J82" s="1">
        <f>_xlfn.STDEV.S(C82:G82)</f>
        <v>3.0441747650225333</v>
      </c>
      <c r="K82" s="4">
        <v>-523.44000000000005</v>
      </c>
      <c r="L82" s="6">
        <v>-4056.24</v>
      </c>
      <c r="M82">
        <v>-0.12</v>
      </c>
      <c r="N82">
        <v>-32.869999999999997</v>
      </c>
      <c r="O82">
        <v>4.8</v>
      </c>
      <c r="Q82" s="8">
        <f t="shared" si="5"/>
        <v>-718.7679999999998</v>
      </c>
      <c r="S82" s="9">
        <v>44.92</v>
      </c>
      <c r="U82">
        <f t="shared" si="6"/>
        <v>10.570236439499297</v>
      </c>
      <c r="W82">
        <f t="shared" si="7"/>
        <v>225024.24972016676</v>
      </c>
    </row>
    <row r="83" spans="1:23" x14ac:dyDescent="0.3">
      <c r="A83" t="s">
        <v>164</v>
      </c>
      <c r="B83" s="1" t="s">
        <v>165</v>
      </c>
      <c r="C83" s="1">
        <v>123.15</v>
      </c>
      <c r="D83" s="1">
        <v>131.5</v>
      </c>
      <c r="E83" s="1">
        <v>124.3</v>
      </c>
      <c r="F83" s="1">
        <v>112.7</v>
      </c>
      <c r="G83" s="1">
        <v>114</v>
      </c>
      <c r="I83" s="1">
        <f t="shared" si="4"/>
        <v>8.0263157894736897E-2</v>
      </c>
      <c r="J83" s="1">
        <f>_xlfn.STDEV.S(C83:G83)</f>
        <v>7.8033326213868381</v>
      </c>
      <c r="K83">
        <v>16.89</v>
      </c>
      <c r="L83" s="4">
        <v>3.24</v>
      </c>
      <c r="M83">
        <v>3.34</v>
      </c>
      <c r="N83" s="4">
        <v>18.8</v>
      </c>
      <c r="O83">
        <v>0.02</v>
      </c>
      <c r="Q83" s="8">
        <f t="shared" si="5"/>
        <v>8.4629999999999992</v>
      </c>
      <c r="S83" s="9">
        <v>27.99</v>
      </c>
      <c r="U83">
        <f t="shared" si="6"/>
        <v>8.0263157894736903</v>
      </c>
      <c r="W83">
        <f t="shared" si="7"/>
        <v>-3321.6985184210553</v>
      </c>
    </row>
    <row r="84" spans="1:23" x14ac:dyDescent="0.3">
      <c r="A84" t="s">
        <v>166</v>
      </c>
      <c r="B84" s="1" t="s">
        <v>167</v>
      </c>
      <c r="C84" s="1">
        <v>123.05</v>
      </c>
      <c r="D84" s="1">
        <v>117.7</v>
      </c>
      <c r="E84" s="1">
        <v>99.75</v>
      </c>
      <c r="F84" s="1">
        <v>90.13</v>
      </c>
      <c r="G84" s="1">
        <v>86.25</v>
      </c>
      <c r="I84" s="1">
        <f t="shared" si="4"/>
        <v>0.42666666666666664</v>
      </c>
      <c r="J84" s="1">
        <f>_xlfn.STDEV.S(C84:G84)</f>
        <v>16.38709492252973</v>
      </c>
      <c r="K84" s="4">
        <v>7.22</v>
      </c>
      <c r="L84" s="4">
        <v>1.87</v>
      </c>
      <c r="M84">
        <v>9.69</v>
      </c>
      <c r="N84" s="4">
        <v>34.99</v>
      </c>
      <c r="O84">
        <v>0.02</v>
      </c>
      <c r="Q84" s="8">
        <f t="shared" si="5"/>
        <v>11.149000000000001</v>
      </c>
      <c r="S84" s="9">
        <v>-59.73</v>
      </c>
      <c r="U84">
        <f t="shared" si="6"/>
        <v>42.666666666666664</v>
      </c>
      <c r="W84">
        <f t="shared" si="7"/>
        <v>17968.774999999998</v>
      </c>
    </row>
    <row r="85" spans="1:23" x14ac:dyDescent="0.3">
      <c r="A85" t="s">
        <v>168</v>
      </c>
      <c r="B85" s="1" t="s">
        <v>169</v>
      </c>
      <c r="C85" s="1">
        <v>2531.25</v>
      </c>
      <c r="D85" s="1">
        <v>2754.05</v>
      </c>
      <c r="E85" s="1">
        <v>2530.0500000000002</v>
      </c>
      <c r="F85" s="1">
        <v>2344.85</v>
      </c>
      <c r="G85" s="1">
        <v>2295.1999999999998</v>
      </c>
      <c r="I85" s="1">
        <f t="shared" si="4"/>
        <v>0.10284506796793316</v>
      </c>
      <c r="J85" s="1">
        <f>_xlfn.STDEV.S(C85:G85)</f>
        <v>181.6849594765622</v>
      </c>
      <c r="K85">
        <v>21.32</v>
      </c>
      <c r="L85">
        <v>0.22</v>
      </c>
      <c r="M85" s="4">
        <v>25.38</v>
      </c>
      <c r="N85" s="4">
        <v>15.67</v>
      </c>
      <c r="O85">
        <v>1.8</v>
      </c>
      <c r="Q85" s="8">
        <f t="shared" si="5"/>
        <v>14.135999999999999</v>
      </c>
      <c r="S85" s="9">
        <v>31.53</v>
      </c>
      <c r="U85">
        <f t="shared" si="6"/>
        <v>10.284506796793316</v>
      </c>
      <c r="W85">
        <f t="shared" si="7"/>
        <v>-6241.2274451376852</v>
      </c>
    </row>
    <row r="86" spans="1:23" x14ac:dyDescent="0.3">
      <c r="A86" t="s">
        <v>170</v>
      </c>
      <c r="B86" s="1" t="s">
        <v>171</v>
      </c>
      <c r="C86" s="1">
        <v>5741.6</v>
      </c>
      <c r="D86" s="1">
        <v>6294.95</v>
      </c>
      <c r="E86" s="1">
        <v>6660.6</v>
      </c>
      <c r="F86" s="1">
        <v>6390.75</v>
      </c>
      <c r="G86" s="1">
        <v>5465.3</v>
      </c>
      <c r="I86" s="1">
        <f t="shared" si="4"/>
        <v>5.0555321757268616E-2</v>
      </c>
      <c r="J86" s="1">
        <f>_xlfn.STDEV.S(C86:G86)</f>
        <v>491.81857096901081</v>
      </c>
      <c r="K86" s="4">
        <v>14.36</v>
      </c>
      <c r="L86" s="4">
        <v>0.21</v>
      </c>
      <c r="M86" s="4">
        <v>12.81</v>
      </c>
      <c r="N86" s="4">
        <v>758.74</v>
      </c>
      <c r="O86" s="4">
        <v>0.4</v>
      </c>
      <c r="Q86" s="8">
        <f t="shared" si="5"/>
        <v>157.93400000000003</v>
      </c>
      <c r="S86" s="9">
        <v>57.17</v>
      </c>
      <c r="U86">
        <f t="shared" si="6"/>
        <v>5.0555321757268619</v>
      </c>
      <c r="W86">
        <f t="shared" si="7"/>
        <v>-3329.4345616233354</v>
      </c>
    </row>
    <row r="87" spans="1:23" x14ac:dyDescent="0.3">
      <c r="A87" t="s">
        <v>172</v>
      </c>
      <c r="B87" s="1" t="s">
        <v>173</v>
      </c>
      <c r="C87" s="1">
        <v>1351.35</v>
      </c>
      <c r="D87" s="1">
        <v>1471.65</v>
      </c>
      <c r="E87" s="1">
        <v>1527.9</v>
      </c>
      <c r="F87" s="1">
        <v>1420</v>
      </c>
      <c r="G87" s="1">
        <v>1407.25</v>
      </c>
      <c r="I87" s="1">
        <f t="shared" si="4"/>
        <v>-3.9722863741339556E-2</v>
      </c>
      <c r="J87" s="1">
        <f>_xlfn.STDEV.S(C87:G87)</f>
        <v>67.014985264491472</v>
      </c>
      <c r="K87" s="4">
        <v>149.15</v>
      </c>
      <c r="L87" s="4">
        <v>172</v>
      </c>
      <c r="M87" s="4">
        <v>36.74</v>
      </c>
      <c r="N87" s="4">
        <v>0.63</v>
      </c>
      <c r="O87">
        <v>0.01</v>
      </c>
      <c r="Q87" s="8">
        <f t="shared" si="5"/>
        <v>64.942999999999998</v>
      </c>
      <c r="S87" s="9">
        <v>-1.75</v>
      </c>
      <c r="U87">
        <f t="shared" si="6"/>
        <v>-3.9722863741339558</v>
      </c>
      <c r="W87">
        <f t="shared" si="7"/>
        <v>-1297.8288972286393</v>
      </c>
    </row>
    <row r="88" spans="1:23" x14ac:dyDescent="0.3">
      <c r="A88" t="s">
        <v>174</v>
      </c>
      <c r="B88" s="1" t="s">
        <v>175</v>
      </c>
      <c r="C88" s="1">
        <v>2550.15</v>
      </c>
      <c r="D88" s="1">
        <v>2748.7</v>
      </c>
      <c r="E88" s="1">
        <v>2584.4</v>
      </c>
      <c r="F88" s="1">
        <v>2690.3</v>
      </c>
      <c r="G88" s="1">
        <v>2736.3</v>
      </c>
      <c r="I88" s="1">
        <f t="shared" si="4"/>
        <v>-6.8029821291525086E-2</v>
      </c>
      <c r="J88" s="1">
        <f>_xlfn.STDEV.S(C88:G88)</f>
        <v>89.958946192138072</v>
      </c>
      <c r="K88">
        <v>90.01</v>
      </c>
      <c r="L88" s="4">
        <v>5.42</v>
      </c>
      <c r="M88" s="4">
        <v>5.74</v>
      </c>
      <c r="N88" s="4">
        <v>13.6</v>
      </c>
      <c r="O88" s="4">
        <v>0.03</v>
      </c>
      <c r="Q88" s="8">
        <f t="shared" si="5"/>
        <v>22.975999999999999</v>
      </c>
      <c r="S88" s="4">
        <v>13.95</v>
      </c>
      <c r="U88">
        <f t="shared" si="6"/>
        <v>-6.8029821291525083</v>
      </c>
      <c r="W88">
        <f t="shared" si="7"/>
        <v>9797.7325791579915</v>
      </c>
    </row>
    <row r="89" spans="1:23" x14ac:dyDescent="0.3">
      <c r="A89" t="s">
        <v>176</v>
      </c>
      <c r="B89" s="1" t="s">
        <v>177</v>
      </c>
      <c r="C89" s="1">
        <v>733.7</v>
      </c>
      <c r="D89" s="1">
        <v>766.1</v>
      </c>
      <c r="E89" s="1">
        <v>699</v>
      </c>
      <c r="F89" s="1">
        <v>679.85</v>
      </c>
      <c r="G89" s="1">
        <v>669.1</v>
      </c>
      <c r="I89" s="1">
        <f t="shared" si="4"/>
        <v>9.6547601255417753E-2</v>
      </c>
      <c r="J89" s="1">
        <f>_xlfn.STDEV.S(C89:G89)</f>
        <v>40.033485983611271</v>
      </c>
      <c r="K89" s="4">
        <v>54.19</v>
      </c>
      <c r="L89" s="4">
        <v>36.44</v>
      </c>
      <c r="M89" s="4">
        <v>11.21</v>
      </c>
      <c r="N89" s="4">
        <v>0.11</v>
      </c>
      <c r="O89" s="4">
        <v>0.23</v>
      </c>
      <c r="Q89" s="8">
        <f t="shared" si="5"/>
        <v>19.174500000000002</v>
      </c>
      <c r="S89" s="9">
        <v>29.03</v>
      </c>
      <c r="U89">
        <f t="shared" si="6"/>
        <v>9.6547601255417757</v>
      </c>
      <c r="W89">
        <f t="shared" si="7"/>
        <v>-13615.112128426248</v>
      </c>
    </row>
    <row r="90" spans="1:23" x14ac:dyDescent="0.3">
      <c r="A90" t="s">
        <v>178</v>
      </c>
      <c r="B90" s="1" t="s">
        <v>179</v>
      </c>
      <c r="C90" s="1">
        <v>99.9</v>
      </c>
      <c r="D90" s="1">
        <v>105.1</v>
      </c>
      <c r="E90" s="1">
        <v>106.85</v>
      </c>
      <c r="F90" s="1">
        <v>100.95</v>
      </c>
      <c r="G90" s="1">
        <v>102.17</v>
      </c>
      <c r="I90" s="1">
        <f t="shared" si="4"/>
        <v>-2.2217872173827896E-2</v>
      </c>
      <c r="J90" s="1">
        <f>_xlfn.STDEV.S(C90:G90)</f>
        <v>2.9040368454962775</v>
      </c>
      <c r="K90" s="4">
        <v>32.17</v>
      </c>
      <c r="L90" s="4">
        <v>0.44</v>
      </c>
      <c r="M90" s="4">
        <v>16.010000000000002</v>
      </c>
      <c r="N90">
        <v>15.12</v>
      </c>
      <c r="O90">
        <v>1.46</v>
      </c>
      <c r="Q90" s="8">
        <f t="shared" si="5"/>
        <v>13.818500000000002</v>
      </c>
      <c r="S90" s="9">
        <v>31.53</v>
      </c>
      <c r="U90">
        <f t="shared" si="6"/>
        <v>-2.2217872173827895</v>
      </c>
      <c r="W90">
        <f t="shared" si="7"/>
        <v>3267.9235325144332</v>
      </c>
    </row>
    <row r="91" spans="1:23" x14ac:dyDescent="0.3">
      <c r="A91" t="s">
        <v>180</v>
      </c>
      <c r="B91" s="1" t="s">
        <v>181</v>
      </c>
      <c r="C91" s="1">
        <v>879.85</v>
      </c>
      <c r="D91" s="1">
        <v>859.55</v>
      </c>
      <c r="E91" s="1">
        <v>834.2</v>
      </c>
      <c r="F91" s="1">
        <v>695.5</v>
      </c>
      <c r="G91" s="1">
        <v>740.85</v>
      </c>
      <c r="I91" s="1">
        <f t="shared" si="4"/>
        <v>0.18762232570695822</v>
      </c>
      <c r="J91" s="1">
        <f>_xlfn.STDEV.S(C91:G91)</f>
        <v>79.829563759299106</v>
      </c>
      <c r="K91">
        <v>86.52</v>
      </c>
      <c r="L91" s="4">
        <v>109.35</v>
      </c>
      <c r="M91">
        <v>-7.07</v>
      </c>
      <c r="N91" s="4">
        <v>5.0599999999999996</v>
      </c>
      <c r="O91" s="4">
        <v>0.02</v>
      </c>
      <c r="Q91" s="8">
        <f t="shared" si="5"/>
        <v>32.954999999999998</v>
      </c>
      <c r="S91" s="9">
        <v>-59.73</v>
      </c>
      <c r="U91">
        <f t="shared" si="6"/>
        <v>18.762232570695822</v>
      </c>
      <c r="W91">
        <f t="shared" si="7"/>
        <v>91792.368863251657</v>
      </c>
    </row>
    <row r="92" spans="1:23" x14ac:dyDescent="0.3">
      <c r="A92" t="s">
        <v>182</v>
      </c>
      <c r="B92" s="1" t="s">
        <v>183</v>
      </c>
      <c r="C92" s="1">
        <v>287.60000000000002</v>
      </c>
      <c r="D92" s="1">
        <v>308.14999999999998</v>
      </c>
      <c r="E92" s="1">
        <v>337.65</v>
      </c>
      <c r="F92" s="1">
        <v>300.35000000000002</v>
      </c>
      <c r="G92" s="1">
        <v>341.05</v>
      </c>
      <c r="I92" s="1">
        <f t="shared" si="4"/>
        <v>-0.156721888286175</v>
      </c>
      <c r="J92" s="1">
        <f>_xlfn.STDEV.S(C92:G92)</f>
        <v>23.472973820971202</v>
      </c>
      <c r="K92" s="4">
        <v>55.58</v>
      </c>
      <c r="L92" s="4">
        <v>134.47</v>
      </c>
      <c r="M92" s="4">
        <v>80.09</v>
      </c>
      <c r="N92" s="4">
        <v>12.62</v>
      </c>
      <c r="O92">
        <v>1.03</v>
      </c>
      <c r="Q92" s="8">
        <f t="shared" si="5"/>
        <v>54.039000000000001</v>
      </c>
      <c r="S92" s="9">
        <v>45.2</v>
      </c>
      <c r="U92">
        <f t="shared" si="6"/>
        <v>-15.6721888286175</v>
      </c>
      <c r="W92">
        <f t="shared" si="7"/>
        <v>41884.139530274144</v>
      </c>
    </row>
    <row r="93" spans="1:23" x14ac:dyDescent="0.3">
      <c r="A93" t="s">
        <v>184</v>
      </c>
      <c r="B93" s="1" t="s">
        <v>185</v>
      </c>
      <c r="C93" s="1">
        <v>2140.15</v>
      </c>
      <c r="D93" s="1">
        <v>2286.5</v>
      </c>
      <c r="E93" s="1">
        <v>2038.35</v>
      </c>
      <c r="F93" s="1">
        <v>2127.8000000000002</v>
      </c>
      <c r="G93" s="1">
        <v>1994.75</v>
      </c>
      <c r="I93" s="1">
        <f t="shared" si="4"/>
        <v>7.2891339766888122E-2</v>
      </c>
      <c r="J93" s="1">
        <f>_xlfn.STDEV.S(C93:G93)</f>
        <v>112.37481590641208</v>
      </c>
      <c r="K93" s="4">
        <v>44.57</v>
      </c>
      <c r="L93">
        <v>0.7</v>
      </c>
      <c r="M93">
        <v>7.17</v>
      </c>
      <c r="N93" s="4">
        <v>9.32</v>
      </c>
      <c r="O93" s="4">
        <v>0.46</v>
      </c>
      <c r="Q93" s="8">
        <f t="shared" si="5"/>
        <v>12.767500000000002</v>
      </c>
      <c r="S93" s="9">
        <v>140.97</v>
      </c>
      <c r="U93">
        <f t="shared" si="6"/>
        <v>7.2891339766888121</v>
      </c>
      <c r="W93">
        <f t="shared" si="7"/>
        <v>-39514.83568804364</v>
      </c>
    </row>
    <row r="94" spans="1:23" x14ac:dyDescent="0.3">
      <c r="A94" t="s">
        <v>186</v>
      </c>
      <c r="B94" s="1" t="s">
        <v>187</v>
      </c>
      <c r="C94" s="1">
        <v>180.25</v>
      </c>
      <c r="D94" s="1">
        <v>188.85</v>
      </c>
      <c r="E94" s="1">
        <v>165.75</v>
      </c>
      <c r="F94" s="1">
        <v>156.94999999999999</v>
      </c>
      <c r="G94" s="1">
        <v>160.55000000000001</v>
      </c>
      <c r="I94" s="1">
        <f t="shared" si="4"/>
        <v>0.12270320772345056</v>
      </c>
      <c r="J94" s="1">
        <f>_xlfn.STDEV.S(C94:G94)</f>
        <v>13.573393090896616</v>
      </c>
      <c r="K94" s="4">
        <v>25.69</v>
      </c>
      <c r="L94" s="4">
        <v>5.29</v>
      </c>
      <c r="M94" s="4">
        <v>3.55</v>
      </c>
      <c r="N94" s="4">
        <v>11.23</v>
      </c>
      <c r="O94">
        <v>0.01</v>
      </c>
      <c r="Q94" s="8">
        <f t="shared" si="5"/>
        <v>9.0670000000000019</v>
      </c>
      <c r="S94" s="9">
        <v>44.57</v>
      </c>
      <c r="U94">
        <f t="shared" si="6"/>
        <v>12.270320772345055</v>
      </c>
      <c r="W94">
        <f t="shared" si="7"/>
        <v>-12904.554476393638</v>
      </c>
    </row>
    <row r="95" spans="1:23" x14ac:dyDescent="0.3">
      <c r="A95" t="s">
        <v>188</v>
      </c>
      <c r="B95" s="1" t="s">
        <v>189</v>
      </c>
      <c r="C95" s="1">
        <v>82.65</v>
      </c>
      <c r="D95" s="1">
        <v>84.85</v>
      </c>
      <c r="E95" s="1">
        <v>78.7</v>
      </c>
      <c r="F95" s="1">
        <v>76.75</v>
      </c>
      <c r="G95" s="1">
        <v>81.3</v>
      </c>
      <c r="I95" s="1">
        <f t="shared" si="4"/>
        <v>1.6605166051660621E-2</v>
      </c>
      <c r="J95" s="1">
        <f>_xlfn.STDEV.S(C95:G95)</f>
        <v>3.196677963136104</v>
      </c>
      <c r="K95">
        <v>22.5</v>
      </c>
      <c r="L95" s="4">
        <v>56.21</v>
      </c>
      <c r="M95" s="4">
        <v>3.84</v>
      </c>
      <c r="N95" s="4">
        <v>5.45</v>
      </c>
      <c r="O95">
        <v>0.02</v>
      </c>
      <c r="Q95" s="8">
        <f t="shared" si="5"/>
        <v>14.9855</v>
      </c>
      <c r="S95" s="9">
        <v>-59.73</v>
      </c>
      <c r="U95">
        <f t="shared" si="6"/>
        <v>1.660516605166062</v>
      </c>
      <c r="W95">
        <f t="shared" si="7"/>
        <v>887.68477859779989</v>
      </c>
    </row>
    <row r="96" spans="1:23" x14ac:dyDescent="0.3">
      <c r="A96" t="s">
        <v>190</v>
      </c>
      <c r="B96" s="1" t="s">
        <v>87</v>
      </c>
      <c r="C96" s="1">
        <v>23289.45</v>
      </c>
      <c r="D96" s="1">
        <v>23879.75</v>
      </c>
      <c r="E96" s="1">
        <v>22740.5</v>
      </c>
      <c r="F96" s="1">
        <v>21033.1</v>
      </c>
      <c r="G96" s="1">
        <v>22073.1</v>
      </c>
      <c r="I96" s="1">
        <f t="shared" si="4"/>
        <v>5.5105535697296815E-2</v>
      </c>
      <c r="J96" s="1">
        <f>_xlfn.STDEV.S(C96:G96)</f>
        <v>1102.90415188719</v>
      </c>
      <c r="K96">
        <v>59.03</v>
      </c>
      <c r="L96" s="4">
        <v>14.62</v>
      </c>
      <c r="M96" s="4">
        <v>-2.38</v>
      </c>
      <c r="N96" s="4">
        <v>12.38</v>
      </c>
      <c r="O96">
        <v>1.8</v>
      </c>
      <c r="Q96" s="8">
        <f t="shared" si="5"/>
        <v>16.240000000000002</v>
      </c>
      <c r="S96" s="9">
        <v>-35.049999999999997</v>
      </c>
      <c r="U96">
        <f t="shared" si="6"/>
        <v>5.5105535697296819</v>
      </c>
      <c r="W96">
        <f t="shared" si="7"/>
        <v>9332.3421016010652</v>
      </c>
    </row>
    <row r="97" spans="1:23" x14ac:dyDescent="0.3">
      <c r="A97" t="s">
        <v>191</v>
      </c>
      <c r="B97" s="1" t="s">
        <v>192</v>
      </c>
      <c r="C97" s="1">
        <v>3227.75</v>
      </c>
      <c r="D97" s="1">
        <v>3484.5</v>
      </c>
      <c r="E97" s="1">
        <v>3850.45</v>
      </c>
      <c r="F97" s="1">
        <v>3671.6</v>
      </c>
      <c r="G97" s="1">
        <v>3358.75</v>
      </c>
      <c r="I97" s="1">
        <f t="shared" si="4"/>
        <v>-3.9002605135839225E-2</v>
      </c>
      <c r="J97" s="1">
        <f>_xlfn.STDEV.S(C97:G97)</f>
        <v>247.40754687357452</v>
      </c>
      <c r="K97">
        <v>29.28</v>
      </c>
      <c r="L97" s="4">
        <v>1.92</v>
      </c>
      <c r="M97" s="4">
        <v>8.17</v>
      </c>
      <c r="N97" s="4">
        <v>18.84</v>
      </c>
      <c r="O97" s="4">
        <v>0.01</v>
      </c>
      <c r="Q97" s="8">
        <f t="shared" si="5"/>
        <v>11.956500000000002</v>
      </c>
      <c r="S97" s="9">
        <v>44.57</v>
      </c>
      <c r="U97">
        <f t="shared" si="6"/>
        <v>-3.9002605135839223</v>
      </c>
      <c r="W97">
        <f t="shared" si="7"/>
        <v>6394.8870127279497</v>
      </c>
    </row>
    <row r="98" spans="1:23" x14ac:dyDescent="0.3">
      <c r="A98" t="s">
        <v>193</v>
      </c>
      <c r="B98" s="1" t="s">
        <v>194</v>
      </c>
      <c r="C98" s="1">
        <v>413.95</v>
      </c>
      <c r="D98" s="1">
        <v>442.6</v>
      </c>
      <c r="E98" s="1">
        <v>428.25</v>
      </c>
      <c r="F98" s="1">
        <v>369.8</v>
      </c>
      <c r="G98" s="1">
        <v>419.1</v>
      </c>
      <c r="I98" s="1">
        <f t="shared" si="4"/>
        <v>-1.2288236697685598E-2</v>
      </c>
      <c r="J98" s="1">
        <f>_xlfn.STDEV.S(C98:G98)</f>
        <v>27.376709992254369</v>
      </c>
      <c r="K98" s="4">
        <v>19.09</v>
      </c>
      <c r="L98" s="4">
        <v>1.04</v>
      </c>
      <c r="M98" s="4">
        <v>17.84</v>
      </c>
      <c r="N98" s="4">
        <v>18.2</v>
      </c>
      <c r="O98">
        <v>1.21</v>
      </c>
      <c r="Q98" s="8">
        <f t="shared" si="5"/>
        <v>12.316000000000003</v>
      </c>
      <c r="S98" s="9">
        <v>-16.8</v>
      </c>
      <c r="U98">
        <f t="shared" si="6"/>
        <v>-1.2288236697685597</v>
      </c>
      <c r="W98">
        <f t="shared" si="7"/>
        <v>-714.81049677881447</v>
      </c>
    </row>
    <row r="99" spans="1:23" x14ac:dyDescent="0.3">
      <c r="A99" t="s">
        <v>195</v>
      </c>
      <c r="B99" s="1" t="s">
        <v>196</v>
      </c>
      <c r="C99" s="1">
        <v>1302.5999999999999</v>
      </c>
      <c r="D99" s="1">
        <v>1342.25</v>
      </c>
      <c r="E99" s="1">
        <v>1443.8</v>
      </c>
      <c r="F99" s="1">
        <v>1499.4</v>
      </c>
      <c r="G99" s="1">
        <v>1679.25</v>
      </c>
      <c r="I99" s="1">
        <f t="shared" si="4"/>
        <v>-0.22429656096471645</v>
      </c>
      <c r="J99" s="1">
        <f>_xlfn.STDEV.S(C99:G99)</f>
        <v>148.58610887293605</v>
      </c>
      <c r="K99" s="4">
        <v>50.08</v>
      </c>
      <c r="L99" s="4">
        <v>1.53</v>
      </c>
      <c r="M99" s="4">
        <v>43.88</v>
      </c>
      <c r="N99" s="4">
        <v>9.7899999999999991</v>
      </c>
      <c r="O99" s="4">
        <v>0.03</v>
      </c>
      <c r="Q99" s="8">
        <f t="shared" si="5"/>
        <v>23.179499999999997</v>
      </c>
      <c r="S99" s="9">
        <v>13.95</v>
      </c>
      <c r="U99">
        <f t="shared" si="6"/>
        <v>-22.429656096471646</v>
      </c>
      <c r="W99">
        <f t="shared" si="7"/>
        <v>16368.332623492634</v>
      </c>
    </row>
    <row r="100" spans="1:23" x14ac:dyDescent="0.3">
      <c r="A100" t="s">
        <v>197</v>
      </c>
      <c r="B100" s="1" t="s">
        <v>198</v>
      </c>
      <c r="C100" s="1">
        <v>150.19999999999999</v>
      </c>
      <c r="D100" s="1">
        <v>145.35</v>
      </c>
      <c r="E100" s="1">
        <v>116.85</v>
      </c>
      <c r="F100" s="1">
        <v>111.8</v>
      </c>
      <c r="G100" s="1">
        <v>114.25</v>
      </c>
      <c r="I100" s="1">
        <f t="shared" si="4"/>
        <v>0.31466083150984675</v>
      </c>
      <c r="J100" s="1">
        <f>_xlfn.STDEV.S(C100:G100)</f>
        <v>18.50139859578195</v>
      </c>
      <c r="K100">
        <v>9.08</v>
      </c>
      <c r="L100" s="4">
        <v>417.27</v>
      </c>
      <c r="M100" s="4">
        <v>41.08</v>
      </c>
      <c r="N100" s="4">
        <v>9.69</v>
      </c>
      <c r="O100" s="4">
        <v>0.33</v>
      </c>
      <c r="Q100" s="8">
        <f>(K100*0.2)+(L100*0.15)+(M100*0.25)+(N100*0.2)+(O100*0.2)</f>
        <v>76.680499999999995</v>
      </c>
      <c r="S100" s="9">
        <v>14.34</v>
      </c>
      <c r="U100">
        <f t="shared" si="6"/>
        <v>31.466083150984677</v>
      </c>
      <c r="W100">
        <f t="shared" si="7"/>
        <v>-3966.903382056892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f9d05c-4e2b-4e6b-858c-05904030f08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403F7CF00A5A45B549340592764F22" ma:contentTypeVersion="9" ma:contentTypeDescription="Create a new document." ma:contentTypeScope="" ma:versionID="777d06d6931fd1d8cb96b48bfc6e3811">
  <xsd:schema xmlns:xsd="http://www.w3.org/2001/XMLSchema" xmlns:xs="http://www.w3.org/2001/XMLSchema" xmlns:p="http://schemas.microsoft.com/office/2006/metadata/properties" xmlns:ns3="3bf9d05c-4e2b-4e6b-858c-05904030f080" xmlns:ns4="da82bc34-6643-48d3-9e1a-6d6cf85492b9" targetNamespace="http://schemas.microsoft.com/office/2006/metadata/properties" ma:root="true" ma:fieldsID="33c3c3210af6d75e2e3506f4b4a69438" ns3:_="" ns4:_="">
    <xsd:import namespace="3bf9d05c-4e2b-4e6b-858c-05904030f080"/>
    <xsd:import namespace="da82bc34-6643-48d3-9e1a-6d6cf85492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9d05c-4e2b-4e6b-858c-05904030f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2bc34-6643-48d3-9e1a-6d6cf85492b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BE55EE-FA31-4413-9BC5-F75AB46B5FB9}">
  <ds:schemaRefs>
    <ds:schemaRef ds:uri="http://purl.org/dc/elements/1.1/"/>
    <ds:schemaRef ds:uri="http://purl.org/dc/terms/"/>
    <ds:schemaRef ds:uri="http://schemas.openxmlformats.org/package/2006/metadata/core-properties"/>
    <ds:schemaRef ds:uri="da82bc34-6643-48d3-9e1a-6d6cf85492b9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3bf9d05c-4e2b-4e6b-858c-05904030f080"/>
  </ds:schemaRefs>
</ds:datastoreItem>
</file>

<file path=customXml/itemProps2.xml><?xml version="1.0" encoding="utf-8"?>
<ds:datastoreItem xmlns:ds="http://schemas.openxmlformats.org/officeDocument/2006/customXml" ds:itemID="{B3714A23-9DFB-49D7-B1AC-D13FF35D8A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9d05c-4e2b-4e6b-858c-05904030f080"/>
    <ds:schemaRef ds:uri="da82bc34-6643-48d3-9e1a-6d6cf85492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24C25E-CF4A-4D49-BEE1-F6FC2B52AA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TEJASHRI SHINDE</cp:lastModifiedBy>
  <cp:revision/>
  <dcterms:created xsi:type="dcterms:W3CDTF">2023-06-27T10:18:23Z</dcterms:created>
  <dcterms:modified xsi:type="dcterms:W3CDTF">2023-11-01T11:14:48Z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0x01010003403F7CF00A5A45B549340592764F22</vt:lpwstr>
  </property>
</Properties>
</file>