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0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de7\AC\Temp\"/>
    </mc:Choice>
  </mc:AlternateContent>
  <xr:revisionPtr revIDLastSave="5" documentId="8_{6F3EB19A-C5A6-47EB-AC4E-18CFE7EF5477}" xr6:coauthVersionLast="47" xr6:coauthVersionMax="47" xr10:uidLastSave="{16E06AE0-E266-460A-8D72-0597CD0EAA02}"/>
  <bookViews>
    <workbookView xWindow="-120" yWindow="-120" windowWidth="1560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5" i="1" l="1"/>
  <c r="E35" i="1"/>
  <c r="C35" i="1"/>
  <c r="F34" i="1"/>
  <c r="E34" i="1"/>
  <c r="C34" i="1"/>
  <c r="F33" i="1"/>
  <c r="E33" i="1"/>
  <c r="C33" i="1"/>
  <c r="F32" i="1"/>
  <c r="E32" i="1"/>
  <c r="C32" i="1"/>
  <c r="F31" i="1"/>
  <c r="E31" i="1"/>
  <c r="C31" i="1"/>
  <c r="F30" i="1"/>
  <c r="E30" i="1"/>
  <c r="C30" i="1"/>
  <c r="F29" i="1"/>
  <c r="E29" i="1"/>
  <c r="C29" i="1"/>
  <c r="F28" i="1"/>
  <c r="E28" i="1"/>
  <c r="C28" i="1"/>
  <c r="F27" i="1"/>
  <c r="E27" i="1"/>
  <c r="C27" i="1"/>
  <c r="F26" i="1"/>
  <c r="E26" i="1"/>
  <c r="C26" i="1"/>
  <c r="F25" i="1"/>
  <c r="E25" i="1"/>
  <c r="C25" i="1"/>
  <c r="F21" i="1"/>
  <c r="F20" i="1"/>
  <c r="F19" i="1"/>
  <c r="F18" i="1"/>
  <c r="F17" i="1"/>
  <c r="F16" i="1"/>
  <c r="F15" i="1"/>
  <c r="F14" i="1"/>
  <c r="F13" i="1"/>
  <c r="F12" i="1"/>
  <c r="F11" i="1"/>
  <c r="D5" i="1"/>
  <c r="E5" i="1" s="1"/>
  <c r="C4" i="1"/>
  <c r="D4" i="1" s="1"/>
  <c r="D3" i="1"/>
  <c r="E3" i="1" s="1"/>
</calcChain>
</file>

<file path=xl/sharedStrings.xml><?xml version="1.0" encoding="utf-8"?>
<sst xmlns="http://schemas.openxmlformats.org/spreadsheetml/2006/main" count="51" uniqueCount="38">
  <si>
    <t>Bits</t>
  </si>
  <si>
    <t>Total (Bytes / pages / bytes)</t>
  </si>
  <si>
    <t>Total (KB)</t>
  </si>
  <si>
    <t>Address bits</t>
  </si>
  <si>
    <t>Table bits</t>
  </si>
  <si>
    <t>Offset bits</t>
  </si>
  <si>
    <t>Page Table</t>
  </si>
  <si>
    <t>Hex</t>
  </si>
  <si>
    <t>Dirty</t>
  </si>
  <si>
    <t>Valid</t>
  </si>
  <si>
    <t>Bin (Up to FFFF)</t>
  </si>
  <si>
    <t>2C00</t>
  </si>
  <si>
    <t>0403</t>
  </si>
  <si>
    <t>CC01</t>
  </si>
  <si>
    <t>0000</t>
  </si>
  <si>
    <t>7C01</t>
  </si>
  <si>
    <t>Virtual Address</t>
  </si>
  <si>
    <t>Virtual Bin</t>
  </si>
  <si>
    <t>Page Table No.</t>
  </si>
  <si>
    <t>Valid?</t>
  </si>
  <si>
    <t>Actual Bin</t>
  </si>
  <si>
    <t>Actual Address</t>
  </si>
  <si>
    <t>0B85</t>
  </si>
  <si>
    <t>CF85</t>
  </si>
  <si>
    <t>1420</t>
  </si>
  <si>
    <t>#VALUE!</t>
  </si>
  <si>
    <t>1000</t>
  </si>
  <si>
    <t>7C00</t>
  </si>
  <si>
    <t>0C9A</t>
  </si>
  <si>
    <t>009A</t>
  </si>
  <si>
    <t/>
  </si>
  <si>
    <t>TLB access time</t>
  </si>
  <si>
    <t>Each block has space for n pointers</t>
  </si>
  <si>
    <t>memTime + TLBTime + missRatio * nLevels * memTime</t>
  </si>
  <si>
    <t>Direct pointers store 1 block</t>
  </si>
  <si>
    <t>Indirect pointers store n direct pointers = n blocks</t>
  </si>
  <si>
    <t>Doubly indirect pointers store n indirect pointers = n^2 blocks</t>
  </si>
  <si>
    <t>x-ly indirect pointers store n^x blocks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</si>
</sst>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sz val="10"/>
      <color theme="1"/>
      <name val="Roboto Mono"/>
    </font>
    <font>
      <b/>
      <sz val="10"/>
      <color theme="1"/>
      <name val="Arial"/>
    </font>
    <font>
      <sz val="10"/>
      <color theme="1"/>
      <name val="Arial"/>
    </font>
    <font>
      <sz val="10"/>
      <name val="Roboto Mono"/>
    </font>
    <font>
      <sz val="11"/>
      <color rgb="FF000000"/>
      <name val="Inconsolata"/>
    </font>
    <font>
      <b/>
      <sz val="10"/>
      <name val="Roboto Mono"/>
    </font>
    <font>
      <sz val="1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1" fillId="0" borderId="4" xfId="0" applyFont="1" applyBorder="1" applyAlignment="1">
      <alignment horizontal="right"/>
    </xf>
    <xf numFmtId="49" fontId="1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1" fillId="0" borderId="6" xfId="0" applyFont="1" applyBorder="1" applyAlignment="1">
      <alignment horizontal="right"/>
    </xf>
    <xf numFmtId="49" fontId="1" fillId="0" borderId="7" xfId="0" applyNumberFormat="1" applyFont="1" applyBorder="1" applyAlignment="1">
      <alignment horizontal="right"/>
    </xf>
    <xf numFmtId="49" fontId="1" fillId="0" borderId="4" xfId="0" applyNumberFormat="1" applyFont="1" applyBorder="1" applyAlignment="1">
      <alignment horizontal="right"/>
    </xf>
    <xf numFmtId="49" fontId="5" fillId="0" borderId="5" xfId="0" applyNumberFormat="1" applyFont="1" applyBorder="1"/>
    <xf numFmtId="49" fontId="1" fillId="0" borderId="6" xfId="0" applyNumberFormat="1" applyFont="1" applyBorder="1" applyAlignment="1">
      <alignment horizontal="right"/>
    </xf>
    <xf numFmtId="49" fontId="5" fillId="0" borderId="8" xfId="0" applyNumberFormat="1" applyFont="1" applyBorder="1"/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D23" sqref="D23"/>
    </sheetView>
  </sheetViews>
  <sheetFormatPr defaultColWidth="14.42578125" defaultRowHeight="15.75" customHeight="1"/>
  <cols>
    <col min="3" max="3" width="31.28515625" customWidth="1"/>
    <col min="4" max="4" width="28.7109375" customWidth="1"/>
    <col min="5" max="5" width="30.28515625" customWidth="1"/>
    <col min="6" max="6" width="24" customWidth="1"/>
    <col min="7" max="7" width="31.7109375" customWidth="1"/>
    <col min="8" max="8" width="19.85546875" customWidth="1"/>
    <col min="9" max="9" width="32.7109375" customWidth="1"/>
    <col min="10" max="10" width="22.5703125" customWidth="1"/>
    <col min="11" max="11" width="18.28515625" customWidth="1"/>
    <col min="12" max="12" width="16.14062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2"/>
      <c r="C2" s="3" t="s">
        <v>0</v>
      </c>
      <c r="D2" s="3" t="s">
        <v>1</v>
      </c>
      <c r="E2" s="4" t="s">
        <v>2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5" t="s">
        <v>3</v>
      </c>
      <c r="C3" s="1">
        <v>16</v>
      </c>
      <c r="D3" s="1">
        <f t="shared" ref="D3:D5" si="0">2^C3</f>
        <v>65536</v>
      </c>
      <c r="E3" s="6">
        <f>D3/1024</f>
        <v>64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5" t="s">
        <v>4</v>
      </c>
      <c r="C4" s="1">
        <f>C3-C5</f>
        <v>6</v>
      </c>
      <c r="D4" s="1">
        <f t="shared" si="0"/>
        <v>64</v>
      </c>
      <c r="E4" s="6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7" t="s">
        <v>5</v>
      </c>
      <c r="C5" s="8">
        <v>10</v>
      </c>
      <c r="D5" s="8">
        <f t="shared" si="0"/>
        <v>1024</v>
      </c>
      <c r="E5" s="9">
        <f>D5/1024</f>
        <v>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0" t="s">
        <v>6</v>
      </c>
      <c r="C10" s="3" t="s">
        <v>7</v>
      </c>
      <c r="D10" s="3" t="s">
        <v>8</v>
      </c>
      <c r="E10" s="3" t="s">
        <v>9</v>
      </c>
      <c r="F10" s="4" t="s">
        <v>10</v>
      </c>
      <c r="G10" s="1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2">
        <v>0</v>
      </c>
      <c r="C11" s="13" t="s">
        <v>11</v>
      </c>
      <c r="D11" s="1">
        <v>0</v>
      </c>
      <c r="E11" s="1">
        <v>0</v>
      </c>
      <c r="F11" s="6" t="str">
        <f t="shared" ref="F11:F21" si="1">HEX2BIN(MID(C11, 1, 2), 8)&amp;HEX2BIN(MID(C11, 3, 2), 8)</f>
        <v>0010110000000000</v>
      </c>
      <c r="G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2">
        <v>1</v>
      </c>
      <c r="C12" s="13" t="s">
        <v>12</v>
      </c>
      <c r="D12" s="14">
        <v>1</v>
      </c>
      <c r="E12" s="14">
        <v>1</v>
      </c>
      <c r="F12" s="6" t="str">
        <f t="shared" si="1"/>
        <v>0000010000000011</v>
      </c>
      <c r="G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2">
        <v>2</v>
      </c>
      <c r="C13" s="13" t="s">
        <v>13</v>
      </c>
      <c r="D13" s="14">
        <v>0</v>
      </c>
      <c r="E13" s="14">
        <v>1</v>
      </c>
      <c r="F13" s="6" t="str">
        <f t="shared" si="1"/>
        <v>1100110000000001</v>
      </c>
      <c r="G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2">
        <v>3</v>
      </c>
      <c r="C14" s="13" t="s">
        <v>14</v>
      </c>
      <c r="D14" s="14">
        <v>0</v>
      </c>
      <c r="E14" s="14">
        <v>0</v>
      </c>
      <c r="F14" s="6" t="str">
        <f t="shared" si="1"/>
        <v>0000000000000000</v>
      </c>
      <c r="G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2">
        <v>4</v>
      </c>
      <c r="C15" s="13" t="s">
        <v>15</v>
      </c>
      <c r="D15" s="14">
        <v>0</v>
      </c>
      <c r="E15" s="14">
        <v>1</v>
      </c>
      <c r="F15" s="6" t="str">
        <f t="shared" si="1"/>
        <v>0111110000000001</v>
      </c>
      <c r="G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2">
        <v>5</v>
      </c>
      <c r="C16" s="13"/>
      <c r="D16" s="1"/>
      <c r="E16" s="1"/>
      <c r="F16" s="6" t="str">
        <f t="shared" si="1"/>
        <v>0000000000000000</v>
      </c>
      <c r="G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2">
        <v>6</v>
      </c>
      <c r="C17" s="13"/>
      <c r="D17" s="1"/>
      <c r="E17" s="1"/>
      <c r="F17" s="6" t="str">
        <f t="shared" si="1"/>
        <v>0000000000000000</v>
      </c>
      <c r="G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2">
        <v>7</v>
      </c>
      <c r="C18" s="13"/>
      <c r="D18" s="1"/>
      <c r="E18" s="1"/>
      <c r="F18" s="6" t="str">
        <f t="shared" si="1"/>
        <v>0000000000000000</v>
      </c>
      <c r="G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2">
        <v>8</v>
      </c>
      <c r="C19" s="13"/>
      <c r="D19" s="1"/>
      <c r="E19" s="1"/>
      <c r="F19" s="6" t="str">
        <f t="shared" si="1"/>
        <v>0000000000000000</v>
      </c>
      <c r="G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2">
        <v>9</v>
      </c>
      <c r="C20" s="13"/>
      <c r="D20" s="1"/>
      <c r="E20" s="1"/>
      <c r="F20" s="6" t="str">
        <f t="shared" si="1"/>
        <v>0000000000000000</v>
      </c>
      <c r="G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5">
        <v>10</v>
      </c>
      <c r="C21" s="16"/>
      <c r="D21" s="8"/>
      <c r="E21" s="8"/>
      <c r="F21" s="9" t="str">
        <f t="shared" si="1"/>
        <v>0000000000000000</v>
      </c>
      <c r="G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3"/>
      <c r="I22" s="13"/>
      <c r="J22" s="13"/>
      <c r="K22" s="13"/>
      <c r="L22" s="13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3"/>
      <c r="I23" s="13"/>
      <c r="J23" s="13"/>
      <c r="K23" s="13"/>
      <c r="L23" s="13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0" t="s">
        <v>16</v>
      </c>
      <c r="C24" s="3" t="s">
        <v>17</v>
      </c>
      <c r="D24" s="3" t="s">
        <v>18</v>
      </c>
      <c r="E24" s="3" t="s">
        <v>19</v>
      </c>
      <c r="F24" s="3" t="s">
        <v>20</v>
      </c>
      <c r="G24" s="4" t="s">
        <v>21</v>
      </c>
      <c r="H24" s="13"/>
      <c r="K24" s="13"/>
      <c r="L24" s="13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7" t="s">
        <v>22</v>
      </c>
      <c r="C25" s="1" t="str">
        <f t="shared" ref="C25:C35" si="2">IF(B25&lt;&gt;"", HEX2BIN(MID(B25, 1, 2), 8)&amp;HEX2BIN(MID(B25, 3, 2), 8), "")</f>
        <v>0000101110000101</v>
      </c>
      <c r="D25" s="13">
        <v>2</v>
      </c>
      <c r="E25" s="13" t="b">
        <f t="shared" ref="E25:E35" si="3">IF(B25&lt;&gt;"", AND(IFERROR(G25, FALSE), EXACT(VLOOKUP(D25, $B$11:$E$21, 4, TRUE), "1")), "")</f>
        <v>1</v>
      </c>
      <c r="F25" s="1" t="str">
        <f t="shared" ref="F25:F35" si="4">IF(B25&lt;&gt;"", HEX2BIN(MID(G25, 1, 2), 8)&amp;HEX2BIN(MID(G25, 3, 2), 8), "")</f>
        <v>1100111110000101</v>
      </c>
      <c r="G25" s="18" t="s">
        <v>23</v>
      </c>
      <c r="H25" s="13"/>
      <c r="K25" s="13"/>
      <c r="L25" s="13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7" t="s">
        <v>24</v>
      </c>
      <c r="C26" s="1" t="str">
        <f t="shared" si="2"/>
        <v>0001010000100000</v>
      </c>
      <c r="D26" s="13">
        <v>5</v>
      </c>
      <c r="E26" s="13" t="b">
        <f t="shared" si="3"/>
        <v>0</v>
      </c>
      <c r="F26" s="1" t="e">
        <f t="shared" si="4"/>
        <v>#NUM!</v>
      </c>
      <c r="G26" s="18" t="s">
        <v>25</v>
      </c>
      <c r="H26" s="13"/>
      <c r="K26" s="13"/>
      <c r="L26" s="1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7" t="s">
        <v>26</v>
      </c>
      <c r="C27" s="1" t="str">
        <f t="shared" si="2"/>
        <v>0001000000000000</v>
      </c>
      <c r="D27" s="13">
        <v>4</v>
      </c>
      <c r="E27" s="13" t="b">
        <f t="shared" si="3"/>
        <v>1</v>
      </c>
      <c r="F27" s="1" t="str">
        <f t="shared" si="4"/>
        <v>0111110000000000</v>
      </c>
      <c r="G27" s="18" t="s">
        <v>27</v>
      </c>
      <c r="H27" s="13"/>
      <c r="K27" s="13"/>
      <c r="L27" s="13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7" t="s">
        <v>28</v>
      </c>
      <c r="C28" s="1" t="str">
        <f t="shared" si="2"/>
        <v>0000110010011010</v>
      </c>
      <c r="D28" s="13">
        <v>3</v>
      </c>
      <c r="E28" s="13" t="b">
        <f t="shared" si="3"/>
        <v>0</v>
      </c>
      <c r="F28" s="1" t="str">
        <f t="shared" si="4"/>
        <v>0000000010011010</v>
      </c>
      <c r="G28" s="18" t="s">
        <v>29</v>
      </c>
      <c r="H28" s="13"/>
      <c r="K28" s="13"/>
      <c r="L28" s="13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7"/>
      <c r="C29" s="1" t="str">
        <f t="shared" si="2"/>
        <v/>
      </c>
      <c r="D29" s="13" t="s">
        <v>30</v>
      </c>
      <c r="E29" s="13" t="str">
        <f t="shared" si="3"/>
        <v/>
      </c>
      <c r="F29" s="1" t="str">
        <f t="shared" si="4"/>
        <v/>
      </c>
      <c r="G29" s="18" t="s">
        <v>30</v>
      </c>
      <c r="H29" s="13"/>
      <c r="K29" s="13"/>
      <c r="L29" s="13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7"/>
      <c r="C30" s="1" t="str">
        <f t="shared" si="2"/>
        <v/>
      </c>
      <c r="D30" s="13" t="s">
        <v>30</v>
      </c>
      <c r="E30" s="13" t="str">
        <f t="shared" si="3"/>
        <v/>
      </c>
      <c r="F30" s="1" t="str">
        <f t="shared" si="4"/>
        <v/>
      </c>
      <c r="G30" s="18" t="s">
        <v>30</v>
      </c>
      <c r="H30" s="13"/>
      <c r="K30" s="13"/>
      <c r="L30" s="13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7"/>
      <c r="C31" s="1" t="str">
        <f t="shared" si="2"/>
        <v/>
      </c>
      <c r="D31" s="13" t="s">
        <v>30</v>
      </c>
      <c r="E31" s="13" t="str">
        <f t="shared" si="3"/>
        <v/>
      </c>
      <c r="F31" s="1" t="str">
        <f t="shared" si="4"/>
        <v/>
      </c>
      <c r="G31" s="18" t="s">
        <v>30</v>
      </c>
      <c r="H31" s="13"/>
      <c r="K31" s="13"/>
      <c r="L31" s="13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7"/>
      <c r="C32" s="1" t="str">
        <f t="shared" si="2"/>
        <v/>
      </c>
      <c r="D32" s="13" t="s">
        <v>30</v>
      </c>
      <c r="E32" s="13" t="str">
        <f t="shared" si="3"/>
        <v/>
      </c>
      <c r="F32" s="1" t="str">
        <f t="shared" si="4"/>
        <v/>
      </c>
      <c r="G32" s="18" t="s">
        <v>30</v>
      </c>
      <c r="H32" s="13"/>
      <c r="K32" s="13"/>
      <c r="L32" s="13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7"/>
      <c r="C33" s="1" t="str">
        <f t="shared" si="2"/>
        <v/>
      </c>
      <c r="D33" s="13" t="s">
        <v>30</v>
      </c>
      <c r="E33" s="13" t="str">
        <f t="shared" si="3"/>
        <v/>
      </c>
      <c r="F33" s="1" t="str">
        <f t="shared" si="4"/>
        <v/>
      </c>
      <c r="G33" s="18" t="s">
        <v>30</v>
      </c>
      <c r="H33" s="13"/>
      <c r="K33" s="13"/>
      <c r="L33" s="13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7"/>
      <c r="C34" s="1" t="str">
        <f t="shared" si="2"/>
        <v/>
      </c>
      <c r="D34" s="13" t="s">
        <v>30</v>
      </c>
      <c r="E34" s="13" t="str">
        <f t="shared" si="3"/>
        <v/>
      </c>
      <c r="F34" s="1" t="str">
        <f t="shared" si="4"/>
        <v/>
      </c>
      <c r="G34" s="18" t="s">
        <v>30</v>
      </c>
      <c r="H34" s="13"/>
      <c r="K34" s="13"/>
      <c r="L34" s="13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9"/>
      <c r="C35" s="8" t="str">
        <f t="shared" si="2"/>
        <v/>
      </c>
      <c r="D35" s="16" t="s">
        <v>30</v>
      </c>
      <c r="E35" s="16" t="str">
        <f t="shared" si="3"/>
        <v/>
      </c>
      <c r="F35" s="8" t="str">
        <f t="shared" si="4"/>
        <v/>
      </c>
      <c r="G35" s="20" t="s">
        <v>30</v>
      </c>
      <c r="H35" s="13"/>
      <c r="K35" s="13"/>
      <c r="L35" s="13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3"/>
      <c r="I36" s="13"/>
      <c r="J36" s="13"/>
      <c r="K36" s="13"/>
      <c r="L36" s="13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3"/>
      <c r="I37" s="13"/>
      <c r="J37" s="13"/>
      <c r="K37" s="13"/>
      <c r="L37" s="13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3"/>
      <c r="I38" s="13"/>
      <c r="J38" s="13"/>
      <c r="K38" s="13"/>
      <c r="L38" s="13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3"/>
      <c r="I39" s="13"/>
      <c r="J39" s="13"/>
      <c r="K39" s="13"/>
      <c r="L39" s="13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3"/>
      <c r="I40" s="13"/>
      <c r="J40" s="13"/>
      <c r="K40" s="13"/>
      <c r="L40" s="13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21" t="s">
        <v>31</v>
      </c>
      <c r="D41" s="1"/>
      <c r="E41" s="14"/>
      <c r="F41" s="22" t="s">
        <v>32</v>
      </c>
      <c r="G41" s="1"/>
      <c r="H41" s="13"/>
      <c r="I41" s="13"/>
      <c r="J41" s="13"/>
      <c r="K41" s="13"/>
      <c r="L41" s="13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>
      <c r="A42" s="1"/>
      <c r="B42" s="1"/>
      <c r="C42" s="23" t="s">
        <v>33</v>
      </c>
      <c r="D42" s="1"/>
      <c r="E42" s="14"/>
      <c r="F42" s="22" t="s">
        <v>34</v>
      </c>
      <c r="G42" s="1"/>
      <c r="H42" s="13"/>
      <c r="I42" s="13"/>
      <c r="J42" s="13"/>
      <c r="K42" s="13"/>
      <c r="L42" s="13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>
      <c r="A43" s="1"/>
      <c r="B43" s="1"/>
      <c r="C43" s="1"/>
      <c r="D43" s="1"/>
      <c r="E43" s="14"/>
      <c r="F43" s="22" t="s">
        <v>35</v>
      </c>
      <c r="G43" s="1"/>
      <c r="H43" s="13"/>
      <c r="I43" s="13"/>
      <c r="J43" s="13"/>
      <c r="K43" s="13"/>
      <c r="L43" s="13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>
      <c r="A44" s="1"/>
      <c r="B44" s="1"/>
      <c r="C44" s="1"/>
      <c r="D44" s="1"/>
      <c r="F44" s="24" t="s">
        <v>36</v>
      </c>
      <c r="G44" s="1"/>
      <c r="H44" s="13"/>
      <c r="I44" s="13"/>
      <c r="J44" s="13"/>
      <c r="K44" s="13"/>
      <c r="L44" s="13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>
      <c r="A45" s="1"/>
      <c r="B45" s="1"/>
      <c r="C45" s="1"/>
      <c r="D45" s="1"/>
      <c r="F45" s="24" t="s">
        <v>37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E25:E35">
    <cfRule type="cellIs" dxfId="1" priority="1" operator="equal">
      <formula>"TRUE"</formula>
    </cfRule>
  </conditionalFormatting>
  <conditionalFormatting sqref="E25:E35">
    <cfRule type="cellIs" dxfId="0" priority="2" operator="equal">
      <formula>"FALSE"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Varini, Filippo</cp:lastModifiedBy>
  <cp:revision/>
  <dcterms:created xsi:type="dcterms:W3CDTF">2021-05-07T11:28:28Z</dcterms:created>
  <dcterms:modified xsi:type="dcterms:W3CDTF">2022-05-13T16:30:36Z</dcterms:modified>
  <cp:category/>
  <cp:contentStatus/>
</cp:coreProperties>
</file>