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TS_PGDBA\Sem1_PDBAZG538_Adv_Stats_Method\assignment1\"/>
    </mc:Choice>
  </mc:AlternateContent>
  <xr:revisionPtr revIDLastSave="0" documentId="8_{40D55597-4B79-EE4B-B949-EF08F91783F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0.unaltered" sheetId="7" r:id="rId1"/>
    <sheet name="1.preprocessing" sheetId="1" r:id="rId2"/>
    <sheet name="2.cleaned" sheetId="6" r:id="rId3"/>
    <sheet name="3.dscr_stats" sheetId="8" r:id="rId4"/>
    <sheet name="rough_sheet" sheetId="5" state="hidden" r:id="rId5"/>
  </sheets>
  <definedNames>
    <definedName name="_xlnm._FilterDatabase" localSheetId="0" hidden="1">'0.unaltered'!$C$1:$C$126</definedName>
    <definedName name="_xlnm._FilterDatabase" localSheetId="1" hidden="1">'1.preprocessing'!$A$1:$AA$117</definedName>
    <definedName name="_xlnm._FilterDatabase" localSheetId="3" hidden="1">'3.dscr_stats'!$D$1:$D$21</definedName>
    <definedName name="_xlnm._FilterDatabase" localSheetId="4" hidden="1">rough_sheet!$U$1:$W$25</definedName>
  </definedName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6" l="1"/>
  <c r="P21" i="8"/>
  <c r="P19" i="8"/>
  <c r="P17" i="8"/>
  <c r="P18" i="8"/>
  <c r="P16" i="8"/>
  <c r="P14" i="8"/>
  <c r="P8" i="8"/>
  <c r="P7" i="8"/>
  <c r="P6" i="8"/>
  <c r="X126" i="7"/>
  <c r="W126" i="7"/>
  <c r="V126" i="7"/>
  <c r="U126" i="7"/>
  <c r="X125" i="7"/>
  <c r="W125" i="7"/>
  <c r="V125" i="7"/>
  <c r="U125" i="7"/>
  <c r="X124" i="7"/>
  <c r="W124" i="7"/>
  <c r="V124" i="7"/>
  <c r="U124" i="7"/>
  <c r="X123" i="7"/>
  <c r="W123" i="7"/>
  <c r="V123" i="7"/>
  <c r="U123" i="7"/>
  <c r="X122" i="7"/>
  <c r="W122" i="7"/>
  <c r="V122" i="7"/>
  <c r="U122" i="7"/>
  <c r="X121" i="7"/>
  <c r="W121" i="7"/>
  <c r="V121" i="7"/>
  <c r="U121" i="7"/>
  <c r="X120" i="7"/>
  <c r="W120" i="7"/>
  <c r="V120" i="7"/>
  <c r="U120" i="7"/>
  <c r="X119" i="7"/>
  <c r="W119" i="7"/>
  <c r="V119" i="7"/>
  <c r="U119" i="7"/>
  <c r="X118" i="7"/>
  <c r="W118" i="7"/>
  <c r="V118" i="7"/>
  <c r="U118" i="7"/>
  <c r="X117" i="7"/>
  <c r="W117" i="7"/>
  <c r="V117" i="7"/>
  <c r="U117" i="7"/>
  <c r="X116" i="7"/>
  <c r="W116" i="7"/>
  <c r="V116" i="7"/>
  <c r="U116" i="7"/>
  <c r="X115" i="7"/>
  <c r="W115" i="7"/>
  <c r="V115" i="7"/>
  <c r="U115" i="7"/>
  <c r="X114" i="7"/>
  <c r="W114" i="7"/>
  <c r="V114" i="7"/>
  <c r="U114" i="7"/>
  <c r="X113" i="7"/>
  <c r="W113" i="7"/>
  <c r="V113" i="7"/>
  <c r="U113" i="7"/>
  <c r="X112" i="7"/>
  <c r="W112" i="7"/>
  <c r="V112" i="7"/>
  <c r="U112" i="7"/>
  <c r="X111" i="7"/>
  <c r="W111" i="7"/>
  <c r="V111" i="7"/>
  <c r="U111" i="7"/>
  <c r="X110" i="7"/>
  <c r="W110" i="7"/>
  <c r="V110" i="7"/>
  <c r="U110" i="7"/>
  <c r="X109" i="7"/>
  <c r="W109" i="7"/>
  <c r="V109" i="7"/>
  <c r="U109" i="7"/>
  <c r="X108" i="7"/>
  <c r="W108" i="7"/>
  <c r="V108" i="7"/>
  <c r="U108" i="7"/>
  <c r="X107" i="7"/>
  <c r="W107" i="7"/>
  <c r="V107" i="7"/>
  <c r="U107" i="7"/>
  <c r="X106" i="7"/>
  <c r="W106" i="7"/>
  <c r="V106" i="7"/>
  <c r="U106" i="7"/>
  <c r="X105" i="7"/>
  <c r="W105" i="7"/>
  <c r="V105" i="7"/>
  <c r="U105" i="7"/>
  <c r="X104" i="7"/>
  <c r="W104" i="7"/>
  <c r="V104" i="7"/>
  <c r="U104" i="7"/>
  <c r="X103" i="7"/>
  <c r="W103" i="7"/>
  <c r="V103" i="7"/>
  <c r="U103" i="7"/>
  <c r="X102" i="7"/>
  <c r="W102" i="7"/>
  <c r="V102" i="7"/>
  <c r="U102" i="7"/>
  <c r="X101" i="7"/>
  <c r="W101" i="7"/>
  <c r="V101" i="7"/>
  <c r="U101" i="7"/>
  <c r="X100" i="7"/>
  <c r="W100" i="7"/>
  <c r="V100" i="7"/>
  <c r="U100" i="7"/>
  <c r="X99" i="7"/>
  <c r="W99" i="7"/>
  <c r="V99" i="7"/>
  <c r="U99" i="7"/>
  <c r="X98" i="7"/>
  <c r="W98" i="7"/>
  <c r="V98" i="7"/>
  <c r="U98" i="7"/>
  <c r="X97" i="7"/>
  <c r="W97" i="7"/>
  <c r="V97" i="7"/>
  <c r="U97" i="7"/>
  <c r="X96" i="7"/>
  <c r="W96" i="7"/>
  <c r="V96" i="7"/>
  <c r="U96" i="7"/>
  <c r="X95" i="7"/>
  <c r="W95" i="7"/>
  <c r="V95" i="7"/>
  <c r="U95" i="7"/>
  <c r="X94" i="7"/>
  <c r="W94" i="7"/>
  <c r="V94" i="7"/>
  <c r="U94" i="7"/>
  <c r="X93" i="7"/>
  <c r="W93" i="7"/>
  <c r="V93" i="7"/>
  <c r="U93" i="7"/>
  <c r="X92" i="7"/>
  <c r="W92" i="7"/>
  <c r="V92" i="7"/>
  <c r="U92" i="7"/>
  <c r="X91" i="7"/>
  <c r="W91" i="7"/>
  <c r="V91" i="7"/>
  <c r="U91" i="7"/>
  <c r="X90" i="7"/>
  <c r="W90" i="7"/>
  <c r="V90" i="7"/>
  <c r="U90" i="7"/>
  <c r="X89" i="7"/>
  <c r="W89" i="7"/>
  <c r="V89" i="7"/>
  <c r="U89" i="7"/>
  <c r="X88" i="7"/>
  <c r="W88" i="7"/>
  <c r="V88" i="7"/>
  <c r="U88" i="7"/>
  <c r="X87" i="7"/>
  <c r="W87" i="7"/>
  <c r="V87" i="7"/>
  <c r="U87" i="7"/>
  <c r="X86" i="7"/>
  <c r="W86" i="7"/>
  <c r="V86" i="7"/>
  <c r="U86" i="7"/>
  <c r="X85" i="7"/>
  <c r="W85" i="7"/>
  <c r="V85" i="7"/>
  <c r="U85" i="7"/>
  <c r="X84" i="7"/>
  <c r="W84" i="7"/>
  <c r="V84" i="7"/>
  <c r="U84" i="7"/>
  <c r="X83" i="7"/>
  <c r="W83" i="7"/>
  <c r="V83" i="7"/>
  <c r="U83" i="7"/>
  <c r="X82" i="7"/>
  <c r="W82" i="7"/>
  <c r="V82" i="7"/>
  <c r="U82" i="7"/>
  <c r="X81" i="7"/>
  <c r="W81" i="7"/>
  <c r="V81" i="7"/>
  <c r="U81" i="7"/>
  <c r="X80" i="7"/>
  <c r="W80" i="7"/>
  <c r="V80" i="7"/>
  <c r="U80" i="7"/>
  <c r="X79" i="7"/>
  <c r="W79" i="7"/>
  <c r="V79" i="7"/>
  <c r="U79" i="7"/>
  <c r="X78" i="7"/>
  <c r="W78" i="7"/>
  <c r="V78" i="7"/>
  <c r="U78" i="7"/>
  <c r="X77" i="7"/>
  <c r="W77" i="7"/>
  <c r="V77" i="7"/>
  <c r="U77" i="7"/>
  <c r="X76" i="7"/>
  <c r="W76" i="7"/>
  <c r="V76" i="7"/>
  <c r="U76" i="7"/>
  <c r="X75" i="7"/>
  <c r="W75" i="7"/>
  <c r="V75" i="7"/>
  <c r="U75" i="7"/>
  <c r="X74" i="7"/>
  <c r="W74" i="7"/>
  <c r="V74" i="7"/>
  <c r="U74" i="7"/>
  <c r="X73" i="7"/>
  <c r="W73" i="7"/>
  <c r="V73" i="7"/>
  <c r="U73" i="7"/>
  <c r="X72" i="7"/>
  <c r="W72" i="7"/>
  <c r="V72" i="7"/>
  <c r="U72" i="7"/>
  <c r="X71" i="7"/>
  <c r="W71" i="7"/>
  <c r="V71" i="7"/>
  <c r="U71" i="7"/>
  <c r="X70" i="7"/>
  <c r="W70" i="7"/>
  <c r="V70" i="7"/>
  <c r="U70" i="7"/>
  <c r="X69" i="7"/>
  <c r="W69" i="7"/>
  <c r="V69" i="7"/>
  <c r="U69" i="7"/>
  <c r="X68" i="7"/>
  <c r="W68" i="7"/>
  <c r="V68" i="7"/>
  <c r="U68" i="7"/>
  <c r="X67" i="7"/>
  <c r="W67" i="7"/>
  <c r="V67" i="7"/>
  <c r="U67" i="7"/>
  <c r="X66" i="7"/>
  <c r="W66" i="7"/>
  <c r="V66" i="7"/>
  <c r="U66" i="7"/>
  <c r="X65" i="7"/>
  <c r="W65" i="7"/>
  <c r="V65" i="7"/>
  <c r="U65" i="7"/>
  <c r="X64" i="7"/>
  <c r="W64" i="7"/>
  <c r="V64" i="7"/>
  <c r="U64" i="7"/>
  <c r="X63" i="7"/>
  <c r="W63" i="7"/>
  <c r="V63" i="7"/>
  <c r="U63" i="7"/>
  <c r="X62" i="7"/>
  <c r="W62" i="7"/>
  <c r="V62" i="7"/>
  <c r="U62" i="7"/>
  <c r="X61" i="7"/>
  <c r="W61" i="7"/>
  <c r="V61" i="7"/>
  <c r="U61" i="7"/>
  <c r="X60" i="7"/>
  <c r="W60" i="7"/>
  <c r="V60" i="7"/>
  <c r="U60" i="7"/>
  <c r="X59" i="7"/>
  <c r="W59" i="7"/>
  <c r="V59" i="7"/>
  <c r="U59" i="7"/>
  <c r="X58" i="7"/>
  <c r="W58" i="7"/>
  <c r="V58" i="7"/>
  <c r="U58" i="7"/>
  <c r="X57" i="7"/>
  <c r="W57" i="7"/>
  <c r="V57" i="7"/>
  <c r="U57" i="7"/>
  <c r="X56" i="7"/>
  <c r="W56" i="7"/>
  <c r="V56" i="7"/>
  <c r="U56" i="7"/>
  <c r="X55" i="7"/>
  <c r="W55" i="7"/>
  <c r="V55" i="7"/>
  <c r="U55" i="7"/>
  <c r="X54" i="7"/>
  <c r="W54" i="7"/>
  <c r="V54" i="7"/>
  <c r="U54" i="7"/>
  <c r="X53" i="7"/>
  <c r="W53" i="7"/>
  <c r="V53" i="7"/>
  <c r="U53" i="7"/>
  <c r="X52" i="7"/>
  <c r="W52" i="7"/>
  <c r="V52" i="7"/>
  <c r="U52" i="7"/>
  <c r="X51" i="7"/>
  <c r="W51" i="7"/>
  <c r="V51" i="7"/>
  <c r="U51" i="7"/>
  <c r="X50" i="7"/>
  <c r="W50" i="7"/>
  <c r="V50" i="7"/>
  <c r="U50" i="7"/>
  <c r="X49" i="7"/>
  <c r="W49" i="7"/>
  <c r="V49" i="7"/>
  <c r="U49" i="7"/>
  <c r="X48" i="7"/>
  <c r="W48" i="7"/>
  <c r="V48" i="7"/>
  <c r="U48" i="7"/>
  <c r="X47" i="7"/>
  <c r="W47" i="7"/>
  <c r="V47" i="7"/>
  <c r="U47" i="7"/>
  <c r="X46" i="7"/>
  <c r="W46" i="7"/>
  <c r="V46" i="7"/>
  <c r="U46" i="7"/>
  <c r="X45" i="7"/>
  <c r="W45" i="7"/>
  <c r="V45" i="7"/>
  <c r="U45" i="7"/>
  <c r="X44" i="7"/>
  <c r="W44" i="7"/>
  <c r="V44" i="7"/>
  <c r="U44" i="7"/>
  <c r="X43" i="7"/>
  <c r="W43" i="7"/>
  <c r="V43" i="7"/>
  <c r="U43" i="7"/>
  <c r="X42" i="7"/>
  <c r="W42" i="7"/>
  <c r="V42" i="7"/>
  <c r="U42" i="7"/>
  <c r="X41" i="7"/>
  <c r="W41" i="7"/>
  <c r="V41" i="7"/>
  <c r="U41" i="7"/>
  <c r="X40" i="7"/>
  <c r="W40" i="7"/>
  <c r="V40" i="7"/>
  <c r="U40" i="7"/>
  <c r="X39" i="7"/>
  <c r="W39" i="7"/>
  <c r="V39" i="7"/>
  <c r="U39" i="7"/>
  <c r="X38" i="7"/>
  <c r="W38" i="7"/>
  <c r="V38" i="7"/>
  <c r="U38" i="7"/>
  <c r="X37" i="7"/>
  <c r="W37" i="7"/>
  <c r="V37" i="7"/>
  <c r="U37" i="7"/>
  <c r="X36" i="7"/>
  <c r="W36" i="7"/>
  <c r="V36" i="7"/>
  <c r="U36" i="7"/>
  <c r="X35" i="7"/>
  <c r="W35" i="7"/>
  <c r="V35" i="7"/>
  <c r="U35" i="7"/>
  <c r="X34" i="7"/>
  <c r="W34" i="7"/>
  <c r="V34" i="7"/>
  <c r="U34" i="7"/>
  <c r="X33" i="7"/>
  <c r="W33" i="7"/>
  <c r="V33" i="7"/>
  <c r="U33" i="7"/>
  <c r="X32" i="7"/>
  <c r="W32" i="7"/>
  <c r="V32" i="7"/>
  <c r="U32" i="7"/>
  <c r="X31" i="7"/>
  <c r="W31" i="7"/>
  <c r="V31" i="7"/>
  <c r="U31" i="7"/>
  <c r="X30" i="7"/>
  <c r="W30" i="7"/>
  <c r="V30" i="7"/>
  <c r="U30" i="7"/>
  <c r="T30" i="7"/>
  <c r="X29" i="7"/>
  <c r="W29" i="7"/>
  <c r="V29" i="7"/>
  <c r="U29" i="7"/>
  <c r="T29" i="7"/>
  <c r="X28" i="7"/>
  <c r="W28" i="7"/>
  <c r="V28" i="7"/>
  <c r="U28" i="7"/>
  <c r="T28" i="7"/>
  <c r="X27" i="7"/>
  <c r="W27" i="7"/>
  <c r="V27" i="7"/>
  <c r="U27" i="7"/>
  <c r="T27" i="7"/>
  <c r="X26" i="7"/>
  <c r="W26" i="7"/>
  <c r="V26" i="7"/>
  <c r="U26" i="7"/>
  <c r="T26" i="7"/>
  <c r="X25" i="7"/>
  <c r="W25" i="7"/>
  <c r="V25" i="7"/>
  <c r="U25" i="7"/>
  <c r="T25" i="7"/>
  <c r="X24" i="7"/>
  <c r="W24" i="7"/>
  <c r="V24" i="7"/>
  <c r="U24" i="7"/>
  <c r="T24" i="7"/>
  <c r="X23" i="7"/>
  <c r="W23" i="7"/>
  <c r="V23" i="7"/>
  <c r="U23" i="7"/>
  <c r="T23" i="7"/>
  <c r="X22" i="7"/>
  <c r="W22" i="7"/>
  <c r="V22" i="7"/>
  <c r="U22" i="7"/>
  <c r="T22" i="7"/>
  <c r="X21" i="7"/>
  <c r="W21" i="7"/>
  <c r="V21" i="7"/>
  <c r="U21" i="7"/>
  <c r="T21" i="7"/>
  <c r="X20" i="7"/>
  <c r="W20" i="7"/>
  <c r="V20" i="7"/>
  <c r="U20" i="7"/>
  <c r="T20" i="7"/>
  <c r="X19" i="7"/>
  <c r="W19" i="7"/>
  <c r="V19" i="7"/>
  <c r="U19" i="7"/>
  <c r="T19" i="7"/>
  <c r="X18" i="7"/>
  <c r="W18" i="7"/>
  <c r="V18" i="7"/>
  <c r="U18" i="7"/>
  <c r="T18" i="7"/>
  <c r="X17" i="7"/>
  <c r="W17" i="7"/>
  <c r="V17" i="7"/>
  <c r="U17" i="7"/>
  <c r="T17" i="7"/>
  <c r="X16" i="7"/>
  <c r="W16" i="7"/>
  <c r="V16" i="7"/>
  <c r="U16" i="7"/>
  <c r="T16" i="7"/>
  <c r="X15" i="7"/>
  <c r="W15" i="7"/>
  <c r="V15" i="7"/>
  <c r="U15" i="7"/>
  <c r="T15" i="7"/>
  <c r="X14" i="7"/>
  <c r="W14" i="7"/>
  <c r="V14" i="7"/>
  <c r="U14" i="7"/>
  <c r="T14" i="7"/>
  <c r="X13" i="7"/>
  <c r="W13" i="7"/>
  <c r="T13" i="7"/>
  <c r="U13" i="7"/>
  <c r="V13" i="7"/>
  <c r="X12" i="7"/>
  <c r="W12" i="7"/>
  <c r="V12" i="7"/>
  <c r="U12" i="7"/>
  <c r="T12" i="7"/>
  <c r="X11" i="7"/>
  <c r="W11" i="7"/>
  <c r="V11" i="7"/>
  <c r="U11" i="7"/>
  <c r="T11" i="7"/>
  <c r="X10" i="7"/>
  <c r="W10" i="7"/>
  <c r="V10" i="7"/>
  <c r="U10" i="7"/>
  <c r="T10" i="7"/>
  <c r="X9" i="7"/>
  <c r="W9" i="7"/>
  <c r="V9" i="7"/>
  <c r="U9" i="7"/>
  <c r="T9" i="7"/>
  <c r="X8" i="7"/>
  <c r="W8" i="7"/>
  <c r="V8" i="7"/>
  <c r="U8" i="7"/>
  <c r="T8" i="7"/>
  <c r="X7" i="7"/>
  <c r="W7" i="7"/>
  <c r="V7" i="7"/>
  <c r="U7" i="7"/>
  <c r="T7" i="7"/>
  <c r="X6" i="7"/>
  <c r="W6" i="7"/>
  <c r="V6" i="7"/>
  <c r="U6" i="7"/>
  <c r="T6" i="7"/>
  <c r="X5" i="7"/>
  <c r="W5" i="7"/>
  <c r="V5" i="7"/>
  <c r="U5" i="7"/>
  <c r="T5" i="7"/>
  <c r="X4" i="7"/>
  <c r="W4" i="7"/>
  <c r="V4" i="7"/>
  <c r="U4" i="7"/>
  <c r="T4" i="7"/>
  <c r="X3" i="7"/>
  <c r="W3" i="7"/>
  <c r="V3" i="7"/>
  <c r="U3" i="7"/>
  <c r="T3" i="7"/>
  <c r="X2" i="7"/>
  <c r="W2" i="7"/>
  <c r="V2" i="7"/>
  <c r="U2" i="7"/>
  <c r="T2" i="7"/>
  <c r="J117" i="1"/>
  <c r="J111" i="1"/>
  <c r="J101" i="1"/>
  <c r="J98" i="1"/>
  <c r="J95" i="1"/>
  <c r="J44" i="1"/>
  <c r="J2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6" i="1"/>
  <c r="J97" i="1"/>
  <c r="J99" i="1"/>
  <c r="J100" i="1"/>
  <c r="J102" i="1"/>
  <c r="J103" i="1"/>
  <c r="J104" i="1"/>
  <c r="J105" i="1"/>
  <c r="J106" i="1"/>
  <c r="J107" i="1"/>
  <c r="J108" i="1"/>
  <c r="J109" i="1"/>
  <c r="J110" i="1"/>
  <c r="J112" i="1"/>
  <c r="J113" i="1"/>
  <c r="J114" i="1"/>
  <c r="J115" i="1"/>
  <c r="J116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2" i="1"/>
  <c r="X3" i="1"/>
  <c r="X4" i="1"/>
  <c r="X5" i="1"/>
  <c r="X6" i="1"/>
  <c r="X7" i="1"/>
  <c r="X8" i="1"/>
  <c r="X9" i="1"/>
  <c r="X10" i="1"/>
  <c r="X11" i="1"/>
  <c r="X12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2" i="1"/>
  <c r="Y3" i="1"/>
  <c r="Y4" i="1"/>
  <c r="Y5" i="1"/>
  <c r="Y6" i="1"/>
  <c r="Y7" i="1"/>
  <c r="Y8" i="1"/>
  <c r="Y9" i="1"/>
  <c r="Y10" i="1"/>
  <c r="Y11" i="1"/>
  <c r="Y12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2" i="1"/>
  <c r="X2" i="1"/>
  <c r="W9" i="1"/>
  <c r="W10" i="1"/>
  <c r="W11" i="1"/>
  <c r="W12" i="1"/>
  <c r="W3" i="1"/>
  <c r="W4" i="1"/>
  <c r="W5" i="1"/>
  <c r="W6" i="1"/>
  <c r="W7" i="1"/>
  <c r="W8" i="1"/>
  <c r="W2" i="1"/>
  <c r="W13" i="1"/>
  <c r="Y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X13" i="1"/>
</calcChain>
</file>

<file path=xl/sharedStrings.xml><?xml version="1.0" encoding="utf-8"?>
<sst xmlns="http://schemas.openxmlformats.org/spreadsheetml/2006/main" count="4175" uniqueCount="199">
  <si>
    <t>Timestamp</t>
  </si>
  <si>
    <t>Gender</t>
  </si>
  <si>
    <t>Working City</t>
  </si>
  <si>
    <t>Marriage status/ Kids</t>
  </si>
  <si>
    <t>Annual Salary (in Indian Rupees)</t>
  </si>
  <si>
    <t>Please Mention your age in years</t>
  </si>
  <si>
    <t>Work Experience (in years)</t>
  </si>
  <si>
    <t>Average Time to Commute to office one way (in minutes)</t>
  </si>
  <si>
    <t xml:space="preserve">Type of Industry </t>
  </si>
  <si>
    <t>Job Profile</t>
  </si>
  <si>
    <t>Work Mode</t>
  </si>
  <si>
    <t>Designated work hours per week that a person is expected to work (In hours)</t>
  </si>
  <si>
    <t>Employment Type</t>
  </si>
  <si>
    <t>Flexibility in office Timings</t>
  </si>
  <si>
    <t>Number of total paid leave (Paid + Sick)</t>
  </si>
  <si>
    <t>Working days in Week</t>
  </si>
  <si>
    <t>Actual Work hours per week (in hours)</t>
  </si>
  <si>
    <t>How is your Work-Life Balance</t>
  </si>
  <si>
    <t>Male</t>
  </si>
  <si>
    <t>Pune</t>
  </si>
  <si>
    <t>Married and No Kids</t>
  </si>
  <si>
    <t>35Lacs +</t>
  </si>
  <si>
    <t>Banking, Finance &amp; Insurance</t>
  </si>
  <si>
    <t>Technology</t>
  </si>
  <si>
    <t>Work From Home (WFH)</t>
  </si>
  <si>
    <t>Permanent - Company Payroll</t>
  </si>
  <si>
    <t>Semi-Fixed working hours</t>
  </si>
  <si>
    <t>Mon to Fri or 5 days</t>
  </si>
  <si>
    <t>Good</t>
  </si>
  <si>
    <t>Mumbai</t>
  </si>
  <si>
    <t>Un Married</t>
  </si>
  <si>
    <t>15Lacs to 20Lacs</t>
  </si>
  <si>
    <t>Risk</t>
  </si>
  <si>
    <t>Work From Office (WFO)</t>
  </si>
  <si>
    <t>Fixed working hours</t>
  </si>
  <si>
    <t>Mon to Fri &amp; Alternate Saturdays</t>
  </si>
  <si>
    <t>Fair</t>
  </si>
  <si>
    <t>20Lacs to 25Lacs</t>
  </si>
  <si>
    <t>Female</t>
  </si>
  <si>
    <t>Lucknow</t>
  </si>
  <si>
    <t>5Lacs to 10Lacs</t>
  </si>
  <si>
    <t>Medical/ Healthcare</t>
  </si>
  <si>
    <t>Operations</t>
  </si>
  <si>
    <t>Mon to Sat or 6 days</t>
  </si>
  <si>
    <t>Internship</t>
  </si>
  <si>
    <t>Liberal working hours</t>
  </si>
  <si>
    <t>10Lacs to 15Lacs</t>
  </si>
  <si>
    <t>Hybrid (WFH + WFO)</t>
  </si>
  <si>
    <t>0 to 5 Lacs</t>
  </si>
  <si>
    <t>Manufacturing</t>
  </si>
  <si>
    <t>Engineering</t>
  </si>
  <si>
    <t>Married and have Kids</t>
  </si>
  <si>
    <t xml:space="preserve">Engineering </t>
  </si>
  <si>
    <t>Bangalore</t>
  </si>
  <si>
    <t>Information &amp; Technology</t>
  </si>
  <si>
    <t>Contract Basis</t>
  </si>
  <si>
    <t>25Lacs to 30Lacs</t>
  </si>
  <si>
    <t>Consulting</t>
  </si>
  <si>
    <t>30Lacs to 35Lacs</t>
  </si>
  <si>
    <t>Analytics</t>
  </si>
  <si>
    <t>Sambalpur</t>
  </si>
  <si>
    <t>Excellent</t>
  </si>
  <si>
    <t xml:space="preserve">Analyst </t>
  </si>
  <si>
    <t xml:space="preserve">Siliguri </t>
  </si>
  <si>
    <t xml:space="preserve">Mysuru </t>
  </si>
  <si>
    <t>Marketinf</t>
  </si>
  <si>
    <t xml:space="preserve">TANZANIA </t>
  </si>
  <si>
    <t xml:space="preserve">construction </t>
  </si>
  <si>
    <t>Siliguri</t>
  </si>
  <si>
    <t>Wellness</t>
  </si>
  <si>
    <t>Sales</t>
  </si>
  <si>
    <t>Kolkata</t>
  </si>
  <si>
    <t>Fashion</t>
  </si>
  <si>
    <t>Brand Manager</t>
  </si>
  <si>
    <t>Delhi &amp; NCR</t>
  </si>
  <si>
    <t>Poor</t>
  </si>
  <si>
    <t>Xx</t>
  </si>
  <si>
    <t>Health</t>
  </si>
  <si>
    <t>Hyderabad</t>
  </si>
  <si>
    <t>Doha Qatar</t>
  </si>
  <si>
    <t xml:space="preserve">Oil and gas </t>
  </si>
  <si>
    <t>Christchurch,  New Zealand</t>
  </si>
  <si>
    <t>Married 1 Adult son living at home</t>
  </si>
  <si>
    <t>English Tutor</t>
  </si>
  <si>
    <t>Education</t>
  </si>
  <si>
    <t>Vikas Nagar, Dehradun, Uttrakhand</t>
  </si>
  <si>
    <t>Construction</t>
  </si>
  <si>
    <t xml:space="preserve">Automation Solutions </t>
  </si>
  <si>
    <t>Surat</t>
  </si>
  <si>
    <t>Project Management Group</t>
  </si>
  <si>
    <t>marketing</t>
  </si>
  <si>
    <t>Marketing</t>
  </si>
  <si>
    <t>Freelancing</t>
  </si>
  <si>
    <t>Dentist</t>
  </si>
  <si>
    <t xml:space="preserve">Nagpur </t>
  </si>
  <si>
    <t>R&amp;D</t>
  </si>
  <si>
    <t xml:space="preserve">Data science </t>
  </si>
  <si>
    <t>Not working.</t>
  </si>
  <si>
    <t xml:space="preserve">Education </t>
  </si>
  <si>
    <t>Student</t>
  </si>
  <si>
    <t>Vizag</t>
  </si>
  <si>
    <t xml:space="preserve">Proposal and Cost estimation </t>
  </si>
  <si>
    <t>Very Poor</t>
  </si>
  <si>
    <t>Kochi</t>
  </si>
  <si>
    <t>OEM</t>
  </si>
  <si>
    <t>Solutions</t>
  </si>
  <si>
    <t>PHILIPPINES</t>
  </si>
  <si>
    <t xml:space="preserve">Construction </t>
  </si>
  <si>
    <t xml:space="preserve">Research </t>
  </si>
  <si>
    <t>Nashik</t>
  </si>
  <si>
    <t xml:space="preserve">Thrissur </t>
  </si>
  <si>
    <t>Administrative</t>
  </si>
  <si>
    <t>Projects</t>
  </si>
  <si>
    <t>Muzaffarpur</t>
  </si>
  <si>
    <t>Chennai</t>
  </si>
  <si>
    <t xml:space="preserve">Malapuram </t>
  </si>
  <si>
    <t>Saudi</t>
  </si>
  <si>
    <t>Oil and gas</t>
  </si>
  <si>
    <t xml:space="preserve">Distribution </t>
  </si>
  <si>
    <t>Andhrapradesh</t>
  </si>
  <si>
    <t>Infrastructure</t>
  </si>
  <si>
    <t>Hosur</t>
  </si>
  <si>
    <t xml:space="preserve">Quality administration </t>
  </si>
  <si>
    <t>Automotive R&amp;D</t>
  </si>
  <si>
    <t xml:space="preserve">Chennai </t>
  </si>
  <si>
    <t xml:space="preserve">Business Development and Marketing </t>
  </si>
  <si>
    <t xml:space="preserve">Oil And Gas </t>
  </si>
  <si>
    <t>QA</t>
  </si>
  <si>
    <t xml:space="preserve">Service </t>
  </si>
  <si>
    <t>EPC</t>
  </si>
  <si>
    <t xml:space="preserve">Government Affairs </t>
  </si>
  <si>
    <t>Stratford, Canada</t>
  </si>
  <si>
    <t>Production</t>
  </si>
  <si>
    <t>New Zealand Auckland</t>
  </si>
  <si>
    <t xml:space="preserve">Chandigarh </t>
  </si>
  <si>
    <t>Am</t>
  </si>
  <si>
    <t xml:space="preserve">Ludhiana </t>
  </si>
  <si>
    <t>News &amp; Media</t>
  </si>
  <si>
    <t xml:space="preserve">Coimbatore </t>
  </si>
  <si>
    <t>3/13/2024 7:18:24</t>
  </si>
  <si>
    <t>day_hrs_per_week_fmla</t>
  </si>
  <si>
    <t>clnd_Actual Work hours per week (in hours)</t>
  </si>
  <si>
    <t>Clnd_Designated work hours per week that a person is expected to work (In hours)</t>
  </si>
  <si>
    <t>Average working hours</t>
  </si>
  <si>
    <t>Score</t>
  </si>
  <si>
    <t>sl_nbr</t>
  </si>
  <si>
    <t>Row Labels</t>
  </si>
  <si>
    <t>Grand Total</t>
  </si>
  <si>
    <t>Others</t>
  </si>
  <si>
    <t>City</t>
  </si>
  <si>
    <t>count</t>
  </si>
  <si>
    <t>clnd_city</t>
  </si>
  <si>
    <t>clnd_Working_City</t>
  </si>
  <si>
    <t>clnd_Average Time to Commute to office one way (in minutes)</t>
  </si>
  <si>
    <t xml:space="preserve">Count of Type of Industry </t>
  </si>
  <si>
    <t>Count of Job Profile</t>
  </si>
  <si>
    <t xml:space="preserve">clnd_Type of Industry </t>
  </si>
  <si>
    <t xml:space="preserve"> Job Profile</t>
  </si>
  <si>
    <t>clnd_ Job Profile</t>
  </si>
  <si>
    <t xml:space="preserve">clns_Type of Industry </t>
  </si>
  <si>
    <t>clnd_Job Profile</t>
  </si>
  <si>
    <t>day_hrs_per_week</t>
  </si>
  <si>
    <t>Preprocessing Steps</t>
  </si>
  <si>
    <t>removed observations where City was out of India or garbage value</t>
  </si>
  <si>
    <t>Some people had entered actual and designated working hours in days instead of week, It was taken care of by multiplying the fileds by working days when &lt;15 hours</t>
  </si>
  <si>
    <t>Where ever frequency was less for the values of the Working City, Type of Industry, Job Profile, it was tagged as Others to reduce number of levels.</t>
  </si>
  <si>
    <t>Where ever Avg time to commute per day one way is more than 3 hours, We divide it by number of working days, sdduming people had put it for the week</t>
  </si>
  <si>
    <t>calculated average working hours per week by dividing actual hours by designated hours</t>
  </si>
  <si>
    <t>GTE_Fair_Worklife_balance</t>
  </si>
  <si>
    <t>mean</t>
  </si>
  <si>
    <t>std</t>
  </si>
  <si>
    <t>min</t>
  </si>
  <si>
    <t>max</t>
  </si>
  <si>
    <t>N_unique</t>
  </si>
  <si>
    <t>D_types</t>
  </si>
  <si>
    <t>int64</t>
  </si>
  <si>
    <t>object</t>
  </si>
  <si>
    <t>float64</t>
  </si>
  <si>
    <t>Variables</t>
  </si>
  <si>
    <t>Range</t>
  </si>
  <si>
    <t>Mode</t>
  </si>
  <si>
    <t>NULL_Blank_count</t>
  </si>
  <si>
    <t>freq _of_Mode</t>
  </si>
  <si>
    <t>IQR</t>
  </si>
  <si>
    <t>skew</t>
  </si>
  <si>
    <t>kurt</t>
  </si>
  <si>
    <t/>
  </si>
  <si>
    <t>leptokurtic</t>
  </si>
  <si>
    <t>mesokurtic</t>
  </si>
  <si>
    <t>Symmetrical</t>
  </si>
  <si>
    <t>moderately skewed</t>
  </si>
  <si>
    <t>highly skewed</t>
  </si>
  <si>
    <t>platykurtic</t>
  </si>
  <si>
    <t>Skewness</t>
  </si>
  <si>
    <t>Kurtosis</t>
  </si>
  <si>
    <t>Working_City</t>
  </si>
  <si>
    <t>Age</t>
  </si>
  <si>
    <t>Average Time to Commute to office</t>
  </si>
  <si>
    <t>Worklife_balance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</si>
</sst>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[$-F800]dddd\,\ mmmm\ dd\,\ yyyy"/>
    <numFmt numFmtId="167" formatCode="_ * #,##0.0000_ ;_ * \-#,##0.000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ourier New"/>
      <family val="3"/>
    </font>
    <font>
      <b/>
      <sz val="8"/>
      <color theme="1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22" fontId="0" fillId="0" borderId="0" xfId="0" applyNumberFormat="1"/>
    <xf numFmtId="0" fontId="0" fillId="33" borderId="0" xfId="0" applyFill="1"/>
    <xf numFmtId="0" fontId="16" fillId="0" borderId="0" xfId="0" applyFont="1"/>
    <xf numFmtId="165" fontId="16" fillId="0" borderId="0" xfId="0" applyNumberFormat="1" applyFont="1"/>
    <xf numFmtId="165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/>
    <xf numFmtId="9" fontId="16" fillId="0" borderId="10" xfId="0" applyNumberFormat="1" applyFont="1" applyBorder="1"/>
    <xf numFmtId="167" fontId="16" fillId="0" borderId="10" xfId="42" applyNumberFormat="1" applyFont="1" applyBorder="1"/>
    <xf numFmtId="167" fontId="0" fillId="0" borderId="0" xfId="42" applyNumberFormat="1" applyFont="1"/>
    <xf numFmtId="0" fontId="18" fillId="0" borderId="0" xfId="0" applyFont="1" applyAlignment="1">
      <alignment horizontal="left" vertical="center"/>
    </xf>
    <xf numFmtId="0" fontId="19" fillId="0" borderId="0" xfId="0" applyFont="1"/>
    <xf numFmtId="0" fontId="0" fillId="34" borderId="10" xfId="0" applyFill="1" applyBorder="1"/>
    <xf numFmtId="0" fontId="0" fillId="35" borderId="10" xfId="0" applyFill="1" applyBorder="1"/>
    <xf numFmtId="167" fontId="0" fillId="35" borderId="10" xfId="42" applyNumberFormat="1" applyFont="1" applyFill="1" applyBorder="1"/>
    <xf numFmtId="167" fontId="0" fillId="34" borderId="10" xfId="42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iha" refreshedDate="45370.951301620371" createdVersion="8" refreshedVersion="8" minRefreshableVersion="3" recordCount="116" xr:uid="{0B0FF01F-B8AB-41FB-8B43-B26CAAB74890}">
  <cacheSource type="worksheet">
    <worksheetSource ref="A1:AA117" sheet="1.preprocessing"/>
  </cacheSource>
  <cacheFields count="24">
    <cacheField name="sl_nbr" numFmtId="1">
      <sharedItems containsSemiMixedTypes="0" containsString="0" containsNumber="1" containsInteger="1" minValue="1" maxValue="125"/>
    </cacheField>
    <cacheField name="Gender" numFmtId="0">
      <sharedItems/>
    </cacheField>
    <cacheField name="Working City" numFmtId="0">
      <sharedItems count="28">
        <s v="Pune"/>
        <s v="Mumbai"/>
        <s v="Lucknow"/>
        <s v="Bangalore"/>
        <s v="Sambalpur"/>
        <s v="Siliguri "/>
        <s v="Mysuru "/>
        <s v="Siliguri"/>
        <s v="Kolkata"/>
        <s v="Delhi &amp; NCR"/>
        <s v="Hyderabad"/>
        <s v="Vikas Nagar, Dehradun, Uttrakhand"/>
        <s v="Surat"/>
        <s v="Nagpur "/>
        <s v="Vizag"/>
        <s v="Kochi"/>
        <s v="Nashik"/>
        <s v="Thrissur "/>
        <s v="Muzaffarpur"/>
        <s v="Chennai"/>
        <s v="Malapuram "/>
        <s v="Saudi"/>
        <s v="Andhrapradesh"/>
        <s v="Hosur"/>
        <s v="Chennai "/>
        <s v="Chandigarh "/>
        <s v="Ludhiana "/>
        <s v="Coimbatore "/>
      </sharedItems>
    </cacheField>
    <cacheField name="Marriage status/ Kids" numFmtId="0">
      <sharedItems/>
    </cacheField>
    <cacheField name="Annual Salary (in Indian Rupees)" numFmtId="0">
      <sharedItems/>
    </cacheField>
    <cacheField name="Please Mention your age in years" numFmtId="0">
      <sharedItems containsSemiMixedTypes="0" containsString="0" containsNumber="1" containsInteger="1" minValue="24" maxValue="53"/>
    </cacheField>
    <cacheField name="Work Experience (in years)" numFmtId="0">
      <sharedItems containsSemiMixedTypes="0" containsString="0" containsNumber="1" containsInteger="1" minValue="1" maxValue="29"/>
    </cacheField>
    <cacheField name="Average Time to Commute to office one way (in minutes)" numFmtId="0">
      <sharedItems containsSemiMixedTypes="0" containsString="0" containsNumber="1" containsInteger="1" minValue="0" maxValue="700"/>
    </cacheField>
    <cacheField name="Type of Industry " numFmtId="0">
      <sharedItems count="22">
        <s v="Banking, Finance &amp; Insurance"/>
        <s v="Medical/ Healthcare"/>
        <s v="Manufacturing"/>
        <s v="Engineering "/>
        <s v="Information &amp; Technology"/>
        <s v="Consulting"/>
        <s v="Wellness"/>
        <s v="Fashion"/>
        <s v="Construction"/>
        <s v="Automation Solutions "/>
        <s v="marketing"/>
        <s v="R&amp;D"/>
        <s v="OEM"/>
        <s v="Construction "/>
        <s v="Engineering"/>
        <s v="Oil and gas"/>
        <s v="Distribution "/>
        <s v="Infrastructure"/>
        <s v="Automotive R&amp;D"/>
        <s v="Oil And Gas "/>
        <s v="EPC"/>
        <s v="News &amp; Media"/>
      </sharedItems>
    </cacheField>
    <cacheField name="Job Profile" numFmtId="0">
      <sharedItems count="23">
        <s v="Technology"/>
        <s v="Risk"/>
        <s v="Operations"/>
        <s v="Engineering"/>
        <s v="Analytics"/>
        <s v="Analyst "/>
        <s v="Marketinf"/>
        <s v="Sales"/>
        <s v="Brand Manager"/>
        <s v="Project Management Group"/>
        <s v="Marketing"/>
        <s v="Dentist"/>
        <s v="Data science "/>
        <s v="Proposal and Cost estimation "/>
        <s v="Solutions"/>
        <s v="Research "/>
        <s v="Administrative"/>
        <s v="Projects"/>
        <s v="Quality administration "/>
        <s v="Business Development and Marketing "/>
        <s v="QA"/>
        <s v="Service "/>
        <s v="Government Affairs "/>
      </sharedItems>
    </cacheField>
    <cacheField name="Work Mode" numFmtId="0">
      <sharedItems/>
    </cacheField>
    <cacheField name="Designated work hours per week that a person is expected to work (In hours)" numFmtId="0">
      <sharedItems containsSemiMixedTypes="0" containsString="0" containsNumber="1" minValue="3" maxValue="72"/>
    </cacheField>
    <cacheField name="Employment Type" numFmtId="0">
      <sharedItems/>
    </cacheField>
    <cacheField name="Flexibility in office Timings" numFmtId="0">
      <sharedItems/>
    </cacheField>
    <cacheField name="Number of total paid leave (Paid + Sick)" numFmtId="0">
      <sharedItems containsSemiMixedTypes="0" containsString="0" containsNumber="1" containsInteger="1" minValue="0" maxValue="60"/>
    </cacheField>
    <cacheField name="Working days in Week" numFmtId="0">
      <sharedItems/>
    </cacheField>
    <cacheField name="Actual Work hours per week (in hours)" numFmtId="0">
      <sharedItems containsSemiMixedTypes="0" containsString="0" containsNumber="1" minValue="3" maxValue="168"/>
    </cacheField>
    <cacheField name="How is your Work-Life Balance" numFmtId="0">
      <sharedItems/>
    </cacheField>
    <cacheField name="day_hrs_per_week_fmla" numFmtId="0">
      <sharedItems containsSemiMixedTypes="0" containsString="0" containsNumber="1" minValue="5" maxValue="6"/>
    </cacheField>
    <cacheField name="day_hrs_per_week_fmla2" numFmtId="0">
      <sharedItems containsSemiMixedTypes="0" containsString="0" containsNumber="1" minValue="5" maxValue="6"/>
    </cacheField>
    <cacheField name="clnd_Actual Work hours per week (in hours)" numFmtId="0">
      <sharedItems containsSemiMixedTypes="0" containsString="0" containsNumber="1" minValue="15" maxValue="168"/>
    </cacheField>
    <cacheField name="Clnd_Designated work hours per week that a person is expected to work (In hours)" numFmtId="0">
      <sharedItems containsSemiMixedTypes="0" containsString="0" containsNumber="1" minValue="15" maxValue="72"/>
    </cacheField>
    <cacheField name="Average working hours" numFmtId="0">
      <sharedItems containsSemiMixedTypes="0" containsString="0" containsNumber="1" minValue="0.68571428571428572" maxValue="5"/>
    </cacheField>
    <cacheField name="Scor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n v="1"/>
    <s v="Male"/>
    <x v="0"/>
    <s v="Married and No Kids"/>
    <s v="35Lacs +"/>
    <n v="31"/>
    <n v="6"/>
    <n v="0"/>
    <x v="0"/>
    <x v="0"/>
    <s v="Work From Home (WFH)"/>
    <n v="45"/>
    <s v="Permanent - Company Payroll"/>
    <s v="Semi-Fixed working hours"/>
    <n v="40"/>
    <s v="Mon to Fri or 5 days"/>
    <n v="55"/>
    <s v="Good"/>
    <n v="5"/>
    <n v="5"/>
    <n v="55"/>
    <n v="45"/>
    <n v="1.2222222222222223"/>
    <n v="1"/>
  </r>
  <r>
    <n v="2"/>
    <s v="Male"/>
    <x v="1"/>
    <s v="Un Married"/>
    <s v="15Lacs to 20Lacs"/>
    <n v="30"/>
    <n v="3"/>
    <n v="30"/>
    <x v="0"/>
    <x v="1"/>
    <s v="Work From Office (WFO)"/>
    <n v="45"/>
    <s v="Permanent - Company Payroll"/>
    <s v="Fixed working hours"/>
    <n v="21"/>
    <s v="Mon to Fri &amp; Alternate Saturdays"/>
    <n v="54"/>
    <s v="Fair"/>
    <n v="5.5"/>
    <n v="5.5"/>
    <n v="54"/>
    <n v="45"/>
    <n v="1.2"/>
    <n v="1"/>
  </r>
  <r>
    <n v="3"/>
    <s v="Male"/>
    <x v="1"/>
    <s v="Un Married"/>
    <s v="20Lacs to 25Lacs"/>
    <n v="28"/>
    <n v="3"/>
    <n v="90"/>
    <x v="0"/>
    <x v="0"/>
    <s v="Work From Office (WFO)"/>
    <n v="45"/>
    <s v="Permanent - Company Payroll"/>
    <s v="Semi-Fixed working hours"/>
    <n v="22"/>
    <s v="Mon to Fri &amp; Alternate Saturdays"/>
    <n v="60"/>
    <s v="Good"/>
    <n v="5.5"/>
    <n v="5.5"/>
    <n v="60"/>
    <n v="45"/>
    <n v="1.3333333333333333"/>
    <n v="1"/>
  </r>
  <r>
    <n v="4"/>
    <s v="Female"/>
    <x v="2"/>
    <s v="Married and No Kids"/>
    <s v="5Lacs to 10Lacs"/>
    <n v="29"/>
    <n v="4"/>
    <n v="25"/>
    <x v="1"/>
    <x v="2"/>
    <s v="Work From Office (WFO)"/>
    <n v="45"/>
    <s v="Permanent - Company Payroll"/>
    <s v="Fixed working hours"/>
    <n v="30"/>
    <s v="Mon to Sat or 6 days"/>
    <n v="50"/>
    <s v="Fair"/>
    <n v="6"/>
    <n v="6"/>
    <n v="50"/>
    <n v="45"/>
    <n v="1.1111111111111112"/>
    <n v="1"/>
  </r>
  <r>
    <n v="5"/>
    <s v="Male"/>
    <x v="0"/>
    <s v="Un Married"/>
    <s v="5Lacs to 10Lacs"/>
    <n v="29"/>
    <n v="5"/>
    <n v="15"/>
    <x v="0"/>
    <x v="0"/>
    <s v="Work From Office (WFO)"/>
    <n v="45"/>
    <s v="Internship"/>
    <s v="Liberal working hours"/>
    <n v="0"/>
    <s v="Mon to Fri or 5 days"/>
    <n v="45"/>
    <s v="Good"/>
    <n v="5"/>
    <n v="5"/>
    <n v="45"/>
    <n v="45"/>
    <n v="1"/>
    <n v="1"/>
  </r>
  <r>
    <n v="6"/>
    <s v="Male"/>
    <x v="0"/>
    <s v="Un Married"/>
    <s v="10Lacs to 15Lacs"/>
    <n v="26"/>
    <n v="3"/>
    <n v="100"/>
    <x v="0"/>
    <x v="0"/>
    <s v="Hybrid (WFH + WFO)"/>
    <n v="45"/>
    <s v="Permanent - Company Payroll"/>
    <s v="Liberal working hours"/>
    <n v="40"/>
    <s v="Mon to Fri or 5 days"/>
    <n v="45"/>
    <s v="Good"/>
    <n v="5"/>
    <n v="5"/>
    <n v="45"/>
    <n v="45"/>
    <n v="1"/>
    <n v="1"/>
  </r>
  <r>
    <n v="7"/>
    <s v="Male"/>
    <x v="0"/>
    <s v="Un Married"/>
    <s v="10Lacs to 15Lacs"/>
    <n v="24"/>
    <n v="3"/>
    <n v="30"/>
    <x v="0"/>
    <x v="0"/>
    <s v="Hybrid (WFH + WFO)"/>
    <n v="40"/>
    <s v="Permanent - Company Payroll"/>
    <s v="Fixed working hours"/>
    <n v="40"/>
    <s v="Mon to Fri or 5 days"/>
    <n v="35"/>
    <s v="Good"/>
    <n v="5"/>
    <n v="5"/>
    <n v="35"/>
    <n v="40"/>
    <n v="0.875"/>
    <n v="1"/>
  </r>
  <r>
    <n v="8"/>
    <s v="Male"/>
    <x v="0"/>
    <s v="Married and No Kids"/>
    <s v="15Lacs to 20Lacs"/>
    <n v="28"/>
    <n v="5"/>
    <n v="45"/>
    <x v="0"/>
    <x v="0"/>
    <s v="Hybrid (WFH + WFO)"/>
    <n v="45"/>
    <s v="Permanent - Company Payroll"/>
    <s v="Semi-Fixed working hours"/>
    <n v="40"/>
    <s v="Mon to Fri or 5 days"/>
    <n v="45"/>
    <s v="Good"/>
    <n v="5"/>
    <n v="5"/>
    <n v="45"/>
    <n v="45"/>
    <n v="1"/>
    <n v="1"/>
  </r>
  <r>
    <n v="9"/>
    <s v="Male"/>
    <x v="0"/>
    <s v="Married and No Kids"/>
    <s v="0 to 5 Lacs"/>
    <n v="28"/>
    <n v="7"/>
    <n v="60"/>
    <x v="2"/>
    <x v="3"/>
    <s v="Work From Office (WFO)"/>
    <n v="40"/>
    <s v="Permanent - Company Payroll"/>
    <s v="Semi-Fixed working hours"/>
    <n v="24"/>
    <s v="Mon to Fri or 5 days"/>
    <n v="55"/>
    <s v="Good"/>
    <n v="5"/>
    <n v="5"/>
    <n v="55"/>
    <n v="40"/>
    <n v="1.375"/>
    <n v="1"/>
  </r>
  <r>
    <n v="10"/>
    <s v="Male"/>
    <x v="0"/>
    <s v="Married and have Kids"/>
    <s v="15Lacs to 20Lacs"/>
    <n v="36"/>
    <n v="15"/>
    <n v="45"/>
    <x v="3"/>
    <x v="3"/>
    <s v="Hybrid (WFH + WFO)"/>
    <n v="50"/>
    <s v="Permanent - Company Payroll"/>
    <s v="Liberal working hours"/>
    <n v="29"/>
    <s v="Mon to Fri or 5 days"/>
    <n v="60"/>
    <s v="Good"/>
    <n v="5"/>
    <n v="5"/>
    <n v="60"/>
    <n v="50"/>
    <n v="1.2"/>
    <n v="1"/>
  </r>
  <r>
    <n v="11"/>
    <s v="Male"/>
    <x v="3"/>
    <s v="Un Married"/>
    <s v="0 to 5 Lacs"/>
    <n v="24"/>
    <n v="2"/>
    <n v="40"/>
    <x v="4"/>
    <x v="3"/>
    <s v="Work From Office (WFO)"/>
    <n v="42"/>
    <s v="Contract Basis"/>
    <s v="Fixed working hours"/>
    <n v="0"/>
    <s v="Mon to Sat or 6 days"/>
    <n v="42"/>
    <s v="Fair"/>
    <n v="6"/>
    <n v="6"/>
    <n v="42"/>
    <n v="42"/>
    <n v="1"/>
    <n v="1"/>
  </r>
  <r>
    <n v="12"/>
    <s v="Male"/>
    <x v="0"/>
    <s v="Married and have Kids"/>
    <s v="25Lacs to 30Lacs"/>
    <n v="30"/>
    <n v="7"/>
    <n v="60"/>
    <x v="5"/>
    <x v="0"/>
    <s v="Hybrid (WFH + WFO)"/>
    <n v="8"/>
    <s v="Internship"/>
    <s v="Fixed working hours"/>
    <n v="30"/>
    <s v="Mon to Fri or 5 days"/>
    <n v="8"/>
    <s v="Good"/>
    <n v="5"/>
    <n v="5"/>
    <n v="40"/>
    <n v="40"/>
    <n v="1"/>
    <n v="1"/>
  </r>
  <r>
    <n v="13"/>
    <s v="Female"/>
    <x v="1"/>
    <s v="Un Married"/>
    <s v="30Lacs to 35Lacs"/>
    <n v="29"/>
    <n v="6"/>
    <n v="35"/>
    <x v="0"/>
    <x v="4"/>
    <s v="Work From Home (WFH)"/>
    <n v="48"/>
    <s v="Permanent - Company Payroll"/>
    <s v="Semi-Fixed working hours"/>
    <n v="30"/>
    <s v="Mon to Fri &amp; Alternate Saturdays"/>
    <n v="40"/>
    <s v="Good"/>
    <n v="5.5"/>
    <n v="5.5"/>
    <n v="40"/>
    <n v="48"/>
    <n v="0.83333333333333337"/>
    <n v="1"/>
  </r>
  <r>
    <n v="14"/>
    <s v="Male"/>
    <x v="4"/>
    <s v="Married and have Kids"/>
    <s v="20Lacs to 25Lacs"/>
    <n v="44"/>
    <n v="24"/>
    <n v="20"/>
    <x v="2"/>
    <x v="3"/>
    <s v="Work From Office (WFO)"/>
    <n v="44"/>
    <s v="Permanent - Company Payroll"/>
    <s v="Fixed working hours"/>
    <n v="60"/>
    <s v="Mon to Sat or 6 days"/>
    <n v="44"/>
    <s v="Excellent"/>
    <n v="6"/>
    <n v="6"/>
    <n v="44"/>
    <n v="44"/>
    <n v="1"/>
    <n v="1"/>
  </r>
  <r>
    <n v="15"/>
    <s v="Female"/>
    <x v="0"/>
    <s v="Un Married"/>
    <s v="5Lacs to 10Lacs"/>
    <n v="27"/>
    <n v="3"/>
    <n v="40"/>
    <x v="0"/>
    <x v="5"/>
    <s v="Hybrid (WFH + WFO)"/>
    <n v="40"/>
    <s v="Permanent - Company Payroll"/>
    <s v="Semi-Fixed working hours"/>
    <n v="40"/>
    <s v="Mon to Fri or 5 days"/>
    <n v="40"/>
    <s v="Good"/>
    <n v="5"/>
    <n v="5"/>
    <n v="40"/>
    <n v="40"/>
    <n v="1"/>
    <n v="1"/>
  </r>
  <r>
    <n v="16"/>
    <s v="Female"/>
    <x v="5"/>
    <s v="Un Married"/>
    <s v="10Lacs to 15Lacs"/>
    <n v="25"/>
    <n v="3"/>
    <n v="0"/>
    <x v="1"/>
    <x v="2"/>
    <s v="Work From Home (WFH)"/>
    <n v="48"/>
    <s v="Permanent - Company Payroll"/>
    <s v="Semi-Fixed working hours"/>
    <n v="30"/>
    <s v="Mon to Sat or 6 days"/>
    <n v="48"/>
    <s v="Fair"/>
    <n v="6"/>
    <n v="6"/>
    <n v="48"/>
    <n v="48"/>
    <n v="1"/>
    <n v="1"/>
  </r>
  <r>
    <n v="17"/>
    <s v="Male"/>
    <x v="6"/>
    <s v="Un Married"/>
    <s v="0 to 5 Lacs"/>
    <n v="26"/>
    <n v="2"/>
    <n v="10"/>
    <x v="2"/>
    <x v="6"/>
    <s v="Work From Office (WFO)"/>
    <n v="45"/>
    <s v="Permanent - Company Payroll"/>
    <s v="Fixed working hours"/>
    <n v="30"/>
    <s v="Mon to Fri &amp; Alternate Saturdays"/>
    <n v="40"/>
    <s v="Good"/>
    <n v="5.5"/>
    <n v="5.5"/>
    <n v="40"/>
    <n v="45"/>
    <n v="0.88888888888888884"/>
    <n v="1"/>
  </r>
  <r>
    <n v="19"/>
    <s v="Female"/>
    <x v="7"/>
    <s v="Un Married"/>
    <s v="0 to 5 Lacs"/>
    <n v="25"/>
    <n v="4"/>
    <n v="5"/>
    <x v="6"/>
    <x v="7"/>
    <s v="Work From Home (WFH)"/>
    <n v="35"/>
    <s v="Permanent - Company Payroll"/>
    <s v="Liberal working hours"/>
    <n v="10"/>
    <s v="Mon to Sat or 6 days"/>
    <n v="35"/>
    <s v="Fair"/>
    <n v="6"/>
    <n v="6"/>
    <n v="35"/>
    <n v="35"/>
    <n v="1"/>
    <n v="1"/>
  </r>
  <r>
    <n v="20"/>
    <s v="Female"/>
    <x v="8"/>
    <s v="Un Married"/>
    <s v="0 to 5 Lacs"/>
    <n v="25"/>
    <n v="3"/>
    <n v="30"/>
    <x v="7"/>
    <x v="8"/>
    <s v="Work From Office (WFO)"/>
    <n v="44"/>
    <s v="Permanent - Company Payroll"/>
    <s v="Fixed working hours"/>
    <n v="30"/>
    <s v="Mon to Sat or 6 days"/>
    <n v="44"/>
    <s v="Fair"/>
    <n v="6"/>
    <n v="6"/>
    <n v="44"/>
    <n v="44"/>
    <n v="1"/>
    <n v="1"/>
  </r>
  <r>
    <n v="21"/>
    <s v="Male"/>
    <x v="9"/>
    <s v="Un Married"/>
    <s v="20Lacs to 25Lacs"/>
    <n v="29"/>
    <n v="4"/>
    <n v="90"/>
    <x v="0"/>
    <x v="0"/>
    <s v="Hybrid (WFH + WFO)"/>
    <n v="45"/>
    <s v="Permanent - Company Payroll"/>
    <s v="Semi-Fixed working hours"/>
    <n v="50"/>
    <s v="Mon to Fri or 5 days"/>
    <n v="60"/>
    <s v="Poor"/>
    <n v="5"/>
    <n v="5"/>
    <n v="60"/>
    <n v="45"/>
    <n v="1.3333333333333333"/>
    <n v="0"/>
  </r>
  <r>
    <n v="23"/>
    <s v="Male"/>
    <x v="10"/>
    <s v="Married and have Kids"/>
    <s v="20Lacs to 25Lacs"/>
    <n v="50"/>
    <n v="29"/>
    <n v="75"/>
    <x v="2"/>
    <x v="3"/>
    <s v="Work From Office (WFO)"/>
    <n v="48"/>
    <s v="Permanent - Company Payroll"/>
    <s v="Fixed working hours"/>
    <n v="28"/>
    <s v="Mon to Fri or 5 days"/>
    <n v="50"/>
    <s v="Good"/>
    <n v="5"/>
    <n v="5"/>
    <n v="50"/>
    <n v="48"/>
    <n v="1.0416666666666667"/>
    <n v="1"/>
  </r>
  <r>
    <n v="26"/>
    <s v="Male"/>
    <x v="9"/>
    <s v="Un Married"/>
    <s v="30Lacs to 35Lacs"/>
    <n v="28"/>
    <n v="6"/>
    <n v="15"/>
    <x v="5"/>
    <x v="0"/>
    <s v="Hybrid (WFH + WFO)"/>
    <n v="50"/>
    <s v="Permanent - Company Payroll"/>
    <s v="Fixed working hours"/>
    <n v="30"/>
    <s v="Mon to Fri or 5 days"/>
    <n v="45"/>
    <s v="Fair"/>
    <n v="5"/>
    <n v="5"/>
    <n v="45"/>
    <n v="50"/>
    <n v="0.9"/>
    <n v="1"/>
  </r>
  <r>
    <n v="27"/>
    <s v="Male"/>
    <x v="11"/>
    <s v="Un Married"/>
    <s v="10Lacs to 15Lacs"/>
    <n v="31"/>
    <n v="11"/>
    <n v="45"/>
    <x v="8"/>
    <x v="3"/>
    <s v="Work From Office (WFO)"/>
    <n v="72"/>
    <s v="Permanent - Company Payroll"/>
    <s v="Fixed working hours"/>
    <n v="40"/>
    <s v="Mon to Sat or 6 days"/>
    <n v="84"/>
    <s v="Fair"/>
    <n v="6"/>
    <n v="6"/>
    <n v="84"/>
    <n v="72"/>
    <n v="1.1666666666666667"/>
    <n v="1"/>
  </r>
  <r>
    <n v="28"/>
    <s v="Male"/>
    <x v="3"/>
    <s v="Un Married"/>
    <s v="15Lacs to 20Lacs"/>
    <n v="25"/>
    <n v="5"/>
    <n v="25"/>
    <x v="9"/>
    <x v="3"/>
    <s v="Hybrid (WFH + WFO)"/>
    <n v="40"/>
    <s v="Permanent - Company Payroll"/>
    <s v="Semi-Fixed working hours"/>
    <n v="25"/>
    <s v="Mon to Fri or 5 days"/>
    <n v="40"/>
    <s v="Good"/>
    <n v="5"/>
    <n v="5"/>
    <n v="40"/>
    <n v="40"/>
    <n v="1"/>
    <n v="1"/>
  </r>
  <r>
    <n v="29"/>
    <s v="Male"/>
    <x v="12"/>
    <s v="Married and have Kids"/>
    <s v="10Lacs to 15Lacs"/>
    <n v="33"/>
    <n v="13"/>
    <n v="30"/>
    <x v="2"/>
    <x v="9"/>
    <s v="Work From Office (WFO)"/>
    <n v="42"/>
    <s v="Permanent - Company Payroll"/>
    <s v="Fixed working hours"/>
    <n v="7"/>
    <s v="Mon to Sat or 6 days"/>
    <n v="34"/>
    <s v="Fair"/>
    <n v="6"/>
    <n v="6"/>
    <n v="34"/>
    <n v="42"/>
    <n v="0.80952380952380953"/>
    <n v="1"/>
  </r>
  <r>
    <n v="30"/>
    <s v="Female"/>
    <x v="8"/>
    <s v="Un Married"/>
    <s v="20Lacs to 25Lacs"/>
    <n v="25"/>
    <n v="3"/>
    <n v="30"/>
    <x v="10"/>
    <x v="10"/>
    <s v="Hybrid (WFH + WFO)"/>
    <n v="3"/>
    <s v="Freelancing"/>
    <s v="Liberal working hours"/>
    <n v="5"/>
    <s v="Mon to Fri or 5 days"/>
    <n v="3"/>
    <s v="Excellent"/>
    <n v="5"/>
    <n v="5"/>
    <n v="15"/>
    <n v="15"/>
    <n v="1"/>
    <n v="1"/>
  </r>
  <r>
    <n v="31"/>
    <s v="Male"/>
    <x v="0"/>
    <s v="Married and have Kids"/>
    <s v="5Lacs to 10Lacs"/>
    <n v="28"/>
    <n v="8"/>
    <n v="450"/>
    <x v="2"/>
    <x v="2"/>
    <s v="Work From Office (WFO)"/>
    <n v="51"/>
    <s v="Permanent - Company Payroll"/>
    <s v="Fixed working hours"/>
    <n v="30"/>
    <s v="Mon to Sat or 6 days"/>
    <n v="45"/>
    <s v="Excellent"/>
    <n v="5"/>
    <n v="5"/>
    <n v="45"/>
    <n v="51"/>
    <n v="0.88235294117647056"/>
    <n v="1"/>
  </r>
  <r>
    <n v="32"/>
    <s v="Female"/>
    <x v="3"/>
    <s v="Un Married"/>
    <s v="0 to 5 Lacs"/>
    <n v="28"/>
    <n v="3"/>
    <n v="30"/>
    <x v="1"/>
    <x v="11"/>
    <s v="Work From Office (WFO)"/>
    <n v="7"/>
    <s v="Internship"/>
    <s v="Fixed working hours"/>
    <n v="12"/>
    <s v="Mon to Sat or 6 days"/>
    <n v="7"/>
    <s v="Good"/>
    <n v="6"/>
    <n v="6"/>
    <n v="42"/>
    <n v="42"/>
    <n v="1"/>
    <n v="1"/>
  </r>
  <r>
    <n v="33"/>
    <s v="Female"/>
    <x v="13"/>
    <s v="Un Married"/>
    <s v="0 to 5 Lacs"/>
    <n v="27"/>
    <n v="3"/>
    <n v="45"/>
    <x v="4"/>
    <x v="0"/>
    <s v="Hybrid (WFH + WFO)"/>
    <n v="8"/>
    <s v="Permanent - Company Payroll"/>
    <s v="Semi-Fixed working hours"/>
    <n v="20"/>
    <s v="Mon to Fri &amp; Alternate Saturdays"/>
    <n v="36"/>
    <s v="Poor"/>
    <n v="6"/>
    <n v="6"/>
    <n v="36"/>
    <n v="48"/>
    <n v="4.5"/>
    <n v="0"/>
  </r>
  <r>
    <n v="34"/>
    <s v="Male"/>
    <x v="3"/>
    <s v="Un Married"/>
    <s v="0 to 5 Lacs"/>
    <n v="28"/>
    <n v="7"/>
    <n v="60"/>
    <x v="11"/>
    <x v="3"/>
    <s v="Work From Office (WFO)"/>
    <n v="48"/>
    <s v="Contract Basis"/>
    <s v="Semi-Fixed working hours"/>
    <n v="24"/>
    <s v="Mon to Sat or 6 days"/>
    <n v="55"/>
    <s v="Poor"/>
    <n v="6"/>
    <n v="6"/>
    <n v="55"/>
    <n v="48"/>
    <n v="1.1458333333333333"/>
    <n v="0"/>
  </r>
  <r>
    <n v="35"/>
    <s v="Male"/>
    <x v="0"/>
    <s v="Un Married"/>
    <s v="10Lacs to 15Lacs"/>
    <n v="28"/>
    <n v="8"/>
    <n v="60"/>
    <x v="2"/>
    <x v="7"/>
    <s v="Work From Office (WFO)"/>
    <n v="45"/>
    <s v="Permanent - Company Payroll"/>
    <s v="Fixed working hours"/>
    <n v="31"/>
    <s v="Mon to Fri or 5 days"/>
    <n v="45"/>
    <s v="Good"/>
    <n v="6"/>
    <n v="6"/>
    <n v="45"/>
    <n v="45"/>
    <n v="1"/>
    <n v="1"/>
  </r>
  <r>
    <n v="36"/>
    <s v="Male"/>
    <x v="9"/>
    <s v="Un Married"/>
    <s v="10Lacs to 15Lacs"/>
    <n v="34"/>
    <n v="9"/>
    <n v="90"/>
    <x v="4"/>
    <x v="2"/>
    <s v="Work From Home (WFH)"/>
    <n v="56"/>
    <s v="Permanent - Company Payroll"/>
    <s v="Fixed working hours"/>
    <n v="25"/>
    <s v="Mon to Fri or 5 days"/>
    <n v="56"/>
    <s v="Good"/>
    <n v="6"/>
    <n v="6"/>
    <n v="56"/>
    <n v="56"/>
    <n v="1"/>
    <n v="1"/>
  </r>
  <r>
    <n v="37"/>
    <s v="Male"/>
    <x v="0"/>
    <s v="Married and have Kids"/>
    <s v="15Lacs to 20Lacs"/>
    <n v="36"/>
    <n v="15"/>
    <n v="5"/>
    <x v="5"/>
    <x v="3"/>
    <s v="Work From Home (WFH)"/>
    <n v="40"/>
    <s v="Permanent - Company Payroll"/>
    <s v="Fixed working hours"/>
    <n v="20"/>
    <s v="Mon to Fri or 5 days"/>
    <n v="40"/>
    <s v="Excellent"/>
    <n v="6"/>
    <n v="6"/>
    <n v="40"/>
    <n v="40"/>
    <n v="1"/>
    <n v="1"/>
  </r>
  <r>
    <n v="38"/>
    <s v="Female"/>
    <x v="0"/>
    <s v="Married and No Kids"/>
    <s v="20Lacs to 25Lacs"/>
    <n v="30"/>
    <n v="5"/>
    <n v="40"/>
    <x v="0"/>
    <x v="12"/>
    <s v="Hybrid (WFH + WFO)"/>
    <n v="9"/>
    <s v="Permanent - Company Payroll"/>
    <s v="Liberal working hours"/>
    <n v="30"/>
    <s v="Mon to Fri or 5 days"/>
    <n v="45"/>
    <s v="Good"/>
    <n v="6"/>
    <n v="6"/>
    <n v="45"/>
    <n v="54"/>
    <n v="5"/>
    <n v="1"/>
  </r>
  <r>
    <n v="39"/>
    <s v="Female"/>
    <x v="1"/>
    <s v="Un Married"/>
    <s v="5Lacs to 10Lacs"/>
    <n v="24"/>
    <n v="6"/>
    <n v="30"/>
    <x v="5"/>
    <x v="3"/>
    <s v="Work From Office (WFO)"/>
    <n v="40"/>
    <s v="Permanent - Company Payroll"/>
    <s v="Liberal working hours"/>
    <n v="42"/>
    <s v="Mon to Fri or 5 days"/>
    <n v="40"/>
    <s v="Good"/>
    <n v="6"/>
    <n v="6"/>
    <n v="40"/>
    <n v="40"/>
    <n v="1"/>
    <n v="1"/>
  </r>
  <r>
    <n v="40"/>
    <s v="Female"/>
    <x v="3"/>
    <s v="Married and No Kids"/>
    <s v="10Lacs to 15Lacs"/>
    <n v="29"/>
    <n v="8"/>
    <n v="0"/>
    <x v="2"/>
    <x v="3"/>
    <s v="Work From Home (WFH)"/>
    <n v="45"/>
    <s v="Permanent - Company Payroll"/>
    <s v="Fixed working hours"/>
    <n v="23"/>
    <s v="Mon to Fri or 5 days"/>
    <n v="40"/>
    <s v="Good"/>
    <n v="6"/>
    <n v="6"/>
    <n v="40"/>
    <n v="45"/>
    <n v="0.88888888888888884"/>
    <n v="1"/>
  </r>
  <r>
    <n v="41"/>
    <s v="Male"/>
    <x v="10"/>
    <s v="Married and No Kids"/>
    <s v="35Lacs +"/>
    <n v="33"/>
    <n v="10"/>
    <n v="45"/>
    <x v="4"/>
    <x v="0"/>
    <s v="Hybrid (WFH + WFO)"/>
    <n v="48"/>
    <s v="Permanent - Company Payroll"/>
    <s v="Semi-Fixed working hours"/>
    <n v="28"/>
    <s v="Mon to Fri or 5 days"/>
    <n v="60"/>
    <s v="Good"/>
    <n v="6"/>
    <n v="6"/>
    <n v="60"/>
    <n v="48"/>
    <n v="1.25"/>
    <n v="1"/>
  </r>
  <r>
    <n v="43"/>
    <s v="Male"/>
    <x v="0"/>
    <s v="Un Married"/>
    <s v="5Lacs to 10Lacs"/>
    <n v="29"/>
    <n v="5"/>
    <n v="30"/>
    <x v="2"/>
    <x v="3"/>
    <s v="Work From Office (WFO)"/>
    <n v="40"/>
    <s v="Permanent - Company Payroll"/>
    <s v="Semi-Fixed working hours"/>
    <n v="20"/>
    <s v="Mon to Fri or 5 days"/>
    <n v="40"/>
    <s v="Fair"/>
    <n v="6"/>
    <n v="6"/>
    <n v="40"/>
    <n v="40"/>
    <n v="1"/>
    <n v="1"/>
  </r>
  <r>
    <n v="44"/>
    <s v="Male"/>
    <x v="3"/>
    <s v="Un Married"/>
    <s v="15Lacs to 20Lacs"/>
    <n v="28"/>
    <n v="5"/>
    <n v="0"/>
    <x v="4"/>
    <x v="3"/>
    <s v="Work From Home (WFH)"/>
    <n v="40"/>
    <s v="Permanent - Company Payroll"/>
    <s v="Liberal working hours"/>
    <n v="21"/>
    <s v="Mon to Fri or 5 days"/>
    <n v="55"/>
    <s v="Poor"/>
    <n v="6"/>
    <n v="6"/>
    <n v="55"/>
    <n v="40"/>
    <n v="1.375"/>
    <n v="0"/>
  </r>
  <r>
    <n v="45"/>
    <s v="Male"/>
    <x v="14"/>
    <s v="Married and have Kids"/>
    <s v="10Lacs to 15Lacs"/>
    <n v="32"/>
    <n v="13"/>
    <n v="10"/>
    <x v="2"/>
    <x v="3"/>
    <s v="Work From Office (WFO)"/>
    <n v="50"/>
    <s v="Permanent - Company Payroll"/>
    <s v="Fixed working hours"/>
    <n v="38"/>
    <s v="Mon to Sat or 6 days"/>
    <n v="65"/>
    <s v="Fair"/>
    <n v="6"/>
    <n v="6"/>
    <n v="65"/>
    <n v="50"/>
    <n v="1.3"/>
    <n v="1"/>
  </r>
  <r>
    <n v="46"/>
    <s v="Male"/>
    <x v="9"/>
    <s v="Married and have Kids"/>
    <s v="25Lacs to 30Lacs"/>
    <n v="35"/>
    <n v="14"/>
    <n v="20"/>
    <x v="3"/>
    <x v="13"/>
    <s v="Hybrid (WFH + WFO)"/>
    <n v="8"/>
    <s v="Permanent - Company Payroll"/>
    <s v="Liberal working hours"/>
    <n v="25"/>
    <s v="Mon to Fri or 5 days"/>
    <n v="40"/>
    <s v="Very Poor"/>
    <n v="6"/>
    <n v="6"/>
    <n v="40"/>
    <n v="48"/>
    <n v="5"/>
    <n v="0"/>
  </r>
  <r>
    <n v="47"/>
    <s v="Female"/>
    <x v="0"/>
    <s v="Un Married"/>
    <s v="0 to 5 Lacs"/>
    <n v="26"/>
    <n v="5"/>
    <n v="9"/>
    <x v="5"/>
    <x v="3"/>
    <s v="Work From Office (WFO)"/>
    <n v="30"/>
    <s v="Permanent - Company Payroll"/>
    <s v="Semi-Fixed working hours"/>
    <n v="39"/>
    <s v="Mon to Fri or 5 days"/>
    <n v="45"/>
    <s v="Fair"/>
    <n v="6"/>
    <n v="6"/>
    <n v="45"/>
    <n v="30"/>
    <n v="1.5"/>
    <n v="1"/>
  </r>
  <r>
    <n v="48"/>
    <s v="Male"/>
    <x v="15"/>
    <s v="Un Married"/>
    <s v="5Lacs to 10Lacs"/>
    <n v="27"/>
    <n v="5"/>
    <n v="540"/>
    <x v="2"/>
    <x v="3"/>
    <s v="Work From Office (WFO)"/>
    <n v="45"/>
    <s v="Permanent - Company Payroll"/>
    <s v="Fixed working hours"/>
    <n v="12"/>
    <s v="Mon to Fri or 5 days"/>
    <n v="45"/>
    <s v="Fair"/>
    <n v="6"/>
    <n v="6"/>
    <n v="45"/>
    <n v="45"/>
    <n v="1"/>
    <n v="1"/>
  </r>
  <r>
    <n v="49"/>
    <s v="Male"/>
    <x v="0"/>
    <s v="Married and have Kids"/>
    <s v="15Lacs to 20Lacs"/>
    <n v="32"/>
    <n v="10"/>
    <n v="75"/>
    <x v="12"/>
    <x v="3"/>
    <s v="Work From Office (WFO)"/>
    <n v="40"/>
    <s v="Permanent - Company Payroll"/>
    <s v="Semi-Fixed working hours"/>
    <n v="30"/>
    <s v="Mon to Fri or 5 days"/>
    <n v="60"/>
    <s v="Poor"/>
    <n v="6"/>
    <n v="6"/>
    <n v="60"/>
    <n v="40"/>
    <n v="1.5"/>
    <n v="0"/>
  </r>
  <r>
    <n v="50"/>
    <s v="Male"/>
    <x v="0"/>
    <s v="Un Married"/>
    <s v="5Lacs to 10Lacs"/>
    <n v="28"/>
    <n v="6"/>
    <n v="30"/>
    <x v="2"/>
    <x v="3"/>
    <s v="Work From Office (WFO)"/>
    <n v="42.5"/>
    <s v="Permanent - Company Payroll"/>
    <s v="Fixed working hours"/>
    <n v="30"/>
    <s v="Mon to Fri or 5 days"/>
    <n v="63"/>
    <s v="Very Poor"/>
    <n v="6"/>
    <n v="6"/>
    <n v="63"/>
    <n v="42.5"/>
    <n v="1.4823529411764707"/>
    <n v="0"/>
  </r>
  <r>
    <n v="51"/>
    <s v="Male"/>
    <x v="0"/>
    <s v="Un Married"/>
    <s v="10Lacs to 15Lacs"/>
    <n v="29"/>
    <n v="10"/>
    <n v="5"/>
    <x v="4"/>
    <x v="3"/>
    <s v="Work From Office (WFO)"/>
    <n v="45"/>
    <s v="Permanent - Company Payroll"/>
    <s v="Fixed working hours"/>
    <n v="38"/>
    <s v="Mon to Fri or 5 days"/>
    <n v="48"/>
    <s v="Fair"/>
    <n v="6"/>
    <n v="6"/>
    <n v="48"/>
    <n v="45"/>
    <n v="1.0666666666666667"/>
    <n v="1"/>
  </r>
  <r>
    <n v="52"/>
    <s v="Male"/>
    <x v="1"/>
    <s v="Un Married"/>
    <s v="10Lacs to 15Lacs"/>
    <n v="28"/>
    <n v="5"/>
    <n v="55"/>
    <x v="0"/>
    <x v="14"/>
    <s v="Hybrid (WFH + WFO)"/>
    <n v="40"/>
    <s v="Permanent - Company Payroll"/>
    <s v="Fixed working hours"/>
    <n v="30"/>
    <s v="Mon to Fri or 5 days"/>
    <n v="50"/>
    <s v="Fair"/>
    <n v="6"/>
    <n v="6"/>
    <n v="50"/>
    <n v="40"/>
    <n v="1.25"/>
    <n v="1"/>
  </r>
  <r>
    <n v="53"/>
    <s v="Male"/>
    <x v="0"/>
    <s v="Married and have Kids"/>
    <s v="15Lacs to 20Lacs"/>
    <n v="32"/>
    <n v="11"/>
    <n v="10"/>
    <x v="2"/>
    <x v="3"/>
    <s v="Work From Office (WFO)"/>
    <n v="40"/>
    <s v="Permanent - Company Payroll"/>
    <s v="Liberal working hours"/>
    <n v="24"/>
    <s v="Mon to Fri or 5 days"/>
    <n v="40"/>
    <s v="Good"/>
    <n v="6"/>
    <n v="6"/>
    <n v="40"/>
    <n v="40"/>
    <n v="1"/>
    <n v="1"/>
  </r>
  <r>
    <n v="54"/>
    <s v="Male"/>
    <x v="0"/>
    <s v="Married and have Kids"/>
    <s v="10Lacs to 15Lacs"/>
    <n v="31"/>
    <n v="8"/>
    <n v="60"/>
    <x v="2"/>
    <x v="3"/>
    <s v="Work From Office (WFO)"/>
    <n v="40"/>
    <s v="Permanent - Company Payroll"/>
    <s v="Semi-Fixed working hours"/>
    <n v="24"/>
    <s v="Mon to Fri or 5 days"/>
    <n v="45"/>
    <s v="Good"/>
    <n v="6"/>
    <n v="6"/>
    <n v="45"/>
    <n v="40"/>
    <n v="1.125"/>
    <n v="1"/>
  </r>
  <r>
    <n v="55"/>
    <s v="Female"/>
    <x v="0"/>
    <s v="Un Married"/>
    <s v="0 to 5 Lacs"/>
    <n v="26"/>
    <n v="2"/>
    <n v="20"/>
    <x v="5"/>
    <x v="3"/>
    <s v="Hybrid (WFH + WFO)"/>
    <n v="45"/>
    <s v="Contract Basis"/>
    <s v="Fixed working hours"/>
    <n v="21"/>
    <s v="Mon to Fri or 5 days"/>
    <n v="50"/>
    <s v="Good"/>
    <n v="6"/>
    <n v="6"/>
    <n v="50"/>
    <n v="45"/>
    <n v="1.1111111111111112"/>
    <n v="1"/>
  </r>
  <r>
    <n v="56"/>
    <s v="Male"/>
    <x v="3"/>
    <s v="Un Married"/>
    <s v="0 to 5 Lacs"/>
    <n v="24"/>
    <n v="2"/>
    <n v="180"/>
    <x v="4"/>
    <x v="0"/>
    <s v="Hybrid (WFH + WFO)"/>
    <n v="45"/>
    <s v="Permanent - Company Payroll"/>
    <s v="Fixed working hours"/>
    <n v="18"/>
    <s v="Mon to Fri or 5 days"/>
    <n v="45"/>
    <s v="Fair"/>
    <n v="6"/>
    <n v="6"/>
    <n v="45"/>
    <n v="45"/>
    <n v="1"/>
    <n v="1"/>
  </r>
  <r>
    <n v="57"/>
    <s v="Male"/>
    <x v="3"/>
    <s v="Un Married"/>
    <s v="0 to 5 Lacs"/>
    <n v="25"/>
    <n v="3"/>
    <n v="105"/>
    <x v="4"/>
    <x v="0"/>
    <s v="Hybrid (WFH + WFO)"/>
    <n v="47.5"/>
    <s v="Contract Basis"/>
    <s v="Fixed working hours"/>
    <n v="15"/>
    <s v="Mon to Fri or 5 days"/>
    <n v="47.5"/>
    <s v="Good"/>
    <n v="6"/>
    <n v="6"/>
    <n v="47.5"/>
    <n v="47.5"/>
    <n v="1"/>
    <n v="1"/>
  </r>
  <r>
    <n v="58"/>
    <s v="Male"/>
    <x v="3"/>
    <s v="Un Married"/>
    <s v="5Lacs to 10Lacs"/>
    <n v="24"/>
    <n v="2"/>
    <n v="15"/>
    <x v="4"/>
    <x v="3"/>
    <s v="Hybrid (WFH + WFO)"/>
    <n v="40"/>
    <s v="Permanent - Company Payroll"/>
    <s v="Liberal working hours"/>
    <n v="28"/>
    <s v="Mon to Fri or 5 days"/>
    <n v="35"/>
    <s v="Excellent"/>
    <n v="6"/>
    <n v="6"/>
    <n v="35"/>
    <n v="40"/>
    <n v="0.875"/>
    <n v="1"/>
  </r>
  <r>
    <n v="60"/>
    <s v="Male"/>
    <x v="0"/>
    <s v="Un Married"/>
    <s v="5Lacs to 10Lacs"/>
    <n v="27"/>
    <n v="6"/>
    <n v="60"/>
    <x v="13"/>
    <x v="3"/>
    <s v="Work From Office (WFO)"/>
    <n v="48"/>
    <s v="Permanent - Company Payroll"/>
    <s v="Fixed working hours"/>
    <n v="28"/>
    <s v="Mon to Fri or 5 days"/>
    <n v="48"/>
    <s v="Fair"/>
    <n v="6"/>
    <n v="6"/>
    <n v="48"/>
    <n v="48"/>
    <n v="1"/>
    <n v="1"/>
  </r>
  <r>
    <n v="61"/>
    <s v="Female"/>
    <x v="9"/>
    <s v="Un Married"/>
    <s v="5Lacs to 10Lacs"/>
    <n v="24"/>
    <n v="3"/>
    <n v="10"/>
    <x v="5"/>
    <x v="15"/>
    <s v="Hybrid (WFH + WFO)"/>
    <n v="40"/>
    <s v="Permanent - Company Payroll"/>
    <s v="Liberal working hours"/>
    <n v="33"/>
    <s v="Mon to Fri or 5 days"/>
    <n v="48"/>
    <s v="Good"/>
    <n v="6"/>
    <n v="6"/>
    <n v="48"/>
    <n v="40"/>
    <n v="1.2"/>
    <n v="1"/>
  </r>
  <r>
    <n v="62"/>
    <s v="Male"/>
    <x v="10"/>
    <s v="Married and have Kids"/>
    <s v="5Lacs to 10Lacs"/>
    <n v="32"/>
    <n v="10"/>
    <n v="30"/>
    <x v="2"/>
    <x v="3"/>
    <s v="Work From Office (WFO)"/>
    <n v="70"/>
    <s v="Permanent - Company Payroll"/>
    <s v="Semi-Fixed working hours"/>
    <n v="20"/>
    <s v="Mon to Sat or 6 days"/>
    <n v="48"/>
    <s v="Good"/>
    <n v="6"/>
    <n v="6"/>
    <n v="48"/>
    <n v="70"/>
    <n v="0.68571428571428572"/>
    <n v="1"/>
  </r>
  <r>
    <n v="63"/>
    <s v="Male"/>
    <x v="9"/>
    <s v="Un Married"/>
    <s v="5Lacs to 10Lacs"/>
    <n v="33"/>
    <n v="9"/>
    <n v="90"/>
    <x v="4"/>
    <x v="0"/>
    <s v="Work From Office (WFO)"/>
    <n v="45"/>
    <s v="Permanent - Company Payroll"/>
    <s v="Fixed working hours"/>
    <n v="29"/>
    <s v="Mon to Fri or 5 days"/>
    <n v="45"/>
    <s v="Excellent"/>
    <n v="6"/>
    <n v="6"/>
    <n v="45"/>
    <n v="45"/>
    <n v="1"/>
    <n v="1"/>
  </r>
  <r>
    <n v="64"/>
    <s v="Male"/>
    <x v="16"/>
    <s v="Married and No Kids"/>
    <s v="20Lacs to 25Lacs"/>
    <n v="42"/>
    <n v="24"/>
    <n v="30"/>
    <x v="8"/>
    <x v="3"/>
    <s v="Work From Office (WFO)"/>
    <n v="72"/>
    <s v="Permanent - Company Payroll"/>
    <s v="Liberal working hours"/>
    <n v="30"/>
    <s v="Mon to Sat or 6 days"/>
    <n v="168"/>
    <s v="Good"/>
    <n v="6"/>
    <n v="6"/>
    <n v="168"/>
    <n v="72"/>
    <n v="2.3333333333333335"/>
    <n v="1"/>
  </r>
  <r>
    <n v="65"/>
    <s v="Male"/>
    <x v="17"/>
    <s v="Un Married"/>
    <s v="0 to 5 Lacs"/>
    <n v="27"/>
    <n v="4"/>
    <n v="15"/>
    <x v="11"/>
    <x v="3"/>
    <s v="Work From Office (WFO)"/>
    <n v="8"/>
    <s v="Contract Basis"/>
    <s v="Fixed working hours"/>
    <n v="8"/>
    <s v="Mon to Fri or 5 days"/>
    <n v="40"/>
    <s v="Good"/>
    <n v="6"/>
    <n v="6"/>
    <n v="40"/>
    <n v="48"/>
    <n v="5"/>
    <n v="1"/>
  </r>
  <r>
    <n v="66"/>
    <s v="Male"/>
    <x v="17"/>
    <s v="Un Married"/>
    <s v="0 to 5 Lacs"/>
    <n v="28"/>
    <n v="3"/>
    <n v="8"/>
    <x v="1"/>
    <x v="16"/>
    <s v="Work From Home (WFH)"/>
    <n v="8"/>
    <s v="Permanent - Company Payroll"/>
    <s v="Fixed working hours"/>
    <n v="2"/>
    <s v="Mon to Sat or 6 days"/>
    <n v="8"/>
    <s v="Good"/>
    <n v="6"/>
    <n v="6"/>
    <n v="48"/>
    <n v="48"/>
    <n v="1"/>
    <n v="1"/>
  </r>
  <r>
    <n v="67"/>
    <s v="Male"/>
    <x v="0"/>
    <s v="Married and have Kids"/>
    <s v="0 to 5 Lacs"/>
    <n v="37"/>
    <n v="16"/>
    <n v="100"/>
    <x v="2"/>
    <x v="3"/>
    <s v="Hybrid (WFH + WFO)"/>
    <n v="40"/>
    <s v="Permanent - Company Payroll"/>
    <s v="Fixed working hours"/>
    <n v="30"/>
    <s v="Mon to Fri or 5 days"/>
    <n v="50"/>
    <s v="Fair"/>
    <n v="6"/>
    <n v="6"/>
    <n v="50"/>
    <n v="40"/>
    <n v="1.25"/>
    <n v="1"/>
  </r>
  <r>
    <n v="68"/>
    <s v="Male"/>
    <x v="0"/>
    <s v="Un Married"/>
    <s v="5Lacs to 10Lacs"/>
    <n v="28"/>
    <n v="10"/>
    <n v="20"/>
    <x v="14"/>
    <x v="17"/>
    <s v="Hybrid (WFH + WFO)"/>
    <n v="45"/>
    <s v="Permanent - Company Payroll"/>
    <s v="Liberal working hours"/>
    <n v="29"/>
    <s v="Mon to Fri or 5 days"/>
    <n v="47"/>
    <s v="Excellent"/>
    <n v="6"/>
    <n v="6"/>
    <n v="47"/>
    <n v="45"/>
    <n v="1.0444444444444445"/>
    <n v="1"/>
  </r>
  <r>
    <n v="69"/>
    <s v="Female"/>
    <x v="0"/>
    <s v="Un Married"/>
    <s v="0 to 5 Lacs"/>
    <n v="24"/>
    <n v="2"/>
    <n v="30"/>
    <x v="2"/>
    <x v="3"/>
    <s v="Work From Office (WFO)"/>
    <n v="48"/>
    <s v="Permanent - Company Payroll"/>
    <s v="Fixed working hours"/>
    <n v="24"/>
    <s v="Mon to Sat or 6 days"/>
    <n v="60"/>
    <s v="Very Poor"/>
    <n v="6"/>
    <n v="6"/>
    <n v="60"/>
    <n v="48"/>
    <n v="1.25"/>
    <n v="0"/>
  </r>
  <r>
    <n v="70"/>
    <s v="Male"/>
    <x v="0"/>
    <s v="Un Married"/>
    <s v="5Lacs to 10Lacs"/>
    <n v="25"/>
    <n v="3"/>
    <n v="90"/>
    <x v="2"/>
    <x v="3"/>
    <s v="Hybrid (WFH + WFO)"/>
    <n v="42.5"/>
    <s v="Permanent - Company Payroll"/>
    <s v="Fixed working hours"/>
    <n v="32"/>
    <s v="Mon to Fri or 5 days"/>
    <n v="45"/>
    <s v="Good"/>
    <n v="6"/>
    <n v="6"/>
    <n v="45"/>
    <n v="42.5"/>
    <n v="1.0588235294117647"/>
    <n v="1"/>
  </r>
  <r>
    <n v="71"/>
    <s v="Female"/>
    <x v="3"/>
    <s v="Un Married"/>
    <s v="5Lacs to 10Lacs"/>
    <n v="24"/>
    <n v="2"/>
    <n v="90"/>
    <x v="4"/>
    <x v="3"/>
    <s v="Hybrid (WFH + WFO)"/>
    <n v="45"/>
    <s v="Permanent - Company Payroll"/>
    <s v="Fixed working hours"/>
    <n v="19"/>
    <s v="Mon to Fri or 5 days"/>
    <n v="50"/>
    <s v="Fair"/>
    <n v="6"/>
    <n v="6"/>
    <n v="50"/>
    <n v="45"/>
    <n v="1.1111111111111112"/>
    <n v="1"/>
  </r>
  <r>
    <n v="72"/>
    <s v="Male"/>
    <x v="10"/>
    <s v="Un Married"/>
    <s v="15Lacs to 20Lacs"/>
    <n v="27"/>
    <n v="2"/>
    <n v="15"/>
    <x v="0"/>
    <x v="0"/>
    <s v="Work From Office (WFO)"/>
    <n v="45"/>
    <s v="Permanent - Company Payroll"/>
    <s v="Fixed working hours"/>
    <n v="22"/>
    <s v="Mon to Fri &amp; Alternate Saturdays"/>
    <n v="60"/>
    <s v="Fair"/>
    <n v="6"/>
    <n v="6"/>
    <n v="60"/>
    <n v="45"/>
    <n v="1.3333333333333333"/>
    <n v="1"/>
  </r>
  <r>
    <n v="73"/>
    <s v="Male"/>
    <x v="18"/>
    <s v="Un Married"/>
    <s v="0 to 5 Lacs"/>
    <n v="24"/>
    <n v="1"/>
    <n v="30"/>
    <x v="8"/>
    <x v="3"/>
    <s v="Work From Office (WFO)"/>
    <n v="45"/>
    <s v="Permanent - Company Payroll"/>
    <s v="Fixed working hours"/>
    <n v="14"/>
    <s v="Mon to Sat or 6 days"/>
    <n v="66"/>
    <s v="Poor"/>
    <n v="6"/>
    <n v="6"/>
    <n v="66"/>
    <n v="45"/>
    <n v="1.4666666666666666"/>
    <n v="0"/>
  </r>
  <r>
    <n v="74"/>
    <s v="Male"/>
    <x v="3"/>
    <s v="Married and No Kids"/>
    <s v="10Lacs to 15Lacs"/>
    <n v="34"/>
    <n v="10"/>
    <n v="30"/>
    <x v="2"/>
    <x v="7"/>
    <s v="Hybrid (WFH + WFO)"/>
    <n v="45"/>
    <s v="Permanent - Company Payroll"/>
    <s v="Liberal working hours"/>
    <n v="60"/>
    <s v="Mon to Fri or 5 days"/>
    <n v="45"/>
    <s v="Excellent"/>
    <n v="6"/>
    <n v="6"/>
    <n v="45"/>
    <n v="45"/>
    <n v="1"/>
    <n v="1"/>
  </r>
  <r>
    <n v="75"/>
    <s v="Male"/>
    <x v="19"/>
    <s v="Married and No Kids"/>
    <s v="5Lacs to 10Lacs"/>
    <n v="28"/>
    <n v="9"/>
    <n v="150"/>
    <x v="2"/>
    <x v="7"/>
    <s v="Work From Office (WFO)"/>
    <n v="48"/>
    <s v="Permanent - Company Payroll"/>
    <s v="Liberal working hours"/>
    <n v="30"/>
    <s v="Mon to Sat or 6 days"/>
    <n v="48"/>
    <s v="Good"/>
    <n v="6"/>
    <n v="6"/>
    <n v="48"/>
    <n v="48"/>
    <n v="1"/>
    <n v="1"/>
  </r>
  <r>
    <n v="76"/>
    <s v="Male"/>
    <x v="20"/>
    <s v="Married and have Kids"/>
    <s v="0 to 5 Lacs"/>
    <n v="31"/>
    <n v="7"/>
    <n v="30"/>
    <x v="2"/>
    <x v="3"/>
    <s v="Work From Office (WFO)"/>
    <n v="40"/>
    <s v="Permanent - Company Payroll"/>
    <s v="Fixed working hours"/>
    <n v="13"/>
    <s v="Mon to Sat or 6 days"/>
    <n v="40"/>
    <s v="Fair"/>
    <n v="6"/>
    <n v="6"/>
    <n v="40"/>
    <n v="40"/>
    <n v="1"/>
    <n v="1"/>
  </r>
  <r>
    <n v="77"/>
    <s v="Male"/>
    <x v="21"/>
    <s v="Married and No Kids"/>
    <s v="15Lacs to 20Lacs"/>
    <n v="34"/>
    <n v="12"/>
    <n v="5"/>
    <x v="15"/>
    <x v="16"/>
    <s v="Work From Office (WFO)"/>
    <n v="30"/>
    <s v="Permanent - Company Payroll"/>
    <s v="Semi-Fixed working hours"/>
    <n v="50"/>
    <s v="Mon to Fri or 5 days"/>
    <n v="60"/>
    <s v="Good"/>
    <n v="6"/>
    <n v="6"/>
    <n v="60"/>
    <n v="30"/>
    <n v="2"/>
    <n v="1"/>
  </r>
  <r>
    <n v="78"/>
    <s v="Male"/>
    <x v="17"/>
    <s v="Un Married"/>
    <s v="0 to 5 Lacs"/>
    <n v="27"/>
    <n v="5"/>
    <n v="30"/>
    <x v="16"/>
    <x v="7"/>
    <s v="Hybrid (WFH + WFO)"/>
    <n v="48"/>
    <s v="Contract Basis"/>
    <s v="Liberal working hours"/>
    <n v="48"/>
    <s v="Mon to Sat or 6 days"/>
    <n v="40"/>
    <s v="Good"/>
    <n v="6"/>
    <n v="6"/>
    <n v="40"/>
    <n v="48"/>
    <n v="0.83333333333333337"/>
    <n v="1"/>
  </r>
  <r>
    <n v="79"/>
    <s v="Male"/>
    <x v="22"/>
    <s v="Un Married"/>
    <s v="0 to 5 Lacs"/>
    <n v="25"/>
    <n v="5"/>
    <n v="60"/>
    <x v="17"/>
    <x v="3"/>
    <s v="Work From Office (WFO)"/>
    <n v="36"/>
    <s v="Permanent - Company Payroll"/>
    <s v="Liberal working hours"/>
    <n v="2"/>
    <s v="Mon to Sat or 6 days"/>
    <n v="48"/>
    <s v="Fair"/>
    <n v="6"/>
    <n v="6"/>
    <n v="48"/>
    <n v="36"/>
    <n v="1.3333333333333333"/>
    <n v="1"/>
  </r>
  <r>
    <n v="80"/>
    <s v="Male"/>
    <x v="23"/>
    <s v="Un Married"/>
    <s v="5Lacs to 10Lacs"/>
    <n v="28"/>
    <n v="10"/>
    <n v="55"/>
    <x v="2"/>
    <x v="18"/>
    <s v="Work From Office (WFO)"/>
    <n v="54"/>
    <s v="Permanent - Company Payroll"/>
    <s v="Fixed working hours"/>
    <n v="36"/>
    <s v="Mon to Sat or 6 days"/>
    <n v="75"/>
    <s v="Good"/>
    <n v="6"/>
    <n v="6"/>
    <n v="75"/>
    <n v="54"/>
    <n v="1.3888888888888888"/>
    <n v="1"/>
  </r>
  <r>
    <n v="81"/>
    <s v="Male"/>
    <x v="0"/>
    <s v="Married and have Kids"/>
    <s v="10Lacs to 15Lacs"/>
    <n v="33"/>
    <n v="10"/>
    <n v="10"/>
    <x v="18"/>
    <x v="3"/>
    <s v="Work From Office (WFO)"/>
    <n v="45.5"/>
    <s v="Permanent - Company Payroll"/>
    <s v="Semi-Fixed working hours"/>
    <n v="35"/>
    <s v="Mon to Fri or 5 days"/>
    <n v="50"/>
    <s v="Good"/>
    <n v="6"/>
    <n v="6"/>
    <n v="50"/>
    <n v="45.5"/>
    <n v="1.098901098901099"/>
    <n v="1"/>
  </r>
  <r>
    <n v="82"/>
    <s v="Male"/>
    <x v="15"/>
    <s v="Un Married"/>
    <s v="5Lacs to 10Lacs"/>
    <n v="27"/>
    <n v="3"/>
    <n v="0"/>
    <x v="2"/>
    <x v="3"/>
    <s v="Work From Home (WFH)"/>
    <n v="12"/>
    <s v="Freelancing"/>
    <s v="Liberal working hours"/>
    <n v="0"/>
    <s v="Mon to Fri &amp; Alternate Saturdays"/>
    <n v="48"/>
    <s v="Very Poor"/>
    <n v="6"/>
    <n v="6"/>
    <n v="48"/>
    <n v="72"/>
    <n v="4"/>
    <n v="0"/>
  </r>
  <r>
    <n v="83"/>
    <s v="Male"/>
    <x v="15"/>
    <s v="Un Married"/>
    <s v="15Lacs to 20Lacs"/>
    <n v="28"/>
    <n v="2"/>
    <n v="20"/>
    <x v="4"/>
    <x v="0"/>
    <s v="Hybrid (WFH + WFO)"/>
    <n v="40"/>
    <s v="Permanent - Company Payroll"/>
    <s v="Semi-Fixed working hours"/>
    <n v="22"/>
    <s v="Mon to Fri or 5 days"/>
    <n v="40"/>
    <s v="Excellent"/>
    <n v="6"/>
    <n v="6"/>
    <n v="40"/>
    <n v="40"/>
    <n v="1"/>
    <n v="1"/>
  </r>
  <r>
    <n v="84"/>
    <s v="Male"/>
    <x v="0"/>
    <s v="Married and No Kids"/>
    <s v="10Lacs to 15Lacs"/>
    <n v="33"/>
    <n v="9"/>
    <n v="35"/>
    <x v="2"/>
    <x v="3"/>
    <s v="Work From Office (WFO)"/>
    <n v="45"/>
    <s v="Permanent - Company Payroll"/>
    <s v="Semi-Fixed working hours"/>
    <n v="29"/>
    <s v="Mon to Fri or 5 days"/>
    <n v="45"/>
    <s v="Fair"/>
    <n v="6"/>
    <n v="6"/>
    <n v="45"/>
    <n v="45"/>
    <n v="1"/>
    <n v="1"/>
  </r>
  <r>
    <n v="85"/>
    <s v="Male"/>
    <x v="0"/>
    <s v="Married and have Kids"/>
    <s v="5Lacs to 10Lacs"/>
    <n v="30"/>
    <n v="6"/>
    <n v="75"/>
    <x v="2"/>
    <x v="3"/>
    <s v="Hybrid (WFH + WFO)"/>
    <n v="45"/>
    <s v="Permanent - Company Payroll"/>
    <s v="Semi-Fixed working hours"/>
    <n v="32"/>
    <s v="Mon to Fri or 5 days"/>
    <n v="50"/>
    <s v="Fair"/>
    <n v="6"/>
    <n v="6"/>
    <n v="50"/>
    <n v="45"/>
    <n v="1.1111111111111112"/>
    <n v="1"/>
  </r>
  <r>
    <n v="86"/>
    <s v="Male"/>
    <x v="0"/>
    <s v="Married and have Kids"/>
    <s v="15Lacs to 20Lacs"/>
    <n v="37"/>
    <n v="13"/>
    <n v="45"/>
    <x v="2"/>
    <x v="3"/>
    <s v="Work From Home (WFH)"/>
    <n v="40"/>
    <s v="Permanent - Company Payroll"/>
    <s v="Semi-Fixed working hours"/>
    <n v="29"/>
    <s v="Mon to Fri or 5 days"/>
    <n v="50"/>
    <s v="Fair"/>
    <n v="6"/>
    <n v="6"/>
    <n v="50"/>
    <n v="40"/>
    <n v="1.25"/>
    <n v="1"/>
  </r>
  <r>
    <n v="87"/>
    <s v="Male"/>
    <x v="3"/>
    <s v="Un Married"/>
    <s v="25Lacs to 30Lacs"/>
    <n v="27"/>
    <n v="7"/>
    <n v="20"/>
    <x v="4"/>
    <x v="3"/>
    <s v="Work From Office (WFO)"/>
    <n v="30"/>
    <s v="Contract Basis"/>
    <s v="Liberal working hours"/>
    <n v="15"/>
    <s v="Mon to Fri or 5 days"/>
    <n v="70"/>
    <s v="Poor"/>
    <n v="6"/>
    <n v="6"/>
    <n v="70"/>
    <n v="30"/>
    <n v="2.3333333333333335"/>
    <n v="0"/>
  </r>
  <r>
    <n v="88"/>
    <s v="Male"/>
    <x v="0"/>
    <s v="Un Married"/>
    <s v="5Lacs to 10Lacs"/>
    <n v="26"/>
    <n v="4"/>
    <n v="45"/>
    <x v="2"/>
    <x v="2"/>
    <s v="Hybrid (WFH + WFO)"/>
    <n v="45"/>
    <s v="Permanent - Company Payroll"/>
    <s v="Semi-Fixed working hours"/>
    <n v="30"/>
    <s v="Mon to Fri or 5 days"/>
    <n v="50"/>
    <s v="Good"/>
    <n v="6"/>
    <n v="6"/>
    <n v="50"/>
    <n v="45"/>
    <n v="1.1111111111111112"/>
    <n v="1"/>
  </r>
  <r>
    <n v="89"/>
    <s v="Female"/>
    <x v="24"/>
    <s v="Un Married"/>
    <s v="5Lacs to 10Lacs"/>
    <n v="24"/>
    <n v="2"/>
    <n v="5"/>
    <x v="2"/>
    <x v="3"/>
    <s v="Hybrid (WFH + WFO)"/>
    <n v="40"/>
    <s v="Permanent - Company Payroll"/>
    <s v="Liberal working hours"/>
    <n v="60"/>
    <s v="Mon to Fri or 5 days"/>
    <n v="45"/>
    <s v="Good"/>
    <n v="6"/>
    <n v="6"/>
    <n v="45"/>
    <n v="40"/>
    <n v="1.125"/>
    <n v="1"/>
  </r>
  <r>
    <n v="90"/>
    <s v="Male"/>
    <x v="1"/>
    <s v="Married and have Kids"/>
    <s v="20Lacs to 25Lacs"/>
    <n v="38"/>
    <n v="16"/>
    <n v="90"/>
    <x v="2"/>
    <x v="19"/>
    <s v="Work From Office (WFO)"/>
    <n v="45"/>
    <s v="Permanent - Company Payroll"/>
    <s v="Semi-Fixed working hours"/>
    <n v="40"/>
    <s v="Mon to Fri &amp; Alternate Saturdays"/>
    <n v="50"/>
    <s v="Excellent"/>
    <n v="6"/>
    <n v="6"/>
    <n v="50"/>
    <n v="45"/>
    <n v="1.1111111111111112"/>
    <n v="1"/>
  </r>
  <r>
    <n v="91"/>
    <s v="Male"/>
    <x v="0"/>
    <s v="Married and have Kids"/>
    <s v="15Lacs to 20Lacs"/>
    <n v="33"/>
    <n v="13"/>
    <n v="30"/>
    <x v="2"/>
    <x v="3"/>
    <s v="Hybrid (WFH + WFO)"/>
    <n v="40"/>
    <s v="Permanent - Company Payroll"/>
    <s v="Semi-Fixed working hours"/>
    <n v="45"/>
    <s v="Mon to Fri or 5 days"/>
    <n v="45"/>
    <s v="Excellent"/>
    <n v="6"/>
    <n v="6"/>
    <n v="45"/>
    <n v="40"/>
    <n v="1.125"/>
    <n v="1"/>
  </r>
  <r>
    <n v="92"/>
    <s v="Male"/>
    <x v="15"/>
    <s v="Un Married"/>
    <s v="0 to 5 Lacs"/>
    <n v="26"/>
    <n v="8"/>
    <n v="30"/>
    <x v="19"/>
    <x v="3"/>
    <s v="Work From Office (WFO)"/>
    <n v="48"/>
    <s v="Permanent - Company Payroll"/>
    <s v="Semi-Fixed working hours"/>
    <n v="12"/>
    <s v="Mon to Fri &amp; Alternate Saturdays"/>
    <n v="48"/>
    <s v="Good"/>
    <n v="6"/>
    <n v="6"/>
    <n v="48"/>
    <n v="48"/>
    <n v="1"/>
    <n v="1"/>
  </r>
  <r>
    <n v="93"/>
    <s v="Male"/>
    <x v="0"/>
    <s v="Married and have Kids"/>
    <s v="15Lacs to 20Lacs"/>
    <n v="32"/>
    <n v="11"/>
    <n v="65"/>
    <x v="2"/>
    <x v="3"/>
    <s v="Hybrid (WFH + WFO)"/>
    <n v="8"/>
    <s v="Permanent - Company Payroll"/>
    <s v="Semi-Fixed working hours"/>
    <n v="40"/>
    <s v="Mon to Fri or 5 days"/>
    <n v="40"/>
    <s v="Fair"/>
    <n v="6"/>
    <n v="6"/>
    <n v="40"/>
    <n v="48"/>
    <n v="5"/>
    <n v="1"/>
  </r>
  <r>
    <n v="94"/>
    <s v="Male"/>
    <x v="0"/>
    <s v="Married and have Kids"/>
    <s v="10Lacs to 15Lacs"/>
    <n v="35"/>
    <n v="15"/>
    <n v="10"/>
    <x v="2"/>
    <x v="0"/>
    <s v="Work From Office (WFO)"/>
    <n v="40"/>
    <s v="Permanent - Company Payroll"/>
    <s v="Liberal working hours"/>
    <n v="28"/>
    <s v="Mon to Fri or 5 days"/>
    <n v="40"/>
    <s v="Good"/>
    <n v="6"/>
    <n v="6"/>
    <n v="40"/>
    <n v="40"/>
    <n v="1"/>
    <n v="1"/>
  </r>
  <r>
    <n v="95"/>
    <s v="Male"/>
    <x v="0"/>
    <s v="Married and have Kids"/>
    <s v="10Lacs to 15Lacs"/>
    <n v="37"/>
    <n v="16"/>
    <n v="20"/>
    <x v="2"/>
    <x v="3"/>
    <s v="Work From Office (WFO)"/>
    <n v="40"/>
    <s v="Permanent - Company Payroll"/>
    <s v="Fixed working hours"/>
    <n v="35"/>
    <s v="Mon to Fri or 5 days"/>
    <n v="55"/>
    <s v="Poor"/>
    <n v="6"/>
    <n v="6"/>
    <n v="55"/>
    <n v="40"/>
    <n v="1.375"/>
    <n v="0"/>
  </r>
  <r>
    <n v="96"/>
    <s v="Male"/>
    <x v="0"/>
    <s v="Married and have Kids"/>
    <s v="35Lacs +"/>
    <n v="53"/>
    <n v="29"/>
    <n v="90"/>
    <x v="2"/>
    <x v="20"/>
    <s v="Hybrid (WFH + WFO)"/>
    <n v="45"/>
    <s v="Permanent - Company Payroll"/>
    <s v="Fixed working hours"/>
    <n v="30"/>
    <s v="Mon to Fri or 5 days"/>
    <n v="45"/>
    <s v="Excellent"/>
    <n v="6"/>
    <n v="6"/>
    <n v="45"/>
    <n v="45"/>
    <n v="1"/>
    <n v="1"/>
  </r>
  <r>
    <n v="97"/>
    <s v="Male"/>
    <x v="15"/>
    <s v="Married and No Kids"/>
    <s v="10Lacs to 15Lacs"/>
    <n v="27"/>
    <n v="6"/>
    <n v="30"/>
    <x v="4"/>
    <x v="3"/>
    <s v="Work From Office (WFO)"/>
    <n v="40"/>
    <s v="Permanent - Company Payroll"/>
    <s v="Liberal working hours"/>
    <n v="20"/>
    <s v="Mon to Fri or 5 days"/>
    <n v="40"/>
    <s v="Excellent"/>
    <n v="6"/>
    <n v="6"/>
    <n v="40"/>
    <n v="40"/>
    <n v="1"/>
    <n v="1"/>
  </r>
  <r>
    <n v="98"/>
    <s v="Male"/>
    <x v="0"/>
    <s v="Married and have Kids"/>
    <s v="35Lacs +"/>
    <n v="49"/>
    <n v="25"/>
    <n v="90"/>
    <x v="2"/>
    <x v="7"/>
    <s v="Hybrid (WFH + WFO)"/>
    <n v="45"/>
    <s v="Permanent - Company Payroll"/>
    <s v="Semi-Fixed working hours"/>
    <n v="34"/>
    <s v="Mon to Fri or 5 days"/>
    <n v="50"/>
    <s v="Good"/>
    <n v="6"/>
    <n v="6"/>
    <n v="50"/>
    <n v="45"/>
    <n v="1.1111111111111112"/>
    <n v="1"/>
  </r>
  <r>
    <n v="99"/>
    <s v="Male"/>
    <x v="0"/>
    <s v="Married and have Kids"/>
    <s v="10Lacs to 15Lacs"/>
    <n v="42"/>
    <n v="19"/>
    <n v="25"/>
    <x v="2"/>
    <x v="3"/>
    <s v="Work From Office (WFO)"/>
    <n v="48"/>
    <s v="Permanent - Company Payroll"/>
    <s v="Semi-Fixed working hours"/>
    <n v="40"/>
    <s v="Mon to Fri or 5 days"/>
    <n v="56"/>
    <s v="Fair"/>
    <n v="6"/>
    <n v="6"/>
    <n v="56"/>
    <n v="48"/>
    <n v="1.1666666666666667"/>
    <n v="1"/>
  </r>
  <r>
    <n v="100"/>
    <s v="Male"/>
    <x v="0"/>
    <s v="Married and have Kids"/>
    <s v="5Lacs to 10Lacs"/>
    <n v="24"/>
    <n v="6"/>
    <n v="600"/>
    <x v="2"/>
    <x v="21"/>
    <s v="Hybrid (WFH + WFO)"/>
    <n v="40"/>
    <s v="Permanent - Company Payroll"/>
    <s v="Liberal working hours"/>
    <n v="35"/>
    <s v="Mon to Fri or 5 days"/>
    <n v="60"/>
    <s v="Poor"/>
    <n v="6"/>
    <n v="6"/>
    <n v="60"/>
    <n v="40"/>
    <n v="1.5"/>
    <n v="0"/>
  </r>
  <r>
    <n v="101"/>
    <s v="Male"/>
    <x v="0"/>
    <s v="Married and No Kids"/>
    <s v="5Lacs to 10Lacs"/>
    <n v="30"/>
    <n v="8"/>
    <n v="20"/>
    <x v="2"/>
    <x v="7"/>
    <s v="Work From Office (WFO)"/>
    <n v="48"/>
    <s v="Permanent - Company Payroll"/>
    <s v="Fixed working hours"/>
    <n v="29"/>
    <s v="Mon to Fri or 5 days"/>
    <n v="50"/>
    <s v="Good"/>
    <n v="6"/>
    <n v="6"/>
    <n v="50"/>
    <n v="48"/>
    <n v="1.0416666666666667"/>
    <n v="1"/>
  </r>
  <r>
    <n v="102"/>
    <s v="Male"/>
    <x v="0"/>
    <s v="Married and have Kids"/>
    <s v="10Lacs to 15Lacs"/>
    <n v="32"/>
    <n v="12"/>
    <n v="20"/>
    <x v="2"/>
    <x v="3"/>
    <s v="Work From Office (WFO)"/>
    <n v="45"/>
    <s v="Permanent - Company Payroll"/>
    <s v="Liberal working hours"/>
    <n v="30"/>
    <s v="Mon to Fri or 5 days"/>
    <n v="40"/>
    <s v="Good"/>
    <n v="6"/>
    <n v="6"/>
    <n v="40"/>
    <n v="45"/>
    <n v="0.88888888888888884"/>
    <n v="1"/>
  </r>
  <r>
    <n v="103"/>
    <s v="Male"/>
    <x v="0"/>
    <s v="Married and have Kids"/>
    <s v="20Lacs to 25Lacs"/>
    <n v="48"/>
    <n v="27"/>
    <n v="540"/>
    <x v="20"/>
    <x v="7"/>
    <s v="Work From Office (WFO)"/>
    <n v="40"/>
    <s v="Permanent - Company Payroll"/>
    <s v="Fixed working hours"/>
    <n v="29"/>
    <s v="Mon to Fri or 5 days"/>
    <n v="50"/>
    <s v="Fair"/>
    <n v="6"/>
    <n v="6"/>
    <n v="50"/>
    <n v="40"/>
    <n v="1.25"/>
    <n v="1"/>
  </r>
  <r>
    <n v="104"/>
    <s v="Male"/>
    <x v="9"/>
    <s v="Un Married"/>
    <s v="10Lacs to 15Lacs"/>
    <n v="30"/>
    <n v="8"/>
    <n v="10"/>
    <x v="0"/>
    <x v="7"/>
    <s v="Work From Office (WFO)"/>
    <n v="56"/>
    <s v="Permanent - Company Payroll"/>
    <s v="Liberal working hours"/>
    <n v="42"/>
    <s v="Mon to Sat or 6 days"/>
    <n v="84"/>
    <s v="Very Poor"/>
    <n v="6"/>
    <n v="6"/>
    <n v="84"/>
    <n v="56"/>
    <n v="1.5"/>
    <n v="0"/>
  </r>
  <r>
    <n v="105"/>
    <s v="Male"/>
    <x v="0"/>
    <s v="Un Married"/>
    <s v="5Lacs to 10Lacs"/>
    <n v="28"/>
    <n v="7"/>
    <n v="45"/>
    <x v="2"/>
    <x v="3"/>
    <s v="Work From Office (WFO)"/>
    <n v="48"/>
    <s v="Permanent - Company Payroll"/>
    <s v="Fixed working hours"/>
    <n v="28"/>
    <s v="Mon to Sat or 6 days"/>
    <n v="48"/>
    <s v="Good"/>
    <n v="6"/>
    <n v="6"/>
    <n v="48"/>
    <n v="48"/>
    <n v="1"/>
    <n v="1"/>
  </r>
  <r>
    <n v="106"/>
    <s v="Female"/>
    <x v="0"/>
    <s v="Married and No Kids"/>
    <s v="5Lacs to 10Lacs"/>
    <n v="35"/>
    <n v="15"/>
    <n v="540"/>
    <x v="3"/>
    <x v="3"/>
    <s v="Work From Office (WFO)"/>
    <n v="45"/>
    <s v="Contract Basis"/>
    <s v="Semi-Fixed working hours"/>
    <n v="21"/>
    <s v="Mon to Fri &amp; Alternate Saturdays"/>
    <n v="52"/>
    <s v="Good"/>
    <n v="6"/>
    <n v="6"/>
    <n v="52"/>
    <n v="45"/>
    <n v="1.1555555555555554"/>
    <n v="1"/>
  </r>
  <r>
    <n v="107"/>
    <s v="Male"/>
    <x v="0"/>
    <s v="Married and No Kids"/>
    <s v="5Lacs to 10Lacs"/>
    <n v="29"/>
    <n v="8"/>
    <n v="60"/>
    <x v="2"/>
    <x v="3"/>
    <s v="Work From Office (WFO)"/>
    <n v="45"/>
    <s v="Permanent - Company Payroll"/>
    <s v="Fixed working hours"/>
    <n v="33"/>
    <s v="Mon to Fri or 5 days"/>
    <n v="45"/>
    <s v="Good"/>
    <n v="6"/>
    <n v="6"/>
    <n v="45"/>
    <n v="45"/>
    <n v="1"/>
    <n v="1"/>
  </r>
  <r>
    <n v="108"/>
    <s v="Male"/>
    <x v="3"/>
    <s v="Married and have Kids"/>
    <s v="35Lacs +"/>
    <n v="41"/>
    <n v="20"/>
    <n v="60"/>
    <x v="1"/>
    <x v="22"/>
    <s v="Hybrid (WFH + WFO)"/>
    <n v="40"/>
    <s v="Permanent - Company Payroll"/>
    <s v="Semi-Fixed working hours"/>
    <n v="44"/>
    <s v="Mon to Fri or 5 days"/>
    <n v="45"/>
    <s v="Good"/>
    <n v="6"/>
    <n v="6"/>
    <n v="45"/>
    <n v="40"/>
    <n v="1.125"/>
    <n v="1"/>
  </r>
  <r>
    <n v="109"/>
    <s v="Male"/>
    <x v="0"/>
    <s v="Married and No Kids"/>
    <s v="5Lacs to 10Lacs"/>
    <n v="27"/>
    <n v="10"/>
    <n v="40"/>
    <x v="8"/>
    <x v="3"/>
    <s v="Work From Office (WFO)"/>
    <n v="45"/>
    <s v="Permanent - Company Payroll"/>
    <s v="Semi-Fixed working hours"/>
    <n v="29"/>
    <s v="Mon to Fri or 5 days"/>
    <n v="40"/>
    <s v="Good"/>
    <n v="6"/>
    <n v="6"/>
    <n v="40"/>
    <n v="45"/>
    <n v="0.88888888888888884"/>
    <n v="1"/>
  </r>
  <r>
    <n v="111"/>
    <s v="Female"/>
    <x v="2"/>
    <s v="Un Married"/>
    <s v="0 to 5 Lacs"/>
    <n v="26"/>
    <n v="2"/>
    <n v="25"/>
    <x v="1"/>
    <x v="16"/>
    <s v="Work From Office (WFO)"/>
    <n v="48"/>
    <s v="Permanent - Company Payroll"/>
    <s v="Fixed working hours"/>
    <n v="28"/>
    <s v="Mon to Sat or 6 days"/>
    <n v="54"/>
    <s v="Fair"/>
    <n v="6"/>
    <n v="6"/>
    <n v="54"/>
    <n v="48"/>
    <n v="1.125"/>
    <n v="1"/>
  </r>
  <r>
    <n v="112"/>
    <s v="Male"/>
    <x v="0"/>
    <s v="Married and have Kids"/>
    <s v="25Lacs to 30Lacs"/>
    <n v="39"/>
    <n v="19"/>
    <n v="20"/>
    <x v="2"/>
    <x v="0"/>
    <s v="Work From Office (WFO)"/>
    <n v="48"/>
    <s v="Permanent - Company Payroll"/>
    <s v="Fixed working hours"/>
    <n v="38"/>
    <s v="Mon to Fri or 5 days"/>
    <n v="48"/>
    <s v="Good"/>
    <n v="6"/>
    <n v="6"/>
    <n v="48"/>
    <n v="48"/>
    <n v="1"/>
    <n v="1"/>
  </r>
  <r>
    <n v="113"/>
    <s v="Male"/>
    <x v="0"/>
    <s v="Married and have Kids"/>
    <s v="20Lacs to 25Lacs"/>
    <n v="41"/>
    <n v="18"/>
    <n v="45"/>
    <x v="2"/>
    <x v="7"/>
    <s v="Hybrid (WFH + WFO)"/>
    <n v="40"/>
    <s v="Permanent - Company Payroll"/>
    <s v="Liberal working hours"/>
    <n v="28"/>
    <s v="Mon to Fri or 5 days"/>
    <n v="60"/>
    <s v="Poor"/>
    <n v="6"/>
    <n v="6"/>
    <n v="60"/>
    <n v="40"/>
    <n v="1.5"/>
    <n v="0"/>
  </r>
  <r>
    <n v="114"/>
    <s v="Male"/>
    <x v="15"/>
    <s v="Un Married"/>
    <s v="35Lacs +"/>
    <n v="27"/>
    <n v="7"/>
    <n v="15"/>
    <x v="11"/>
    <x v="3"/>
    <s v="Hybrid (WFH + WFO)"/>
    <n v="48"/>
    <s v="Permanent - Company Payroll"/>
    <s v="Liberal working hours"/>
    <n v="24"/>
    <s v="Mon to Fri &amp; Alternate Saturdays"/>
    <n v="72"/>
    <s v="Very Poor"/>
    <n v="6"/>
    <n v="6"/>
    <n v="72"/>
    <n v="48"/>
    <n v="1.5"/>
    <n v="0"/>
  </r>
  <r>
    <n v="116"/>
    <s v="Male"/>
    <x v="9"/>
    <s v="Married and No Kids"/>
    <s v="5Lacs to 10Lacs"/>
    <n v="31"/>
    <n v="7"/>
    <n v="45"/>
    <x v="0"/>
    <x v="7"/>
    <s v="Work From Office (WFO)"/>
    <n v="48"/>
    <s v="Permanent - Company Payroll"/>
    <s v="Semi-Fixed working hours"/>
    <n v="30"/>
    <s v="Mon to Fri &amp; Alternate Saturdays"/>
    <n v="54"/>
    <s v="Fair"/>
    <n v="6"/>
    <n v="6"/>
    <n v="54"/>
    <n v="48"/>
    <n v="1.125"/>
    <n v="1"/>
  </r>
  <r>
    <n v="117"/>
    <s v="Male"/>
    <x v="25"/>
    <s v="Married and No Kids"/>
    <s v="5Lacs to 10Lacs"/>
    <n v="32"/>
    <n v="13"/>
    <n v="60"/>
    <x v="0"/>
    <x v="7"/>
    <s v="Work From Office (WFO)"/>
    <n v="12"/>
    <s v="Permanent - Company Payroll"/>
    <s v="Fixed working hours"/>
    <n v="20"/>
    <s v="Mon to Sat or 6 days"/>
    <n v="10"/>
    <s v="Good"/>
    <n v="6"/>
    <n v="6"/>
    <n v="60"/>
    <n v="72"/>
    <n v="0.83333333333333337"/>
    <n v="1"/>
  </r>
  <r>
    <n v="119"/>
    <s v="Male"/>
    <x v="26"/>
    <s v="Married and have Kids"/>
    <s v="5Lacs to 10Lacs"/>
    <n v="28"/>
    <n v="10"/>
    <n v="700"/>
    <x v="0"/>
    <x v="7"/>
    <s v="Work From Office (WFO)"/>
    <n v="50"/>
    <s v="Permanent - Company Payroll"/>
    <s v="Fixed working hours"/>
    <n v="30"/>
    <s v="Mon to Sat or 6 days"/>
    <n v="50"/>
    <s v="Good"/>
    <n v="6"/>
    <n v="6"/>
    <n v="50"/>
    <n v="50"/>
    <n v="1"/>
    <n v="1"/>
  </r>
  <r>
    <n v="120"/>
    <s v="Male"/>
    <x v="9"/>
    <s v="Married and have Kids"/>
    <s v="5Lacs to 10Lacs"/>
    <n v="37"/>
    <n v="16"/>
    <n v="40"/>
    <x v="0"/>
    <x v="7"/>
    <s v="Work From Office (WFO)"/>
    <n v="48"/>
    <s v="Permanent - Company Payroll"/>
    <s v="Semi-Fixed working hours"/>
    <n v="42"/>
    <s v="Mon to Fri &amp; Alternate Saturdays"/>
    <n v="70"/>
    <s v="Excellent"/>
    <n v="6"/>
    <n v="6"/>
    <n v="70"/>
    <n v="48"/>
    <n v="1.4583333333333333"/>
    <n v="1"/>
  </r>
  <r>
    <n v="121"/>
    <s v="Male"/>
    <x v="15"/>
    <s v="Un Married"/>
    <s v="0 to 5 Lacs"/>
    <n v="28"/>
    <n v="7"/>
    <n v="15"/>
    <x v="21"/>
    <x v="3"/>
    <s v="Work From Office (WFO)"/>
    <n v="48"/>
    <s v="Contract Basis"/>
    <s v="Fixed working hours"/>
    <n v="4"/>
    <s v="Mon to Sat or 6 days"/>
    <n v="50"/>
    <s v="Fair"/>
    <n v="6"/>
    <n v="6"/>
    <n v="50"/>
    <n v="48"/>
    <n v="1.0416666666666667"/>
    <n v="1"/>
  </r>
  <r>
    <n v="122"/>
    <s v="Female"/>
    <x v="27"/>
    <s v="Married and have Kids"/>
    <s v="15Lacs to 20Lacs"/>
    <n v="37"/>
    <n v="14"/>
    <n v="15"/>
    <x v="4"/>
    <x v="2"/>
    <s v="Hybrid (WFH + WFO)"/>
    <n v="42.5"/>
    <s v="Permanent - Company Payroll"/>
    <s v="Liberal working hours"/>
    <n v="20"/>
    <s v="Mon to Fri or 5 days"/>
    <n v="60"/>
    <s v="Fair"/>
    <n v="6"/>
    <n v="6"/>
    <n v="60"/>
    <n v="42.5"/>
    <n v="1.411764705882353"/>
    <n v="1"/>
  </r>
  <r>
    <n v="123"/>
    <s v="Male"/>
    <x v="9"/>
    <s v="Married and No Kids"/>
    <s v="5Lacs to 10Lacs"/>
    <n v="27"/>
    <n v="7"/>
    <n v="40"/>
    <x v="0"/>
    <x v="7"/>
    <s v="Work From Office (WFO)"/>
    <n v="54"/>
    <s v="Permanent - Company Payroll"/>
    <s v="Fixed working hours"/>
    <n v="25"/>
    <s v="Mon to Sat or 6 days"/>
    <n v="54"/>
    <s v="Good"/>
    <n v="6"/>
    <n v="6"/>
    <n v="54"/>
    <n v="54"/>
    <n v="1"/>
    <n v="1"/>
  </r>
  <r>
    <n v="124"/>
    <s v="Male"/>
    <x v="0"/>
    <s v="Un Married"/>
    <s v="5Lacs to 10Lacs"/>
    <n v="29"/>
    <n v="8"/>
    <n v="70"/>
    <x v="2"/>
    <x v="3"/>
    <s v="Work From Office (WFO)"/>
    <n v="48"/>
    <s v="Permanent - Company Payroll"/>
    <s v="Fixed working hours"/>
    <n v="27"/>
    <s v="Mon to Sat or 6 days"/>
    <n v="48"/>
    <s v="Fair"/>
    <n v="6"/>
    <n v="6"/>
    <n v="48"/>
    <n v="48"/>
    <n v="1"/>
    <n v="1"/>
  </r>
  <r>
    <n v="125"/>
    <s v="Male"/>
    <x v="0"/>
    <s v="Married and have Kids"/>
    <s v="10Lacs to 15Lacs"/>
    <n v="33"/>
    <n v="10"/>
    <n v="540"/>
    <x v="2"/>
    <x v="3"/>
    <s v="Work From Office (WFO)"/>
    <n v="54"/>
    <s v="Permanent - Company Payroll"/>
    <s v="Semi-Fixed working hours"/>
    <n v="21"/>
    <s v="Mon to Fri &amp; Alternate Saturdays"/>
    <n v="54"/>
    <s v="Fair"/>
    <n v="6"/>
    <n v="6"/>
    <n v="54"/>
    <n v="54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0C5BA-CD6F-4D12-950A-EE937AAAD2A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7" firstHeaderRow="1" firstDataRow="1" firstDataCol="1"/>
  <pivotFields count="24">
    <pivotField numFmtId="1" showAll="0"/>
    <pivotField showAll="0"/>
    <pivotField showAll="0">
      <items count="29">
        <item x="22"/>
        <item x="3"/>
        <item x="25"/>
        <item x="19"/>
        <item x="24"/>
        <item x="27"/>
        <item x="9"/>
        <item x="23"/>
        <item x="10"/>
        <item x="15"/>
        <item x="8"/>
        <item x="2"/>
        <item x="26"/>
        <item x="20"/>
        <item x="1"/>
        <item x="18"/>
        <item x="6"/>
        <item x="13"/>
        <item x="16"/>
        <item x="0"/>
        <item x="4"/>
        <item x="21"/>
        <item x="7"/>
        <item x="5"/>
        <item x="12"/>
        <item x="17"/>
        <item x="11"/>
        <item x="14"/>
        <item t="default"/>
      </items>
    </pivotField>
    <pivotField showAll="0"/>
    <pivotField showAll="0"/>
    <pivotField showAll="0"/>
    <pivotField showAll="0"/>
    <pivotField showAll="0"/>
    <pivotField showAll="0">
      <items count="23">
        <item x="9"/>
        <item x="18"/>
        <item x="0"/>
        <item x="8"/>
        <item x="13"/>
        <item x="5"/>
        <item x="16"/>
        <item x="14"/>
        <item x="3"/>
        <item x="20"/>
        <item x="7"/>
        <item x="4"/>
        <item x="17"/>
        <item x="2"/>
        <item x="10"/>
        <item x="1"/>
        <item x="21"/>
        <item x="12"/>
        <item x="15"/>
        <item x="19"/>
        <item x="11"/>
        <item x="6"/>
        <item t="default"/>
      </items>
    </pivotField>
    <pivotField axis="axisRow" dataField="1" showAll="0">
      <items count="24">
        <item x="16"/>
        <item x="5"/>
        <item x="4"/>
        <item x="8"/>
        <item x="19"/>
        <item x="12"/>
        <item x="11"/>
        <item x="3"/>
        <item x="22"/>
        <item x="6"/>
        <item x="10"/>
        <item x="2"/>
        <item x="9"/>
        <item x="17"/>
        <item x="13"/>
        <item x="20"/>
        <item x="18"/>
        <item x="15"/>
        <item x="1"/>
        <item x="7"/>
        <item x="21"/>
        <item x="1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Job Profil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DBC5-CEF1-4171-87A0-B709A68C0F36}">
  <sheetPr filterMode="1"/>
  <dimension ref="A1:X126"/>
  <sheetViews>
    <sheetView workbookViewId="0">
      <selection activeCell="H12" sqref="H12"/>
    </sheetView>
  </sheetViews>
  <sheetFormatPr defaultRowHeight="15" x14ac:dyDescent="0.2"/>
  <cols>
    <col min="1" max="1" width="16.27734375" bestFit="1" customWidth="1"/>
    <col min="2" max="2" width="6.859375" bestFit="1" customWidth="1"/>
    <col min="3" max="3" width="29.99609375" bestFit="1" customWidth="1"/>
    <col min="4" max="4" width="29.0546875" bestFit="1" customWidth="1"/>
    <col min="5" max="5" width="27.171875" bestFit="1" customWidth="1"/>
    <col min="6" max="6" width="28.11328125" bestFit="1" customWidth="1"/>
    <col min="7" max="7" width="22.8671875" bestFit="1" customWidth="1"/>
    <col min="8" max="8" width="48.29296875" bestFit="1" customWidth="1"/>
    <col min="9" max="9" width="24.88671875" bestFit="1" customWidth="1"/>
    <col min="10" max="10" width="32.28515625" bestFit="1" customWidth="1"/>
    <col min="11" max="11" width="21.38671875" bestFit="1" customWidth="1"/>
    <col min="12" max="12" width="64.5703125" bestFit="1" customWidth="1"/>
    <col min="13" max="13" width="25.55859375" bestFit="1" customWidth="1"/>
    <col min="14" max="14" width="22.59765625" bestFit="1" customWidth="1"/>
    <col min="15" max="15" width="33.359375" bestFit="1" customWidth="1"/>
    <col min="16" max="16" width="27.98046875" style="5" bestFit="1" customWidth="1"/>
    <col min="17" max="17" width="32.41796875" bestFit="1" customWidth="1"/>
    <col min="18" max="18" width="26.5" bestFit="1" customWidth="1"/>
    <col min="21" max="21" width="38.60546875" bestFit="1" customWidth="1"/>
    <col min="22" max="22" width="73.8515625" bestFit="1" customWidth="1"/>
    <col min="23" max="23" width="20.58203125" bestFit="1" customWidth="1"/>
  </cols>
  <sheetData>
    <row r="1" spans="1:24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140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</row>
    <row r="2" spans="1:24" x14ac:dyDescent="0.2">
      <c r="A2" s="1">
        <v>45476.375034722223</v>
      </c>
      <c r="B2" t="s">
        <v>18</v>
      </c>
      <c r="C2" t="s">
        <v>19</v>
      </c>
      <c r="D2" t="s">
        <v>20</v>
      </c>
      <c r="E2" t="s">
        <v>21</v>
      </c>
      <c r="F2">
        <v>31</v>
      </c>
      <c r="G2">
        <v>6</v>
      </c>
      <c r="H2">
        <v>0</v>
      </c>
      <c r="I2" t="s">
        <v>22</v>
      </c>
      <c r="J2" t="s">
        <v>23</v>
      </c>
      <c r="K2" t="s">
        <v>24</v>
      </c>
      <c r="L2">
        <v>45</v>
      </c>
      <c r="M2" t="s">
        <v>25</v>
      </c>
      <c r="N2" t="s">
        <v>26</v>
      </c>
      <c r="O2">
        <v>40</v>
      </c>
      <c r="P2" t="s">
        <v>27</v>
      </c>
      <c r="Q2">
        <v>55</v>
      </c>
      <c r="R2" t="s">
        <v>28</v>
      </c>
      <c r="S2">
        <v>5</v>
      </c>
      <c r="T2">
        <f>_xlfn.SWITCH(P2, "Mon to Fri or 5 days",5,"Mon to Sat or 6 days",6,"Mon to Fri &amp; Alternate Saturdays",5.5,-1)</f>
        <v>5</v>
      </c>
      <c r="U2">
        <f>IF(Q2&lt;15,T2*Q2,Q2)</f>
        <v>55</v>
      </c>
      <c r="V2">
        <f>IF(L2&lt;15,T2*L2,L2)</f>
        <v>45</v>
      </c>
      <c r="W2">
        <f>Q2/L2</f>
        <v>1.2222222222222223</v>
      </c>
      <c r="X2">
        <f>_xlfn.SWITCH(R2,"good", 1,"verygood",1,"excellent",1, "poor",0, "verypoor",0,"fair",1,)</f>
        <v>1</v>
      </c>
    </row>
    <row r="3" spans="1:24" x14ac:dyDescent="0.2">
      <c r="A3" s="1">
        <v>45476.375289351854</v>
      </c>
      <c r="B3" t="s">
        <v>18</v>
      </c>
      <c r="C3" t="s">
        <v>29</v>
      </c>
      <c r="D3" t="s">
        <v>30</v>
      </c>
      <c r="E3" t="s">
        <v>31</v>
      </c>
      <c r="F3">
        <v>30</v>
      </c>
      <c r="G3">
        <v>3</v>
      </c>
      <c r="H3">
        <v>30</v>
      </c>
      <c r="I3" t="s">
        <v>22</v>
      </c>
      <c r="J3" t="s">
        <v>32</v>
      </c>
      <c r="K3" t="s">
        <v>33</v>
      </c>
      <c r="L3">
        <v>45</v>
      </c>
      <c r="M3" t="s">
        <v>25</v>
      </c>
      <c r="N3" t="s">
        <v>34</v>
      </c>
      <c r="O3">
        <v>21</v>
      </c>
      <c r="P3" t="s">
        <v>35</v>
      </c>
      <c r="Q3">
        <v>54</v>
      </c>
      <c r="R3" t="s">
        <v>36</v>
      </c>
      <c r="S3">
        <v>5.5</v>
      </c>
      <c r="T3">
        <f t="shared" ref="T3:T12" si="0">_xlfn.SWITCH(P3, "Mon to Fri or 5 days",5,"Mon to Sat or 6 days",6,"Mon to Fri &amp; Alternate Saturdays",5.5,-1)</f>
        <v>5.5</v>
      </c>
      <c r="U3">
        <f t="shared" ref="U3:U66" si="1">IF(Q3&lt;15,T3*Q3,Q3)</f>
        <v>54</v>
      </c>
      <c r="V3">
        <f t="shared" ref="V3:V66" si="2">IF(L3&lt;15,T3*L3,L3)</f>
        <v>45</v>
      </c>
      <c r="W3">
        <f t="shared" ref="W3:W66" si="3">Q3/L3</f>
        <v>1.2</v>
      </c>
      <c r="X3">
        <f t="shared" ref="X3:X66" si="4">_xlfn.SWITCH(R3,"good", 1,"verygood",1,"excellent",1, "poor",0, "verypoor",0,"fair",1,)</f>
        <v>1</v>
      </c>
    </row>
    <row r="4" spans="1:24" x14ac:dyDescent="0.2">
      <c r="A4" s="1">
        <v>45476.381712962961</v>
      </c>
      <c r="B4" t="s">
        <v>18</v>
      </c>
      <c r="C4" t="s">
        <v>29</v>
      </c>
      <c r="D4" t="s">
        <v>30</v>
      </c>
      <c r="E4" t="s">
        <v>37</v>
      </c>
      <c r="F4">
        <v>28</v>
      </c>
      <c r="G4">
        <v>3</v>
      </c>
      <c r="H4">
        <v>90</v>
      </c>
      <c r="I4" t="s">
        <v>22</v>
      </c>
      <c r="J4" t="s">
        <v>23</v>
      </c>
      <c r="K4" t="s">
        <v>33</v>
      </c>
      <c r="L4">
        <v>45</v>
      </c>
      <c r="M4" t="s">
        <v>25</v>
      </c>
      <c r="N4" t="s">
        <v>26</v>
      </c>
      <c r="O4">
        <v>22</v>
      </c>
      <c r="P4" t="s">
        <v>35</v>
      </c>
      <c r="Q4">
        <v>60</v>
      </c>
      <c r="R4" t="s">
        <v>28</v>
      </c>
      <c r="S4">
        <v>5.5</v>
      </c>
      <c r="T4">
        <f t="shared" si="0"/>
        <v>5.5</v>
      </c>
      <c r="U4">
        <f t="shared" si="1"/>
        <v>60</v>
      </c>
      <c r="V4">
        <f t="shared" si="2"/>
        <v>45</v>
      </c>
      <c r="W4">
        <f t="shared" si="3"/>
        <v>1.3333333333333333</v>
      </c>
      <c r="X4">
        <f t="shared" si="4"/>
        <v>1</v>
      </c>
    </row>
    <row r="5" spans="1:24" x14ac:dyDescent="0.2">
      <c r="A5" s="1">
        <v>45476.38177083333</v>
      </c>
      <c r="B5" t="s">
        <v>38</v>
      </c>
      <c r="C5" t="s">
        <v>39</v>
      </c>
      <c r="D5" t="s">
        <v>20</v>
      </c>
      <c r="E5" t="s">
        <v>40</v>
      </c>
      <c r="F5">
        <v>29</v>
      </c>
      <c r="G5">
        <v>4</v>
      </c>
      <c r="H5">
        <v>25</v>
      </c>
      <c r="I5" t="s">
        <v>41</v>
      </c>
      <c r="J5" t="s">
        <v>42</v>
      </c>
      <c r="K5" t="s">
        <v>33</v>
      </c>
      <c r="L5">
        <v>45</v>
      </c>
      <c r="M5" t="s">
        <v>25</v>
      </c>
      <c r="N5" t="s">
        <v>34</v>
      </c>
      <c r="O5">
        <v>30</v>
      </c>
      <c r="P5" t="s">
        <v>43</v>
      </c>
      <c r="Q5">
        <v>50</v>
      </c>
      <c r="R5" t="s">
        <v>36</v>
      </c>
      <c r="S5">
        <v>6</v>
      </c>
      <c r="T5">
        <f t="shared" si="0"/>
        <v>6</v>
      </c>
      <c r="U5">
        <f t="shared" si="1"/>
        <v>50</v>
      </c>
      <c r="V5">
        <f t="shared" si="2"/>
        <v>45</v>
      </c>
      <c r="W5">
        <f t="shared" si="3"/>
        <v>1.1111111111111112</v>
      </c>
      <c r="X5">
        <f t="shared" si="4"/>
        <v>1</v>
      </c>
    </row>
    <row r="6" spans="1:24" x14ac:dyDescent="0.2">
      <c r="A6" s="1">
        <v>45476.388032407405</v>
      </c>
      <c r="B6" t="s">
        <v>18</v>
      </c>
      <c r="C6" t="s">
        <v>19</v>
      </c>
      <c r="D6" t="s">
        <v>30</v>
      </c>
      <c r="E6" t="s">
        <v>40</v>
      </c>
      <c r="F6">
        <v>29</v>
      </c>
      <c r="G6">
        <v>5</v>
      </c>
      <c r="H6">
        <v>15</v>
      </c>
      <c r="I6" t="s">
        <v>22</v>
      </c>
      <c r="J6" t="s">
        <v>23</v>
      </c>
      <c r="K6" t="s">
        <v>33</v>
      </c>
      <c r="L6">
        <v>45</v>
      </c>
      <c r="M6" t="s">
        <v>44</v>
      </c>
      <c r="N6" t="s">
        <v>45</v>
      </c>
      <c r="O6">
        <v>0</v>
      </c>
      <c r="P6" t="s">
        <v>27</v>
      </c>
      <c r="Q6">
        <v>45</v>
      </c>
      <c r="R6" t="s">
        <v>28</v>
      </c>
      <c r="S6">
        <v>5</v>
      </c>
      <c r="T6">
        <f t="shared" si="0"/>
        <v>5</v>
      </c>
      <c r="U6">
        <f t="shared" si="1"/>
        <v>45</v>
      </c>
      <c r="V6">
        <f t="shared" si="2"/>
        <v>45</v>
      </c>
      <c r="W6">
        <f t="shared" si="3"/>
        <v>1</v>
      </c>
      <c r="X6">
        <f t="shared" si="4"/>
        <v>1</v>
      </c>
    </row>
    <row r="7" spans="1:24" x14ac:dyDescent="0.2">
      <c r="A7" s="1">
        <v>45476.39025462963</v>
      </c>
      <c r="B7" t="s">
        <v>18</v>
      </c>
      <c r="C7" t="s">
        <v>19</v>
      </c>
      <c r="D7" t="s">
        <v>30</v>
      </c>
      <c r="E7" t="s">
        <v>46</v>
      </c>
      <c r="F7">
        <v>26</v>
      </c>
      <c r="G7">
        <v>3</v>
      </c>
      <c r="H7">
        <v>100</v>
      </c>
      <c r="I7" t="s">
        <v>22</v>
      </c>
      <c r="J7" t="s">
        <v>23</v>
      </c>
      <c r="K7" t="s">
        <v>47</v>
      </c>
      <c r="L7">
        <v>45</v>
      </c>
      <c r="M7" t="s">
        <v>25</v>
      </c>
      <c r="N7" t="s">
        <v>45</v>
      </c>
      <c r="O7">
        <v>40</v>
      </c>
      <c r="P7" t="s">
        <v>27</v>
      </c>
      <c r="Q7">
        <v>45</v>
      </c>
      <c r="R7" t="s">
        <v>28</v>
      </c>
      <c r="S7">
        <v>5</v>
      </c>
      <c r="T7">
        <f t="shared" si="0"/>
        <v>5</v>
      </c>
      <c r="U7">
        <f t="shared" si="1"/>
        <v>45</v>
      </c>
      <c r="V7">
        <f t="shared" si="2"/>
        <v>45</v>
      </c>
      <c r="W7">
        <f t="shared" si="3"/>
        <v>1</v>
      </c>
      <c r="X7">
        <f t="shared" si="4"/>
        <v>1</v>
      </c>
    </row>
    <row r="8" spans="1:24" x14ac:dyDescent="0.2">
      <c r="A8" s="1">
        <v>45476.396423611113</v>
      </c>
      <c r="B8" t="s">
        <v>18</v>
      </c>
      <c r="C8" t="s">
        <v>19</v>
      </c>
      <c r="D8" t="s">
        <v>30</v>
      </c>
      <c r="E8" t="s">
        <v>46</v>
      </c>
      <c r="F8">
        <v>24</v>
      </c>
      <c r="G8">
        <v>3</v>
      </c>
      <c r="H8">
        <v>30</v>
      </c>
      <c r="I8" t="s">
        <v>22</v>
      </c>
      <c r="J8" t="s">
        <v>23</v>
      </c>
      <c r="K8" t="s">
        <v>47</v>
      </c>
      <c r="L8">
        <v>40</v>
      </c>
      <c r="M8" t="s">
        <v>25</v>
      </c>
      <c r="N8" t="s">
        <v>34</v>
      </c>
      <c r="O8">
        <v>40</v>
      </c>
      <c r="P8" t="s">
        <v>27</v>
      </c>
      <c r="Q8">
        <v>35</v>
      </c>
      <c r="R8" t="s">
        <v>28</v>
      </c>
      <c r="S8">
        <v>5</v>
      </c>
      <c r="T8">
        <f t="shared" si="0"/>
        <v>5</v>
      </c>
      <c r="U8">
        <f t="shared" si="1"/>
        <v>35</v>
      </c>
      <c r="V8">
        <f t="shared" si="2"/>
        <v>40</v>
      </c>
      <c r="W8">
        <f t="shared" si="3"/>
        <v>0.875</v>
      </c>
      <c r="X8">
        <f t="shared" si="4"/>
        <v>1</v>
      </c>
    </row>
    <row r="9" spans="1:24" x14ac:dyDescent="0.2">
      <c r="A9" s="1">
        <v>45476.40084490741</v>
      </c>
      <c r="B9" t="s">
        <v>18</v>
      </c>
      <c r="C9" t="s">
        <v>19</v>
      </c>
      <c r="D9" t="s">
        <v>20</v>
      </c>
      <c r="E9" t="s">
        <v>31</v>
      </c>
      <c r="F9">
        <v>28</v>
      </c>
      <c r="G9">
        <v>5</v>
      </c>
      <c r="H9">
        <v>45</v>
      </c>
      <c r="I9" t="s">
        <v>22</v>
      </c>
      <c r="J9" t="s">
        <v>23</v>
      </c>
      <c r="K9" t="s">
        <v>47</v>
      </c>
      <c r="L9">
        <v>45</v>
      </c>
      <c r="M9" t="s">
        <v>25</v>
      </c>
      <c r="N9" t="s">
        <v>26</v>
      </c>
      <c r="O9">
        <v>40</v>
      </c>
      <c r="P9" t="s">
        <v>27</v>
      </c>
      <c r="Q9">
        <v>45</v>
      </c>
      <c r="R9" t="s">
        <v>28</v>
      </c>
      <c r="S9">
        <v>5</v>
      </c>
      <c r="T9">
        <f>_xlfn.SWITCH(P9, "Mon to Fri or 5 days",5,"Mon to Sat or 6 days",6,"Mon to Fri &amp; Alternate Saturdays",5.5,-1)</f>
        <v>5</v>
      </c>
      <c r="U9">
        <f t="shared" si="1"/>
        <v>45</v>
      </c>
      <c r="V9">
        <f t="shared" si="2"/>
        <v>45</v>
      </c>
      <c r="W9">
        <f t="shared" si="3"/>
        <v>1</v>
      </c>
      <c r="X9">
        <f t="shared" si="4"/>
        <v>1</v>
      </c>
    </row>
    <row r="10" spans="1:24" x14ac:dyDescent="0.2">
      <c r="A10" s="1">
        <v>45476.413425925923</v>
      </c>
      <c r="B10" t="s">
        <v>18</v>
      </c>
      <c r="C10" t="s">
        <v>19</v>
      </c>
      <c r="D10" t="s">
        <v>20</v>
      </c>
      <c r="E10" t="s">
        <v>48</v>
      </c>
      <c r="F10">
        <v>28</v>
      </c>
      <c r="G10">
        <v>7</v>
      </c>
      <c r="H10">
        <v>60</v>
      </c>
      <c r="I10" t="s">
        <v>49</v>
      </c>
      <c r="J10" t="s">
        <v>50</v>
      </c>
      <c r="K10" t="s">
        <v>33</v>
      </c>
      <c r="L10">
        <v>40</v>
      </c>
      <c r="M10" t="s">
        <v>25</v>
      </c>
      <c r="N10" t="s">
        <v>26</v>
      </c>
      <c r="O10">
        <v>24</v>
      </c>
      <c r="P10" t="s">
        <v>27</v>
      </c>
      <c r="Q10">
        <v>55</v>
      </c>
      <c r="R10" t="s">
        <v>28</v>
      </c>
      <c r="S10">
        <v>5</v>
      </c>
      <c r="T10">
        <f t="shared" si="0"/>
        <v>5</v>
      </c>
      <c r="U10">
        <f t="shared" si="1"/>
        <v>55</v>
      </c>
      <c r="V10">
        <f t="shared" si="2"/>
        <v>40</v>
      </c>
      <c r="W10">
        <f t="shared" si="3"/>
        <v>1.375</v>
      </c>
      <c r="X10">
        <f t="shared" si="4"/>
        <v>1</v>
      </c>
    </row>
    <row r="11" spans="1:24" x14ac:dyDescent="0.2">
      <c r="A11" s="1">
        <v>45476.416412037041</v>
      </c>
      <c r="B11" t="s">
        <v>18</v>
      </c>
      <c r="C11" t="s">
        <v>19</v>
      </c>
      <c r="D11" t="s">
        <v>51</v>
      </c>
      <c r="E11" t="s">
        <v>31</v>
      </c>
      <c r="F11">
        <v>36</v>
      </c>
      <c r="G11">
        <v>15</v>
      </c>
      <c r="H11">
        <v>45</v>
      </c>
      <c r="I11" t="s">
        <v>52</v>
      </c>
      <c r="J11" t="s">
        <v>50</v>
      </c>
      <c r="K11" t="s">
        <v>47</v>
      </c>
      <c r="L11">
        <v>50</v>
      </c>
      <c r="M11" t="s">
        <v>25</v>
      </c>
      <c r="N11" t="s">
        <v>45</v>
      </c>
      <c r="O11">
        <v>29</v>
      </c>
      <c r="P11" t="s">
        <v>27</v>
      </c>
      <c r="Q11">
        <v>60</v>
      </c>
      <c r="R11" t="s">
        <v>28</v>
      </c>
      <c r="S11">
        <v>5</v>
      </c>
      <c r="T11">
        <f t="shared" si="0"/>
        <v>5</v>
      </c>
      <c r="U11">
        <f t="shared" si="1"/>
        <v>60</v>
      </c>
      <c r="V11">
        <f t="shared" si="2"/>
        <v>50</v>
      </c>
      <c r="W11">
        <f t="shared" si="3"/>
        <v>1.2</v>
      </c>
      <c r="X11">
        <f t="shared" si="4"/>
        <v>1</v>
      </c>
    </row>
    <row r="12" spans="1:24" x14ac:dyDescent="0.2">
      <c r="A12" s="1">
        <v>45476.417881944442</v>
      </c>
      <c r="B12" t="s">
        <v>18</v>
      </c>
      <c r="C12" t="s">
        <v>53</v>
      </c>
      <c r="D12" t="s">
        <v>30</v>
      </c>
      <c r="E12" t="s">
        <v>48</v>
      </c>
      <c r="F12">
        <v>24</v>
      </c>
      <c r="G12">
        <v>2</v>
      </c>
      <c r="H12">
        <v>40</v>
      </c>
      <c r="I12" t="s">
        <v>54</v>
      </c>
      <c r="J12" t="s">
        <v>50</v>
      </c>
      <c r="K12" t="s">
        <v>33</v>
      </c>
      <c r="L12">
        <v>42</v>
      </c>
      <c r="M12" t="s">
        <v>55</v>
      </c>
      <c r="N12" t="s">
        <v>34</v>
      </c>
      <c r="O12">
        <v>0</v>
      </c>
      <c r="P12" t="s">
        <v>43</v>
      </c>
      <c r="Q12">
        <v>42</v>
      </c>
      <c r="R12" t="s">
        <v>36</v>
      </c>
      <c r="S12">
        <v>6</v>
      </c>
      <c r="T12">
        <f t="shared" si="0"/>
        <v>6</v>
      </c>
      <c r="U12">
        <f t="shared" si="1"/>
        <v>42</v>
      </c>
      <c r="V12">
        <f t="shared" si="2"/>
        <v>42</v>
      </c>
      <c r="W12">
        <f t="shared" si="3"/>
        <v>1</v>
      </c>
      <c r="X12">
        <f t="shared" si="4"/>
        <v>1</v>
      </c>
    </row>
    <row r="13" spans="1:24" x14ac:dyDescent="0.2">
      <c r="A13" s="1">
        <v>45476.426527777781</v>
      </c>
      <c r="B13" t="s">
        <v>18</v>
      </c>
      <c r="C13" t="s">
        <v>19</v>
      </c>
      <c r="D13" t="s">
        <v>51</v>
      </c>
      <c r="E13" t="s">
        <v>56</v>
      </c>
      <c r="F13">
        <v>30</v>
      </c>
      <c r="G13">
        <v>7</v>
      </c>
      <c r="H13">
        <v>60</v>
      </c>
      <c r="I13" t="s">
        <v>57</v>
      </c>
      <c r="J13" t="s">
        <v>23</v>
      </c>
      <c r="K13" t="s">
        <v>47</v>
      </c>
      <c r="L13">
        <v>8</v>
      </c>
      <c r="M13" t="s">
        <v>44</v>
      </c>
      <c r="N13" t="s">
        <v>34</v>
      </c>
      <c r="O13">
        <v>30</v>
      </c>
      <c r="P13" s="5" t="s">
        <v>27</v>
      </c>
      <c r="Q13">
        <v>8</v>
      </c>
      <c r="R13" t="s">
        <v>28</v>
      </c>
      <c r="S13">
        <v>5</v>
      </c>
      <c r="T13">
        <f>_xlfn.SWITCH(P13, "Mon to Fri or 5 days",5,"Mon to Sat or 6 days",6,"Mon to Fri &amp; Alternate Saturdays",5.5,-1)</f>
        <v>5</v>
      </c>
      <c r="U13">
        <f t="shared" si="1"/>
        <v>40</v>
      </c>
      <c r="V13">
        <f t="shared" si="2"/>
        <v>40</v>
      </c>
      <c r="W13">
        <f t="shared" si="3"/>
        <v>1</v>
      </c>
      <c r="X13">
        <f t="shared" si="4"/>
        <v>1</v>
      </c>
    </row>
    <row r="14" spans="1:24" x14ac:dyDescent="0.2">
      <c r="A14" s="1">
        <v>45476.443171296298</v>
      </c>
      <c r="B14" t="s">
        <v>38</v>
      </c>
      <c r="C14" t="s">
        <v>29</v>
      </c>
      <c r="D14" t="s">
        <v>30</v>
      </c>
      <c r="E14" t="s">
        <v>58</v>
      </c>
      <c r="F14">
        <v>29</v>
      </c>
      <c r="G14">
        <v>6</v>
      </c>
      <c r="H14">
        <v>35</v>
      </c>
      <c r="I14" t="s">
        <v>22</v>
      </c>
      <c r="J14" t="s">
        <v>59</v>
      </c>
      <c r="K14" t="s">
        <v>24</v>
      </c>
      <c r="L14">
        <v>48</v>
      </c>
      <c r="M14" t="s">
        <v>25</v>
      </c>
      <c r="N14" t="s">
        <v>26</v>
      </c>
      <c r="O14">
        <v>30</v>
      </c>
      <c r="P14" t="s">
        <v>35</v>
      </c>
      <c r="Q14">
        <v>40</v>
      </c>
      <c r="R14" t="s">
        <v>28</v>
      </c>
      <c r="S14">
        <v>5.5</v>
      </c>
      <c r="T14">
        <f t="shared" ref="T14:T30" si="5">_xlfn.SWITCH(P14, "Mon to Fri or 5 days",5,"Mon to Sat or 6 days",6,"Mon to Fri &amp; Alternate Saturdays",5.5,-1)</f>
        <v>5.5</v>
      </c>
      <c r="U14">
        <f t="shared" si="1"/>
        <v>40</v>
      </c>
      <c r="V14">
        <f t="shared" si="2"/>
        <v>48</v>
      </c>
      <c r="W14">
        <f t="shared" si="3"/>
        <v>0.83333333333333337</v>
      </c>
      <c r="X14">
        <f t="shared" si="4"/>
        <v>1</v>
      </c>
    </row>
    <row r="15" spans="1:24" x14ac:dyDescent="0.2">
      <c r="A15" s="1">
        <v>45476.44321759259</v>
      </c>
      <c r="B15" t="s">
        <v>18</v>
      </c>
      <c r="C15" t="s">
        <v>60</v>
      </c>
      <c r="D15" t="s">
        <v>51</v>
      </c>
      <c r="E15" t="s">
        <v>37</v>
      </c>
      <c r="F15">
        <v>44</v>
      </c>
      <c r="G15">
        <v>24</v>
      </c>
      <c r="H15">
        <v>20</v>
      </c>
      <c r="I15" t="s">
        <v>49</v>
      </c>
      <c r="J15" t="s">
        <v>50</v>
      </c>
      <c r="K15" t="s">
        <v>33</v>
      </c>
      <c r="L15">
        <v>44</v>
      </c>
      <c r="M15" t="s">
        <v>25</v>
      </c>
      <c r="N15" t="s">
        <v>34</v>
      </c>
      <c r="O15">
        <v>60</v>
      </c>
      <c r="P15" t="s">
        <v>43</v>
      </c>
      <c r="Q15">
        <v>44</v>
      </c>
      <c r="R15" t="s">
        <v>61</v>
      </c>
      <c r="S15">
        <v>6</v>
      </c>
      <c r="T15">
        <f t="shared" si="5"/>
        <v>6</v>
      </c>
      <c r="U15">
        <f t="shared" si="1"/>
        <v>44</v>
      </c>
      <c r="V15">
        <f t="shared" si="2"/>
        <v>44</v>
      </c>
      <c r="W15">
        <f t="shared" si="3"/>
        <v>1</v>
      </c>
      <c r="X15">
        <f t="shared" si="4"/>
        <v>1</v>
      </c>
    </row>
    <row r="16" spans="1:24" x14ac:dyDescent="0.2">
      <c r="A16" s="1">
        <v>45476.45722222222</v>
      </c>
      <c r="B16" t="s">
        <v>38</v>
      </c>
      <c r="C16" t="s">
        <v>19</v>
      </c>
      <c r="D16" t="s">
        <v>30</v>
      </c>
      <c r="E16" t="s">
        <v>40</v>
      </c>
      <c r="F16">
        <v>27</v>
      </c>
      <c r="G16">
        <v>3</v>
      </c>
      <c r="H16">
        <v>40</v>
      </c>
      <c r="I16" t="s">
        <v>22</v>
      </c>
      <c r="J16" t="s">
        <v>62</v>
      </c>
      <c r="K16" t="s">
        <v>47</v>
      </c>
      <c r="L16">
        <v>40</v>
      </c>
      <c r="M16" t="s">
        <v>25</v>
      </c>
      <c r="N16" t="s">
        <v>26</v>
      </c>
      <c r="O16">
        <v>40</v>
      </c>
      <c r="P16" t="s">
        <v>27</v>
      </c>
      <c r="Q16">
        <v>40</v>
      </c>
      <c r="R16" t="s">
        <v>28</v>
      </c>
      <c r="S16">
        <v>5</v>
      </c>
      <c r="T16">
        <f t="shared" si="5"/>
        <v>5</v>
      </c>
      <c r="U16">
        <f t="shared" si="1"/>
        <v>40</v>
      </c>
      <c r="V16">
        <f t="shared" si="2"/>
        <v>40</v>
      </c>
      <c r="W16">
        <f t="shared" si="3"/>
        <v>1</v>
      </c>
      <c r="X16">
        <f t="shared" si="4"/>
        <v>1</v>
      </c>
    </row>
    <row r="17" spans="1:24" x14ac:dyDescent="0.2">
      <c r="A17" s="1">
        <v>45476.479872685188</v>
      </c>
      <c r="B17" t="s">
        <v>38</v>
      </c>
      <c r="C17" t="s">
        <v>63</v>
      </c>
      <c r="D17" t="s">
        <v>30</v>
      </c>
      <c r="E17" t="s">
        <v>46</v>
      </c>
      <c r="F17">
        <v>25</v>
      </c>
      <c r="G17">
        <v>3</v>
      </c>
      <c r="H17">
        <v>0</v>
      </c>
      <c r="I17" t="s">
        <v>41</v>
      </c>
      <c r="J17" t="s">
        <v>42</v>
      </c>
      <c r="K17" t="s">
        <v>24</v>
      </c>
      <c r="L17">
        <v>48</v>
      </c>
      <c r="M17" t="s">
        <v>25</v>
      </c>
      <c r="N17" t="s">
        <v>26</v>
      </c>
      <c r="O17">
        <v>30</v>
      </c>
      <c r="P17" t="s">
        <v>43</v>
      </c>
      <c r="Q17">
        <v>48</v>
      </c>
      <c r="R17" t="s">
        <v>36</v>
      </c>
      <c r="S17">
        <v>6</v>
      </c>
      <c r="T17">
        <f t="shared" si="5"/>
        <v>6</v>
      </c>
      <c r="U17">
        <f t="shared" si="1"/>
        <v>48</v>
      </c>
      <c r="V17">
        <f t="shared" si="2"/>
        <v>48</v>
      </c>
      <c r="W17">
        <f t="shared" si="3"/>
        <v>1</v>
      </c>
      <c r="X17">
        <f t="shared" si="4"/>
        <v>1</v>
      </c>
    </row>
    <row r="18" spans="1:24" x14ac:dyDescent="0.2">
      <c r="A18" s="1">
        <v>45476.48333333333</v>
      </c>
      <c r="B18" t="s">
        <v>18</v>
      </c>
      <c r="C18" t="s">
        <v>64</v>
      </c>
      <c r="D18" t="s">
        <v>30</v>
      </c>
      <c r="E18" t="s">
        <v>48</v>
      </c>
      <c r="F18">
        <v>26</v>
      </c>
      <c r="G18">
        <v>2</v>
      </c>
      <c r="H18">
        <v>10</v>
      </c>
      <c r="I18" t="s">
        <v>49</v>
      </c>
      <c r="J18" t="s">
        <v>65</v>
      </c>
      <c r="K18" t="s">
        <v>33</v>
      </c>
      <c r="L18">
        <v>45</v>
      </c>
      <c r="M18" t="s">
        <v>25</v>
      </c>
      <c r="N18" t="s">
        <v>34</v>
      </c>
      <c r="O18">
        <v>30</v>
      </c>
      <c r="P18" t="s">
        <v>35</v>
      </c>
      <c r="Q18">
        <v>40</v>
      </c>
      <c r="R18" t="s">
        <v>28</v>
      </c>
      <c r="S18">
        <v>5.5</v>
      </c>
      <c r="T18">
        <f t="shared" si="5"/>
        <v>5.5</v>
      </c>
      <c r="U18">
        <f t="shared" si="1"/>
        <v>40</v>
      </c>
      <c r="V18">
        <f t="shared" si="2"/>
        <v>45</v>
      </c>
      <c r="W18">
        <f t="shared" si="3"/>
        <v>0.88888888888888884</v>
      </c>
      <c r="X18">
        <f t="shared" si="4"/>
        <v>1</v>
      </c>
    </row>
    <row r="19" spans="1:24" hidden="1" x14ac:dyDescent="0.2">
      <c r="A19" s="1">
        <v>45476.484548611108</v>
      </c>
      <c r="B19" t="s">
        <v>18</v>
      </c>
      <c r="C19" s="2" t="s">
        <v>66</v>
      </c>
      <c r="D19" t="s">
        <v>30</v>
      </c>
      <c r="E19" t="s">
        <v>40</v>
      </c>
      <c r="F19">
        <v>30</v>
      </c>
      <c r="G19">
        <v>11</v>
      </c>
      <c r="H19" s="2">
        <v>900</v>
      </c>
      <c r="I19" t="s">
        <v>67</v>
      </c>
      <c r="J19" t="s">
        <v>50</v>
      </c>
      <c r="K19" t="s">
        <v>47</v>
      </c>
      <c r="L19">
        <v>90</v>
      </c>
      <c r="M19" t="s">
        <v>25</v>
      </c>
      <c r="N19" t="s">
        <v>34</v>
      </c>
      <c r="O19">
        <v>12</v>
      </c>
      <c r="P19" t="s">
        <v>43</v>
      </c>
      <c r="Q19">
        <v>100</v>
      </c>
      <c r="R19" t="s">
        <v>36</v>
      </c>
      <c r="S19">
        <v>6</v>
      </c>
      <c r="T19">
        <f t="shared" si="5"/>
        <v>6</v>
      </c>
      <c r="U19">
        <f t="shared" si="1"/>
        <v>100</v>
      </c>
      <c r="V19">
        <f t="shared" si="2"/>
        <v>90</v>
      </c>
      <c r="W19">
        <f t="shared" si="3"/>
        <v>1.1111111111111112</v>
      </c>
      <c r="X19">
        <f t="shared" si="4"/>
        <v>1</v>
      </c>
    </row>
    <row r="20" spans="1:24" x14ac:dyDescent="0.2">
      <c r="A20" s="1">
        <v>45476.500798611109</v>
      </c>
      <c r="B20" t="s">
        <v>38</v>
      </c>
      <c r="C20" t="s">
        <v>68</v>
      </c>
      <c r="D20" t="s">
        <v>30</v>
      </c>
      <c r="E20" t="s">
        <v>48</v>
      </c>
      <c r="F20">
        <v>25</v>
      </c>
      <c r="G20">
        <v>4</v>
      </c>
      <c r="H20">
        <v>5</v>
      </c>
      <c r="I20" t="s">
        <v>69</v>
      </c>
      <c r="J20" t="s">
        <v>70</v>
      </c>
      <c r="K20" t="s">
        <v>24</v>
      </c>
      <c r="L20">
        <v>35</v>
      </c>
      <c r="M20" t="s">
        <v>25</v>
      </c>
      <c r="N20" t="s">
        <v>45</v>
      </c>
      <c r="O20">
        <v>10</v>
      </c>
      <c r="P20" t="s">
        <v>43</v>
      </c>
      <c r="Q20">
        <v>35</v>
      </c>
      <c r="R20" t="s">
        <v>36</v>
      </c>
      <c r="S20">
        <v>6</v>
      </c>
      <c r="T20">
        <f t="shared" si="5"/>
        <v>6</v>
      </c>
      <c r="U20">
        <f t="shared" si="1"/>
        <v>35</v>
      </c>
      <c r="V20">
        <f t="shared" si="2"/>
        <v>35</v>
      </c>
      <c r="W20">
        <f t="shared" si="3"/>
        <v>1</v>
      </c>
      <c r="X20">
        <f t="shared" si="4"/>
        <v>1</v>
      </c>
    </row>
    <row r="21" spans="1:24" x14ac:dyDescent="0.2">
      <c r="A21" s="1">
        <v>45476.503807870373</v>
      </c>
      <c r="B21" t="s">
        <v>38</v>
      </c>
      <c r="C21" t="s">
        <v>71</v>
      </c>
      <c r="D21" t="s">
        <v>30</v>
      </c>
      <c r="E21" t="s">
        <v>48</v>
      </c>
      <c r="F21">
        <v>25</v>
      </c>
      <c r="G21">
        <v>3</v>
      </c>
      <c r="H21">
        <v>30</v>
      </c>
      <c r="I21" t="s">
        <v>72</v>
      </c>
      <c r="J21" t="s">
        <v>73</v>
      </c>
      <c r="K21" t="s">
        <v>33</v>
      </c>
      <c r="L21">
        <v>44</v>
      </c>
      <c r="M21" t="s">
        <v>25</v>
      </c>
      <c r="N21" t="s">
        <v>34</v>
      </c>
      <c r="O21">
        <v>30</v>
      </c>
      <c r="P21" t="s">
        <v>43</v>
      </c>
      <c r="Q21">
        <v>44</v>
      </c>
      <c r="R21" t="s">
        <v>36</v>
      </c>
      <c r="S21">
        <v>6</v>
      </c>
      <c r="T21">
        <f t="shared" si="5"/>
        <v>6</v>
      </c>
      <c r="U21">
        <f t="shared" si="1"/>
        <v>44</v>
      </c>
      <c r="V21">
        <f t="shared" si="2"/>
        <v>44</v>
      </c>
      <c r="W21">
        <f t="shared" si="3"/>
        <v>1</v>
      </c>
      <c r="X21">
        <f t="shared" si="4"/>
        <v>1</v>
      </c>
    </row>
    <row r="22" spans="1:24" x14ac:dyDescent="0.2">
      <c r="A22" s="1">
        <v>45476.514490740738</v>
      </c>
      <c r="B22" t="s">
        <v>18</v>
      </c>
      <c r="C22" t="s">
        <v>74</v>
      </c>
      <c r="D22" t="s">
        <v>30</v>
      </c>
      <c r="E22" t="s">
        <v>37</v>
      </c>
      <c r="F22">
        <v>29</v>
      </c>
      <c r="G22">
        <v>4</v>
      </c>
      <c r="H22">
        <v>90</v>
      </c>
      <c r="I22" t="s">
        <v>22</v>
      </c>
      <c r="J22" t="s">
        <v>23</v>
      </c>
      <c r="K22" t="s">
        <v>47</v>
      </c>
      <c r="L22">
        <v>45</v>
      </c>
      <c r="M22" t="s">
        <v>25</v>
      </c>
      <c r="N22" t="s">
        <v>26</v>
      </c>
      <c r="O22">
        <v>50</v>
      </c>
      <c r="P22" t="s">
        <v>27</v>
      </c>
      <c r="Q22">
        <v>60</v>
      </c>
      <c r="R22" t="s">
        <v>75</v>
      </c>
      <c r="S22">
        <v>5</v>
      </c>
      <c r="T22">
        <f t="shared" si="5"/>
        <v>5</v>
      </c>
      <c r="U22">
        <f t="shared" si="1"/>
        <v>60</v>
      </c>
      <c r="V22">
        <f t="shared" si="2"/>
        <v>45</v>
      </c>
      <c r="W22">
        <f t="shared" si="3"/>
        <v>1.3333333333333333</v>
      </c>
      <c r="X22">
        <f t="shared" si="4"/>
        <v>0</v>
      </c>
    </row>
    <row r="23" spans="1:24" hidden="1" x14ac:dyDescent="0.2">
      <c r="A23" s="1">
        <v>45476.519305555557</v>
      </c>
      <c r="B23" t="s">
        <v>38</v>
      </c>
      <c r="C23" s="2" t="s">
        <v>76</v>
      </c>
      <c r="D23" t="s">
        <v>30</v>
      </c>
      <c r="E23" t="s">
        <v>48</v>
      </c>
      <c r="F23">
        <v>24</v>
      </c>
      <c r="G23">
        <v>2</v>
      </c>
      <c r="H23">
        <v>0</v>
      </c>
      <c r="I23" t="s">
        <v>77</v>
      </c>
      <c r="J23" t="s">
        <v>42</v>
      </c>
      <c r="K23" t="s">
        <v>24</v>
      </c>
      <c r="L23">
        <v>30</v>
      </c>
      <c r="M23" t="s">
        <v>25</v>
      </c>
      <c r="N23" t="s">
        <v>26</v>
      </c>
      <c r="O23">
        <v>2</v>
      </c>
      <c r="P23" t="s">
        <v>27</v>
      </c>
      <c r="Q23">
        <v>20</v>
      </c>
      <c r="R23" t="s">
        <v>36</v>
      </c>
      <c r="S23">
        <v>5</v>
      </c>
      <c r="T23">
        <f t="shared" si="5"/>
        <v>5</v>
      </c>
      <c r="U23">
        <f t="shared" si="1"/>
        <v>20</v>
      </c>
      <c r="V23">
        <f t="shared" si="2"/>
        <v>30</v>
      </c>
      <c r="W23">
        <f t="shared" si="3"/>
        <v>0.66666666666666663</v>
      </c>
      <c r="X23">
        <f t="shared" si="4"/>
        <v>1</v>
      </c>
    </row>
    <row r="24" spans="1:24" x14ac:dyDescent="0.2">
      <c r="A24" s="1">
        <v>45476.531284722223</v>
      </c>
      <c r="B24" t="s">
        <v>18</v>
      </c>
      <c r="C24" t="s">
        <v>78</v>
      </c>
      <c r="D24" t="s">
        <v>51</v>
      </c>
      <c r="E24" t="s">
        <v>37</v>
      </c>
      <c r="F24">
        <v>50</v>
      </c>
      <c r="G24">
        <v>29</v>
      </c>
      <c r="H24">
        <v>75</v>
      </c>
      <c r="I24" t="s">
        <v>49</v>
      </c>
      <c r="J24" t="s">
        <v>50</v>
      </c>
      <c r="K24" t="s">
        <v>33</v>
      </c>
      <c r="L24">
        <v>48</v>
      </c>
      <c r="M24" t="s">
        <v>25</v>
      </c>
      <c r="N24" t="s">
        <v>34</v>
      </c>
      <c r="O24">
        <v>28</v>
      </c>
      <c r="P24" t="s">
        <v>27</v>
      </c>
      <c r="Q24">
        <v>50</v>
      </c>
      <c r="R24" t="s">
        <v>28</v>
      </c>
      <c r="S24">
        <v>5</v>
      </c>
      <c r="T24">
        <f t="shared" si="5"/>
        <v>5</v>
      </c>
      <c r="U24">
        <f t="shared" si="1"/>
        <v>50</v>
      </c>
      <c r="V24">
        <f t="shared" si="2"/>
        <v>48</v>
      </c>
      <c r="W24">
        <f t="shared" si="3"/>
        <v>1.0416666666666667</v>
      </c>
      <c r="X24">
        <f t="shared" si="4"/>
        <v>1</v>
      </c>
    </row>
    <row r="25" spans="1:24" hidden="1" x14ac:dyDescent="0.2">
      <c r="A25" s="1">
        <v>45476.537291666667</v>
      </c>
      <c r="B25" t="s">
        <v>18</v>
      </c>
      <c r="C25" s="2" t="s">
        <v>79</v>
      </c>
      <c r="D25" t="s">
        <v>51</v>
      </c>
      <c r="E25" t="s">
        <v>58</v>
      </c>
      <c r="F25">
        <v>36</v>
      </c>
      <c r="G25">
        <v>12</v>
      </c>
      <c r="H25">
        <v>90</v>
      </c>
      <c r="I25" t="s">
        <v>80</v>
      </c>
      <c r="J25" t="s">
        <v>50</v>
      </c>
      <c r="K25" t="s">
        <v>33</v>
      </c>
      <c r="L25">
        <v>48</v>
      </c>
      <c r="M25" t="s">
        <v>55</v>
      </c>
      <c r="N25" t="s">
        <v>34</v>
      </c>
      <c r="O25">
        <v>30</v>
      </c>
      <c r="P25" t="s">
        <v>43</v>
      </c>
      <c r="Q25">
        <v>56</v>
      </c>
      <c r="R25" t="s">
        <v>36</v>
      </c>
      <c r="S25">
        <v>6</v>
      </c>
      <c r="T25">
        <f t="shared" si="5"/>
        <v>6</v>
      </c>
      <c r="U25">
        <f t="shared" si="1"/>
        <v>56</v>
      </c>
      <c r="V25">
        <f t="shared" si="2"/>
        <v>48</v>
      </c>
      <c r="W25">
        <f t="shared" si="3"/>
        <v>1.1666666666666667</v>
      </c>
      <c r="X25">
        <f t="shared" si="4"/>
        <v>1</v>
      </c>
    </row>
    <row r="26" spans="1:24" hidden="1" x14ac:dyDescent="0.2">
      <c r="A26" s="1">
        <v>45476.542280092595</v>
      </c>
      <c r="B26" t="s">
        <v>38</v>
      </c>
      <c r="C26" s="2" t="s">
        <v>81</v>
      </c>
      <c r="D26" t="s">
        <v>82</v>
      </c>
      <c r="E26" t="s">
        <v>58</v>
      </c>
      <c r="F26">
        <v>59</v>
      </c>
      <c r="G26">
        <v>41</v>
      </c>
      <c r="H26">
        <v>5</v>
      </c>
      <c r="I26" t="s">
        <v>83</v>
      </c>
      <c r="J26" t="s">
        <v>84</v>
      </c>
      <c r="K26" t="s">
        <v>24</v>
      </c>
      <c r="L26">
        <v>37.5</v>
      </c>
      <c r="M26" t="s">
        <v>55</v>
      </c>
      <c r="N26" t="s">
        <v>34</v>
      </c>
      <c r="O26">
        <v>0</v>
      </c>
      <c r="P26" t="s">
        <v>27</v>
      </c>
      <c r="Q26">
        <v>20</v>
      </c>
      <c r="R26" t="s">
        <v>36</v>
      </c>
      <c r="S26">
        <v>5</v>
      </c>
      <c r="T26">
        <f t="shared" si="5"/>
        <v>5</v>
      </c>
      <c r="U26">
        <f t="shared" si="1"/>
        <v>20</v>
      </c>
      <c r="V26">
        <f t="shared" si="2"/>
        <v>37.5</v>
      </c>
      <c r="W26">
        <f t="shared" si="3"/>
        <v>0.53333333333333333</v>
      </c>
      <c r="X26">
        <f t="shared" si="4"/>
        <v>1</v>
      </c>
    </row>
    <row r="27" spans="1:24" x14ac:dyDescent="0.2">
      <c r="A27" s="1">
        <v>45476.544398148151</v>
      </c>
      <c r="B27" t="s">
        <v>18</v>
      </c>
      <c r="C27" t="s">
        <v>74</v>
      </c>
      <c r="D27" t="s">
        <v>30</v>
      </c>
      <c r="E27" t="s">
        <v>58</v>
      </c>
      <c r="F27">
        <v>28</v>
      </c>
      <c r="G27">
        <v>6</v>
      </c>
      <c r="H27">
        <v>15</v>
      </c>
      <c r="I27" t="s">
        <v>57</v>
      </c>
      <c r="J27" t="s">
        <v>23</v>
      </c>
      <c r="K27" t="s">
        <v>47</v>
      </c>
      <c r="L27">
        <v>50</v>
      </c>
      <c r="M27" t="s">
        <v>25</v>
      </c>
      <c r="N27" t="s">
        <v>34</v>
      </c>
      <c r="O27">
        <v>30</v>
      </c>
      <c r="P27" t="s">
        <v>27</v>
      </c>
      <c r="Q27">
        <v>45</v>
      </c>
      <c r="R27" t="s">
        <v>36</v>
      </c>
      <c r="S27">
        <v>5</v>
      </c>
      <c r="T27">
        <f t="shared" si="5"/>
        <v>5</v>
      </c>
      <c r="U27">
        <f t="shared" si="1"/>
        <v>45</v>
      </c>
      <c r="V27">
        <f t="shared" si="2"/>
        <v>50</v>
      </c>
      <c r="W27">
        <f t="shared" si="3"/>
        <v>0.9</v>
      </c>
      <c r="X27">
        <f t="shared" si="4"/>
        <v>1</v>
      </c>
    </row>
    <row r="28" spans="1:24" x14ac:dyDescent="0.2">
      <c r="A28" s="1">
        <v>45476.562465277777</v>
      </c>
      <c r="B28" t="s">
        <v>18</v>
      </c>
      <c r="C28" t="s">
        <v>85</v>
      </c>
      <c r="D28" t="s">
        <v>30</v>
      </c>
      <c r="E28" t="s">
        <v>46</v>
      </c>
      <c r="F28">
        <v>31</v>
      </c>
      <c r="G28">
        <v>11</v>
      </c>
      <c r="H28">
        <v>45</v>
      </c>
      <c r="I28" t="s">
        <v>86</v>
      </c>
      <c r="J28" t="s">
        <v>50</v>
      </c>
      <c r="K28" t="s">
        <v>33</v>
      </c>
      <c r="L28">
        <v>72</v>
      </c>
      <c r="M28" t="s">
        <v>25</v>
      </c>
      <c r="N28" t="s">
        <v>34</v>
      </c>
      <c r="O28">
        <v>40</v>
      </c>
      <c r="P28" t="s">
        <v>43</v>
      </c>
      <c r="Q28">
        <v>84</v>
      </c>
      <c r="R28" t="s">
        <v>36</v>
      </c>
      <c r="S28">
        <v>6</v>
      </c>
      <c r="T28">
        <f t="shared" si="5"/>
        <v>6</v>
      </c>
      <c r="U28">
        <f t="shared" si="1"/>
        <v>84</v>
      </c>
      <c r="V28">
        <f t="shared" si="2"/>
        <v>72</v>
      </c>
      <c r="W28">
        <f t="shared" si="3"/>
        <v>1.1666666666666667</v>
      </c>
      <c r="X28">
        <f t="shared" si="4"/>
        <v>1</v>
      </c>
    </row>
    <row r="29" spans="1:24" x14ac:dyDescent="0.2">
      <c r="A29" s="1">
        <v>45476.568391203706</v>
      </c>
      <c r="B29" t="s">
        <v>18</v>
      </c>
      <c r="C29" t="s">
        <v>53</v>
      </c>
      <c r="D29" t="s">
        <v>30</v>
      </c>
      <c r="E29" t="s">
        <v>31</v>
      </c>
      <c r="F29">
        <v>25</v>
      </c>
      <c r="G29">
        <v>5</v>
      </c>
      <c r="H29">
        <v>25</v>
      </c>
      <c r="I29" t="s">
        <v>87</v>
      </c>
      <c r="J29" t="s">
        <v>50</v>
      </c>
      <c r="K29" t="s">
        <v>47</v>
      </c>
      <c r="L29">
        <v>40</v>
      </c>
      <c r="M29" t="s">
        <v>25</v>
      </c>
      <c r="N29" t="s">
        <v>26</v>
      </c>
      <c r="O29">
        <v>25</v>
      </c>
      <c r="P29" t="s">
        <v>27</v>
      </c>
      <c r="Q29">
        <v>40</v>
      </c>
      <c r="R29" t="s">
        <v>28</v>
      </c>
      <c r="S29">
        <v>5</v>
      </c>
      <c r="T29">
        <f t="shared" si="5"/>
        <v>5</v>
      </c>
      <c r="U29">
        <f t="shared" si="1"/>
        <v>40</v>
      </c>
      <c r="V29">
        <f t="shared" si="2"/>
        <v>40</v>
      </c>
      <c r="W29">
        <f t="shared" si="3"/>
        <v>1</v>
      </c>
      <c r="X29">
        <f t="shared" si="4"/>
        <v>1</v>
      </c>
    </row>
    <row r="30" spans="1:24" x14ac:dyDescent="0.2">
      <c r="A30" s="1">
        <v>45476.573113425926</v>
      </c>
      <c r="B30" t="s">
        <v>18</v>
      </c>
      <c r="C30" t="s">
        <v>88</v>
      </c>
      <c r="D30" t="s">
        <v>51</v>
      </c>
      <c r="E30" t="s">
        <v>46</v>
      </c>
      <c r="F30">
        <v>33</v>
      </c>
      <c r="G30">
        <v>13</v>
      </c>
      <c r="H30">
        <v>30</v>
      </c>
      <c r="I30" t="s">
        <v>49</v>
      </c>
      <c r="J30" t="s">
        <v>89</v>
      </c>
      <c r="K30" t="s">
        <v>33</v>
      </c>
      <c r="L30">
        <v>42</v>
      </c>
      <c r="M30" t="s">
        <v>25</v>
      </c>
      <c r="N30" t="s">
        <v>34</v>
      </c>
      <c r="O30">
        <v>7</v>
      </c>
      <c r="P30" t="s">
        <v>43</v>
      </c>
      <c r="Q30">
        <v>34</v>
      </c>
      <c r="R30" t="s">
        <v>36</v>
      </c>
      <c r="S30">
        <v>6</v>
      </c>
      <c r="T30">
        <f t="shared" si="5"/>
        <v>6</v>
      </c>
      <c r="U30">
        <f t="shared" si="1"/>
        <v>34</v>
      </c>
      <c r="V30">
        <f t="shared" si="2"/>
        <v>42</v>
      </c>
      <c r="W30">
        <f t="shared" si="3"/>
        <v>0.80952380952380953</v>
      </c>
      <c r="X30">
        <f t="shared" si="4"/>
        <v>1</v>
      </c>
    </row>
    <row r="31" spans="1:24" x14ac:dyDescent="0.2">
      <c r="A31" s="1">
        <v>45476.573182870372</v>
      </c>
      <c r="B31" t="s">
        <v>38</v>
      </c>
      <c r="C31" t="s">
        <v>71</v>
      </c>
      <c r="D31" t="s">
        <v>30</v>
      </c>
      <c r="E31" t="s">
        <v>37</v>
      </c>
      <c r="F31">
        <v>25</v>
      </c>
      <c r="G31">
        <v>3</v>
      </c>
      <c r="H31">
        <v>30</v>
      </c>
      <c r="I31" t="s">
        <v>90</v>
      </c>
      <c r="J31" t="s">
        <v>91</v>
      </c>
      <c r="K31" t="s">
        <v>47</v>
      </c>
      <c r="L31">
        <v>3</v>
      </c>
      <c r="M31" t="s">
        <v>92</v>
      </c>
      <c r="N31" t="s">
        <v>45</v>
      </c>
      <c r="O31">
        <v>5</v>
      </c>
      <c r="P31" s="5" t="s">
        <v>27</v>
      </c>
      <c r="Q31">
        <v>3</v>
      </c>
      <c r="R31" t="s">
        <v>61</v>
      </c>
      <c r="S31">
        <v>5</v>
      </c>
      <c r="T31">
        <v>5</v>
      </c>
      <c r="U31">
        <f t="shared" si="1"/>
        <v>15</v>
      </c>
      <c r="V31">
        <f t="shared" si="2"/>
        <v>15</v>
      </c>
      <c r="W31">
        <f t="shared" si="3"/>
        <v>1</v>
      </c>
      <c r="X31">
        <f t="shared" si="4"/>
        <v>1</v>
      </c>
    </row>
    <row r="32" spans="1:24" x14ac:dyDescent="0.2">
      <c r="A32" s="1">
        <v>45476.573877314811</v>
      </c>
      <c r="B32" t="s">
        <v>18</v>
      </c>
      <c r="C32" t="s">
        <v>19</v>
      </c>
      <c r="D32" t="s">
        <v>51</v>
      </c>
      <c r="E32" t="s">
        <v>40</v>
      </c>
      <c r="F32">
        <v>28</v>
      </c>
      <c r="G32">
        <v>8</v>
      </c>
      <c r="H32" s="2">
        <v>450</v>
      </c>
      <c r="I32" t="s">
        <v>49</v>
      </c>
      <c r="J32" t="s">
        <v>42</v>
      </c>
      <c r="K32" t="s">
        <v>33</v>
      </c>
      <c r="L32">
        <v>51</v>
      </c>
      <c r="M32" t="s">
        <v>25</v>
      </c>
      <c r="N32" t="s">
        <v>34</v>
      </c>
      <c r="O32">
        <v>30</v>
      </c>
      <c r="P32" t="s">
        <v>43</v>
      </c>
      <c r="Q32">
        <v>45</v>
      </c>
      <c r="R32" t="s">
        <v>61</v>
      </c>
      <c r="S32">
        <v>5</v>
      </c>
      <c r="T32">
        <v>5</v>
      </c>
      <c r="U32">
        <f t="shared" si="1"/>
        <v>45</v>
      </c>
      <c r="V32">
        <f t="shared" si="2"/>
        <v>51</v>
      </c>
      <c r="W32">
        <f t="shared" si="3"/>
        <v>0.88235294117647056</v>
      </c>
      <c r="X32">
        <f t="shared" si="4"/>
        <v>1</v>
      </c>
    </row>
    <row r="33" spans="1:24" x14ac:dyDescent="0.2">
      <c r="A33" s="1">
        <v>45476.57476851852</v>
      </c>
      <c r="B33" t="s">
        <v>38</v>
      </c>
      <c r="C33" t="s">
        <v>53</v>
      </c>
      <c r="D33" t="s">
        <v>30</v>
      </c>
      <c r="E33" t="s">
        <v>48</v>
      </c>
      <c r="F33">
        <v>28</v>
      </c>
      <c r="G33">
        <v>3</v>
      </c>
      <c r="H33">
        <v>30</v>
      </c>
      <c r="I33" t="s">
        <v>41</v>
      </c>
      <c r="J33" t="s">
        <v>93</v>
      </c>
      <c r="K33" t="s">
        <v>33</v>
      </c>
      <c r="L33">
        <v>7</v>
      </c>
      <c r="M33" t="s">
        <v>44</v>
      </c>
      <c r="N33" t="s">
        <v>34</v>
      </c>
      <c r="O33">
        <v>12</v>
      </c>
      <c r="P33" s="5" t="s">
        <v>43</v>
      </c>
      <c r="Q33">
        <v>7</v>
      </c>
      <c r="R33" t="s">
        <v>28</v>
      </c>
      <c r="S33">
        <v>6</v>
      </c>
      <c r="T33">
        <v>6</v>
      </c>
      <c r="U33">
        <f t="shared" si="1"/>
        <v>42</v>
      </c>
      <c r="V33">
        <f t="shared" si="2"/>
        <v>42</v>
      </c>
      <c r="W33">
        <f t="shared" si="3"/>
        <v>1</v>
      </c>
      <c r="X33">
        <f t="shared" si="4"/>
        <v>1</v>
      </c>
    </row>
    <row r="34" spans="1:24" x14ac:dyDescent="0.2">
      <c r="A34" s="1">
        <v>45476.608784722222</v>
      </c>
      <c r="B34" t="s">
        <v>38</v>
      </c>
      <c r="C34" t="s">
        <v>94</v>
      </c>
      <c r="D34" t="s">
        <v>30</v>
      </c>
      <c r="E34" t="s">
        <v>48</v>
      </c>
      <c r="F34">
        <v>27</v>
      </c>
      <c r="G34">
        <v>3</v>
      </c>
      <c r="H34">
        <v>45</v>
      </c>
      <c r="I34" t="s">
        <v>54</v>
      </c>
      <c r="J34" t="s">
        <v>23</v>
      </c>
      <c r="K34" t="s">
        <v>47</v>
      </c>
      <c r="L34">
        <v>8</v>
      </c>
      <c r="M34" t="s">
        <v>25</v>
      </c>
      <c r="N34" t="s">
        <v>26</v>
      </c>
      <c r="O34">
        <v>20</v>
      </c>
      <c r="P34" s="5" t="s">
        <v>35</v>
      </c>
      <c r="Q34">
        <v>36</v>
      </c>
      <c r="R34" t="s">
        <v>75</v>
      </c>
      <c r="S34">
        <v>6</v>
      </c>
      <c r="T34">
        <v>6</v>
      </c>
      <c r="U34">
        <f t="shared" si="1"/>
        <v>36</v>
      </c>
      <c r="V34">
        <f t="shared" si="2"/>
        <v>48</v>
      </c>
      <c r="W34">
        <f t="shared" si="3"/>
        <v>4.5</v>
      </c>
      <c r="X34">
        <f t="shared" si="4"/>
        <v>0</v>
      </c>
    </row>
    <row r="35" spans="1:24" x14ac:dyDescent="0.2">
      <c r="A35" s="1">
        <v>45476.637604166666</v>
      </c>
      <c r="B35" t="s">
        <v>18</v>
      </c>
      <c r="C35" t="s">
        <v>53</v>
      </c>
      <c r="D35" t="s">
        <v>30</v>
      </c>
      <c r="E35" t="s">
        <v>48</v>
      </c>
      <c r="F35">
        <v>28</v>
      </c>
      <c r="G35">
        <v>7</v>
      </c>
      <c r="H35">
        <v>60</v>
      </c>
      <c r="I35" t="s">
        <v>95</v>
      </c>
      <c r="J35" t="s">
        <v>50</v>
      </c>
      <c r="K35" t="s">
        <v>33</v>
      </c>
      <c r="L35">
        <v>48</v>
      </c>
      <c r="M35" t="s">
        <v>55</v>
      </c>
      <c r="N35" t="s">
        <v>26</v>
      </c>
      <c r="O35">
        <v>24</v>
      </c>
      <c r="P35" t="s">
        <v>43</v>
      </c>
      <c r="Q35">
        <v>55</v>
      </c>
      <c r="R35" t="s">
        <v>75</v>
      </c>
      <c r="S35">
        <v>6</v>
      </c>
      <c r="T35">
        <v>6</v>
      </c>
      <c r="U35">
        <f t="shared" si="1"/>
        <v>55</v>
      </c>
      <c r="V35">
        <f t="shared" si="2"/>
        <v>48</v>
      </c>
      <c r="W35">
        <f t="shared" si="3"/>
        <v>1.1458333333333333</v>
      </c>
      <c r="X35">
        <f t="shared" si="4"/>
        <v>0</v>
      </c>
    </row>
    <row r="36" spans="1:24" x14ac:dyDescent="0.2">
      <c r="A36" s="1">
        <v>45476.762060185189</v>
      </c>
      <c r="B36" t="s">
        <v>18</v>
      </c>
      <c r="C36" t="s">
        <v>19</v>
      </c>
      <c r="D36" t="s">
        <v>30</v>
      </c>
      <c r="E36" t="s">
        <v>46</v>
      </c>
      <c r="F36">
        <v>28</v>
      </c>
      <c r="G36">
        <v>8</v>
      </c>
      <c r="H36">
        <v>60</v>
      </c>
      <c r="I36" t="s">
        <v>49</v>
      </c>
      <c r="J36" t="s">
        <v>70</v>
      </c>
      <c r="K36" t="s">
        <v>33</v>
      </c>
      <c r="L36">
        <v>45</v>
      </c>
      <c r="M36" t="s">
        <v>25</v>
      </c>
      <c r="N36" t="s">
        <v>34</v>
      </c>
      <c r="O36">
        <v>31</v>
      </c>
      <c r="P36" t="s">
        <v>27</v>
      </c>
      <c r="Q36">
        <v>45</v>
      </c>
      <c r="R36" t="s">
        <v>28</v>
      </c>
      <c r="S36">
        <v>6</v>
      </c>
      <c r="T36">
        <v>6</v>
      </c>
      <c r="U36">
        <f t="shared" si="1"/>
        <v>45</v>
      </c>
      <c r="V36">
        <f t="shared" si="2"/>
        <v>45</v>
      </c>
      <c r="W36">
        <f t="shared" si="3"/>
        <v>1</v>
      </c>
      <c r="X36">
        <f t="shared" si="4"/>
        <v>1</v>
      </c>
    </row>
    <row r="37" spans="1:24" x14ac:dyDescent="0.2">
      <c r="A37" s="1">
        <v>45476.798738425925</v>
      </c>
      <c r="B37" t="s">
        <v>18</v>
      </c>
      <c r="C37" t="s">
        <v>74</v>
      </c>
      <c r="D37" t="s">
        <v>30</v>
      </c>
      <c r="E37" t="s">
        <v>46</v>
      </c>
      <c r="F37">
        <v>34</v>
      </c>
      <c r="G37">
        <v>9</v>
      </c>
      <c r="H37">
        <v>90</v>
      </c>
      <c r="I37" t="s">
        <v>54</v>
      </c>
      <c r="J37" t="s">
        <v>42</v>
      </c>
      <c r="K37" t="s">
        <v>24</v>
      </c>
      <c r="L37">
        <v>56</v>
      </c>
      <c r="M37" t="s">
        <v>25</v>
      </c>
      <c r="N37" t="s">
        <v>34</v>
      </c>
      <c r="O37">
        <v>25</v>
      </c>
      <c r="P37" t="s">
        <v>27</v>
      </c>
      <c r="Q37">
        <v>56</v>
      </c>
      <c r="R37" t="s">
        <v>28</v>
      </c>
      <c r="S37">
        <v>6</v>
      </c>
      <c r="T37">
        <v>6</v>
      </c>
      <c r="U37">
        <f t="shared" si="1"/>
        <v>56</v>
      </c>
      <c r="V37">
        <f t="shared" si="2"/>
        <v>56</v>
      </c>
      <c r="W37">
        <f t="shared" si="3"/>
        <v>1</v>
      </c>
      <c r="X37">
        <f t="shared" si="4"/>
        <v>1</v>
      </c>
    </row>
    <row r="38" spans="1:24" x14ac:dyDescent="0.2">
      <c r="A38" s="1">
        <v>45476.800254629627</v>
      </c>
      <c r="B38" t="s">
        <v>18</v>
      </c>
      <c r="C38" t="s">
        <v>19</v>
      </c>
      <c r="D38" t="s">
        <v>51</v>
      </c>
      <c r="E38" t="s">
        <v>31</v>
      </c>
      <c r="F38">
        <v>36</v>
      </c>
      <c r="G38">
        <v>15</v>
      </c>
      <c r="H38">
        <v>5</v>
      </c>
      <c r="I38" t="s">
        <v>57</v>
      </c>
      <c r="J38" t="s">
        <v>50</v>
      </c>
      <c r="K38" t="s">
        <v>24</v>
      </c>
      <c r="L38">
        <v>40</v>
      </c>
      <c r="M38" t="s">
        <v>25</v>
      </c>
      <c r="N38" t="s">
        <v>34</v>
      </c>
      <c r="O38">
        <v>20</v>
      </c>
      <c r="P38" t="s">
        <v>27</v>
      </c>
      <c r="Q38">
        <v>40</v>
      </c>
      <c r="R38" t="s">
        <v>61</v>
      </c>
      <c r="S38">
        <v>6</v>
      </c>
      <c r="T38">
        <v>6</v>
      </c>
      <c r="U38">
        <f t="shared" si="1"/>
        <v>40</v>
      </c>
      <c r="V38">
        <f t="shared" si="2"/>
        <v>40</v>
      </c>
      <c r="W38">
        <f t="shared" si="3"/>
        <v>1</v>
      </c>
      <c r="X38">
        <f t="shared" si="4"/>
        <v>1</v>
      </c>
    </row>
    <row r="39" spans="1:24" x14ac:dyDescent="0.2">
      <c r="A39" s="1">
        <v>45476.801122685189</v>
      </c>
      <c r="B39" t="s">
        <v>38</v>
      </c>
      <c r="C39" t="s">
        <v>19</v>
      </c>
      <c r="D39" t="s">
        <v>20</v>
      </c>
      <c r="E39" t="s">
        <v>37</v>
      </c>
      <c r="F39">
        <v>30</v>
      </c>
      <c r="G39">
        <v>5</v>
      </c>
      <c r="H39">
        <v>40</v>
      </c>
      <c r="I39" t="s">
        <v>22</v>
      </c>
      <c r="J39" t="s">
        <v>96</v>
      </c>
      <c r="K39" t="s">
        <v>47</v>
      </c>
      <c r="L39">
        <v>9</v>
      </c>
      <c r="M39" t="s">
        <v>25</v>
      </c>
      <c r="N39" t="s">
        <v>45</v>
      </c>
      <c r="O39">
        <v>30</v>
      </c>
      <c r="P39" s="5" t="s">
        <v>27</v>
      </c>
      <c r="Q39">
        <v>45</v>
      </c>
      <c r="R39" t="s">
        <v>28</v>
      </c>
      <c r="S39">
        <v>6</v>
      </c>
      <c r="T39">
        <v>6</v>
      </c>
      <c r="U39">
        <f t="shared" si="1"/>
        <v>45</v>
      </c>
      <c r="V39">
        <f t="shared" si="2"/>
        <v>54</v>
      </c>
      <c r="W39">
        <f t="shared" si="3"/>
        <v>5</v>
      </c>
      <c r="X39">
        <f t="shared" si="4"/>
        <v>1</v>
      </c>
    </row>
    <row r="40" spans="1:24" x14ac:dyDescent="0.2">
      <c r="A40" s="1">
        <v>45476.811342592591</v>
      </c>
      <c r="B40" t="s">
        <v>38</v>
      </c>
      <c r="C40" t="s">
        <v>29</v>
      </c>
      <c r="D40" t="s">
        <v>30</v>
      </c>
      <c r="E40" t="s">
        <v>40</v>
      </c>
      <c r="F40">
        <v>24</v>
      </c>
      <c r="G40">
        <v>6</v>
      </c>
      <c r="H40">
        <v>30</v>
      </c>
      <c r="I40" t="s">
        <v>57</v>
      </c>
      <c r="J40" t="s">
        <v>50</v>
      </c>
      <c r="K40" t="s">
        <v>33</v>
      </c>
      <c r="L40">
        <v>40</v>
      </c>
      <c r="M40" t="s">
        <v>25</v>
      </c>
      <c r="N40" t="s">
        <v>45</v>
      </c>
      <c r="O40">
        <v>42</v>
      </c>
      <c r="P40" t="s">
        <v>27</v>
      </c>
      <c r="Q40">
        <v>40</v>
      </c>
      <c r="R40" t="s">
        <v>28</v>
      </c>
      <c r="S40">
        <v>6</v>
      </c>
      <c r="T40">
        <v>6</v>
      </c>
      <c r="U40">
        <f t="shared" si="1"/>
        <v>40</v>
      </c>
      <c r="V40">
        <f t="shared" si="2"/>
        <v>40</v>
      </c>
      <c r="W40">
        <f t="shared" si="3"/>
        <v>1</v>
      </c>
      <c r="X40">
        <f t="shared" si="4"/>
        <v>1</v>
      </c>
    </row>
    <row r="41" spans="1:24" x14ac:dyDescent="0.2">
      <c r="A41" s="1">
        <v>45476.816388888888</v>
      </c>
      <c r="B41" t="s">
        <v>38</v>
      </c>
      <c r="C41" t="s">
        <v>53</v>
      </c>
      <c r="D41" t="s">
        <v>20</v>
      </c>
      <c r="E41" t="s">
        <v>46</v>
      </c>
      <c r="F41">
        <v>29</v>
      </c>
      <c r="G41">
        <v>8</v>
      </c>
      <c r="H41">
        <v>0</v>
      </c>
      <c r="I41" t="s">
        <v>49</v>
      </c>
      <c r="J41" t="s">
        <v>50</v>
      </c>
      <c r="K41" t="s">
        <v>24</v>
      </c>
      <c r="L41">
        <v>45</v>
      </c>
      <c r="M41" t="s">
        <v>25</v>
      </c>
      <c r="N41" t="s">
        <v>34</v>
      </c>
      <c r="O41">
        <v>23</v>
      </c>
      <c r="P41" t="s">
        <v>27</v>
      </c>
      <c r="Q41">
        <v>40</v>
      </c>
      <c r="R41" t="s">
        <v>28</v>
      </c>
      <c r="S41">
        <v>6</v>
      </c>
      <c r="T41">
        <v>6</v>
      </c>
      <c r="U41">
        <f t="shared" si="1"/>
        <v>40</v>
      </c>
      <c r="V41">
        <f t="shared" si="2"/>
        <v>45</v>
      </c>
      <c r="W41">
        <f t="shared" si="3"/>
        <v>0.88888888888888884</v>
      </c>
      <c r="X41">
        <f t="shared" si="4"/>
        <v>1</v>
      </c>
    </row>
    <row r="42" spans="1:24" x14ac:dyDescent="0.2">
      <c r="A42" s="1">
        <v>45476.816747685189</v>
      </c>
      <c r="B42" t="s">
        <v>18</v>
      </c>
      <c r="C42" t="s">
        <v>78</v>
      </c>
      <c r="D42" t="s">
        <v>20</v>
      </c>
      <c r="E42" t="s">
        <v>21</v>
      </c>
      <c r="F42">
        <v>33</v>
      </c>
      <c r="G42">
        <v>10</v>
      </c>
      <c r="H42">
        <v>45</v>
      </c>
      <c r="I42" t="s">
        <v>54</v>
      </c>
      <c r="J42" t="s">
        <v>23</v>
      </c>
      <c r="K42" t="s">
        <v>47</v>
      </c>
      <c r="L42">
        <v>48</v>
      </c>
      <c r="M42" t="s">
        <v>25</v>
      </c>
      <c r="N42" t="s">
        <v>26</v>
      </c>
      <c r="O42">
        <v>28</v>
      </c>
      <c r="P42" t="s">
        <v>27</v>
      </c>
      <c r="Q42">
        <v>60</v>
      </c>
      <c r="R42" t="s">
        <v>28</v>
      </c>
      <c r="S42">
        <v>6</v>
      </c>
      <c r="T42">
        <v>6</v>
      </c>
      <c r="U42">
        <f t="shared" si="1"/>
        <v>60</v>
      </c>
      <c r="V42">
        <f t="shared" si="2"/>
        <v>48</v>
      </c>
      <c r="W42">
        <f t="shared" si="3"/>
        <v>1.25</v>
      </c>
      <c r="X42">
        <f t="shared" si="4"/>
        <v>1</v>
      </c>
    </row>
    <row r="43" spans="1:24" hidden="1" x14ac:dyDescent="0.2">
      <c r="A43" s="1">
        <v>45476.816817129627</v>
      </c>
      <c r="B43" t="s">
        <v>38</v>
      </c>
      <c r="C43" s="2" t="s">
        <v>97</v>
      </c>
      <c r="D43" t="s">
        <v>30</v>
      </c>
      <c r="E43" t="s">
        <v>48</v>
      </c>
      <c r="F43" s="2">
        <v>17</v>
      </c>
      <c r="G43" s="2">
        <v>0</v>
      </c>
      <c r="H43">
        <v>30</v>
      </c>
      <c r="I43" t="s">
        <v>98</v>
      </c>
      <c r="J43" t="s">
        <v>99</v>
      </c>
      <c r="K43" t="s">
        <v>33</v>
      </c>
      <c r="L43">
        <v>42</v>
      </c>
      <c r="M43" t="s">
        <v>92</v>
      </c>
      <c r="N43" t="s">
        <v>34</v>
      </c>
      <c r="O43">
        <v>0</v>
      </c>
      <c r="P43" t="s">
        <v>43</v>
      </c>
      <c r="Q43">
        <v>36</v>
      </c>
      <c r="R43" t="s">
        <v>36</v>
      </c>
      <c r="S43">
        <v>6</v>
      </c>
      <c r="T43">
        <v>6</v>
      </c>
      <c r="U43">
        <f t="shared" si="1"/>
        <v>36</v>
      </c>
      <c r="V43">
        <f t="shared" si="2"/>
        <v>42</v>
      </c>
      <c r="W43">
        <f t="shared" si="3"/>
        <v>0.8571428571428571</v>
      </c>
      <c r="X43">
        <f t="shared" si="4"/>
        <v>1</v>
      </c>
    </row>
    <row r="44" spans="1:24" x14ac:dyDescent="0.2">
      <c r="A44" s="1">
        <v>45476.817337962966</v>
      </c>
      <c r="B44" t="s">
        <v>18</v>
      </c>
      <c r="C44" t="s">
        <v>19</v>
      </c>
      <c r="D44" t="s">
        <v>30</v>
      </c>
      <c r="E44" t="s">
        <v>40</v>
      </c>
      <c r="F44">
        <v>29</v>
      </c>
      <c r="G44">
        <v>5</v>
      </c>
      <c r="H44">
        <v>30</v>
      </c>
      <c r="I44" t="s">
        <v>49</v>
      </c>
      <c r="J44" t="s">
        <v>50</v>
      </c>
      <c r="K44" t="s">
        <v>33</v>
      </c>
      <c r="L44">
        <v>40</v>
      </c>
      <c r="M44" t="s">
        <v>25</v>
      </c>
      <c r="N44" t="s">
        <v>26</v>
      </c>
      <c r="O44">
        <v>20</v>
      </c>
      <c r="P44" t="s">
        <v>27</v>
      </c>
      <c r="Q44">
        <v>40</v>
      </c>
      <c r="R44" t="s">
        <v>36</v>
      </c>
      <c r="S44">
        <v>6</v>
      </c>
      <c r="T44">
        <v>6</v>
      </c>
      <c r="U44">
        <f t="shared" si="1"/>
        <v>40</v>
      </c>
      <c r="V44">
        <f t="shared" si="2"/>
        <v>40</v>
      </c>
      <c r="W44">
        <f t="shared" si="3"/>
        <v>1</v>
      </c>
      <c r="X44">
        <f t="shared" si="4"/>
        <v>1</v>
      </c>
    </row>
    <row r="45" spans="1:24" x14ac:dyDescent="0.2">
      <c r="A45" s="1">
        <v>45476.827268518522</v>
      </c>
      <c r="B45" t="s">
        <v>18</v>
      </c>
      <c r="C45" t="s">
        <v>53</v>
      </c>
      <c r="D45" t="s">
        <v>30</v>
      </c>
      <c r="E45" t="s">
        <v>31</v>
      </c>
      <c r="F45">
        <v>28</v>
      </c>
      <c r="G45">
        <v>5</v>
      </c>
      <c r="H45">
        <v>0</v>
      </c>
      <c r="I45" t="s">
        <v>54</v>
      </c>
      <c r="J45" t="s">
        <v>50</v>
      </c>
      <c r="K45" t="s">
        <v>24</v>
      </c>
      <c r="L45">
        <v>40</v>
      </c>
      <c r="M45" t="s">
        <v>25</v>
      </c>
      <c r="N45" t="s">
        <v>45</v>
      </c>
      <c r="O45">
        <v>21</v>
      </c>
      <c r="P45" t="s">
        <v>27</v>
      </c>
      <c r="Q45">
        <v>55</v>
      </c>
      <c r="R45" t="s">
        <v>75</v>
      </c>
      <c r="S45">
        <v>6</v>
      </c>
      <c r="T45">
        <v>6</v>
      </c>
      <c r="U45">
        <f t="shared" si="1"/>
        <v>55</v>
      </c>
      <c r="V45">
        <f t="shared" si="2"/>
        <v>40</v>
      </c>
      <c r="W45">
        <f t="shared" si="3"/>
        <v>1.375</v>
      </c>
      <c r="X45">
        <f t="shared" si="4"/>
        <v>0</v>
      </c>
    </row>
    <row r="46" spans="1:24" x14ac:dyDescent="0.2">
      <c r="A46" s="1">
        <v>45476.835659722223</v>
      </c>
      <c r="B46" t="s">
        <v>18</v>
      </c>
      <c r="C46" t="s">
        <v>100</v>
      </c>
      <c r="D46" t="s">
        <v>51</v>
      </c>
      <c r="E46" t="s">
        <v>46</v>
      </c>
      <c r="F46">
        <v>32</v>
      </c>
      <c r="G46">
        <v>13</v>
      </c>
      <c r="H46">
        <v>10</v>
      </c>
      <c r="I46" t="s">
        <v>49</v>
      </c>
      <c r="J46" t="s">
        <v>50</v>
      </c>
      <c r="K46" t="s">
        <v>33</v>
      </c>
      <c r="L46">
        <v>50</v>
      </c>
      <c r="M46" t="s">
        <v>25</v>
      </c>
      <c r="N46" t="s">
        <v>34</v>
      </c>
      <c r="O46">
        <v>38</v>
      </c>
      <c r="P46" t="s">
        <v>43</v>
      </c>
      <c r="Q46">
        <v>65</v>
      </c>
      <c r="R46" t="s">
        <v>36</v>
      </c>
      <c r="S46">
        <v>6</v>
      </c>
      <c r="T46">
        <v>6</v>
      </c>
      <c r="U46">
        <f t="shared" si="1"/>
        <v>65</v>
      </c>
      <c r="V46">
        <f t="shared" si="2"/>
        <v>50</v>
      </c>
      <c r="W46">
        <f t="shared" si="3"/>
        <v>1.3</v>
      </c>
      <c r="X46">
        <f t="shared" si="4"/>
        <v>1</v>
      </c>
    </row>
    <row r="47" spans="1:24" x14ac:dyDescent="0.2">
      <c r="A47" s="1">
        <v>45476.851944444446</v>
      </c>
      <c r="B47" t="s">
        <v>18</v>
      </c>
      <c r="C47" t="s">
        <v>74</v>
      </c>
      <c r="D47" t="s">
        <v>51</v>
      </c>
      <c r="E47" t="s">
        <v>56</v>
      </c>
      <c r="F47">
        <v>35</v>
      </c>
      <c r="G47">
        <v>14</v>
      </c>
      <c r="H47">
        <v>20</v>
      </c>
      <c r="I47" t="s">
        <v>52</v>
      </c>
      <c r="J47" t="s">
        <v>101</v>
      </c>
      <c r="K47" t="s">
        <v>47</v>
      </c>
      <c r="L47">
        <v>8</v>
      </c>
      <c r="M47" t="s">
        <v>25</v>
      </c>
      <c r="N47" t="s">
        <v>45</v>
      </c>
      <c r="O47">
        <v>25</v>
      </c>
      <c r="P47" s="5" t="s">
        <v>27</v>
      </c>
      <c r="Q47">
        <v>40</v>
      </c>
      <c r="R47" t="s">
        <v>102</v>
      </c>
      <c r="S47">
        <v>6</v>
      </c>
      <c r="T47">
        <v>6</v>
      </c>
      <c r="U47">
        <f t="shared" si="1"/>
        <v>40</v>
      </c>
      <c r="V47">
        <f t="shared" si="2"/>
        <v>48</v>
      </c>
      <c r="W47">
        <f t="shared" si="3"/>
        <v>5</v>
      </c>
      <c r="X47">
        <f t="shared" si="4"/>
        <v>0</v>
      </c>
    </row>
    <row r="48" spans="1:24" x14ac:dyDescent="0.2">
      <c r="A48" s="1">
        <v>45476.875486111108</v>
      </c>
      <c r="B48" t="s">
        <v>38</v>
      </c>
      <c r="C48" t="s">
        <v>19</v>
      </c>
      <c r="D48" t="s">
        <v>30</v>
      </c>
      <c r="E48" t="s">
        <v>48</v>
      </c>
      <c r="F48">
        <v>26</v>
      </c>
      <c r="G48">
        <v>5</v>
      </c>
      <c r="H48">
        <v>9</v>
      </c>
      <c r="I48" t="s">
        <v>57</v>
      </c>
      <c r="J48" t="s">
        <v>50</v>
      </c>
      <c r="K48" t="s">
        <v>33</v>
      </c>
      <c r="L48">
        <v>30</v>
      </c>
      <c r="M48" t="s">
        <v>25</v>
      </c>
      <c r="N48" t="s">
        <v>26</v>
      </c>
      <c r="O48">
        <v>39</v>
      </c>
      <c r="P48" t="s">
        <v>27</v>
      </c>
      <c r="Q48">
        <v>45</v>
      </c>
      <c r="R48" t="s">
        <v>36</v>
      </c>
      <c r="S48">
        <v>6</v>
      </c>
      <c r="T48">
        <v>6</v>
      </c>
      <c r="U48">
        <f t="shared" si="1"/>
        <v>45</v>
      </c>
      <c r="V48">
        <f t="shared" si="2"/>
        <v>30</v>
      </c>
      <c r="W48">
        <f t="shared" si="3"/>
        <v>1.5</v>
      </c>
      <c r="X48">
        <f t="shared" si="4"/>
        <v>1</v>
      </c>
    </row>
    <row r="49" spans="1:24" x14ac:dyDescent="0.2">
      <c r="A49" s="1">
        <v>45476.891516203701</v>
      </c>
      <c r="B49" t="s">
        <v>18</v>
      </c>
      <c r="C49" t="s">
        <v>103</v>
      </c>
      <c r="D49" t="s">
        <v>30</v>
      </c>
      <c r="E49" t="s">
        <v>40</v>
      </c>
      <c r="F49">
        <v>27</v>
      </c>
      <c r="G49">
        <v>5</v>
      </c>
      <c r="H49" s="2">
        <v>540</v>
      </c>
      <c r="I49" t="s">
        <v>49</v>
      </c>
      <c r="J49" t="s">
        <v>50</v>
      </c>
      <c r="K49" t="s">
        <v>33</v>
      </c>
      <c r="L49">
        <v>45</v>
      </c>
      <c r="M49" t="s">
        <v>25</v>
      </c>
      <c r="N49" t="s">
        <v>34</v>
      </c>
      <c r="O49">
        <v>12</v>
      </c>
      <c r="P49" t="s">
        <v>27</v>
      </c>
      <c r="Q49">
        <v>45</v>
      </c>
      <c r="R49" t="s">
        <v>36</v>
      </c>
      <c r="S49">
        <v>6</v>
      </c>
      <c r="T49">
        <v>6</v>
      </c>
      <c r="U49">
        <f t="shared" si="1"/>
        <v>45</v>
      </c>
      <c r="V49">
        <f t="shared" si="2"/>
        <v>45</v>
      </c>
      <c r="W49">
        <f t="shared" si="3"/>
        <v>1</v>
      </c>
      <c r="X49">
        <f t="shared" si="4"/>
        <v>1</v>
      </c>
    </row>
    <row r="50" spans="1:24" x14ac:dyDescent="0.2">
      <c r="A50" s="1">
        <v>45476.929895833331</v>
      </c>
      <c r="B50" t="s">
        <v>18</v>
      </c>
      <c r="C50" t="s">
        <v>19</v>
      </c>
      <c r="D50" t="s">
        <v>51</v>
      </c>
      <c r="E50" t="s">
        <v>31</v>
      </c>
      <c r="F50">
        <v>32</v>
      </c>
      <c r="G50">
        <v>10</v>
      </c>
      <c r="H50">
        <v>75</v>
      </c>
      <c r="I50" t="s">
        <v>104</v>
      </c>
      <c r="J50" t="s">
        <v>50</v>
      </c>
      <c r="K50" t="s">
        <v>33</v>
      </c>
      <c r="L50">
        <v>40</v>
      </c>
      <c r="M50" t="s">
        <v>25</v>
      </c>
      <c r="N50" t="s">
        <v>26</v>
      </c>
      <c r="O50">
        <v>30</v>
      </c>
      <c r="P50" t="s">
        <v>27</v>
      </c>
      <c r="Q50">
        <v>60</v>
      </c>
      <c r="R50" t="s">
        <v>75</v>
      </c>
      <c r="S50">
        <v>6</v>
      </c>
      <c r="T50">
        <v>6</v>
      </c>
      <c r="U50">
        <f t="shared" si="1"/>
        <v>60</v>
      </c>
      <c r="V50">
        <f t="shared" si="2"/>
        <v>40</v>
      </c>
      <c r="W50">
        <f t="shared" si="3"/>
        <v>1.5</v>
      </c>
      <c r="X50">
        <f t="shared" si="4"/>
        <v>0</v>
      </c>
    </row>
    <row r="51" spans="1:24" x14ac:dyDescent="0.2">
      <c r="A51" s="1">
        <v>45476.936608796299</v>
      </c>
      <c r="B51" t="s">
        <v>18</v>
      </c>
      <c r="C51" t="s">
        <v>19</v>
      </c>
      <c r="D51" t="s">
        <v>30</v>
      </c>
      <c r="E51" t="s">
        <v>40</v>
      </c>
      <c r="F51">
        <v>28</v>
      </c>
      <c r="G51">
        <v>6</v>
      </c>
      <c r="H51">
        <v>30</v>
      </c>
      <c r="I51" t="s">
        <v>49</v>
      </c>
      <c r="J51" t="s">
        <v>50</v>
      </c>
      <c r="K51" t="s">
        <v>33</v>
      </c>
      <c r="L51">
        <v>42.5</v>
      </c>
      <c r="M51" t="s">
        <v>25</v>
      </c>
      <c r="N51" t="s">
        <v>34</v>
      </c>
      <c r="O51">
        <v>30</v>
      </c>
      <c r="P51" t="s">
        <v>27</v>
      </c>
      <c r="Q51">
        <v>63</v>
      </c>
      <c r="R51" t="s">
        <v>102</v>
      </c>
      <c r="S51">
        <v>6</v>
      </c>
      <c r="T51">
        <v>6</v>
      </c>
      <c r="U51">
        <f t="shared" si="1"/>
        <v>63</v>
      </c>
      <c r="V51">
        <f t="shared" si="2"/>
        <v>42.5</v>
      </c>
      <c r="W51">
        <f t="shared" si="3"/>
        <v>1.4823529411764707</v>
      </c>
      <c r="X51">
        <f t="shared" si="4"/>
        <v>0</v>
      </c>
    </row>
    <row r="52" spans="1:24" x14ac:dyDescent="0.2">
      <c r="A52" s="1">
        <v>45507.032233796293</v>
      </c>
      <c r="B52" t="s">
        <v>18</v>
      </c>
      <c r="C52" t="s">
        <v>19</v>
      </c>
      <c r="D52" t="s">
        <v>30</v>
      </c>
      <c r="E52" t="s">
        <v>46</v>
      </c>
      <c r="F52">
        <v>29</v>
      </c>
      <c r="G52">
        <v>10</v>
      </c>
      <c r="H52">
        <v>5</v>
      </c>
      <c r="I52" t="s">
        <v>54</v>
      </c>
      <c r="J52" t="s">
        <v>50</v>
      </c>
      <c r="K52" t="s">
        <v>33</v>
      </c>
      <c r="L52">
        <v>45</v>
      </c>
      <c r="M52" t="s">
        <v>25</v>
      </c>
      <c r="N52" t="s">
        <v>34</v>
      </c>
      <c r="O52">
        <v>38</v>
      </c>
      <c r="P52" t="s">
        <v>27</v>
      </c>
      <c r="Q52">
        <v>48</v>
      </c>
      <c r="R52" t="s">
        <v>36</v>
      </c>
      <c r="S52">
        <v>6</v>
      </c>
      <c r="T52">
        <v>6</v>
      </c>
      <c r="U52">
        <f t="shared" si="1"/>
        <v>48</v>
      </c>
      <c r="V52">
        <f t="shared" si="2"/>
        <v>45</v>
      </c>
      <c r="W52">
        <f t="shared" si="3"/>
        <v>1.0666666666666667</v>
      </c>
      <c r="X52">
        <f t="shared" si="4"/>
        <v>1</v>
      </c>
    </row>
    <row r="53" spans="1:24" x14ac:dyDescent="0.2">
      <c r="A53" s="1">
        <v>45507.36787037037</v>
      </c>
      <c r="B53" t="s">
        <v>18</v>
      </c>
      <c r="C53" t="s">
        <v>29</v>
      </c>
      <c r="D53" t="s">
        <v>30</v>
      </c>
      <c r="E53" t="s">
        <v>46</v>
      </c>
      <c r="F53">
        <v>28</v>
      </c>
      <c r="G53">
        <v>5</v>
      </c>
      <c r="H53">
        <v>55</v>
      </c>
      <c r="I53" t="s">
        <v>22</v>
      </c>
      <c r="J53" t="s">
        <v>105</v>
      </c>
      <c r="K53" t="s">
        <v>47</v>
      </c>
      <c r="L53">
        <v>40</v>
      </c>
      <c r="M53" t="s">
        <v>25</v>
      </c>
      <c r="N53" t="s">
        <v>34</v>
      </c>
      <c r="O53">
        <v>30</v>
      </c>
      <c r="P53" t="s">
        <v>27</v>
      </c>
      <c r="Q53">
        <v>50</v>
      </c>
      <c r="R53" t="s">
        <v>36</v>
      </c>
      <c r="S53">
        <v>6</v>
      </c>
      <c r="T53">
        <v>6</v>
      </c>
      <c r="U53">
        <f t="shared" si="1"/>
        <v>50</v>
      </c>
      <c r="V53">
        <f t="shared" si="2"/>
        <v>40</v>
      </c>
      <c r="W53">
        <f t="shared" si="3"/>
        <v>1.25</v>
      </c>
      <c r="X53">
        <f t="shared" si="4"/>
        <v>1</v>
      </c>
    </row>
    <row r="54" spans="1:24" x14ac:dyDescent="0.2">
      <c r="A54" s="1">
        <v>45507.467002314814</v>
      </c>
      <c r="B54" t="s">
        <v>18</v>
      </c>
      <c r="C54" t="s">
        <v>19</v>
      </c>
      <c r="D54" t="s">
        <v>51</v>
      </c>
      <c r="E54" t="s">
        <v>31</v>
      </c>
      <c r="F54">
        <v>32</v>
      </c>
      <c r="G54">
        <v>11</v>
      </c>
      <c r="H54">
        <v>10</v>
      </c>
      <c r="I54" t="s">
        <v>49</v>
      </c>
      <c r="J54" t="s">
        <v>50</v>
      </c>
      <c r="K54" t="s">
        <v>33</v>
      </c>
      <c r="L54">
        <v>40</v>
      </c>
      <c r="M54" t="s">
        <v>25</v>
      </c>
      <c r="N54" t="s">
        <v>45</v>
      </c>
      <c r="O54">
        <v>24</v>
      </c>
      <c r="P54" t="s">
        <v>27</v>
      </c>
      <c r="Q54">
        <v>40</v>
      </c>
      <c r="R54" t="s">
        <v>28</v>
      </c>
      <c r="S54">
        <v>6</v>
      </c>
      <c r="T54">
        <v>6</v>
      </c>
      <c r="U54">
        <f t="shared" si="1"/>
        <v>40</v>
      </c>
      <c r="V54">
        <f t="shared" si="2"/>
        <v>40</v>
      </c>
      <c r="W54">
        <f t="shared" si="3"/>
        <v>1</v>
      </c>
      <c r="X54">
        <f t="shared" si="4"/>
        <v>1</v>
      </c>
    </row>
    <row r="55" spans="1:24" x14ac:dyDescent="0.2">
      <c r="A55" s="1">
        <v>45507.470972222225</v>
      </c>
      <c r="B55" t="s">
        <v>18</v>
      </c>
      <c r="C55" t="s">
        <v>19</v>
      </c>
      <c r="D55" t="s">
        <v>51</v>
      </c>
      <c r="E55" t="s">
        <v>46</v>
      </c>
      <c r="F55">
        <v>31</v>
      </c>
      <c r="G55">
        <v>8</v>
      </c>
      <c r="H55">
        <v>60</v>
      </c>
      <c r="I55" t="s">
        <v>49</v>
      </c>
      <c r="J55" t="s">
        <v>50</v>
      </c>
      <c r="K55" t="s">
        <v>33</v>
      </c>
      <c r="L55">
        <v>40</v>
      </c>
      <c r="M55" t="s">
        <v>25</v>
      </c>
      <c r="N55" t="s">
        <v>26</v>
      </c>
      <c r="O55">
        <v>24</v>
      </c>
      <c r="P55" t="s">
        <v>27</v>
      </c>
      <c r="Q55">
        <v>45</v>
      </c>
      <c r="R55" t="s">
        <v>28</v>
      </c>
      <c r="S55">
        <v>6</v>
      </c>
      <c r="T55">
        <v>6</v>
      </c>
      <c r="U55">
        <f t="shared" si="1"/>
        <v>45</v>
      </c>
      <c r="V55">
        <f t="shared" si="2"/>
        <v>40</v>
      </c>
      <c r="W55">
        <f t="shared" si="3"/>
        <v>1.125</v>
      </c>
      <c r="X55">
        <f t="shared" si="4"/>
        <v>1</v>
      </c>
    </row>
    <row r="56" spans="1:24" x14ac:dyDescent="0.2">
      <c r="A56" s="1">
        <v>45538.452488425923</v>
      </c>
      <c r="B56" t="s">
        <v>38</v>
      </c>
      <c r="C56" t="s">
        <v>19</v>
      </c>
      <c r="D56" t="s">
        <v>30</v>
      </c>
      <c r="E56" t="s">
        <v>48</v>
      </c>
      <c r="F56">
        <v>26</v>
      </c>
      <c r="G56">
        <v>2</v>
      </c>
      <c r="H56">
        <v>20</v>
      </c>
      <c r="I56" t="s">
        <v>57</v>
      </c>
      <c r="J56" t="s">
        <v>50</v>
      </c>
      <c r="K56" t="s">
        <v>47</v>
      </c>
      <c r="L56">
        <v>45</v>
      </c>
      <c r="M56" t="s">
        <v>55</v>
      </c>
      <c r="N56" t="s">
        <v>34</v>
      </c>
      <c r="O56">
        <v>21</v>
      </c>
      <c r="P56" t="s">
        <v>27</v>
      </c>
      <c r="Q56">
        <v>50</v>
      </c>
      <c r="R56" t="s">
        <v>28</v>
      </c>
      <c r="S56">
        <v>6</v>
      </c>
      <c r="T56">
        <v>6</v>
      </c>
      <c r="U56">
        <f t="shared" si="1"/>
        <v>50</v>
      </c>
      <c r="V56">
        <f t="shared" si="2"/>
        <v>45</v>
      </c>
      <c r="W56">
        <f t="shared" si="3"/>
        <v>1.1111111111111112</v>
      </c>
      <c r="X56">
        <f t="shared" si="4"/>
        <v>1</v>
      </c>
    </row>
    <row r="57" spans="1:24" x14ac:dyDescent="0.2">
      <c r="A57" s="1">
        <v>45538.505150462966</v>
      </c>
      <c r="B57" t="s">
        <v>18</v>
      </c>
      <c r="C57" t="s">
        <v>53</v>
      </c>
      <c r="D57" t="s">
        <v>30</v>
      </c>
      <c r="E57" t="s">
        <v>48</v>
      </c>
      <c r="F57">
        <v>24</v>
      </c>
      <c r="G57">
        <v>2</v>
      </c>
      <c r="H57">
        <v>180</v>
      </c>
      <c r="I57" t="s">
        <v>54</v>
      </c>
      <c r="J57" t="s">
        <v>23</v>
      </c>
      <c r="K57" t="s">
        <v>47</v>
      </c>
      <c r="L57">
        <v>45</v>
      </c>
      <c r="M57" t="s">
        <v>25</v>
      </c>
      <c r="N57" t="s">
        <v>34</v>
      </c>
      <c r="O57">
        <v>18</v>
      </c>
      <c r="P57" t="s">
        <v>27</v>
      </c>
      <c r="Q57">
        <v>45</v>
      </c>
      <c r="R57" t="s">
        <v>36</v>
      </c>
      <c r="S57">
        <v>6</v>
      </c>
      <c r="T57">
        <v>6</v>
      </c>
      <c r="U57">
        <f t="shared" si="1"/>
        <v>45</v>
      </c>
      <c r="V57">
        <f t="shared" si="2"/>
        <v>45</v>
      </c>
      <c r="W57">
        <f t="shared" si="3"/>
        <v>1</v>
      </c>
      <c r="X57">
        <f t="shared" si="4"/>
        <v>1</v>
      </c>
    </row>
    <row r="58" spans="1:24" x14ac:dyDescent="0.2">
      <c r="A58" s="1">
        <v>45538.516203703701</v>
      </c>
      <c r="B58" t="s">
        <v>18</v>
      </c>
      <c r="C58" t="s">
        <v>53</v>
      </c>
      <c r="D58" t="s">
        <v>30</v>
      </c>
      <c r="E58" t="s">
        <v>48</v>
      </c>
      <c r="F58">
        <v>25</v>
      </c>
      <c r="G58">
        <v>3</v>
      </c>
      <c r="H58">
        <v>105</v>
      </c>
      <c r="I58" t="s">
        <v>54</v>
      </c>
      <c r="J58" t="s">
        <v>23</v>
      </c>
      <c r="K58" t="s">
        <v>47</v>
      </c>
      <c r="L58">
        <v>47.5</v>
      </c>
      <c r="M58" t="s">
        <v>55</v>
      </c>
      <c r="N58" t="s">
        <v>34</v>
      </c>
      <c r="O58">
        <v>15</v>
      </c>
      <c r="P58" t="s">
        <v>27</v>
      </c>
      <c r="Q58">
        <v>47.5</v>
      </c>
      <c r="R58" t="s">
        <v>28</v>
      </c>
      <c r="S58">
        <v>6</v>
      </c>
      <c r="T58">
        <v>6</v>
      </c>
      <c r="U58">
        <f t="shared" si="1"/>
        <v>47.5</v>
      </c>
      <c r="V58">
        <f t="shared" si="2"/>
        <v>47.5</v>
      </c>
      <c r="W58">
        <f t="shared" si="3"/>
        <v>1</v>
      </c>
      <c r="X58">
        <f t="shared" si="4"/>
        <v>1</v>
      </c>
    </row>
    <row r="59" spans="1:24" x14ac:dyDescent="0.2">
      <c r="A59" s="1">
        <v>45538.552025462966</v>
      </c>
      <c r="B59" t="s">
        <v>18</v>
      </c>
      <c r="C59" t="s">
        <v>53</v>
      </c>
      <c r="D59" t="s">
        <v>30</v>
      </c>
      <c r="E59" t="s">
        <v>40</v>
      </c>
      <c r="F59">
        <v>24</v>
      </c>
      <c r="G59">
        <v>2</v>
      </c>
      <c r="H59">
        <v>15</v>
      </c>
      <c r="I59" t="s">
        <v>54</v>
      </c>
      <c r="J59" t="s">
        <v>50</v>
      </c>
      <c r="K59" t="s">
        <v>47</v>
      </c>
      <c r="L59">
        <v>40</v>
      </c>
      <c r="M59" t="s">
        <v>25</v>
      </c>
      <c r="N59" t="s">
        <v>45</v>
      </c>
      <c r="O59">
        <v>28</v>
      </c>
      <c r="P59" t="s">
        <v>27</v>
      </c>
      <c r="Q59">
        <v>35</v>
      </c>
      <c r="R59" t="s">
        <v>61</v>
      </c>
      <c r="S59">
        <v>6</v>
      </c>
      <c r="T59">
        <v>6</v>
      </c>
      <c r="U59">
        <f t="shared" si="1"/>
        <v>35</v>
      </c>
      <c r="V59">
        <f t="shared" si="2"/>
        <v>40</v>
      </c>
      <c r="W59">
        <f t="shared" si="3"/>
        <v>0.875</v>
      </c>
      <c r="X59">
        <f t="shared" si="4"/>
        <v>1</v>
      </c>
    </row>
    <row r="60" spans="1:24" hidden="1" x14ac:dyDescent="0.2">
      <c r="A60" s="1">
        <v>45538.568981481483</v>
      </c>
      <c r="B60" t="s">
        <v>18</v>
      </c>
      <c r="C60" s="2" t="s">
        <v>106</v>
      </c>
      <c r="D60" t="s">
        <v>30</v>
      </c>
      <c r="E60" t="s">
        <v>48</v>
      </c>
      <c r="F60">
        <v>24</v>
      </c>
      <c r="G60">
        <v>2</v>
      </c>
      <c r="H60">
        <v>15</v>
      </c>
      <c r="I60" t="s">
        <v>49</v>
      </c>
      <c r="J60" t="s">
        <v>50</v>
      </c>
      <c r="K60" t="s">
        <v>33</v>
      </c>
      <c r="L60">
        <v>9</v>
      </c>
      <c r="M60" t="s">
        <v>25</v>
      </c>
      <c r="N60" t="s">
        <v>34</v>
      </c>
      <c r="O60">
        <v>15</v>
      </c>
      <c r="P60" s="5" t="s">
        <v>43</v>
      </c>
      <c r="Q60">
        <v>9</v>
      </c>
      <c r="R60" t="s">
        <v>28</v>
      </c>
      <c r="S60">
        <v>6</v>
      </c>
      <c r="T60">
        <v>6</v>
      </c>
      <c r="U60">
        <f t="shared" si="1"/>
        <v>54</v>
      </c>
      <c r="V60">
        <f t="shared" si="2"/>
        <v>54</v>
      </c>
      <c r="W60">
        <f t="shared" si="3"/>
        <v>1</v>
      </c>
      <c r="X60">
        <f t="shared" si="4"/>
        <v>1</v>
      </c>
    </row>
    <row r="61" spans="1:24" x14ac:dyDescent="0.2">
      <c r="A61" s="1">
        <v>45538.871678240743</v>
      </c>
      <c r="B61" t="s">
        <v>18</v>
      </c>
      <c r="C61" t="s">
        <v>19</v>
      </c>
      <c r="D61" t="s">
        <v>30</v>
      </c>
      <c r="E61" t="s">
        <v>40</v>
      </c>
      <c r="F61">
        <v>27</v>
      </c>
      <c r="G61">
        <v>6</v>
      </c>
      <c r="H61">
        <v>60</v>
      </c>
      <c r="I61" t="s">
        <v>107</v>
      </c>
      <c r="J61" t="s">
        <v>50</v>
      </c>
      <c r="K61" t="s">
        <v>33</v>
      </c>
      <c r="L61">
        <v>48</v>
      </c>
      <c r="M61" t="s">
        <v>25</v>
      </c>
      <c r="N61" t="s">
        <v>34</v>
      </c>
      <c r="O61">
        <v>28</v>
      </c>
      <c r="P61" t="s">
        <v>27</v>
      </c>
      <c r="Q61">
        <v>48</v>
      </c>
      <c r="R61" t="s">
        <v>36</v>
      </c>
      <c r="S61">
        <v>6</v>
      </c>
      <c r="T61">
        <v>6</v>
      </c>
      <c r="U61">
        <f t="shared" si="1"/>
        <v>48</v>
      </c>
      <c r="V61">
        <f t="shared" si="2"/>
        <v>48</v>
      </c>
      <c r="W61">
        <f t="shared" si="3"/>
        <v>1</v>
      </c>
      <c r="X61">
        <f t="shared" si="4"/>
        <v>1</v>
      </c>
    </row>
    <row r="62" spans="1:24" x14ac:dyDescent="0.2">
      <c r="A62" s="1">
        <v>45538.967210648145</v>
      </c>
      <c r="B62" t="s">
        <v>38</v>
      </c>
      <c r="C62" t="s">
        <v>74</v>
      </c>
      <c r="D62" t="s">
        <v>30</v>
      </c>
      <c r="E62" t="s">
        <v>40</v>
      </c>
      <c r="F62">
        <v>24</v>
      </c>
      <c r="G62">
        <v>3</v>
      </c>
      <c r="H62">
        <v>10</v>
      </c>
      <c r="I62" t="s">
        <v>57</v>
      </c>
      <c r="J62" t="s">
        <v>108</v>
      </c>
      <c r="K62" t="s">
        <v>47</v>
      </c>
      <c r="L62">
        <v>40</v>
      </c>
      <c r="M62" t="s">
        <v>25</v>
      </c>
      <c r="N62" t="s">
        <v>45</v>
      </c>
      <c r="O62">
        <v>33</v>
      </c>
      <c r="P62" t="s">
        <v>27</v>
      </c>
      <c r="Q62">
        <v>48</v>
      </c>
      <c r="R62" t="s">
        <v>28</v>
      </c>
      <c r="S62">
        <v>6</v>
      </c>
      <c r="T62">
        <v>6</v>
      </c>
      <c r="U62">
        <f t="shared" si="1"/>
        <v>48</v>
      </c>
      <c r="V62">
        <f t="shared" si="2"/>
        <v>40</v>
      </c>
      <c r="W62">
        <f t="shared" si="3"/>
        <v>1.2</v>
      </c>
      <c r="X62">
        <f t="shared" si="4"/>
        <v>1</v>
      </c>
    </row>
    <row r="63" spans="1:24" x14ac:dyDescent="0.2">
      <c r="A63" s="1">
        <v>45568.029756944445</v>
      </c>
      <c r="B63" t="s">
        <v>18</v>
      </c>
      <c r="C63" t="s">
        <v>78</v>
      </c>
      <c r="D63" t="s">
        <v>51</v>
      </c>
      <c r="E63" t="s">
        <v>40</v>
      </c>
      <c r="F63">
        <v>32</v>
      </c>
      <c r="G63">
        <v>10</v>
      </c>
      <c r="H63">
        <v>30</v>
      </c>
      <c r="I63" t="s">
        <v>49</v>
      </c>
      <c r="J63" t="s">
        <v>50</v>
      </c>
      <c r="K63" t="s">
        <v>33</v>
      </c>
      <c r="L63">
        <v>70</v>
      </c>
      <c r="M63" t="s">
        <v>25</v>
      </c>
      <c r="N63" t="s">
        <v>26</v>
      </c>
      <c r="O63">
        <v>20</v>
      </c>
      <c r="P63" t="s">
        <v>43</v>
      </c>
      <c r="Q63">
        <v>48</v>
      </c>
      <c r="R63" t="s">
        <v>28</v>
      </c>
      <c r="S63">
        <v>6</v>
      </c>
      <c r="T63">
        <v>6</v>
      </c>
      <c r="U63">
        <f t="shared" si="1"/>
        <v>48</v>
      </c>
      <c r="V63">
        <f t="shared" si="2"/>
        <v>70</v>
      </c>
      <c r="W63">
        <f t="shared" si="3"/>
        <v>0.68571428571428572</v>
      </c>
      <c r="X63">
        <f t="shared" si="4"/>
        <v>1</v>
      </c>
    </row>
    <row r="64" spans="1:24" x14ac:dyDescent="0.2">
      <c r="A64" s="1">
        <v>45568.889826388891</v>
      </c>
      <c r="B64" t="s">
        <v>18</v>
      </c>
      <c r="C64" t="s">
        <v>74</v>
      </c>
      <c r="D64" t="s">
        <v>30</v>
      </c>
      <c r="E64" t="s">
        <v>40</v>
      </c>
      <c r="F64">
        <v>33</v>
      </c>
      <c r="G64">
        <v>9</v>
      </c>
      <c r="H64">
        <v>90</v>
      </c>
      <c r="I64" t="s">
        <v>54</v>
      </c>
      <c r="J64" t="s">
        <v>23</v>
      </c>
      <c r="K64" t="s">
        <v>33</v>
      </c>
      <c r="L64">
        <v>45</v>
      </c>
      <c r="M64" t="s">
        <v>25</v>
      </c>
      <c r="N64" t="s">
        <v>34</v>
      </c>
      <c r="O64">
        <v>29</v>
      </c>
      <c r="P64" t="s">
        <v>27</v>
      </c>
      <c r="Q64">
        <v>45</v>
      </c>
      <c r="R64" t="s">
        <v>61</v>
      </c>
      <c r="S64">
        <v>6</v>
      </c>
      <c r="T64">
        <v>6</v>
      </c>
      <c r="U64">
        <f t="shared" si="1"/>
        <v>45</v>
      </c>
      <c r="V64">
        <f t="shared" si="2"/>
        <v>45</v>
      </c>
      <c r="W64">
        <f t="shared" si="3"/>
        <v>1</v>
      </c>
      <c r="X64">
        <f t="shared" si="4"/>
        <v>1</v>
      </c>
    </row>
    <row r="65" spans="1:24" x14ac:dyDescent="0.2">
      <c r="A65" s="1">
        <v>45599.34065972222</v>
      </c>
      <c r="B65" t="s">
        <v>18</v>
      </c>
      <c r="C65" t="s">
        <v>109</v>
      </c>
      <c r="D65" t="s">
        <v>20</v>
      </c>
      <c r="E65" t="s">
        <v>37</v>
      </c>
      <c r="F65">
        <v>42</v>
      </c>
      <c r="G65">
        <v>24</v>
      </c>
      <c r="H65">
        <v>30</v>
      </c>
      <c r="I65" t="s">
        <v>86</v>
      </c>
      <c r="J65" t="s">
        <v>50</v>
      </c>
      <c r="K65" t="s">
        <v>33</v>
      </c>
      <c r="L65">
        <v>72</v>
      </c>
      <c r="M65" t="s">
        <v>25</v>
      </c>
      <c r="N65" t="s">
        <v>45</v>
      </c>
      <c r="O65">
        <v>30</v>
      </c>
      <c r="P65" t="s">
        <v>43</v>
      </c>
      <c r="Q65">
        <v>168</v>
      </c>
      <c r="R65" t="s">
        <v>28</v>
      </c>
      <c r="S65">
        <v>6</v>
      </c>
      <c r="T65">
        <v>6</v>
      </c>
      <c r="U65">
        <f t="shared" si="1"/>
        <v>168</v>
      </c>
      <c r="V65">
        <f t="shared" si="2"/>
        <v>72</v>
      </c>
      <c r="W65">
        <f t="shared" si="3"/>
        <v>2.3333333333333335</v>
      </c>
      <c r="X65">
        <f t="shared" si="4"/>
        <v>1</v>
      </c>
    </row>
    <row r="66" spans="1:24" x14ac:dyDescent="0.2">
      <c r="A66" s="1">
        <v>45599.347372685188</v>
      </c>
      <c r="B66" t="s">
        <v>18</v>
      </c>
      <c r="C66" t="s">
        <v>110</v>
      </c>
      <c r="D66" t="s">
        <v>30</v>
      </c>
      <c r="E66" t="s">
        <v>48</v>
      </c>
      <c r="F66">
        <v>27</v>
      </c>
      <c r="G66">
        <v>4</v>
      </c>
      <c r="H66">
        <v>15</v>
      </c>
      <c r="I66" t="s">
        <v>95</v>
      </c>
      <c r="J66" t="s">
        <v>50</v>
      </c>
      <c r="K66" t="s">
        <v>33</v>
      </c>
      <c r="L66">
        <v>8</v>
      </c>
      <c r="M66" t="s">
        <v>55</v>
      </c>
      <c r="N66" t="s">
        <v>34</v>
      </c>
      <c r="O66">
        <v>8</v>
      </c>
      <c r="P66" s="5" t="s">
        <v>27</v>
      </c>
      <c r="Q66">
        <v>40</v>
      </c>
      <c r="R66" t="s">
        <v>28</v>
      </c>
      <c r="S66">
        <v>6</v>
      </c>
      <c r="T66">
        <v>6</v>
      </c>
      <c r="U66">
        <f t="shared" si="1"/>
        <v>40</v>
      </c>
      <c r="V66">
        <f t="shared" si="2"/>
        <v>48</v>
      </c>
      <c r="W66">
        <f t="shared" si="3"/>
        <v>5</v>
      </c>
      <c r="X66">
        <f t="shared" si="4"/>
        <v>1</v>
      </c>
    </row>
    <row r="67" spans="1:24" x14ac:dyDescent="0.2">
      <c r="A67" s="1">
        <v>45599.347870370373</v>
      </c>
      <c r="B67" t="s">
        <v>18</v>
      </c>
      <c r="C67" t="s">
        <v>110</v>
      </c>
      <c r="D67" t="s">
        <v>30</v>
      </c>
      <c r="E67" t="s">
        <v>48</v>
      </c>
      <c r="F67">
        <v>28</v>
      </c>
      <c r="G67">
        <v>3</v>
      </c>
      <c r="H67">
        <v>8</v>
      </c>
      <c r="I67" t="s">
        <v>41</v>
      </c>
      <c r="J67" t="s">
        <v>111</v>
      </c>
      <c r="K67" t="s">
        <v>24</v>
      </c>
      <c r="L67">
        <v>8</v>
      </c>
      <c r="M67" t="s">
        <v>25</v>
      </c>
      <c r="N67" t="s">
        <v>34</v>
      </c>
      <c r="O67">
        <v>2</v>
      </c>
      <c r="P67" s="5" t="s">
        <v>43</v>
      </c>
      <c r="Q67">
        <v>8</v>
      </c>
      <c r="R67" t="s">
        <v>28</v>
      </c>
      <c r="S67">
        <v>6</v>
      </c>
      <c r="T67">
        <v>6</v>
      </c>
      <c r="U67">
        <f t="shared" ref="U67:U126" si="6">IF(Q67&lt;15,T67*Q67,Q67)</f>
        <v>48</v>
      </c>
      <c r="V67">
        <f t="shared" ref="V67:V126" si="7">IF(L67&lt;15,T67*L67,L67)</f>
        <v>48</v>
      </c>
      <c r="W67">
        <f t="shared" ref="W67:W126" si="8">Q67/L67</f>
        <v>1</v>
      </c>
      <c r="X67">
        <f t="shared" ref="X67:X126" si="9">_xlfn.SWITCH(R67,"good", 1,"verygood",1,"excellent",1, "poor",0, "verypoor",0,"fair",1,)</f>
        <v>1</v>
      </c>
    </row>
    <row r="68" spans="1:24" x14ac:dyDescent="0.2">
      <c r="A68" s="1">
        <v>45599.361446759256</v>
      </c>
      <c r="B68" t="s">
        <v>18</v>
      </c>
      <c r="C68" t="s">
        <v>19</v>
      </c>
      <c r="D68" t="s">
        <v>51</v>
      </c>
      <c r="E68" t="s">
        <v>48</v>
      </c>
      <c r="F68">
        <v>37</v>
      </c>
      <c r="G68">
        <v>16</v>
      </c>
      <c r="H68">
        <v>100</v>
      </c>
      <c r="I68" t="s">
        <v>49</v>
      </c>
      <c r="J68" t="s">
        <v>50</v>
      </c>
      <c r="K68" t="s">
        <v>47</v>
      </c>
      <c r="L68">
        <v>40</v>
      </c>
      <c r="M68" t="s">
        <v>25</v>
      </c>
      <c r="N68" t="s">
        <v>34</v>
      </c>
      <c r="O68">
        <v>30</v>
      </c>
      <c r="P68" t="s">
        <v>27</v>
      </c>
      <c r="Q68">
        <v>50</v>
      </c>
      <c r="R68" t="s">
        <v>36</v>
      </c>
      <c r="S68">
        <v>6</v>
      </c>
      <c r="T68">
        <v>6</v>
      </c>
      <c r="U68">
        <f t="shared" si="6"/>
        <v>50</v>
      </c>
      <c r="V68">
        <f t="shared" si="7"/>
        <v>40</v>
      </c>
      <c r="W68">
        <f t="shared" si="8"/>
        <v>1.25</v>
      </c>
      <c r="X68">
        <f t="shared" si="9"/>
        <v>1</v>
      </c>
    </row>
    <row r="69" spans="1:24" x14ac:dyDescent="0.2">
      <c r="A69" s="1">
        <v>45599.384467592594</v>
      </c>
      <c r="B69" t="s">
        <v>18</v>
      </c>
      <c r="C69" t="s">
        <v>19</v>
      </c>
      <c r="D69" t="s">
        <v>30</v>
      </c>
      <c r="E69" t="s">
        <v>40</v>
      </c>
      <c r="F69">
        <v>28</v>
      </c>
      <c r="G69">
        <v>10</v>
      </c>
      <c r="H69">
        <v>20</v>
      </c>
      <c r="I69" t="s">
        <v>50</v>
      </c>
      <c r="J69" t="s">
        <v>112</v>
      </c>
      <c r="K69" t="s">
        <v>47</v>
      </c>
      <c r="L69">
        <v>45</v>
      </c>
      <c r="M69" t="s">
        <v>25</v>
      </c>
      <c r="N69" t="s">
        <v>45</v>
      </c>
      <c r="O69">
        <v>29</v>
      </c>
      <c r="P69" t="s">
        <v>27</v>
      </c>
      <c r="Q69">
        <v>47</v>
      </c>
      <c r="R69" t="s">
        <v>61</v>
      </c>
      <c r="S69">
        <v>6</v>
      </c>
      <c r="T69">
        <v>6</v>
      </c>
      <c r="U69">
        <f t="shared" si="6"/>
        <v>47</v>
      </c>
      <c r="V69">
        <f t="shared" si="7"/>
        <v>45</v>
      </c>
      <c r="W69">
        <f t="shared" si="8"/>
        <v>1.0444444444444445</v>
      </c>
      <c r="X69">
        <f t="shared" si="9"/>
        <v>1</v>
      </c>
    </row>
    <row r="70" spans="1:24" x14ac:dyDescent="0.2">
      <c r="A70" s="1">
        <v>45599.409050925926</v>
      </c>
      <c r="B70" t="s">
        <v>38</v>
      </c>
      <c r="C70" t="s">
        <v>19</v>
      </c>
      <c r="D70" t="s">
        <v>30</v>
      </c>
      <c r="E70" t="s">
        <v>48</v>
      </c>
      <c r="F70">
        <v>24</v>
      </c>
      <c r="G70">
        <v>2</v>
      </c>
      <c r="H70">
        <v>30</v>
      </c>
      <c r="I70" t="s">
        <v>49</v>
      </c>
      <c r="J70" t="s">
        <v>50</v>
      </c>
      <c r="K70" t="s">
        <v>33</v>
      </c>
      <c r="L70">
        <v>48</v>
      </c>
      <c r="M70" t="s">
        <v>25</v>
      </c>
      <c r="N70" t="s">
        <v>34</v>
      </c>
      <c r="O70">
        <v>24</v>
      </c>
      <c r="P70" t="s">
        <v>43</v>
      </c>
      <c r="Q70">
        <v>60</v>
      </c>
      <c r="R70" t="s">
        <v>102</v>
      </c>
      <c r="S70">
        <v>6</v>
      </c>
      <c r="T70">
        <v>6</v>
      </c>
      <c r="U70">
        <f t="shared" si="6"/>
        <v>60</v>
      </c>
      <c r="V70">
        <f t="shared" si="7"/>
        <v>48</v>
      </c>
      <c r="W70">
        <f t="shared" si="8"/>
        <v>1.25</v>
      </c>
      <c r="X70">
        <f t="shared" si="9"/>
        <v>0</v>
      </c>
    </row>
    <row r="71" spans="1:24" x14ac:dyDescent="0.2">
      <c r="A71" s="1">
        <v>45599.416932870372</v>
      </c>
      <c r="B71" t="s">
        <v>18</v>
      </c>
      <c r="C71" t="s">
        <v>19</v>
      </c>
      <c r="D71" t="s">
        <v>30</v>
      </c>
      <c r="E71" t="s">
        <v>40</v>
      </c>
      <c r="F71">
        <v>25</v>
      </c>
      <c r="G71">
        <v>3</v>
      </c>
      <c r="H71">
        <v>90</v>
      </c>
      <c r="I71" t="s">
        <v>49</v>
      </c>
      <c r="J71" t="s">
        <v>50</v>
      </c>
      <c r="K71" t="s">
        <v>47</v>
      </c>
      <c r="L71">
        <v>42.5</v>
      </c>
      <c r="M71" t="s">
        <v>25</v>
      </c>
      <c r="N71" t="s">
        <v>34</v>
      </c>
      <c r="O71">
        <v>32</v>
      </c>
      <c r="P71" t="s">
        <v>27</v>
      </c>
      <c r="Q71">
        <v>45</v>
      </c>
      <c r="R71" t="s">
        <v>28</v>
      </c>
      <c r="S71">
        <v>6</v>
      </c>
      <c r="T71">
        <v>6</v>
      </c>
      <c r="U71">
        <f t="shared" si="6"/>
        <v>45</v>
      </c>
      <c r="V71">
        <f t="shared" si="7"/>
        <v>42.5</v>
      </c>
      <c r="W71">
        <f t="shared" si="8"/>
        <v>1.0588235294117647</v>
      </c>
      <c r="X71">
        <f t="shared" si="9"/>
        <v>1</v>
      </c>
    </row>
    <row r="72" spans="1:24" x14ac:dyDescent="0.2">
      <c r="A72" s="1">
        <v>45599.418622685182</v>
      </c>
      <c r="B72" t="s">
        <v>38</v>
      </c>
      <c r="C72" t="s">
        <v>53</v>
      </c>
      <c r="D72" t="s">
        <v>30</v>
      </c>
      <c r="E72" t="s">
        <v>40</v>
      </c>
      <c r="F72">
        <v>24</v>
      </c>
      <c r="G72">
        <v>2</v>
      </c>
      <c r="H72">
        <v>90</v>
      </c>
      <c r="I72" t="s">
        <v>54</v>
      </c>
      <c r="J72" t="s">
        <v>50</v>
      </c>
      <c r="K72" t="s">
        <v>47</v>
      </c>
      <c r="L72">
        <v>45</v>
      </c>
      <c r="M72" t="s">
        <v>25</v>
      </c>
      <c r="N72" t="s">
        <v>34</v>
      </c>
      <c r="O72">
        <v>19</v>
      </c>
      <c r="P72" t="s">
        <v>27</v>
      </c>
      <c r="Q72">
        <v>50</v>
      </c>
      <c r="R72" t="s">
        <v>36</v>
      </c>
      <c r="S72">
        <v>6</v>
      </c>
      <c r="T72">
        <v>6</v>
      </c>
      <c r="U72">
        <f t="shared" si="6"/>
        <v>50</v>
      </c>
      <c r="V72">
        <f t="shared" si="7"/>
        <v>45</v>
      </c>
      <c r="W72">
        <f t="shared" si="8"/>
        <v>1.1111111111111112</v>
      </c>
      <c r="X72">
        <f t="shared" si="9"/>
        <v>1</v>
      </c>
    </row>
    <row r="73" spans="1:24" x14ac:dyDescent="0.2">
      <c r="A73" s="1">
        <v>45599.425925925927</v>
      </c>
      <c r="B73" t="s">
        <v>18</v>
      </c>
      <c r="C73" t="s">
        <v>78</v>
      </c>
      <c r="D73" t="s">
        <v>30</v>
      </c>
      <c r="E73" t="s">
        <v>31</v>
      </c>
      <c r="F73">
        <v>27</v>
      </c>
      <c r="G73">
        <v>2</v>
      </c>
      <c r="H73">
        <v>15</v>
      </c>
      <c r="I73" t="s">
        <v>22</v>
      </c>
      <c r="J73" t="s">
        <v>23</v>
      </c>
      <c r="K73" t="s">
        <v>33</v>
      </c>
      <c r="L73">
        <v>45</v>
      </c>
      <c r="M73" t="s">
        <v>25</v>
      </c>
      <c r="N73" t="s">
        <v>34</v>
      </c>
      <c r="O73">
        <v>22</v>
      </c>
      <c r="P73" t="s">
        <v>35</v>
      </c>
      <c r="Q73">
        <v>60</v>
      </c>
      <c r="R73" t="s">
        <v>36</v>
      </c>
      <c r="S73">
        <v>6</v>
      </c>
      <c r="T73">
        <v>6</v>
      </c>
      <c r="U73">
        <f t="shared" si="6"/>
        <v>60</v>
      </c>
      <c r="V73">
        <f t="shared" si="7"/>
        <v>45</v>
      </c>
      <c r="W73">
        <f t="shared" si="8"/>
        <v>1.3333333333333333</v>
      </c>
      <c r="X73">
        <f t="shared" si="9"/>
        <v>1</v>
      </c>
    </row>
    <row r="74" spans="1:24" x14ac:dyDescent="0.2">
      <c r="A74" s="1">
        <v>45599.427511574075</v>
      </c>
      <c r="B74" t="s">
        <v>18</v>
      </c>
      <c r="C74" t="s">
        <v>113</v>
      </c>
      <c r="D74" t="s">
        <v>30</v>
      </c>
      <c r="E74" t="s">
        <v>48</v>
      </c>
      <c r="F74">
        <v>24</v>
      </c>
      <c r="G74">
        <v>1</v>
      </c>
      <c r="H74">
        <v>30</v>
      </c>
      <c r="I74" t="s">
        <v>86</v>
      </c>
      <c r="J74" t="s">
        <v>50</v>
      </c>
      <c r="K74" t="s">
        <v>33</v>
      </c>
      <c r="L74">
        <v>45</v>
      </c>
      <c r="M74" t="s">
        <v>25</v>
      </c>
      <c r="N74" t="s">
        <v>34</v>
      </c>
      <c r="O74">
        <v>14</v>
      </c>
      <c r="P74" t="s">
        <v>43</v>
      </c>
      <c r="Q74">
        <v>66</v>
      </c>
      <c r="R74" t="s">
        <v>75</v>
      </c>
      <c r="S74">
        <v>6</v>
      </c>
      <c r="T74">
        <v>6</v>
      </c>
      <c r="U74">
        <f t="shared" si="6"/>
        <v>66</v>
      </c>
      <c r="V74">
        <f t="shared" si="7"/>
        <v>45</v>
      </c>
      <c r="W74">
        <f t="shared" si="8"/>
        <v>1.4666666666666666</v>
      </c>
      <c r="X74">
        <f t="shared" si="9"/>
        <v>0</v>
      </c>
    </row>
    <row r="75" spans="1:24" x14ac:dyDescent="0.2">
      <c r="A75" s="1">
        <v>45599.439236111109</v>
      </c>
      <c r="B75" t="s">
        <v>18</v>
      </c>
      <c r="C75" t="s">
        <v>53</v>
      </c>
      <c r="D75" t="s">
        <v>20</v>
      </c>
      <c r="E75" t="s">
        <v>46</v>
      </c>
      <c r="F75">
        <v>34</v>
      </c>
      <c r="G75">
        <v>10</v>
      </c>
      <c r="H75">
        <v>30</v>
      </c>
      <c r="I75" t="s">
        <v>49</v>
      </c>
      <c r="J75" t="s">
        <v>70</v>
      </c>
      <c r="K75" t="s">
        <v>47</v>
      </c>
      <c r="L75">
        <v>45</v>
      </c>
      <c r="M75" t="s">
        <v>25</v>
      </c>
      <c r="N75" t="s">
        <v>45</v>
      </c>
      <c r="O75">
        <v>60</v>
      </c>
      <c r="P75" t="s">
        <v>27</v>
      </c>
      <c r="Q75">
        <v>45</v>
      </c>
      <c r="R75" t="s">
        <v>61</v>
      </c>
      <c r="S75">
        <v>6</v>
      </c>
      <c r="T75">
        <v>6</v>
      </c>
      <c r="U75">
        <f t="shared" si="6"/>
        <v>45</v>
      </c>
      <c r="V75">
        <f t="shared" si="7"/>
        <v>45</v>
      </c>
      <c r="W75">
        <f t="shared" si="8"/>
        <v>1</v>
      </c>
      <c r="X75">
        <f t="shared" si="9"/>
        <v>1</v>
      </c>
    </row>
    <row r="76" spans="1:24" x14ac:dyDescent="0.2">
      <c r="A76" s="1">
        <v>45599.442754629628</v>
      </c>
      <c r="B76" t="s">
        <v>18</v>
      </c>
      <c r="C76" t="s">
        <v>114</v>
      </c>
      <c r="D76" t="s">
        <v>20</v>
      </c>
      <c r="E76" t="s">
        <v>40</v>
      </c>
      <c r="F76">
        <v>28</v>
      </c>
      <c r="G76">
        <v>9</v>
      </c>
      <c r="H76">
        <v>150</v>
      </c>
      <c r="I76" t="s">
        <v>49</v>
      </c>
      <c r="J76" t="s">
        <v>70</v>
      </c>
      <c r="K76" t="s">
        <v>33</v>
      </c>
      <c r="L76">
        <v>48</v>
      </c>
      <c r="M76" t="s">
        <v>25</v>
      </c>
      <c r="N76" t="s">
        <v>45</v>
      </c>
      <c r="O76">
        <v>30</v>
      </c>
      <c r="P76" t="s">
        <v>43</v>
      </c>
      <c r="Q76">
        <v>48</v>
      </c>
      <c r="R76" t="s">
        <v>28</v>
      </c>
      <c r="S76">
        <v>6</v>
      </c>
      <c r="T76">
        <v>6</v>
      </c>
      <c r="U76">
        <f t="shared" si="6"/>
        <v>48</v>
      </c>
      <c r="V76">
        <f t="shared" si="7"/>
        <v>48</v>
      </c>
      <c r="W76">
        <f t="shared" si="8"/>
        <v>1</v>
      </c>
      <c r="X76">
        <f t="shared" si="9"/>
        <v>1</v>
      </c>
    </row>
    <row r="77" spans="1:24" x14ac:dyDescent="0.2">
      <c r="A77" s="1">
        <v>45599.443159722221</v>
      </c>
      <c r="B77" t="s">
        <v>18</v>
      </c>
      <c r="C77" t="s">
        <v>115</v>
      </c>
      <c r="D77" t="s">
        <v>51</v>
      </c>
      <c r="E77" t="s">
        <v>48</v>
      </c>
      <c r="F77">
        <v>31</v>
      </c>
      <c r="G77">
        <v>7</v>
      </c>
      <c r="H77">
        <v>30</v>
      </c>
      <c r="I77" t="s">
        <v>49</v>
      </c>
      <c r="J77" t="s">
        <v>50</v>
      </c>
      <c r="K77" t="s">
        <v>33</v>
      </c>
      <c r="L77">
        <v>40</v>
      </c>
      <c r="M77" t="s">
        <v>25</v>
      </c>
      <c r="N77" t="s">
        <v>34</v>
      </c>
      <c r="O77">
        <v>13</v>
      </c>
      <c r="P77" t="s">
        <v>43</v>
      </c>
      <c r="Q77">
        <v>40</v>
      </c>
      <c r="R77" t="s">
        <v>36</v>
      </c>
      <c r="S77">
        <v>6</v>
      </c>
      <c r="T77">
        <v>6</v>
      </c>
      <c r="U77">
        <f t="shared" si="6"/>
        <v>40</v>
      </c>
      <c r="V77">
        <f t="shared" si="7"/>
        <v>40</v>
      </c>
      <c r="W77">
        <f t="shared" si="8"/>
        <v>1</v>
      </c>
      <c r="X77">
        <f t="shared" si="9"/>
        <v>1</v>
      </c>
    </row>
    <row r="78" spans="1:24" x14ac:dyDescent="0.2">
      <c r="A78" s="1">
        <v>45599.447546296295</v>
      </c>
      <c r="B78" t="s">
        <v>18</v>
      </c>
      <c r="C78" t="s">
        <v>116</v>
      </c>
      <c r="D78" t="s">
        <v>20</v>
      </c>
      <c r="E78" t="s">
        <v>31</v>
      </c>
      <c r="F78">
        <v>34</v>
      </c>
      <c r="G78">
        <v>12</v>
      </c>
      <c r="H78">
        <v>5</v>
      </c>
      <c r="I78" t="s">
        <v>117</v>
      </c>
      <c r="J78" t="s">
        <v>111</v>
      </c>
      <c r="K78" t="s">
        <v>33</v>
      </c>
      <c r="L78">
        <v>30</v>
      </c>
      <c r="M78" t="s">
        <v>25</v>
      </c>
      <c r="N78" t="s">
        <v>26</v>
      </c>
      <c r="O78">
        <v>50</v>
      </c>
      <c r="P78" t="s">
        <v>27</v>
      </c>
      <c r="Q78">
        <v>60</v>
      </c>
      <c r="R78" t="s">
        <v>28</v>
      </c>
      <c r="S78">
        <v>6</v>
      </c>
      <c r="T78">
        <v>6</v>
      </c>
      <c r="U78">
        <f t="shared" si="6"/>
        <v>60</v>
      </c>
      <c r="V78">
        <f t="shared" si="7"/>
        <v>30</v>
      </c>
      <c r="W78">
        <f t="shared" si="8"/>
        <v>2</v>
      </c>
      <c r="X78">
        <f t="shared" si="9"/>
        <v>1</v>
      </c>
    </row>
    <row r="79" spans="1:24" x14ac:dyDescent="0.2">
      <c r="A79" s="1">
        <v>45599.449571759258</v>
      </c>
      <c r="B79" t="s">
        <v>18</v>
      </c>
      <c r="C79" t="s">
        <v>110</v>
      </c>
      <c r="D79" t="s">
        <v>30</v>
      </c>
      <c r="E79" t="s">
        <v>48</v>
      </c>
      <c r="F79">
        <v>27</v>
      </c>
      <c r="G79">
        <v>5</v>
      </c>
      <c r="H79">
        <v>30</v>
      </c>
      <c r="I79" t="s">
        <v>118</v>
      </c>
      <c r="J79" t="s">
        <v>70</v>
      </c>
      <c r="K79" t="s">
        <v>47</v>
      </c>
      <c r="L79">
        <v>48</v>
      </c>
      <c r="M79" t="s">
        <v>55</v>
      </c>
      <c r="N79" t="s">
        <v>45</v>
      </c>
      <c r="O79">
        <v>48</v>
      </c>
      <c r="P79" t="s">
        <v>43</v>
      </c>
      <c r="Q79">
        <v>40</v>
      </c>
      <c r="R79" t="s">
        <v>28</v>
      </c>
      <c r="S79">
        <v>6</v>
      </c>
      <c r="T79">
        <v>6</v>
      </c>
      <c r="U79">
        <f t="shared" si="6"/>
        <v>40</v>
      </c>
      <c r="V79">
        <f t="shared" si="7"/>
        <v>48</v>
      </c>
      <c r="W79">
        <f t="shared" si="8"/>
        <v>0.83333333333333337</v>
      </c>
      <c r="X79">
        <f t="shared" si="9"/>
        <v>1</v>
      </c>
    </row>
    <row r="80" spans="1:24" x14ac:dyDescent="0.2">
      <c r="A80" s="1">
        <v>45599.462141203701</v>
      </c>
      <c r="B80" t="s">
        <v>18</v>
      </c>
      <c r="C80" t="s">
        <v>119</v>
      </c>
      <c r="D80" t="s">
        <v>30</v>
      </c>
      <c r="E80" t="s">
        <v>48</v>
      </c>
      <c r="F80">
        <v>25</v>
      </c>
      <c r="G80">
        <v>5</v>
      </c>
      <c r="H80">
        <v>60</v>
      </c>
      <c r="I80" t="s">
        <v>120</v>
      </c>
      <c r="J80" t="s">
        <v>50</v>
      </c>
      <c r="K80" t="s">
        <v>33</v>
      </c>
      <c r="L80">
        <v>36</v>
      </c>
      <c r="M80" t="s">
        <v>25</v>
      </c>
      <c r="N80" t="s">
        <v>45</v>
      </c>
      <c r="O80">
        <v>2</v>
      </c>
      <c r="P80" t="s">
        <v>43</v>
      </c>
      <c r="Q80">
        <v>48</v>
      </c>
      <c r="R80" t="s">
        <v>36</v>
      </c>
      <c r="S80">
        <v>6</v>
      </c>
      <c r="T80">
        <v>6</v>
      </c>
      <c r="U80">
        <f t="shared" si="6"/>
        <v>48</v>
      </c>
      <c r="V80">
        <f t="shared" si="7"/>
        <v>36</v>
      </c>
      <c r="W80">
        <f t="shared" si="8"/>
        <v>1.3333333333333333</v>
      </c>
      <c r="X80">
        <f t="shared" si="9"/>
        <v>1</v>
      </c>
    </row>
    <row r="81" spans="1:24" x14ac:dyDescent="0.2">
      <c r="A81" s="1">
        <v>45599.486238425925</v>
      </c>
      <c r="B81" t="s">
        <v>18</v>
      </c>
      <c r="C81" t="s">
        <v>121</v>
      </c>
      <c r="D81" t="s">
        <v>30</v>
      </c>
      <c r="E81" t="s">
        <v>40</v>
      </c>
      <c r="F81">
        <v>28</v>
      </c>
      <c r="G81">
        <v>10</v>
      </c>
      <c r="H81">
        <v>55</v>
      </c>
      <c r="I81" t="s">
        <v>49</v>
      </c>
      <c r="J81" t="s">
        <v>122</v>
      </c>
      <c r="K81" t="s">
        <v>33</v>
      </c>
      <c r="L81">
        <v>54</v>
      </c>
      <c r="M81" t="s">
        <v>25</v>
      </c>
      <c r="N81" t="s">
        <v>34</v>
      </c>
      <c r="O81">
        <v>36</v>
      </c>
      <c r="P81" t="s">
        <v>43</v>
      </c>
      <c r="Q81">
        <v>75</v>
      </c>
      <c r="R81" t="s">
        <v>28</v>
      </c>
      <c r="S81">
        <v>6</v>
      </c>
      <c r="T81">
        <v>6</v>
      </c>
      <c r="U81">
        <f t="shared" si="6"/>
        <v>75</v>
      </c>
      <c r="V81">
        <f t="shared" si="7"/>
        <v>54</v>
      </c>
      <c r="W81">
        <f t="shared" si="8"/>
        <v>1.3888888888888888</v>
      </c>
      <c r="X81">
        <f t="shared" si="9"/>
        <v>1</v>
      </c>
    </row>
    <row r="82" spans="1:24" x14ac:dyDescent="0.2">
      <c r="A82" s="1">
        <v>45599.490393518521</v>
      </c>
      <c r="B82" t="s">
        <v>18</v>
      </c>
      <c r="C82" t="s">
        <v>19</v>
      </c>
      <c r="D82" t="s">
        <v>51</v>
      </c>
      <c r="E82" t="s">
        <v>46</v>
      </c>
      <c r="F82">
        <v>33</v>
      </c>
      <c r="G82">
        <v>10</v>
      </c>
      <c r="H82">
        <v>10</v>
      </c>
      <c r="I82" t="s">
        <v>123</v>
      </c>
      <c r="J82" t="s">
        <v>50</v>
      </c>
      <c r="K82" t="s">
        <v>33</v>
      </c>
      <c r="L82">
        <v>45.5</v>
      </c>
      <c r="M82" t="s">
        <v>25</v>
      </c>
      <c r="N82" t="s">
        <v>26</v>
      </c>
      <c r="O82">
        <v>35</v>
      </c>
      <c r="P82" t="s">
        <v>27</v>
      </c>
      <c r="Q82">
        <v>50</v>
      </c>
      <c r="R82" t="s">
        <v>28</v>
      </c>
      <c r="S82">
        <v>6</v>
      </c>
      <c r="T82">
        <v>6</v>
      </c>
      <c r="U82">
        <f t="shared" si="6"/>
        <v>50</v>
      </c>
      <c r="V82">
        <f t="shared" si="7"/>
        <v>45.5</v>
      </c>
      <c r="W82">
        <f t="shared" si="8"/>
        <v>1.098901098901099</v>
      </c>
      <c r="X82">
        <f t="shared" si="9"/>
        <v>1</v>
      </c>
    </row>
    <row r="83" spans="1:24" x14ac:dyDescent="0.2">
      <c r="A83" s="1">
        <v>45599.491157407407</v>
      </c>
      <c r="B83" t="s">
        <v>18</v>
      </c>
      <c r="C83" t="s">
        <v>103</v>
      </c>
      <c r="D83" t="s">
        <v>30</v>
      </c>
      <c r="E83" t="s">
        <v>40</v>
      </c>
      <c r="F83">
        <v>27</v>
      </c>
      <c r="G83">
        <v>3</v>
      </c>
      <c r="H83">
        <v>0</v>
      </c>
      <c r="I83" t="s">
        <v>49</v>
      </c>
      <c r="J83" t="s">
        <v>50</v>
      </c>
      <c r="K83" t="s">
        <v>24</v>
      </c>
      <c r="L83">
        <v>12</v>
      </c>
      <c r="M83" t="s">
        <v>92</v>
      </c>
      <c r="N83" t="s">
        <v>45</v>
      </c>
      <c r="O83">
        <v>0</v>
      </c>
      <c r="P83" s="5" t="s">
        <v>35</v>
      </c>
      <c r="Q83">
        <v>48</v>
      </c>
      <c r="R83" t="s">
        <v>102</v>
      </c>
      <c r="S83">
        <v>6</v>
      </c>
      <c r="T83">
        <v>6</v>
      </c>
      <c r="U83">
        <f t="shared" si="6"/>
        <v>48</v>
      </c>
      <c r="V83">
        <f t="shared" si="7"/>
        <v>72</v>
      </c>
      <c r="W83">
        <f t="shared" si="8"/>
        <v>4</v>
      </c>
      <c r="X83">
        <f t="shared" si="9"/>
        <v>0</v>
      </c>
    </row>
    <row r="84" spans="1:24" x14ac:dyDescent="0.2">
      <c r="A84" s="1">
        <v>45599.4921875</v>
      </c>
      <c r="B84" t="s">
        <v>18</v>
      </c>
      <c r="C84" t="s">
        <v>103</v>
      </c>
      <c r="D84" t="s">
        <v>30</v>
      </c>
      <c r="E84" t="s">
        <v>31</v>
      </c>
      <c r="F84">
        <v>28</v>
      </c>
      <c r="G84">
        <v>2</v>
      </c>
      <c r="H84">
        <v>20</v>
      </c>
      <c r="I84" t="s">
        <v>54</v>
      </c>
      <c r="J84" t="s">
        <v>23</v>
      </c>
      <c r="K84" t="s">
        <v>47</v>
      </c>
      <c r="L84">
        <v>40</v>
      </c>
      <c r="M84" t="s">
        <v>25</v>
      </c>
      <c r="N84" t="s">
        <v>26</v>
      </c>
      <c r="O84">
        <v>22</v>
      </c>
      <c r="P84" t="s">
        <v>27</v>
      </c>
      <c r="Q84">
        <v>40</v>
      </c>
      <c r="R84" t="s">
        <v>61</v>
      </c>
      <c r="S84">
        <v>6</v>
      </c>
      <c r="T84">
        <v>6</v>
      </c>
      <c r="U84">
        <f t="shared" si="6"/>
        <v>40</v>
      </c>
      <c r="V84">
        <f t="shared" si="7"/>
        <v>40</v>
      </c>
      <c r="W84">
        <f t="shared" si="8"/>
        <v>1</v>
      </c>
      <c r="X84">
        <f t="shared" si="9"/>
        <v>1</v>
      </c>
    </row>
    <row r="85" spans="1:24" x14ac:dyDescent="0.2">
      <c r="A85" s="1">
        <v>45599.495717592596</v>
      </c>
      <c r="B85" t="s">
        <v>18</v>
      </c>
      <c r="C85" t="s">
        <v>19</v>
      </c>
      <c r="D85" t="s">
        <v>20</v>
      </c>
      <c r="E85" t="s">
        <v>46</v>
      </c>
      <c r="F85">
        <v>33</v>
      </c>
      <c r="G85">
        <v>9</v>
      </c>
      <c r="H85">
        <v>35</v>
      </c>
      <c r="I85" t="s">
        <v>49</v>
      </c>
      <c r="J85" t="s">
        <v>50</v>
      </c>
      <c r="K85" t="s">
        <v>33</v>
      </c>
      <c r="L85">
        <v>45</v>
      </c>
      <c r="M85" t="s">
        <v>25</v>
      </c>
      <c r="N85" t="s">
        <v>26</v>
      </c>
      <c r="O85">
        <v>29</v>
      </c>
      <c r="P85" t="s">
        <v>27</v>
      </c>
      <c r="Q85">
        <v>45</v>
      </c>
      <c r="R85" t="s">
        <v>36</v>
      </c>
      <c r="S85">
        <v>6</v>
      </c>
      <c r="T85">
        <v>6</v>
      </c>
      <c r="U85">
        <f t="shared" si="6"/>
        <v>45</v>
      </c>
      <c r="V85">
        <f t="shared" si="7"/>
        <v>45</v>
      </c>
      <c r="W85">
        <f t="shared" si="8"/>
        <v>1</v>
      </c>
      <c r="X85">
        <f t="shared" si="9"/>
        <v>1</v>
      </c>
    </row>
    <row r="86" spans="1:24" x14ac:dyDescent="0.2">
      <c r="A86" s="1">
        <v>45599.740844907406</v>
      </c>
      <c r="B86" t="s">
        <v>18</v>
      </c>
      <c r="C86" t="s">
        <v>19</v>
      </c>
      <c r="D86" t="s">
        <v>51</v>
      </c>
      <c r="E86" t="s">
        <v>40</v>
      </c>
      <c r="F86">
        <v>30</v>
      </c>
      <c r="G86">
        <v>6</v>
      </c>
      <c r="H86">
        <v>75</v>
      </c>
      <c r="I86" t="s">
        <v>49</v>
      </c>
      <c r="J86" t="s">
        <v>50</v>
      </c>
      <c r="K86" t="s">
        <v>47</v>
      </c>
      <c r="L86">
        <v>45</v>
      </c>
      <c r="M86" t="s">
        <v>25</v>
      </c>
      <c r="N86" t="s">
        <v>26</v>
      </c>
      <c r="O86">
        <v>32</v>
      </c>
      <c r="P86" t="s">
        <v>27</v>
      </c>
      <c r="Q86">
        <v>50</v>
      </c>
      <c r="R86" t="s">
        <v>36</v>
      </c>
      <c r="S86">
        <v>6</v>
      </c>
      <c r="T86">
        <v>6</v>
      </c>
      <c r="U86">
        <f t="shared" si="6"/>
        <v>50</v>
      </c>
      <c r="V86">
        <f t="shared" si="7"/>
        <v>45</v>
      </c>
      <c r="W86">
        <f t="shared" si="8"/>
        <v>1.1111111111111112</v>
      </c>
      <c r="X86">
        <f t="shared" si="9"/>
        <v>1</v>
      </c>
    </row>
    <row r="87" spans="1:24" x14ac:dyDescent="0.2">
      <c r="A87" s="1">
        <v>45599.745000000003</v>
      </c>
      <c r="B87" t="s">
        <v>18</v>
      </c>
      <c r="C87" t="s">
        <v>19</v>
      </c>
      <c r="D87" t="s">
        <v>51</v>
      </c>
      <c r="E87" t="s">
        <v>31</v>
      </c>
      <c r="F87">
        <v>37</v>
      </c>
      <c r="G87">
        <v>13</v>
      </c>
      <c r="H87">
        <v>45</v>
      </c>
      <c r="I87" t="s">
        <v>49</v>
      </c>
      <c r="J87" t="s">
        <v>50</v>
      </c>
      <c r="K87" t="s">
        <v>24</v>
      </c>
      <c r="L87">
        <v>40</v>
      </c>
      <c r="M87" t="s">
        <v>25</v>
      </c>
      <c r="N87" t="s">
        <v>26</v>
      </c>
      <c r="O87">
        <v>29</v>
      </c>
      <c r="P87" t="s">
        <v>27</v>
      </c>
      <c r="Q87">
        <v>50</v>
      </c>
      <c r="R87" t="s">
        <v>36</v>
      </c>
      <c r="S87">
        <v>6</v>
      </c>
      <c r="T87">
        <v>6</v>
      </c>
      <c r="U87">
        <f t="shared" si="6"/>
        <v>50</v>
      </c>
      <c r="V87">
        <f t="shared" si="7"/>
        <v>40</v>
      </c>
      <c r="W87">
        <f t="shared" si="8"/>
        <v>1.25</v>
      </c>
      <c r="X87">
        <f t="shared" si="9"/>
        <v>1</v>
      </c>
    </row>
    <row r="88" spans="1:24" x14ac:dyDescent="0.2">
      <c r="A88" s="1">
        <v>45599.755439814813</v>
      </c>
      <c r="B88" t="s">
        <v>18</v>
      </c>
      <c r="C88" t="s">
        <v>53</v>
      </c>
      <c r="D88" t="s">
        <v>30</v>
      </c>
      <c r="E88" t="s">
        <v>56</v>
      </c>
      <c r="F88">
        <v>27</v>
      </c>
      <c r="G88">
        <v>7</v>
      </c>
      <c r="H88">
        <v>20</v>
      </c>
      <c r="I88" t="s">
        <v>54</v>
      </c>
      <c r="J88" t="s">
        <v>50</v>
      </c>
      <c r="K88" t="s">
        <v>33</v>
      </c>
      <c r="L88">
        <v>30</v>
      </c>
      <c r="M88" t="s">
        <v>55</v>
      </c>
      <c r="N88" t="s">
        <v>45</v>
      </c>
      <c r="O88">
        <v>15</v>
      </c>
      <c r="P88" t="s">
        <v>27</v>
      </c>
      <c r="Q88">
        <v>70</v>
      </c>
      <c r="R88" t="s">
        <v>75</v>
      </c>
      <c r="S88">
        <v>6</v>
      </c>
      <c r="T88">
        <v>6</v>
      </c>
      <c r="U88">
        <f t="shared" si="6"/>
        <v>70</v>
      </c>
      <c r="V88">
        <f t="shared" si="7"/>
        <v>30</v>
      </c>
      <c r="W88">
        <f t="shared" si="8"/>
        <v>2.3333333333333335</v>
      </c>
      <c r="X88">
        <f t="shared" si="9"/>
        <v>0</v>
      </c>
    </row>
    <row r="89" spans="1:24" x14ac:dyDescent="0.2">
      <c r="A89" s="1">
        <v>45599.881377314814</v>
      </c>
      <c r="B89" t="s">
        <v>18</v>
      </c>
      <c r="C89" t="s">
        <v>19</v>
      </c>
      <c r="D89" t="s">
        <v>30</v>
      </c>
      <c r="E89" t="s">
        <v>40</v>
      </c>
      <c r="F89">
        <v>26</v>
      </c>
      <c r="G89">
        <v>4</v>
      </c>
      <c r="H89">
        <v>45</v>
      </c>
      <c r="I89" t="s">
        <v>49</v>
      </c>
      <c r="J89" t="s">
        <v>42</v>
      </c>
      <c r="K89" t="s">
        <v>47</v>
      </c>
      <c r="L89">
        <v>45</v>
      </c>
      <c r="M89" t="s">
        <v>25</v>
      </c>
      <c r="N89" t="s">
        <v>26</v>
      </c>
      <c r="O89">
        <v>30</v>
      </c>
      <c r="P89" t="s">
        <v>27</v>
      </c>
      <c r="Q89">
        <v>50</v>
      </c>
      <c r="R89" t="s">
        <v>28</v>
      </c>
      <c r="S89">
        <v>6</v>
      </c>
      <c r="T89">
        <v>6</v>
      </c>
      <c r="U89">
        <f t="shared" si="6"/>
        <v>50</v>
      </c>
      <c r="V89">
        <f t="shared" si="7"/>
        <v>45</v>
      </c>
      <c r="W89">
        <f t="shared" si="8"/>
        <v>1.1111111111111112</v>
      </c>
      <c r="X89">
        <f t="shared" si="9"/>
        <v>1</v>
      </c>
    </row>
    <row r="90" spans="1:24" x14ac:dyDescent="0.2">
      <c r="A90" s="1">
        <v>45599.882048611114</v>
      </c>
      <c r="B90" t="s">
        <v>38</v>
      </c>
      <c r="C90" t="s">
        <v>124</v>
      </c>
      <c r="D90" t="s">
        <v>30</v>
      </c>
      <c r="E90" t="s">
        <v>40</v>
      </c>
      <c r="F90">
        <v>24</v>
      </c>
      <c r="G90">
        <v>2</v>
      </c>
      <c r="H90">
        <v>5</v>
      </c>
      <c r="I90" t="s">
        <v>49</v>
      </c>
      <c r="J90" t="s">
        <v>50</v>
      </c>
      <c r="K90" t="s">
        <v>47</v>
      </c>
      <c r="L90">
        <v>40</v>
      </c>
      <c r="M90" t="s">
        <v>25</v>
      </c>
      <c r="N90" t="s">
        <v>45</v>
      </c>
      <c r="O90">
        <v>60</v>
      </c>
      <c r="P90" t="s">
        <v>27</v>
      </c>
      <c r="Q90">
        <v>45</v>
      </c>
      <c r="R90" t="s">
        <v>28</v>
      </c>
      <c r="S90">
        <v>6</v>
      </c>
      <c r="T90">
        <v>6</v>
      </c>
      <c r="U90">
        <f t="shared" si="6"/>
        <v>45</v>
      </c>
      <c r="V90">
        <f t="shared" si="7"/>
        <v>40</v>
      </c>
      <c r="W90">
        <f t="shared" si="8"/>
        <v>1.125</v>
      </c>
      <c r="X90">
        <f t="shared" si="9"/>
        <v>1</v>
      </c>
    </row>
    <row r="91" spans="1:24" x14ac:dyDescent="0.2">
      <c r="A91" s="1">
        <v>45599.882800925923</v>
      </c>
      <c r="B91" t="s">
        <v>18</v>
      </c>
      <c r="C91" t="s">
        <v>29</v>
      </c>
      <c r="D91" t="s">
        <v>51</v>
      </c>
      <c r="E91" t="s">
        <v>37</v>
      </c>
      <c r="F91">
        <v>38</v>
      </c>
      <c r="G91">
        <v>16</v>
      </c>
      <c r="H91">
        <v>90</v>
      </c>
      <c r="I91" t="s">
        <v>49</v>
      </c>
      <c r="J91" t="s">
        <v>125</v>
      </c>
      <c r="K91" t="s">
        <v>33</v>
      </c>
      <c r="L91">
        <v>45</v>
      </c>
      <c r="M91" t="s">
        <v>25</v>
      </c>
      <c r="N91" t="s">
        <v>26</v>
      </c>
      <c r="O91">
        <v>40</v>
      </c>
      <c r="P91" t="s">
        <v>35</v>
      </c>
      <c r="Q91">
        <v>50</v>
      </c>
      <c r="R91" t="s">
        <v>61</v>
      </c>
      <c r="S91">
        <v>6</v>
      </c>
      <c r="T91">
        <v>6</v>
      </c>
      <c r="U91">
        <f t="shared" si="6"/>
        <v>50</v>
      </c>
      <c r="V91">
        <f t="shared" si="7"/>
        <v>45</v>
      </c>
      <c r="W91">
        <f t="shared" si="8"/>
        <v>1.1111111111111112</v>
      </c>
      <c r="X91">
        <f t="shared" si="9"/>
        <v>1</v>
      </c>
    </row>
    <row r="92" spans="1:24" x14ac:dyDescent="0.2">
      <c r="A92" s="1">
        <v>45599.882997685185</v>
      </c>
      <c r="B92" t="s">
        <v>18</v>
      </c>
      <c r="C92" t="s">
        <v>19</v>
      </c>
      <c r="D92" t="s">
        <v>51</v>
      </c>
      <c r="E92" t="s">
        <v>31</v>
      </c>
      <c r="F92">
        <v>33</v>
      </c>
      <c r="G92">
        <v>13</v>
      </c>
      <c r="H92">
        <v>30</v>
      </c>
      <c r="I92" t="s">
        <v>49</v>
      </c>
      <c r="J92" t="s">
        <v>50</v>
      </c>
      <c r="K92" t="s">
        <v>47</v>
      </c>
      <c r="L92">
        <v>40</v>
      </c>
      <c r="M92" t="s">
        <v>25</v>
      </c>
      <c r="N92" t="s">
        <v>26</v>
      </c>
      <c r="O92">
        <v>45</v>
      </c>
      <c r="P92" t="s">
        <v>27</v>
      </c>
      <c r="Q92">
        <v>45</v>
      </c>
      <c r="R92" t="s">
        <v>61</v>
      </c>
      <c r="S92">
        <v>6</v>
      </c>
      <c r="T92">
        <v>6</v>
      </c>
      <c r="U92">
        <f t="shared" si="6"/>
        <v>45</v>
      </c>
      <c r="V92">
        <f t="shared" si="7"/>
        <v>40</v>
      </c>
      <c r="W92">
        <f t="shared" si="8"/>
        <v>1.125</v>
      </c>
      <c r="X92">
        <f t="shared" si="9"/>
        <v>1</v>
      </c>
    </row>
    <row r="93" spans="1:24" x14ac:dyDescent="0.2">
      <c r="A93" s="1">
        <v>45599.886238425926</v>
      </c>
      <c r="B93" t="s">
        <v>18</v>
      </c>
      <c r="C93" t="s">
        <v>103</v>
      </c>
      <c r="D93" t="s">
        <v>30</v>
      </c>
      <c r="E93" t="s">
        <v>48</v>
      </c>
      <c r="F93">
        <v>26</v>
      </c>
      <c r="G93">
        <v>8</v>
      </c>
      <c r="H93">
        <v>30</v>
      </c>
      <c r="I93" t="s">
        <v>126</v>
      </c>
      <c r="J93" t="s">
        <v>50</v>
      </c>
      <c r="K93" t="s">
        <v>33</v>
      </c>
      <c r="L93">
        <v>48</v>
      </c>
      <c r="M93" t="s">
        <v>25</v>
      </c>
      <c r="N93" t="s">
        <v>26</v>
      </c>
      <c r="O93">
        <v>12</v>
      </c>
      <c r="P93" t="s">
        <v>35</v>
      </c>
      <c r="Q93">
        <v>48</v>
      </c>
      <c r="R93" t="s">
        <v>28</v>
      </c>
      <c r="S93">
        <v>6</v>
      </c>
      <c r="T93">
        <v>6</v>
      </c>
      <c r="U93">
        <f t="shared" si="6"/>
        <v>48</v>
      </c>
      <c r="V93">
        <f t="shared" si="7"/>
        <v>48</v>
      </c>
      <c r="W93">
        <f t="shared" si="8"/>
        <v>1</v>
      </c>
      <c r="X93">
        <f t="shared" si="9"/>
        <v>1</v>
      </c>
    </row>
    <row r="94" spans="1:24" x14ac:dyDescent="0.2">
      <c r="A94" s="1">
        <v>45599.886620370373</v>
      </c>
      <c r="B94" t="s">
        <v>18</v>
      </c>
      <c r="C94" t="s">
        <v>19</v>
      </c>
      <c r="D94" t="s">
        <v>51</v>
      </c>
      <c r="E94" t="s">
        <v>31</v>
      </c>
      <c r="F94">
        <v>32</v>
      </c>
      <c r="G94">
        <v>11</v>
      </c>
      <c r="H94">
        <v>65</v>
      </c>
      <c r="I94" t="s">
        <v>49</v>
      </c>
      <c r="J94" t="s">
        <v>50</v>
      </c>
      <c r="K94" t="s">
        <v>47</v>
      </c>
      <c r="L94">
        <v>8</v>
      </c>
      <c r="M94" t="s">
        <v>25</v>
      </c>
      <c r="N94" t="s">
        <v>26</v>
      </c>
      <c r="O94">
        <v>40</v>
      </c>
      <c r="P94" s="5" t="s">
        <v>27</v>
      </c>
      <c r="Q94">
        <v>40</v>
      </c>
      <c r="R94" t="s">
        <v>36</v>
      </c>
      <c r="S94">
        <v>6</v>
      </c>
      <c r="T94">
        <v>6</v>
      </c>
      <c r="U94">
        <f t="shared" si="6"/>
        <v>40</v>
      </c>
      <c r="V94">
        <f t="shared" si="7"/>
        <v>48</v>
      </c>
      <c r="W94">
        <f t="shared" si="8"/>
        <v>5</v>
      </c>
      <c r="X94">
        <f t="shared" si="9"/>
        <v>1</v>
      </c>
    </row>
    <row r="95" spans="1:24" x14ac:dyDescent="0.2">
      <c r="A95" s="1">
        <v>45599.887164351851</v>
      </c>
      <c r="B95" t="s">
        <v>18</v>
      </c>
      <c r="C95" t="s">
        <v>19</v>
      </c>
      <c r="D95" t="s">
        <v>51</v>
      </c>
      <c r="E95" t="s">
        <v>46</v>
      </c>
      <c r="F95">
        <v>35</v>
      </c>
      <c r="G95">
        <v>15</v>
      </c>
      <c r="H95">
        <v>10</v>
      </c>
      <c r="I95" t="s">
        <v>49</v>
      </c>
      <c r="J95" t="s">
        <v>23</v>
      </c>
      <c r="K95" t="s">
        <v>33</v>
      </c>
      <c r="L95">
        <v>40</v>
      </c>
      <c r="M95" t="s">
        <v>25</v>
      </c>
      <c r="N95" t="s">
        <v>45</v>
      </c>
      <c r="O95">
        <v>28</v>
      </c>
      <c r="P95" t="s">
        <v>27</v>
      </c>
      <c r="Q95">
        <v>40</v>
      </c>
      <c r="R95" t="s">
        <v>28</v>
      </c>
      <c r="S95">
        <v>6</v>
      </c>
      <c r="T95">
        <v>6</v>
      </c>
      <c r="U95">
        <f t="shared" si="6"/>
        <v>40</v>
      </c>
      <c r="V95">
        <f t="shared" si="7"/>
        <v>40</v>
      </c>
      <c r="W95">
        <f t="shared" si="8"/>
        <v>1</v>
      </c>
      <c r="X95">
        <f t="shared" si="9"/>
        <v>1</v>
      </c>
    </row>
    <row r="96" spans="1:24" x14ac:dyDescent="0.2">
      <c r="A96" s="1">
        <v>45599.889710648145</v>
      </c>
      <c r="B96" t="s">
        <v>18</v>
      </c>
      <c r="C96" t="s">
        <v>19</v>
      </c>
      <c r="D96" t="s">
        <v>51</v>
      </c>
      <c r="E96" t="s">
        <v>46</v>
      </c>
      <c r="F96">
        <v>37</v>
      </c>
      <c r="G96">
        <v>16</v>
      </c>
      <c r="H96">
        <v>20</v>
      </c>
      <c r="I96" t="s">
        <v>49</v>
      </c>
      <c r="J96" t="s">
        <v>50</v>
      </c>
      <c r="K96" t="s">
        <v>33</v>
      </c>
      <c r="L96">
        <v>40</v>
      </c>
      <c r="M96" t="s">
        <v>25</v>
      </c>
      <c r="N96" t="s">
        <v>34</v>
      </c>
      <c r="O96">
        <v>35</v>
      </c>
      <c r="P96" t="s">
        <v>27</v>
      </c>
      <c r="Q96">
        <v>55</v>
      </c>
      <c r="R96" t="s">
        <v>75</v>
      </c>
      <c r="S96">
        <v>6</v>
      </c>
      <c r="T96">
        <v>6</v>
      </c>
      <c r="U96">
        <f t="shared" si="6"/>
        <v>55</v>
      </c>
      <c r="V96">
        <f t="shared" si="7"/>
        <v>40</v>
      </c>
      <c r="W96">
        <f t="shared" si="8"/>
        <v>1.375</v>
      </c>
      <c r="X96">
        <f t="shared" si="9"/>
        <v>0</v>
      </c>
    </row>
    <row r="97" spans="1:24" x14ac:dyDescent="0.2">
      <c r="A97" s="1">
        <v>45599.891203703701</v>
      </c>
      <c r="B97" t="s">
        <v>18</v>
      </c>
      <c r="C97" t="s">
        <v>19</v>
      </c>
      <c r="D97" t="s">
        <v>51</v>
      </c>
      <c r="E97" t="s">
        <v>21</v>
      </c>
      <c r="F97">
        <v>53</v>
      </c>
      <c r="G97">
        <v>29</v>
      </c>
      <c r="H97">
        <v>90</v>
      </c>
      <c r="I97" t="s">
        <v>49</v>
      </c>
      <c r="J97" t="s">
        <v>127</v>
      </c>
      <c r="K97" t="s">
        <v>47</v>
      </c>
      <c r="L97">
        <v>45</v>
      </c>
      <c r="M97" t="s">
        <v>25</v>
      </c>
      <c r="N97" t="s">
        <v>34</v>
      </c>
      <c r="O97">
        <v>30</v>
      </c>
      <c r="P97" t="s">
        <v>27</v>
      </c>
      <c r="Q97">
        <v>45</v>
      </c>
      <c r="R97" t="s">
        <v>61</v>
      </c>
      <c r="S97">
        <v>6</v>
      </c>
      <c r="T97">
        <v>6</v>
      </c>
      <c r="U97">
        <f t="shared" si="6"/>
        <v>45</v>
      </c>
      <c r="V97">
        <f t="shared" si="7"/>
        <v>45</v>
      </c>
      <c r="W97">
        <f t="shared" si="8"/>
        <v>1</v>
      </c>
      <c r="X97">
        <f t="shared" si="9"/>
        <v>1</v>
      </c>
    </row>
    <row r="98" spans="1:24" x14ac:dyDescent="0.2">
      <c r="A98" s="1">
        <v>45599.891828703701</v>
      </c>
      <c r="B98" t="s">
        <v>18</v>
      </c>
      <c r="C98" t="s">
        <v>103</v>
      </c>
      <c r="D98" t="s">
        <v>20</v>
      </c>
      <c r="E98" t="s">
        <v>46</v>
      </c>
      <c r="F98">
        <v>27</v>
      </c>
      <c r="G98">
        <v>6</v>
      </c>
      <c r="H98">
        <v>30</v>
      </c>
      <c r="I98" t="s">
        <v>54</v>
      </c>
      <c r="J98" t="s">
        <v>50</v>
      </c>
      <c r="K98" t="s">
        <v>33</v>
      </c>
      <c r="L98">
        <v>40</v>
      </c>
      <c r="M98" t="s">
        <v>25</v>
      </c>
      <c r="N98" t="s">
        <v>45</v>
      </c>
      <c r="O98">
        <v>20</v>
      </c>
      <c r="P98" t="s">
        <v>27</v>
      </c>
      <c r="Q98">
        <v>40</v>
      </c>
      <c r="R98" t="s">
        <v>61</v>
      </c>
      <c r="S98">
        <v>6</v>
      </c>
      <c r="T98">
        <v>6</v>
      </c>
      <c r="U98">
        <f t="shared" si="6"/>
        <v>40</v>
      </c>
      <c r="V98">
        <f t="shared" si="7"/>
        <v>40</v>
      </c>
      <c r="W98">
        <f t="shared" si="8"/>
        <v>1</v>
      </c>
      <c r="X98">
        <f t="shared" si="9"/>
        <v>1</v>
      </c>
    </row>
    <row r="99" spans="1:24" x14ac:dyDescent="0.2">
      <c r="A99" s="1">
        <v>45599.892754629633</v>
      </c>
      <c r="B99" t="s">
        <v>18</v>
      </c>
      <c r="C99" t="s">
        <v>19</v>
      </c>
      <c r="D99" t="s">
        <v>51</v>
      </c>
      <c r="E99" t="s">
        <v>21</v>
      </c>
      <c r="F99">
        <v>49</v>
      </c>
      <c r="G99">
        <v>25</v>
      </c>
      <c r="H99">
        <v>90</v>
      </c>
      <c r="I99" t="s">
        <v>49</v>
      </c>
      <c r="J99" t="s">
        <v>70</v>
      </c>
      <c r="K99" t="s">
        <v>47</v>
      </c>
      <c r="L99">
        <v>45</v>
      </c>
      <c r="M99" t="s">
        <v>25</v>
      </c>
      <c r="N99" t="s">
        <v>26</v>
      </c>
      <c r="O99">
        <v>34</v>
      </c>
      <c r="P99" t="s">
        <v>27</v>
      </c>
      <c r="Q99">
        <v>50</v>
      </c>
      <c r="R99" t="s">
        <v>28</v>
      </c>
      <c r="S99">
        <v>6</v>
      </c>
      <c r="T99">
        <v>6</v>
      </c>
      <c r="U99">
        <f t="shared" si="6"/>
        <v>50</v>
      </c>
      <c r="V99">
        <f t="shared" si="7"/>
        <v>45</v>
      </c>
      <c r="W99">
        <f t="shared" si="8"/>
        <v>1.1111111111111112</v>
      </c>
      <c r="X99">
        <f t="shared" si="9"/>
        <v>1</v>
      </c>
    </row>
    <row r="100" spans="1:24" x14ac:dyDescent="0.2">
      <c r="A100" s="1">
        <v>45599.899004629631</v>
      </c>
      <c r="B100" t="s">
        <v>18</v>
      </c>
      <c r="C100" t="s">
        <v>19</v>
      </c>
      <c r="D100" t="s">
        <v>51</v>
      </c>
      <c r="E100" t="s">
        <v>46</v>
      </c>
      <c r="F100">
        <v>42</v>
      </c>
      <c r="G100">
        <v>19</v>
      </c>
      <c r="H100">
        <v>25</v>
      </c>
      <c r="I100" t="s">
        <v>49</v>
      </c>
      <c r="J100" t="s">
        <v>50</v>
      </c>
      <c r="K100" t="s">
        <v>33</v>
      </c>
      <c r="L100">
        <v>48</v>
      </c>
      <c r="M100" t="s">
        <v>25</v>
      </c>
      <c r="N100" t="s">
        <v>26</v>
      </c>
      <c r="O100">
        <v>40</v>
      </c>
      <c r="P100" t="s">
        <v>27</v>
      </c>
      <c r="Q100">
        <v>56</v>
      </c>
      <c r="R100" t="s">
        <v>36</v>
      </c>
      <c r="S100">
        <v>6</v>
      </c>
      <c r="T100">
        <v>6</v>
      </c>
      <c r="U100">
        <f t="shared" si="6"/>
        <v>56</v>
      </c>
      <c r="V100">
        <f t="shared" si="7"/>
        <v>48</v>
      </c>
      <c r="W100">
        <f t="shared" si="8"/>
        <v>1.1666666666666667</v>
      </c>
      <c r="X100">
        <f t="shared" si="9"/>
        <v>1</v>
      </c>
    </row>
    <row r="101" spans="1:24" x14ac:dyDescent="0.2">
      <c r="A101" s="1">
        <v>45599.902615740742</v>
      </c>
      <c r="B101" t="s">
        <v>18</v>
      </c>
      <c r="C101" t="s">
        <v>19</v>
      </c>
      <c r="D101" t="s">
        <v>51</v>
      </c>
      <c r="E101" t="s">
        <v>40</v>
      </c>
      <c r="F101">
        <v>24</v>
      </c>
      <c r="G101">
        <v>6</v>
      </c>
      <c r="H101" s="2">
        <v>600</v>
      </c>
      <c r="I101" t="s">
        <v>49</v>
      </c>
      <c r="J101" t="s">
        <v>128</v>
      </c>
      <c r="K101" t="s">
        <v>47</v>
      </c>
      <c r="L101">
        <v>40</v>
      </c>
      <c r="M101" t="s">
        <v>25</v>
      </c>
      <c r="N101" t="s">
        <v>45</v>
      </c>
      <c r="O101">
        <v>35</v>
      </c>
      <c r="P101" t="s">
        <v>27</v>
      </c>
      <c r="Q101">
        <v>60</v>
      </c>
      <c r="R101" t="s">
        <v>75</v>
      </c>
      <c r="S101">
        <v>6</v>
      </c>
      <c r="T101">
        <v>6</v>
      </c>
      <c r="U101">
        <f t="shared" si="6"/>
        <v>60</v>
      </c>
      <c r="V101">
        <f t="shared" si="7"/>
        <v>40</v>
      </c>
      <c r="W101">
        <f t="shared" si="8"/>
        <v>1.5</v>
      </c>
      <c r="X101">
        <f t="shared" si="9"/>
        <v>0</v>
      </c>
    </row>
    <row r="102" spans="1:24" x14ac:dyDescent="0.2">
      <c r="A102" s="1">
        <v>45599.923368055555</v>
      </c>
      <c r="B102" t="s">
        <v>18</v>
      </c>
      <c r="C102" t="s">
        <v>19</v>
      </c>
      <c r="D102" t="s">
        <v>20</v>
      </c>
      <c r="E102" t="s">
        <v>40</v>
      </c>
      <c r="F102">
        <v>30</v>
      </c>
      <c r="G102">
        <v>8</v>
      </c>
      <c r="H102">
        <v>20</v>
      </c>
      <c r="I102" t="s">
        <v>49</v>
      </c>
      <c r="J102" t="s">
        <v>70</v>
      </c>
      <c r="K102" t="s">
        <v>33</v>
      </c>
      <c r="L102">
        <v>48</v>
      </c>
      <c r="M102" t="s">
        <v>25</v>
      </c>
      <c r="N102" t="s">
        <v>34</v>
      </c>
      <c r="O102">
        <v>29</v>
      </c>
      <c r="P102" t="s">
        <v>27</v>
      </c>
      <c r="Q102">
        <v>50</v>
      </c>
      <c r="R102" t="s">
        <v>28</v>
      </c>
      <c r="S102">
        <v>6</v>
      </c>
      <c r="T102">
        <v>6</v>
      </c>
      <c r="U102">
        <f t="shared" si="6"/>
        <v>50</v>
      </c>
      <c r="V102">
        <f t="shared" si="7"/>
        <v>48</v>
      </c>
      <c r="W102">
        <f t="shared" si="8"/>
        <v>1.0416666666666667</v>
      </c>
      <c r="X102">
        <f t="shared" si="9"/>
        <v>1</v>
      </c>
    </row>
    <row r="103" spans="1:24" x14ac:dyDescent="0.2">
      <c r="A103" s="1">
        <v>45599.926423611112</v>
      </c>
      <c r="B103" t="s">
        <v>18</v>
      </c>
      <c r="C103" t="s">
        <v>19</v>
      </c>
      <c r="D103" t="s">
        <v>51</v>
      </c>
      <c r="E103" t="s">
        <v>46</v>
      </c>
      <c r="F103">
        <v>32</v>
      </c>
      <c r="G103">
        <v>12</v>
      </c>
      <c r="H103">
        <v>20</v>
      </c>
      <c r="I103" t="s">
        <v>49</v>
      </c>
      <c r="J103" t="s">
        <v>50</v>
      </c>
      <c r="K103" t="s">
        <v>33</v>
      </c>
      <c r="L103">
        <v>45</v>
      </c>
      <c r="M103" t="s">
        <v>25</v>
      </c>
      <c r="N103" t="s">
        <v>45</v>
      </c>
      <c r="O103">
        <v>30</v>
      </c>
      <c r="P103" t="s">
        <v>27</v>
      </c>
      <c r="Q103">
        <v>40</v>
      </c>
      <c r="R103" t="s">
        <v>28</v>
      </c>
      <c r="S103">
        <v>6</v>
      </c>
      <c r="T103">
        <v>6</v>
      </c>
      <c r="U103">
        <f t="shared" si="6"/>
        <v>40</v>
      </c>
      <c r="V103">
        <f t="shared" si="7"/>
        <v>45</v>
      </c>
      <c r="W103">
        <f t="shared" si="8"/>
        <v>0.88888888888888884</v>
      </c>
      <c r="X103">
        <f t="shared" si="9"/>
        <v>1</v>
      </c>
    </row>
    <row r="104" spans="1:24" x14ac:dyDescent="0.2">
      <c r="A104" s="1">
        <v>45599.940937500003</v>
      </c>
      <c r="B104" t="s">
        <v>18</v>
      </c>
      <c r="C104" t="s">
        <v>19</v>
      </c>
      <c r="D104" t="s">
        <v>51</v>
      </c>
      <c r="E104" t="s">
        <v>37</v>
      </c>
      <c r="F104">
        <v>48</v>
      </c>
      <c r="G104">
        <v>27</v>
      </c>
      <c r="H104" s="2">
        <v>540</v>
      </c>
      <c r="I104" t="s">
        <v>129</v>
      </c>
      <c r="J104" t="s">
        <v>70</v>
      </c>
      <c r="K104" t="s">
        <v>33</v>
      </c>
      <c r="L104">
        <v>40</v>
      </c>
      <c r="M104" t="s">
        <v>25</v>
      </c>
      <c r="N104" t="s">
        <v>34</v>
      </c>
      <c r="O104">
        <v>29</v>
      </c>
      <c r="P104" t="s">
        <v>27</v>
      </c>
      <c r="Q104">
        <v>50</v>
      </c>
      <c r="R104" t="s">
        <v>36</v>
      </c>
      <c r="S104">
        <v>6</v>
      </c>
      <c r="T104">
        <v>6</v>
      </c>
      <c r="U104">
        <f t="shared" si="6"/>
        <v>50</v>
      </c>
      <c r="V104">
        <f t="shared" si="7"/>
        <v>40</v>
      </c>
      <c r="W104">
        <f t="shared" si="8"/>
        <v>1.25</v>
      </c>
      <c r="X104">
        <f t="shared" si="9"/>
        <v>1</v>
      </c>
    </row>
    <row r="105" spans="1:24" x14ac:dyDescent="0.2">
      <c r="A105" s="1">
        <v>45599.947604166664</v>
      </c>
      <c r="B105" t="s">
        <v>18</v>
      </c>
      <c r="C105" t="s">
        <v>74</v>
      </c>
      <c r="D105" t="s">
        <v>30</v>
      </c>
      <c r="E105" t="s">
        <v>46</v>
      </c>
      <c r="F105">
        <v>30</v>
      </c>
      <c r="G105">
        <v>8</v>
      </c>
      <c r="H105">
        <v>10</v>
      </c>
      <c r="I105" t="s">
        <v>22</v>
      </c>
      <c r="J105" t="s">
        <v>70</v>
      </c>
      <c r="K105" t="s">
        <v>33</v>
      </c>
      <c r="L105">
        <v>56</v>
      </c>
      <c r="M105" t="s">
        <v>25</v>
      </c>
      <c r="N105" t="s">
        <v>45</v>
      </c>
      <c r="O105">
        <v>42</v>
      </c>
      <c r="P105" t="s">
        <v>43</v>
      </c>
      <c r="Q105">
        <v>84</v>
      </c>
      <c r="R105" t="s">
        <v>102</v>
      </c>
      <c r="S105">
        <v>6</v>
      </c>
      <c r="T105">
        <v>6</v>
      </c>
      <c r="U105">
        <f t="shared" si="6"/>
        <v>84</v>
      </c>
      <c r="V105">
        <f t="shared" si="7"/>
        <v>56</v>
      </c>
      <c r="W105">
        <f t="shared" si="8"/>
        <v>1.5</v>
      </c>
      <c r="X105">
        <f t="shared" si="9"/>
        <v>0</v>
      </c>
    </row>
    <row r="106" spans="1:24" x14ac:dyDescent="0.2">
      <c r="A106" s="1">
        <v>45599.952303240738</v>
      </c>
      <c r="B106" t="s">
        <v>18</v>
      </c>
      <c r="C106" t="s">
        <v>19</v>
      </c>
      <c r="D106" t="s">
        <v>30</v>
      </c>
      <c r="E106" t="s">
        <v>40</v>
      </c>
      <c r="F106">
        <v>28</v>
      </c>
      <c r="G106">
        <v>7</v>
      </c>
      <c r="H106">
        <v>45</v>
      </c>
      <c r="I106" t="s">
        <v>49</v>
      </c>
      <c r="J106" t="s">
        <v>50</v>
      </c>
      <c r="K106" t="s">
        <v>33</v>
      </c>
      <c r="L106">
        <v>48</v>
      </c>
      <c r="M106" t="s">
        <v>25</v>
      </c>
      <c r="N106" t="s">
        <v>34</v>
      </c>
      <c r="O106">
        <v>28</v>
      </c>
      <c r="P106" t="s">
        <v>43</v>
      </c>
      <c r="Q106">
        <v>48</v>
      </c>
      <c r="R106" t="s">
        <v>28</v>
      </c>
      <c r="S106">
        <v>6</v>
      </c>
      <c r="T106">
        <v>6</v>
      </c>
      <c r="U106">
        <f t="shared" si="6"/>
        <v>48</v>
      </c>
      <c r="V106">
        <f t="shared" si="7"/>
        <v>48</v>
      </c>
      <c r="W106">
        <f t="shared" si="8"/>
        <v>1</v>
      </c>
      <c r="X106">
        <f t="shared" si="9"/>
        <v>1</v>
      </c>
    </row>
    <row r="107" spans="1:24" x14ac:dyDescent="0.2">
      <c r="A107" s="1">
        <v>45599.955104166664</v>
      </c>
      <c r="B107" t="s">
        <v>38</v>
      </c>
      <c r="C107" t="s">
        <v>19</v>
      </c>
      <c r="D107" t="s">
        <v>20</v>
      </c>
      <c r="E107" t="s">
        <v>40</v>
      </c>
      <c r="F107">
        <v>35</v>
      </c>
      <c r="G107">
        <v>15</v>
      </c>
      <c r="H107" s="2">
        <v>540</v>
      </c>
      <c r="I107" t="s">
        <v>52</v>
      </c>
      <c r="J107" t="s">
        <v>50</v>
      </c>
      <c r="K107" t="s">
        <v>33</v>
      </c>
      <c r="L107">
        <v>45</v>
      </c>
      <c r="M107" t="s">
        <v>55</v>
      </c>
      <c r="N107" t="s">
        <v>26</v>
      </c>
      <c r="O107">
        <v>21</v>
      </c>
      <c r="P107" t="s">
        <v>35</v>
      </c>
      <c r="Q107">
        <v>52</v>
      </c>
      <c r="R107" t="s">
        <v>28</v>
      </c>
      <c r="S107">
        <v>6</v>
      </c>
      <c r="T107">
        <v>6</v>
      </c>
      <c r="U107">
        <f t="shared" si="6"/>
        <v>52</v>
      </c>
      <c r="V107">
        <f t="shared" si="7"/>
        <v>45</v>
      </c>
      <c r="W107">
        <f t="shared" si="8"/>
        <v>1.1555555555555554</v>
      </c>
      <c r="X107">
        <f t="shared" si="9"/>
        <v>1</v>
      </c>
    </row>
    <row r="108" spans="1:24" x14ac:dyDescent="0.2">
      <c r="A108" s="1">
        <v>45599.991064814814</v>
      </c>
      <c r="B108" t="s">
        <v>18</v>
      </c>
      <c r="C108" t="s">
        <v>19</v>
      </c>
      <c r="D108" t="s">
        <v>20</v>
      </c>
      <c r="E108" t="s">
        <v>40</v>
      </c>
      <c r="F108">
        <v>29</v>
      </c>
      <c r="G108">
        <v>8</v>
      </c>
      <c r="H108">
        <v>60</v>
      </c>
      <c r="I108" t="s">
        <v>49</v>
      </c>
      <c r="J108" t="s">
        <v>50</v>
      </c>
      <c r="K108" t="s">
        <v>33</v>
      </c>
      <c r="L108">
        <v>45</v>
      </c>
      <c r="M108" t="s">
        <v>25</v>
      </c>
      <c r="N108" t="s">
        <v>34</v>
      </c>
      <c r="O108">
        <v>33</v>
      </c>
      <c r="P108" t="s">
        <v>27</v>
      </c>
      <c r="Q108">
        <v>45</v>
      </c>
      <c r="R108" t="s">
        <v>28</v>
      </c>
      <c r="S108">
        <v>6</v>
      </c>
      <c r="T108">
        <v>6</v>
      </c>
      <c r="U108">
        <f t="shared" si="6"/>
        <v>45</v>
      </c>
      <c r="V108">
        <f t="shared" si="7"/>
        <v>45</v>
      </c>
      <c r="W108">
        <f t="shared" si="8"/>
        <v>1</v>
      </c>
      <c r="X108">
        <f t="shared" si="9"/>
        <v>1</v>
      </c>
    </row>
    <row r="109" spans="1:24" x14ac:dyDescent="0.2">
      <c r="A109" s="1">
        <v>45629.0390625</v>
      </c>
      <c r="B109" t="s">
        <v>18</v>
      </c>
      <c r="C109" t="s">
        <v>53</v>
      </c>
      <c r="D109" t="s">
        <v>51</v>
      </c>
      <c r="E109" t="s">
        <v>21</v>
      </c>
      <c r="F109">
        <v>41</v>
      </c>
      <c r="G109">
        <v>20</v>
      </c>
      <c r="H109">
        <v>60</v>
      </c>
      <c r="I109" t="s">
        <v>41</v>
      </c>
      <c r="J109" t="s">
        <v>130</v>
      </c>
      <c r="K109" t="s">
        <v>47</v>
      </c>
      <c r="L109">
        <v>40</v>
      </c>
      <c r="M109" t="s">
        <v>25</v>
      </c>
      <c r="N109" t="s">
        <v>26</v>
      </c>
      <c r="O109">
        <v>44</v>
      </c>
      <c r="P109" t="s">
        <v>27</v>
      </c>
      <c r="Q109">
        <v>45</v>
      </c>
      <c r="R109" t="s">
        <v>28</v>
      </c>
      <c r="S109">
        <v>6</v>
      </c>
      <c r="T109">
        <v>6</v>
      </c>
      <c r="U109">
        <f t="shared" si="6"/>
        <v>45</v>
      </c>
      <c r="V109">
        <f t="shared" si="7"/>
        <v>40</v>
      </c>
      <c r="W109">
        <f t="shared" si="8"/>
        <v>1.125</v>
      </c>
      <c r="X109">
        <f t="shared" si="9"/>
        <v>1</v>
      </c>
    </row>
    <row r="110" spans="1:24" x14ac:dyDescent="0.2">
      <c r="A110" s="1">
        <v>45629.039710648147</v>
      </c>
      <c r="B110" t="s">
        <v>18</v>
      </c>
      <c r="C110" t="s">
        <v>19</v>
      </c>
      <c r="D110" t="s">
        <v>20</v>
      </c>
      <c r="E110" t="s">
        <v>40</v>
      </c>
      <c r="F110">
        <v>27</v>
      </c>
      <c r="G110">
        <v>10</v>
      </c>
      <c r="H110">
        <v>40</v>
      </c>
      <c r="I110" t="s">
        <v>86</v>
      </c>
      <c r="J110" t="s">
        <v>50</v>
      </c>
      <c r="K110" t="s">
        <v>33</v>
      </c>
      <c r="L110">
        <v>45</v>
      </c>
      <c r="M110" t="s">
        <v>25</v>
      </c>
      <c r="N110" t="s">
        <v>26</v>
      </c>
      <c r="O110">
        <v>29</v>
      </c>
      <c r="P110" t="s">
        <v>27</v>
      </c>
      <c r="Q110">
        <v>40</v>
      </c>
      <c r="R110" t="s">
        <v>28</v>
      </c>
      <c r="S110">
        <v>6</v>
      </c>
      <c r="T110">
        <v>6</v>
      </c>
      <c r="U110">
        <f t="shared" si="6"/>
        <v>40</v>
      </c>
      <c r="V110">
        <f t="shared" si="7"/>
        <v>45</v>
      </c>
      <c r="W110">
        <f t="shared" si="8"/>
        <v>0.88888888888888884</v>
      </c>
      <c r="X110">
        <f t="shared" si="9"/>
        <v>1</v>
      </c>
    </row>
    <row r="111" spans="1:24" hidden="1" x14ac:dyDescent="0.2">
      <c r="A111" s="1">
        <v>45629.047708333332</v>
      </c>
      <c r="B111" t="s">
        <v>18</v>
      </c>
      <c r="C111" s="2" t="s">
        <v>131</v>
      </c>
      <c r="D111" t="s">
        <v>51</v>
      </c>
      <c r="E111" t="s">
        <v>31</v>
      </c>
      <c r="F111">
        <v>29</v>
      </c>
      <c r="G111">
        <v>7</v>
      </c>
      <c r="H111">
        <v>20</v>
      </c>
      <c r="I111" t="s">
        <v>49</v>
      </c>
      <c r="J111" t="s">
        <v>132</v>
      </c>
      <c r="K111" t="s">
        <v>33</v>
      </c>
      <c r="L111">
        <v>40</v>
      </c>
      <c r="M111" t="s">
        <v>25</v>
      </c>
      <c r="N111" t="s">
        <v>34</v>
      </c>
      <c r="O111">
        <v>14</v>
      </c>
      <c r="P111" t="s">
        <v>27</v>
      </c>
      <c r="Q111">
        <v>40</v>
      </c>
      <c r="R111" t="s">
        <v>75</v>
      </c>
      <c r="S111">
        <v>6</v>
      </c>
      <c r="T111">
        <v>6</v>
      </c>
      <c r="U111">
        <f t="shared" si="6"/>
        <v>40</v>
      </c>
      <c r="V111">
        <f t="shared" si="7"/>
        <v>40</v>
      </c>
      <c r="W111">
        <f t="shared" si="8"/>
        <v>1</v>
      </c>
      <c r="X111">
        <f t="shared" si="9"/>
        <v>0</v>
      </c>
    </row>
    <row r="112" spans="1:24" x14ac:dyDescent="0.2">
      <c r="A112" s="1">
        <v>45629.309988425928</v>
      </c>
      <c r="B112" t="s">
        <v>38</v>
      </c>
      <c r="C112" t="s">
        <v>39</v>
      </c>
      <c r="D112" t="s">
        <v>30</v>
      </c>
      <c r="E112" t="s">
        <v>48</v>
      </c>
      <c r="F112">
        <v>26</v>
      </c>
      <c r="G112">
        <v>2</v>
      </c>
      <c r="H112">
        <v>25</v>
      </c>
      <c r="I112" t="s">
        <v>41</v>
      </c>
      <c r="J112" t="s">
        <v>111</v>
      </c>
      <c r="K112" t="s">
        <v>33</v>
      </c>
      <c r="L112">
        <v>48</v>
      </c>
      <c r="M112" t="s">
        <v>25</v>
      </c>
      <c r="N112" t="s">
        <v>34</v>
      </c>
      <c r="O112">
        <v>28</v>
      </c>
      <c r="P112" t="s">
        <v>43</v>
      </c>
      <c r="Q112">
        <v>54</v>
      </c>
      <c r="R112" t="s">
        <v>36</v>
      </c>
      <c r="S112">
        <v>6</v>
      </c>
      <c r="T112">
        <v>6</v>
      </c>
      <c r="U112">
        <f t="shared" si="6"/>
        <v>54</v>
      </c>
      <c r="V112">
        <f t="shared" si="7"/>
        <v>48</v>
      </c>
      <c r="W112">
        <f t="shared" si="8"/>
        <v>1.125</v>
      </c>
      <c r="X112">
        <f t="shared" si="9"/>
        <v>1</v>
      </c>
    </row>
    <row r="113" spans="1:24" x14ac:dyDescent="0.2">
      <c r="A113" s="1">
        <v>45629.330590277779</v>
      </c>
      <c r="B113" t="s">
        <v>18</v>
      </c>
      <c r="C113" t="s">
        <v>19</v>
      </c>
      <c r="D113" t="s">
        <v>51</v>
      </c>
      <c r="E113" t="s">
        <v>56</v>
      </c>
      <c r="F113">
        <v>39</v>
      </c>
      <c r="G113">
        <v>19</v>
      </c>
      <c r="H113">
        <v>20</v>
      </c>
      <c r="I113" t="s">
        <v>49</v>
      </c>
      <c r="J113" t="s">
        <v>23</v>
      </c>
      <c r="K113" t="s">
        <v>33</v>
      </c>
      <c r="L113">
        <v>48</v>
      </c>
      <c r="M113" t="s">
        <v>25</v>
      </c>
      <c r="N113" t="s">
        <v>34</v>
      </c>
      <c r="O113">
        <v>38</v>
      </c>
      <c r="P113" t="s">
        <v>27</v>
      </c>
      <c r="Q113">
        <v>48</v>
      </c>
      <c r="R113" t="s">
        <v>28</v>
      </c>
      <c r="S113">
        <v>6</v>
      </c>
      <c r="T113">
        <v>6</v>
      </c>
      <c r="U113">
        <f t="shared" si="6"/>
        <v>48</v>
      </c>
      <c r="V113">
        <f t="shared" si="7"/>
        <v>48</v>
      </c>
      <c r="W113">
        <f t="shared" si="8"/>
        <v>1</v>
      </c>
      <c r="X113">
        <f t="shared" si="9"/>
        <v>1</v>
      </c>
    </row>
    <row r="114" spans="1:24" x14ac:dyDescent="0.2">
      <c r="A114" s="1">
        <v>45629.41300925926</v>
      </c>
      <c r="B114" t="s">
        <v>18</v>
      </c>
      <c r="C114" t="s">
        <v>19</v>
      </c>
      <c r="D114" t="s">
        <v>51</v>
      </c>
      <c r="E114" t="s">
        <v>37</v>
      </c>
      <c r="F114">
        <v>41</v>
      </c>
      <c r="G114">
        <v>18</v>
      </c>
      <c r="H114">
        <v>45</v>
      </c>
      <c r="I114" t="s">
        <v>49</v>
      </c>
      <c r="J114" t="s">
        <v>70</v>
      </c>
      <c r="K114" t="s">
        <v>47</v>
      </c>
      <c r="L114">
        <v>40</v>
      </c>
      <c r="M114" t="s">
        <v>25</v>
      </c>
      <c r="N114" t="s">
        <v>45</v>
      </c>
      <c r="O114">
        <v>28</v>
      </c>
      <c r="P114" t="s">
        <v>27</v>
      </c>
      <c r="Q114">
        <v>60</v>
      </c>
      <c r="R114" t="s">
        <v>75</v>
      </c>
      <c r="S114">
        <v>6</v>
      </c>
      <c r="T114">
        <v>6</v>
      </c>
      <c r="U114">
        <f t="shared" si="6"/>
        <v>60</v>
      </c>
      <c r="V114">
        <f t="shared" si="7"/>
        <v>40</v>
      </c>
      <c r="W114">
        <f t="shared" si="8"/>
        <v>1.5</v>
      </c>
      <c r="X114">
        <f t="shared" si="9"/>
        <v>0</v>
      </c>
    </row>
    <row r="115" spans="1:24" x14ac:dyDescent="0.2">
      <c r="A115" s="1">
        <v>45629.503310185188</v>
      </c>
      <c r="B115" t="s">
        <v>18</v>
      </c>
      <c r="C115" t="s">
        <v>103</v>
      </c>
      <c r="D115" t="s">
        <v>30</v>
      </c>
      <c r="E115" t="s">
        <v>21</v>
      </c>
      <c r="F115">
        <v>27</v>
      </c>
      <c r="G115">
        <v>7</v>
      </c>
      <c r="H115">
        <v>15</v>
      </c>
      <c r="I115" t="s">
        <v>95</v>
      </c>
      <c r="J115" t="s">
        <v>50</v>
      </c>
      <c r="K115" t="s">
        <v>47</v>
      </c>
      <c r="L115">
        <v>48</v>
      </c>
      <c r="M115" t="s">
        <v>25</v>
      </c>
      <c r="N115" t="s">
        <v>45</v>
      </c>
      <c r="O115">
        <v>24</v>
      </c>
      <c r="P115" t="s">
        <v>35</v>
      </c>
      <c r="Q115">
        <v>72</v>
      </c>
      <c r="R115" t="s">
        <v>102</v>
      </c>
      <c r="S115">
        <v>6</v>
      </c>
      <c r="T115">
        <v>6</v>
      </c>
      <c r="U115">
        <f t="shared" si="6"/>
        <v>72</v>
      </c>
      <c r="V115">
        <f t="shared" si="7"/>
        <v>48</v>
      </c>
      <c r="W115">
        <f t="shared" si="8"/>
        <v>1.5</v>
      </c>
      <c r="X115">
        <f t="shared" si="9"/>
        <v>0</v>
      </c>
    </row>
    <row r="116" spans="1:24" hidden="1" x14ac:dyDescent="0.2">
      <c r="A116" s="1">
        <v>45629.522094907406</v>
      </c>
      <c r="B116" t="s">
        <v>18</v>
      </c>
      <c r="C116" s="2" t="s">
        <v>133</v>
      </c>
      <c r="D116" t="s">
        <v>51</v>
      </c>
      <c r="E116" t="s">
        <v>21</v>
      </c>
      <c r="F116">
        <v>40</v>
      </c>
      <c r="G116">
        <v>21</v>
      </c>
      <c r="H116">
        <v>90</v>
      </c>
      <c r="I116" t="s">
        <v>54</v>
      </c>
      <c r="J116" t="s">
        <v>50</v>
      </c>
      <c r="K116" t="s">
        <v>33</v>
      </c>
      <c r="L116">
        <v>40</v>
      </c>
      <c r="M116" t="s">
        <v>25</v>
      </c>
      <c r="N116" t="s">
        <v>45</v>
      </c>
      <c r="O116">
        <v>40</v>
      </c>
      <c r="P116" t="s">
        <v>27</v>
      </c>
      <c r="Q116">
        <v>50</v>
      </c>
      <c r="R116" t="s">
        <v>28</v>
      </c>
      <c r="S116">
        <v>6</v>
      </c>
      <c r="T116">
        <v>6</v>
      </c>
      <c r="U116">
        <f t="shared" si="6"/>
        <v>50</v>
      </c>
      <c r="V116">
        <f t="shared" si="7"/>
        <v>40</v>
      </c>
      <c r="W116">
        <f t="shared" si="8"/>
        <v>1.25</v>
      </c>
      <c r="X116">
        <f t="shared" si="9"/>
        <v>1</v>
      </c>
    </row>
    <row r="117" spans="1:24" x14ac:dyDescent="0.2">
      <c r="A117" s="1">
        <v>45629.766284722224</v>
      </c>
      <c r="B117" t="s">
        <v>18</v>
      </c>
      <c r="C117" t="s">
        <v>74</v>
      </c>
      <c r="D117" t="s">
        <v>20</v>
      </c>
      <c r="E117" t="s">
        <v>40</v>
      </c>
      <c r="F117">
        <v>31</v>
      </c>
      <c r="G117">
        <v>7</v>
      </c>
      <c r="H117">
        <v>45</v>
      </c>
      <c r="I117" t="s">
        <v>22</v>
      </c>
      <c r="J117" t="s">
        <v>70</v>
      </c>
      <c r="K117" t="s">
        <v>33</v>
      </c>
      <c r="L117">
        <v>48</v>
      </c>
      <c r="M117" t="s">
        <v>25</v>
      </c>
      <c r="N117" t="s">
        <v>26</v>
      </c>
      <c r="O117">
        <v>30</v>
      </c>
      <c r="P117" t="s">
        <v>35</v>
      </c>
      <c r="Q117">
        <v>54</v>
      </c>
      <c r="R117" t="s">
        <v>36</v>
      </c>
      <c r="S117">
        <v>6</v>
      </c>
      <c r="T117">
        <v>6</v>
      </c>
      <c r="U117">
        <f t="shared" si="6"/>
        <v>54</v>
      </c>
      <c r="V117">
        <f t="shared" si="7"/>
        <v>48</v>
      </c>
      <c r="W117">
        <f t="shared" si="8"/>
        <v>1.125</v>
      </c>
      <c r="X117">
        <f t="shared" si="9"/>
        <v>1</v>
      </c>
    </row>
    <row r="118" spans="1:24" x14ac:dyDescent="0.2">
      <c r="A118" s="1">
        <v>45629.767939814818</v>
      </c>
      <c r="B118" t="s">
        <v>18</v>
      </c>
      <c r="C118" t="s">
        <v>134</v>
      </c>
      <c r="D118" t="s">
        <v>20</v>
      </c>
      <c r="E118" t="s">
        <v>40</v>
      </c>
      <c r="F118">
        <v>32</v>
      </c>
      <c r="G118">
        <v>13</v>
      </c>
      <c r="H118">
        <v>60</v>
      </c>
      <c r="I118" t="s">
        <v>22</v>
      </c>
      <c r="J118" t="s">
        <v>70</v>
      </c>
      <c r="K118" t="s">
        <v>33</v>
      </c>
      <c r="L118">
        <v>12</v>
      </c>
      <c r="M118" t="s">
        <v>25</v>
      </c>
      <c r="N118" t="s">
        <v>34</v>
      </c>
      <c r="O118">
        <v>20</v>
      </c>
      <c r="P118" s="5" t="s">
        <v>43</v>
      </c>
      <c r="Q118">
        <v>10</v>
      </c>
      <c r="R118" t="s">
        <v>28</v>
      </c>
      <c r="S118">
        <v>6</v>
      </c>
      <c r="T118">
        <v>6</v>
      </c>
      <c r="U118">
        <f t="shared" si="6"/>
        <v>60</v>
      </c>
      <c r="V118">
        <f t="shared" si="7"/>
        <v>72</v>
      </c>
      <c r="W118">
        <f t="shared" si="8"/>
        <v>0.83333333333333337</v>
      </c>
      <c r="X118">
        <f t="shared" si="9"/>
        <v>1</v>
      </c>
    </row>
    <row r="119" spans="1:24" hidden="1" x14ac:dyDescent="0.2">
      <c r="A119" s="1">
        <v>45629.771620370368</v>
      </c>
      <c r="B119" t="s">
        <v>18</v>
      </c>
      <c r="C119" s="2" t="s">
        <v>135</v>
      </c>
      <c r="D119" t="s">
        <v>30</v>
      </c>
      <c r="E119" t="s">
        <v>40</v>
      </c>
      <c r="F119">
        <v>32</v>
      </c>
      <c r="G119">
        <v>7</v>
      </c>
      <c r="H119">
        <v>25</v>
      </c>
      <c r="I119" t="s">
        <v>22</v>
      </c>
      <c r="J119" t="s">
        <v>70</v>
      </c>
      <c r="K119" t="s">
        <v>33</v>
      </c>
      <c r="L119">
        <v>8</v>
      </c>
      <c r="M119" t="s">
        <v>25</v>
      </c>
      <c r="N119" t="s">
        <v>34</v>
      </c>
      <c r="O119">
        <v>25</v>
      </c>
      <c r="P119" s="5" t="s">
        <v>35</v>
      </c>
      <c r="Q119">
        <v>10</v>
      </c>
      <c r="R119" t="s">
        <v>28</v>
      </c>
      <c r="S119">
        <v>6</v>
      </c>
      <c r="T119">
        <v>6</v>
      </c>
      <c r="U119">
        <f t="shared" si="6"/>
        <v>60</v>
      </c>
      <c r="V119">
        <f t="shared" si="7"/>
        <v>48</v>
      </c>
      <c r="W119">
        <f t="shared" si="8"/>
        <v>1.25</v>
      </c>
      <c r="X119">
        <f t="shared" si="9"/>
        <v>1</v>
      </c>
    </row>
    <row r="120" spans="1:24" x14ac:dyDescent="0.2">
      <c r="A120" s="1">
        <v>45629.774826388886</v>
      </c>
      <c r="B120" t="s">
        <v>18</v>
      </c>
      <c r="C120" t="s">
        <v>136</v>
      </c>
      <c r="D120" t="s">
        <v>51</v>
      </c>
      <c r="E120" t="s">
        <v>40</v>
      </c>
      <c r="F120">
        <v>28</v>
      </c>
      <c r="G120">
        <v>10</v>
      </c>
      <c r="H120" s="2">
        <v>700</v>
      </c>
      <c r="I120" t="s">
        <v>22</v>
      </c>
      <c r="J120" t="s">
        <v>70</v>
      </c>
      <c r="K120" t="s">
        <v>33</v>
      </c>
      <c r="L120">
        <v>50</v>
      </c>
      <c r="M120" t="s">
        <v>25</v>
      </c>
      <c r="N120" t="s">
        <v>34</v>
      </c>
      <c r="O120">
        <v>30</v>
      </c>
      <c r="P120" t="s">
        <v>43</v>
      </c>
      <c r="Q120">
        <v>50</v>
      </c>
      <c r="R120" t="s">
        <v>28</v>
      </c>
      <c r="S120">
        <v>6</v>
      </c>
      <c r="T120">
        <v>6</v>
      </c>
      <c r="U120">
        <f t="shared" si="6"/>
        <v>50</v>
      </c>
      <c r="V120">
        <f t="shared" si="7"/>
        <v>50</v>
      </c>
      <c r="W120">
        <f t="shared" si="8"/>
        <v>1</v>
      </c>
      <c r="X120">
        <f t="shared" si="9"/>
        <v>1</v>
      </c>
    </row>
    <row r="121" spans="1:24" x14ac:dyDescent="0.2">
      <c r="A121" s="1">
        <v>45629.819513888891</v>
      </c>
      <c r="B121" t="s">
        <v>18</v>
      </c>
      <c r="C121" t="s">
        <v>74</v>
      </c>
      <c r="D121" t="s">
        <v>51</v>
      </c>
      <c r="E121" t="s">
        <v>40</v>
      </c>
      <c r="F121">
        <v>37</v>
      </c>
      <c r="G121">
        <v>16</v>
      </c>
      <c r="H121">
        <v>40</v>
      </c>
      <c r="I121" t="s">
        <v>22</v>
      </c>
      <c r="J121" t="s">
        <v>70</v>
      </c>
      <c r="K121" t="s">
        <v>33</v>
      </c>
      <c r="L121">
        <v>48</v>
      </c>
      <c r="M121" t="s">
        <v>25</v>
      </c>
      <c r="N121" t="s">
        <v>26</v>
      </c>
      <c r="O121">
        <v>42</v>
      </c>
      <c r="P121" t="s">
        <v>35</v>
      </c>
      <c r="Q121">
        <v>70</v>
      </c>
      <c r="R121" t="s">
        <v>61</v>
      </c>
      <c r="S121">
        <v>6</v>
      </c>
      <c r="T121">
        <v>6</v>
      </c>
      <c r="U121">
        <f t="shared" si="6"/>
        <v>70</v>
      </c>
      <c r="V121">
        <f t="shared" si="7"/>
        <v>48</v>
      </c>
      <c r="W121">
        <f t="shared" si="8"/>
        <v>1.4583333333333333</v>
      </c>
      <c r="X121">
        <f t="shared" si="9"/>
        <v>1</v>
      </c>
    </row>
    <row r="122" spans="1:24" x14ac:dyDescent="0.2">
      <c r="A122" s="1">
        <v>45629.888807870368</v>
      </c>
      <c r="B122" t="s">
        <v>18</v>
      </c>
      <c r="C122" t="s">
        <v>103</v>
      </c>
      <c r="D122" t="s">
        <v>30</v>
      </c>
      <c r="E122" t="s">
        <v>48</v>
      </c>
      <c r="F122">
        <v>28</v>
      </c>
      <c r="G122">
        <v>7</v>
      </c>
      <c r="H122">
        <v>15</v>
      </c>
      <c r="I122" t="s">
        <v>137</v>
      </c>
      <c r="J122" t="s">
        <v>50</v>
      </c>
      <c r="K122" t="s">
        <v>33</v>
      </c>
      <c r="L122">
        <v>48</v>
      </c>
      <c r="M122" t="s">
        <v>55</v>
      </c>
      <c r="N122" t="s">
        <v>34</v>
      </c>
      <c r="O122">
        <v>4</v>
      </c>
      <c r="P122" t="s">
        <v>43</v>
      </c>
      <c r="Q122">
        <v>50</v>
      </c>
      <c r="R122" t="s">
        <v>36</v>
      </c>
      <c r="S122">
        <v>6</v>
      </c>
      <c r="T122">
        <v>6</v>
      </c>
      <c r="U122">
        <f t="shared" si="6"/>
        <v>50</v>
      </c>
      <c r="V122">
        <f t="shared" si="7"/>
        <v>48</v>
      </c>
      <c r="W122">
        <f t="shared" si="8"/>
        <v>1.0416666666666667</v>
      </c>
      <c r="X122">
        <f t="shared" si="9"/>
        <v>1</v>
      </c>
    </row>
    <row r="123" spans="1:24" x14ac:dyDescent="0.2">
      <c r="A123" s="1">
        <v>45629.915613425925</v>
      </c>
      <c r="B123" t="s">
        <v>38</v>
      </c>
      <c r="C123" t="s">
        <v>138</v>
      </c>
      <c r="D123" t="s">
        <v>51</v>
      </c>
      <c r="E123" t="s">
        <v>31</v>
      </c>
      <c r="F123">
        <v>37</v>
      </c>
      <c r="G123">
        <v>14</v>
      </c>
      <c r="H123">
        <v>15</v>
      </c>
      <c r="I123" t="s">
        <v>54</v>
      </c>
      <c r="J123" t="s">
        <v>42</v>
      </c>
      <c r="K123" t="s">
        <v>47</v>
      </c>
      <c r="L123">
        <v>42.5</v>
      </c>
      <c r="M123" t="s">
        <v>25</v>
      </c>
      <c r="N123" t="s">
        <v>45</v>
      </c>
      <c r="O123">
        <v>20</v>
      </c>
      <c r="P123" t="s">
        <v>27</v>
      </c>
      <c r="Q123">
        <v>60</v>
      </c>
      <c r="R123" t="s">
        <v>36</v>
      </c>
      <c r="S123">
        <v>6</v>
      </c>
      <c r="T123">
        <v>6</v>
      </c>
      <c r="U123">
        <f t="shared" si="6"/>
        <v>60</v>
      </c>
      <c r="V123">
        <f t="shared" si="7"/>
        <v>42.5</v>
      </c>
      <c r="W123">
        <f t="shared" si="8"/>
        <v>1.411764705882353</v>
      </c>
      <c r="X123">
        <f t="shared" si="9"/>
        <v>1</v>
      </c>
    </row>
    <row r="124" spans="1:24" x14ac:dyDescent="0.2">
      <c r="A124" s="1">
        <v>45629.91814814815</v>
      </c>
      <c r="B124" t="s">
        <v>18</v>
      </c>
      <c r="C124" t="s">
        <v>74</v>
      </c>
      <c r="D124" t="s">
        <v>20</v>
      </c>
      <c r="E124" t="s">
        <v>40</v>
      </c>
      <c r="F124">
        <v>27</v>
      </c>
      <c r="G124">
        <v>7</v>
      </c>
      <c r="H124">
        <v>40</v>
      </c>
      <c r="I124" t="s">
        <v>22</v>
      </c>
      <c r="J124" t="s">
        <v>70</v>
      </c>
      <c r="K124" t="s">
        <v>33</v>
      </c>
      <c r="L124">
        <v>54</v>
      </c>
      <c r="M124" t="s">
        <v>25</v>
      </c>
      <c r="N124" t="s">
        <v>34</v>
      </c>
      <c r="O124">
        <v>25</v>
      </c>
      <c r="P124" t="s">
        <v>43</v>
      </c>
      <c r="Q124">
        <v>54</v>
      </c>
      <c r="R124" t="s">
        <v>28</v>
      </c>
      <c r="S124">
        <v>6</v>
      </c>
      <c r="T124">
        <v>6</v>
      </c>
      <c r="U124">
        <f t="shared" si="6"/>
        <v>54</v>
      </c>
      <c r="V124">
        <f t="shared" si="7"/>
        <v>54</v>
      </c>
      <c r="W124">
        <f t="shared" si="8"/>
        <v>1</v>
      </c>
      <c r="X124">
        <f t="shared" si="9"/>
        <v>1</v>
      </c>
    </row>
    <row r="125" spans="1:24" x14ac:dyDescent="0.2">
      <c r="A125" s="1">
        <v>45629.95207175926</v>
      </c>
      <c r="B125" t="s">
        <v>18</v>
      </c>
      <c r="C125" t="s">
        <v>19</v>
      </c>
      <c r="D125" t="s">
        <v>30</v>
      </c>
      <c r="E125" t="s">
        <v>40</v>
      </c>
      <c r="F125">
        <v>29</v>
      </c>
      <c r="G125">
        <v>8</v>
      </c>
      <c r="H125">
        <v>70</v>
      </c>
      <c r="I125" t="s">
        <v>49</v>
      </c>
      <c r="J125" t="s">
        <v>50</v>
      </c>
      <c r="K125" t="s">
        <v>33</v>
      </c>
      <c r="L125">
        <v>48</v>
      </c>
      <c r="M125" t="s">
        <v>25</v>
      </c>
      <c r="N125" t="s">
        <v>34</v>
      </c>
      <c r="O125">
        <v>27</v>
      </c>
      <c r="P125" t="s">
        <v>43</v>
      </c>
      <c r="Q125">
        <v>48</v>
      </c>
      <c r="R125" t="s">
        <v>36</v>
      </c>
      <c r="S125">
        <v>6</v>
      </c>
      <c r="T125">
        <v>6</v>
      </c>
      <c r="U125">
        <f t="shared" si="6"/>
        <v>48</v>
      </c>
      <c r="V125">
        <f t="shared" si="7"/>
        <v>48</v>
      </c>
      <c r="W125">
        <f t="shared" si="8"/>
        <v>1</v>
      </c>
      <c r="X125">
        <f t="shared" si="9"/>
        <v>1</v>
      </c>
    </row>
    <row r="126" spans="1:24" x14ac:dyDescent="0.2">
      <c r="A126" t="s">
        <v>139</v>
      </c>
      <c r="B126" t="s">
        <v>18</v>
      </c>
      <c r="C126" t="s">
        <v>19</v>
      </c>
      <c r="D126" t="s">
        <v>51</v>
      </c>
      <c r="E126" t="s">
        <v>46</v>
      </c>
      <c r="F126">
        <v>33</v>
      </c>
      <c r="G126">
        <v>10</v>
      </c>
      <c r="H126" s="2">
        <v>540</v>
      </c>
      <c r="I126" t="s">
        <v>49</v>
      </c>
      <c r="J126" t="s">
        <v>50</v>
      </c>
      <c r="K126" t="s">
        <v>33</v>
      </c>
      <c r="L126">
        <v>54</v>
      </c>
      <c r="M126" t="s">
        <v>25</v>
      </c>
      <c r="N126" t="s">
        <v>26</v>
      </c>
      <c r="O126">
        <v>21</v>
      </c>
      <c r="P126" t="s">
        <v>35</v>
      </c>
      <c r="Q126">
        <v>54</v>
      </c>
      <c r="R126" t="s">
        <v>36</v>
      </c>
      <c r="S126">
        <v>6</v>
      </c>
      <c r="T126">
        <v>6</v>
      </c>
      <c r="U126">
        <f t="shared" si="6"/>
        <v>54</v>
      </c>
      <c r="V126">
        <f t="shared" si="7"/>
        <v>54</v>
      </c>
      <c r="W126">
        <f t="shared" si="8"/>
        <v>1</v>
      </c>
      <c r="X126">
        <f t="shared" si="9"/>
        <v>1</v>
      </c>
    </row>
  </sheetData>
  <autoFilter ref="C1:C126" xr:uid="{00000000-0001-0000-0000-000000000000}">
    <filterColumn colId="0">
      <colorFilter dxfId="0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7"/>
  <sheetViews>
    <sheetView topLeftCell="Z1" workbookViewId="0">
      <selection activeCell="AC1" sqref="AC1:AC6"/>
    </sheetView>
  </sheetViews>
  <sheetFormatPr defaultRowHeight="15" x14ac:dyDescent="0.2"/>
  <cols>
    <col min="1" max="1" width="16.27734375" style="7" bestFit="1" customWidth="1"/>
    <col min="2" max="2" width="6.859375" bestFit="1" customWidth="1"/>
    <col min="3" max="3" width="29.99609375" bestFit="1" customWidth="1"/>
    <col min="4" max="4" width="29.99609375" customWidth="1"/>
    <col min="5" max="5" width="29.0546875" bestFit="1" customWidth="1"/>
    <col min="6" max="6" width="27.171875" bestFit="1" customWidth="1"/>
    <col min="7" max="7" width="28.11328125" bestFit="1" customWidth="1"/>
    <col min="8" max="8" width="22.8671875" bestFit="1" customWidth="1"/>
    <col min="9" max="9" width="48.29296875" bestFit="1" customWidth="1"/>
    <col min="10" max="10" width="48.29296875" customWidth="1"/>
    <col min="11" max="11" width="24.88671875" bestFit="1" customWidth="1"/>
    <col min="12" max="12" width="24.88671875" customWidth="1"/>
    <col min="13" max="13" width="32.28515625" bestFit="1" customWidth="1"/>
    <col min="14" max="14" width="32.28515625" customWidth="1"/>
    <col min="15" max="15" width="21.38671875" bestFit="1" customWidth="1"/>
    <col min="16" max="16" width="64.5703125" bestFit="1" customWidth="1"/>
    <col min="17" max="17" width="25.55859375" bestFit="1" customWidth="1"/>
    <col min="18" max="18" width="22.59765625" bestFit="1" customWidth="1"/>
    <col min="19" max="19" width="33.359375" bestFit="1" customWidth="1"/>
    <col min="20" max="20" width="27.98046875" style="5" bestFit="1" customWidth="1"/>
    <col min="21" max="21" width="32.41796875" bestFit="1" customWidth="1"/>
    <col min="22" max="22" width="26.5" bestFit="1" customWidth="1"/>
    <col min="24" max="24" width="38.60546875" bestFit="1" customWidth="1"/>
    <col min="25" max="25" width="73.8515625" bestFit="1" customWidth="1"/>
    <col min="26" max="26" width="20.58203125" bestFit="1" customWidth="1"/>
  </cols>
  <sheetData>
    <row r="1" spans="1:29" s="3" customFormat="1" x14ac:dyDescent="0.2">
      <c r="A1" s="6" t="s">
        <v>145</v>
      </c>
      <c r="B1" s="3" t="s">
        <v>1</v>
      </c>
      <c r="C1" s="3" t="s">
        <v>2</v>
      </c>
      <c r="D1" s="3" t="s">
        <v>152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153</v>
      </c>
      <c r="K1" s="3" t="s">
        <v>8</v>
      </c>
      <c r="L1" s="3" t="s">
        <v>159</v>
      </c>
      <c r="M1" s="3" t="s">
        <v>9</v>
      </c>
      <c r="N1" s="3" t="s">
        <v>160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4" t="s">
        <v>15</v>
      </c>
      <c r="U1" s="3" t="s">
        <v>16</v>
      </c>
      <c r="V1" s="3" t="s">
        <v>17</v>
      </c>
      <c r="W1" s="3" t="s">
        <v>140</v>
      </c>
      <c r="X1" s="3" t="s">
        <v>141</v>
      </c>
      <c r="Y1" s="3" t="s">
        <v>142</v>
      </c>
      <c r="Z1" s="3" t="s">
        <v>143</v>
      </c>
      <c r="AA1" s="3" t="s">
        <v>144</v>
      </c>
      <c r="AC1" s="3" t="s">
        <v>162</v>
      </c>
    </row>
    <row r="2" spans="1:29" x14ac:dyDescent="0.2">
      <c r="A2" s="7">
        <v>1</v>
      </c>
      <c r="B2" t="s">
        <v>18</v>
      </c>
      <c r="C2" t="s">
        <v>19</v>
      </c>
      <c r="D2" t="str">
        <f>VLOOKUP(C2,rough_sheet!$M$1:$O$29,3,FALSE)</f>
        <v>Pune</v>
      </c>
      <c r="E2" t="s">
        <v>20</v>
      </c>
      <c r="F2" t="s">
        <v>21</v>
      </c>
      <c r="G2">
        <v>31</v>
      </c>
      <c r="H2">
        <v>6</v>
      </c>
      <c r="I2">
        <v>0</v>
      </c>
      <c r="J2">
        <f>IF(I2&lt;=180,I2,I2/#REF!)</f>
        <v>0</v>
      </c>
      <c r="K2" t="s">
        <v>22</v>
      </c>
      <c r="L2" t="str">
        <f>VLOOKUP(K2,rough_sheet!$Q$1:$S$23,3,FALSE)</f>
        <v>Banking, Finance &amp; Insurance</v>
      </c>
      <c r="M2" t="s">
        <v>23</v>
      </c>
      <c r="N2" t="str">
        <f>VLOOKUP(M2,rough_sheet!$U$1:$W$24,3,FALSE)</f>
        <v>Technology</v>
      </c>
      <c r="O2" t="s">
        <v>24</v>
      </c>
      <c r="P2">
        <v>45</v>
      </c>
      <c r="Q2" t="s">
        <v>25</v>
      </c>
      <c r="R2" t="s">
        <v>26</v>
      </c>
      <c r="S2">
        <v>40</v>
      </c>
      <c r="T2" t="s">
        <v>27</v>
      </c>
      <c r="U2">
        <v>55</v>
      </c>
      <c r="V2" t="s">
        <v>28</v>
      </c>
      <c r="W2">
        <f t="shared" ref="W2:W26" si="0">_xlfn.SWITCH(T2, "Mon to Fri or 5 days",5,"Mon to Sat or 6 days",6,"Mon to Fri &amp; Alternate Saturdays",5.5,-1)</f>
        <v>5</v>
      </c>
      <c r="X2">
        <f t="shared" ref="X2:X33" si="1">IF(U2&lt;15,W2*U2,U2)</f>
        <v>55</v>
      </c>
      <c r="Y2">
        <f t="shared" ref="Y2:Y33" si="2">IF(P2&lt;15,W2*P2,P2)</f>
        <v>45</v>
      </c>
      <c r="Z2">
        <f t="shared" ref="Z2:Z33" si="3">U2/P2</f>
        <v>1.2222222222222223</v>
      </c>
      <c r="AA2">
        <f t="shared" ref="AA2:AA33" si="4">_xlfn.SWITCH(V2,"good", 1,"verygood",1,"excellent",1, "poor",0, "verypoor",0,"fair",1,)</f>
        <v>1</v>
      </c>
      <c r="AC2" t="s">
        <v>163</v>
      </c>
    </row>
    <row r="3" spans="1:29" x14ac:dyDescent="0.2">
      <c r="A3" s="7">
        <v>2</v>
      </c>
      <c r="B3" t="s">
        <v>18</v>
      </c>
      <c r="C3" t="s">
        <v>29</v>
      </c>
      <c r="D3" t="str">
        <f>VLOOKUP(C3,rough_sheet!$M$1:$O$29,3,FALSE)</f>
        <v>Mumbai</v>
      </c>
      <c r="E3" t="s">
        <v>30</v>
      </c>
      <c r="F3" t="s">
        <v>31</v>
      </c>
      <c r="G3">
        <v>30</v>
      </c>
      <c r="H3">
        <v>3</v>
      </c>
      <c r="I3">
        <v>30</v>
      </c>
      <c r="J3">
        <f>IF(I3&lt;=180,I3,I3/#REF!)</f>
        <v>30</v>
      </c>
      <c r="K3" t="s">
        <v>22</v>
      </c>
      <c r="L3" t="str">
        <f>VLOOKUP(K3,rough_sheet!$Q$1:$S$23,3,FALSE)</f>
        <v>Banking, Finance &amp; Insurance</v>
      </c>
      <c r="M3" t="s">
        <v>32</v>
      </c>
      <c r="N3" t="str">
        <f>VLOOKUP(M3,rough_sheet!$U$1:$W$24,3,FALSE)</f>
        <v>Others</v>
      </c>
      <c r="O3" t="s">
        <v>33</v>
      </c>
      <c r="P3">
        <v>45</v>
      </c>
      <c r="Q3" t="s">
        <v>25</v>
      </c>
      <c r="R3" t="s">
        <v>34</v>
      </c>
      <c r="S3">
        <v>21</v>
      </c>
      <c r="T3" t="s">
        <v>35</v>
      </c>
      <c r="U3">
        <v>54</v>
      </c>
      <c r="V3" t="s">
        <v>36</v>
      </c>
      <c r="W3">
        <f t="shared" si="0"/>
        <v>5.5</v>
      </c>
      <c r="X3">
        <f t="shared" si="1"/>
        <v>54</v>
      </c>
      <c r="Y3">
        <f t="shared" si="2"/>
        <v>45</v>
      </c>
      <c r="Z3">
        <f t="shared" si="3"/>
        <v>1.2</v>
      </c>
      <c r="AA3">
        <f t="shared" si="4"/>
        <v>1</v>
      </c>
      <c r="AC3" t="s">
        <v>166</v>
      </c>
    </row>
    <row r="4" spans="1:29" x14ac:dyDescent="0.2">
      <c r="A4" s="7">
        <v>3</v>
      </c>
      <c r="B4" t="s">
        <v>18</v>
      </c>
      <c r="C4" t="s">
        <v>29</v>
      </c>
      <c r="D4" t="str">
        <f>VLOOKUP(C4,rough_sheet!$M$1:$O$29,3,FALSE)</f>
        <v>Mumbai</v>
      </c>
      <c r="E4" t="s">
        <v>30</v>
      </c>
      <c r="F4" t="s">
        <v>37</v>
      </c>
      <c r="G4">
        <v>28</v>
      </c>
      <c r="H4">
        <v>3</v>
      </c>
      <c r="I4">
        <v>90</v>
      </c>
      <c r="J4">
        <f>IF(I4&lt;=180,I4,I4/#REF!)</f>
        <v>90</v>
      </c>
      <c r="K4" t="s">
        <v>22</v>
      </c>
      <c r="L4" t="str">
        <f>VLOOKUP(K4,rough_sheet!$Q$1:$S$23,3,FALSE)</f>
        <v>Banking, Finance &amp; Insurance</v>
      </c>
      <c r="M4" t="s">
        <v>23</v>
      </c>
      <c r="N4" t="str">
        <f>VLOOKUP(M4,rough_sheet!$U$1:$W$24,3,FALSE)</f>
        <v>Technology</v>
      </c>
      <c r="O4" t="s">
        <v>33</v>
      </c>
      <c r="P4">
        <v>45</v>
      </c>
      <c r="Q4" t="s">
        <v>25</v>
      </c>
      <c r="R4" t="s">
        <v>26</v>
      </c>
      <c r="S4">
        <v>22</v>
      </c>
      <c r="T4" t="s">
        <v>35</v>
      </c>
      <c r="U4">
        <v>60</v>
      </c>
      <c r="V4" t="s">
        <v>28</v>
      </c>
      <c r="W4">
        <f t="shared" si="0"/>
        <v>5.5</v>
      </c>
      <c r="X4">
        <f t="shared" si="1"/>
        <v>60</v>
      </c>
      <c r="Y4">
        <f t="shared" si="2"/>
        <v>45</v>
      </c>
      <c r="Z4">
        <f t="shared" si="3"/>
        <v>1.3333333333333333</v>
      </c>
      <c r="AA4">
        <f t="shared" si="4"/>
        <v>1</v>
      </c>
      <c r="AC4" t="s">
        <v>165</v>
      </c>
    </row>
    <row r="5" spans="1:29" x14ac:dyDescent="0.2">
      <c r="A5" s="7">
        <v>4</v>
      </c>
      <c r="B5" t="s">
        <v>38</v>
      </c>
      <c r="C5" t="s">
        <v>39</v>
      </c>
      <c r="D5" t="str">
        <f>VLOOKUP(C5,rough_sheet!$M$1:$O$29,3,FALSE)</f>
        <v>Others</v>
      </c>
      <c r="E5" t="s">
        <v>20</v>
      </c>
      <c r="F5" t="s">
        <v>40</v>
      </c>
      <c r="G5">
        <v>29</v>
      </c>
      <c r="H5">
        <v>4</v>
      </c>
      <c r="I5">
        <v>25</v>
      </c>
      <c r="J5">
        <f>IF(I5&lt;=180,I5,I5/#REF!)</f>
        <v>25</v>
      </c>
      <c r="K5" t="s">
        <v>41</v>
      </c>
      <c r="L5" t="str">
        <f>VLOOKUP(K5,rough_sheet!$Q$1:$S$23,3,FALSE)</f>
        <v>Medical/ Healthcare</v>
      </c>
      <c r="M5" t="s">
        <v>42</v>
      </c>
      <c r="N5" t="str">
        <f>VLOOKUP(M5,rough_sheet!$U$1:$W$24,3,FALSE)</f>
        <v>Operations</v>
      </c>
      <c r="O5" t="s">
        <v>33</v>
      </c>
      <c r="P5">
        <v>45</v>
      </c>
      <c r="Q5" t="s">
        <v>25</v>
      </c>
      <c r="R5" t="s">
        <v>34</v>
      </c>
      <c r="S5">
        <v>30</v>
      </c>
      <c r="T5" t="s">
        <v>43</v>
      </c>
      <c r="U5">
        <v>50</v>
      </c>
      <c r="V5" t="s">
        <v>36</v>
      </c>
      <c r="W5">
        <f t="shared" si="0"/>
        <v>6</v>
      </c>
      <c r="X5">
        <f t="shared" si="1"/>
        <v>50</v>
      </c>
      <c r="Y5">
        <f t="shared" si="2"/>
        <v>45</v>
      </c>
      <c r="Z5">
        <f t="shared" si="3"/>
        <v>1.1111111111111112</v>
      </c>
      <c r="AA5">
        <f t="shared" si="4"/>
        <v>1</v>
      </c>
      <c r="AC5" t="s">
        <v>164</v>
      </c>
    </row>
    <row r="6" spans="1:29" x14ac:dyDescent="0.2">
      <c r="A6" s="7">
        <v>5</v>
      </c>
      <c r="B6" t="s">
        <v>18</v>
      </c>
      <c r="C6" t="s">
        <v>19</v>
      </c>
      <c r="D6" t="str">
        <f>VLOOKUP(C6,rough_sheet!$M$1:$O$29,3,FALSE)</f>
        <v>Pune</v>
      </c>
      <c r="E6" t="s">
        <v>30</v>
      </c>
      <c r="F6" t="s">
        <v>40</v>
      </c>
      <c r="G6">
        <v>29</v>
      </c>
      <c r="H6">
        <v>5</v>
      </c>
      <c r="I6">
        <v>15</v>
      </c>
      <c r="J6">
        <f>IF(I6&lt;=180,I6,I6/#REF!)</f>
        <v>15</v>
      </c>
      <c r="K6" t="s">
        <v>22</v>
      </c>
      <c r="L6" t="str">
        <f>VLOOKUP(K6,rough_sheet!$Q$1:$S$23,3,FALSE)</f>
        <v>Banking, Finance &amp; Insurance</v>
      </c>
      <c r="M6" t="s">
        <v>23</v>
      </c>
      <c r="N6" t="str">
        <f>VLOOKUP(M6,rough_sheet!$U$1:$W$24,3,FALSE)</f>
        <v>Technology</v>
      </c>
      <c r="O6" t="s">
        <v>33</v>
      </c>
      <c r="P6">
        <v>45</v>
      </c>
      <c r="Q6" t="s">
        <v>44</v>
      </c>
      <c r="R6" t="s">
        <v>45</v>
      </c>
      <c r="S6">
        <v>0</v>
      </c>
      <c r="T6" t="s">
        <v>27</v>
      </c>
      <c r="U6">
        <v>45</v>
      </c>
      <c r="V6" t="s">
        <v>28</v>
      </c>
      <c r="W6">
        <f t="shared" si="0"/>
        <v>5</v>
      </c>
      <c r="X6">
        <f t="shared" si="1"/>
        <v>45</v>
      </c>
      <c r="Y6">
        <f t="shared" si="2"/>
        <v>45</v>
      </c>
      <c r="Z6">
        <f t="shared" si="3"/>
        <v>1</v>
      </c>
      <c r="AA6">
        <f t="shared" si="4"/>
        <v>1</v>
      </c>
      <c r="AC6" t="s">
        <v>167</v>
      </c>
    </row>
    <row r="7" spans="1:29" x14ac:dyDescent="0.2">
      <c r="A7" s="7">
        <v>6</v>
      </c>
      <c r="B7" t="s">
        <v>18</v>
      </c>
      <c r="C7" t="s">
        <v>19</v>
      </c>
      <c r="D7" t="str">
        <f>VLOOKUP(C7,rough_sheet!$M$1:$O$29,3,FALSE)</f>
        <v>Pune</v>
      </c>
      <c r="E7" t="s">
        <v>30</v>
      </c>
      <c r="F7" t="s">
        <v>46</v>
      </c>
      <c r="G7">
        <v>26</v>
      </c>
      <c r="H7">
        <v>3</v>
      </c>
      <c r="I7">
        <v>100</v>
      </c>
      <c r="J7">
        <f>IF(I7&lt;=180,I7,I7/#REF!)</f>
        <v>100</v>
      </c>
      <c r="K7" t="s">
        <v>22</v>
      </c>
      <c r="L7" t="str">
        <f>VLOOKUP(K7,rough_sheet!$Q$1:$S$23,3,FALSE)</f>
        <v>Banking, Finance &amp; Insurance</v>
      </c>
      <c r="M7" t="s">
        <v>23</v>
      </c>
      <c r="N7" t="str">
        <f>VLOOKUP(M7,rough_sheet!$U$1:$W$24,3,FALSE)</f>
        <v>Technology</v>
      </c>
      <c r="O7" t="s">
        <v>47</v>
      </c>
      <c r="P7">
        <v>45</v>
      </c>
      <c r="Q7" t="s">
        <v>25</v>
      </c>
      <c r="R7" t="s">
        <v>45</v>
      </c>
      <c r="S7">
        <v>40</v>
      </c>
      <c r="T7" t="s">
        <v>27</v>
      </c>
      <c r="U7">
        <v>45</v>
      </c>
      <c r="V7" t="s">
        <v>28</v>
      </c>
      <c r="W7">
        <f t="shared" si="0"/>
        <v>5</v>
      </c>
      <c r="X7">
        <f t="shared" si="1"/>
        <v>45</v>
      </c>
      <c r="Y7">
        <f t="shared" si="2"/>
        <v>45</v>
      </c>
      <c r="Z7">
        <f t="shared" si="3"/>
        <v>1</v>
      </c>
      <c r="AA7">
        <f t="shared" si="4"/>
        <v>1</v>
      </c>
    </row>
    <row r="8" spans="1:29" x14ac:dyDescent="0.2">
      <c r="A8" s="7">
        <v>7</v>
      </c>
      <c r="B8" t="s">
        <v>18</v>
      </c>
      <c r="C8" t="s">
        <v>19</v>
      </c>
      <c r="D8" t="str">
        <f>VLOOKUP(C8,rough_sheet!$M$1:$O$29,3,FALSE)</f>
        <v>Pune</v>
      </c>
      <c r="E8" t="s">
        <v>30</v>
      </c>
      <c r="F8" t="s">
        <v>46</v>
      </c>
      <c r="G8">
        <v>24</v>
      </c>
      <c r="H8">
        <v>3</v>
      </c>
      <c r="I8">
        <v>30</v>
      </c>
      <c r="J8">
        <f>IF(I8&lt;=180,I8,I8/#REF!)</f>
        <v>30</v>
      </c>
      <c r="K8" t="s">
        <v>22</v>
      </c>
      <c r="L8" t="str">
        <f>VLOOKUP(K8,rough_sheet!$Q$1:$S$23,3,FALSE)</f>
        <v>Banking, Finance &amp; Insurance</v>
      </c>
      <c r="M8" t="s">
        <v>23</v>
      </c>
      <c r="N8" t="str">
        <f>VLOOKUP(M8,rough_sheet!$U$1:$W$24,3,FALSE)</f>
        <v>Technology</v>
      </c>
      <c r="O8" t="s">
        <v>47</v>
      </c>
      <c r="P8">
        <v>40</v>
      </c>
      <c r="Q8" t="s">
        <v>25</v>
      </c>
      <c r="R8" t="s">
        <v>34</v>
      </c>
      <c r="S8">
        <v>40</v>
      </c>
      <c r="T8" t="s">
        <v>27</v>
      </c>
      <c r="U8">
        <v>35</v>
      </c>
      <c r="V8" t="s">
        <v>28</v>
      </c>
      <c r="W8">
        <f t="shared" si="0"/>
        <v>5</v>
      </c>
      <c r="X8">
        <f t="shared" si="1"/>
        <v>35</v>
      </c>
      <c r="Y8">
        <f t="shared" si="2"/>
        <v>40</v>
      </c>
      <c r="Z8">
        <f t="shared" si="3"/>
        <v>0.875</v>
      </c>
      <c r="AA8">
        <f t="shared" si="4"/>
        <v>1</v>
      </c>
    </row>
    <row r="9" spans="1:29" x14ac:dyDescent="0.2">
      <c r="A9" s="7">
        <v>8</v>
      </c>
      <c r="B9" t="s">
        <v>18</v>
      </c>
      <c r="C9" t="s">
        <v>19</v>
      </c>
      <c r="D9" t="str">
        <f>VLOOKUP(C9,rough_sheet!$M$1:$O$29,3,FALSE)</f>
        <v>Pune</v>
      </c>
      <c r="E9" t="s">
        <v>20</v>
      </c>
      <c r="F9" t="s">
        <v>31</v>
      </c>
      <c r="G9">
        <v>28</v>
      </c>
      <c r="H9">
        <v>5</v>
      </c>
      <c r="I9">
        <v>45</v>
      </c>
      <c r="J9">
        <f>IF(I9&lt;=180,I9,I9/#REF!)</f>
        <v>45</v>
      </c>
      <c r="K9" t="s">
        <v>22</v>
      </c>
      <c r="L9" t="str">
        <f>VLOOKUP(K9,rough_sheet!$Q$1:$S$23,3,FALSE)</f>
        <v>Banking, Finance &amp; Insurance</v>
      </c>
      <c r="M9" t="s">
        <v>23</v>
      </c>
      <c r="N9" t="str">
        <f>VLOOKUP(M9,rough_sheet!$U$1:$W$24,3,FALSE)</f>
        <v>Technology</v>
      </c>
      <c r="O9" t="s">
        <v>47</v>
      </c>
      <c r="P9">
        <v>45</v>
      </c>
      <c r="Q9" t="s">
        <v>25</v>
      </c>
      <c r="R9" t="s">
        <v>26</v>
      </c>
      <c r="S9">
        <v>40</v>
      </c>
      <c r="T9" t="s">
        <v>27</v>
      </c>
      <c r="U9">
        <v>45</v>
      </c>
      <c r="V9" t="s">
        <v>28</v>
      </c>
      <c r="W9">
        <f t="shared" si="0"/>
        <v>5</v>
      </c>
      <c r="X9">
        <f t="shared" si="1"/>
        <v>45</v>
      </c>
      <c r="Y9">
        <f t="shared" si="2"/>
        <v>45</v>
      </c>
      <c r="Z9">
        <f t="shared" si="3"/>
        <v>1</v>
      </c>
      <c r="AA9">
        <f t="shared" si="4"/>
        <v>1</v>
      </c>
    </row>
    <row r="10" spans="1:29" x14ac:dyDescent="0.2">
      <c r="A10" s="7">
        <v>9</v>
      </c>
      <c r="B10" t="s">
        <v>18</v>
      </c>
      <c r="C10" t="s">
        <v>19</v>
      </c>
      <c r="D10" t="str">
        <f>VLOOKUP(C10,rough_sheet!$M$1:$O$29,3,FALSE)</f>
        <v>Pune</v>
      </c>
      <c r="E10" t="s">
        <v>20</v>
      </c>
      <c r="F10" t="s">
        <v>48</v>
      </c>
      <c r="G10">
        <v>28</v>
      </c>
      <c r="H10">
        <v>7</v>
      </c>
      <c r="I10">
        <v>60</v>
      </c>
      <c r="J10">
        <f>IF(I10&lt;=180,I10,I10/#REF!)</f>
        <v>60</v>
      </c>
      <c r="K10" t="s">
        <v>49</v>
      </c>
      <c r="L10" t="str">
        <f>VLOOKUP(K10,rough_sheet!$Q$1:$S$23,3,FALSE)</f>
        <v>Manufacturing</v>
      </c>
      <c r="M10" t="s">
        <v>50</v>
      </c>
      <c r="N10" t="str">
        <f>VLOOKUP(M10,rough_sheet!$U$1:$W$24,3,FALSE)</f>
        <v>Engineering</v>
      </c>
      <c r="O10" t="s">
        <v>33</v>
      </c>
      <c r="P10">
        <v>40</v>
      </c>
      <c r="Q10" t="s">
        <v>25</v>
      </c>
      <c r="R10" t="s">
        <v>26</v>
      </c>
      <c r="S10">
        <v>24</v>
      </c>
      <c r="T10" t="s">
        <v>27</v>
      </c>
      <c r="U10">
        <v>55</v>
      </c>
      <c r="V10" t="s">
        <v>28</v>
      </c>
      <c r="W10">
        <f t="shared" si="0"/>
        <v>5</v>
      </c>
      <c r="X10">
        <f t="shared" si="1"/>
        <v>55</v>
      </c>
      <c r="Y10">
        <f t="shared" si="2"/>
        <v>40</v>
      </c>
      <c r="Z10">
        <f t="shared" si="3"/>
        <v>1.375</v>
      </c>
      <c r="AA10">
        <f t="shared" si="4"/>
        <v>1</v>
      </c>
    </row>
    <row r="11" spans="1:29" x14ac:dyDescent="0.2">
      <c r="A11" s="7">
        <v>10</v>
      </c>
      <c r="B11" t="s">
        <v>18</v>
      </c>
      <c r="C11" t="s">
        <v>19</v>
      </c>
      <c r="D11" t="str">
        <f>VLOOKUP(C11,rough_sheet!$M$1:$O$29,3,FALSE)</f>
        <v>Pune</v>
      </c>
      <c r="E11" t="s">
        <v>51</v>
      </c>
      <c r="F11" t="s">
        <v>31</v>
      </c>
      <c r="G11">
        <v>36</v>
      </c>
      <c r="H11">
        <v>15</v>
      </c>
      <c r="I11">
        <v>45</v>
      </c>
      <c r="J11">
        <f>IF(I11&lt;=180,I11,I11/#REF!)</f>
        <v>45</v>
      </c>
      <c r="K11" t="s">
        <v>52</v>
      </c>
      <c r="L11" t="str">
        <f>VLOOKUP(K11,rough_sheet!$Q$1:$S$23,3,FALSE)</f>
        <v>Others</v>
      </c>
      <c r="M11" t="s">
        <v>50</v>
      </c>
      <c r="N11" t="str">
        <f>VLOOKUP(M11,rough_sheet!$U$1:$W$24,3,FALSE)</f>
        <v>Engineering</v>
      </c>
      <c r="O11" t="s">
        <v>47</v>
      </c>
      <c r="P11">
        <v>50</v>
      </c>
      <c r="Q11" t="s">
        <v>25</v>
      </c>
      <c r="R11" t="s">
        <v>45</v>
      </c>
      <c r="S11">
        <v>29</v>
      </c>
      <c r="T11" t="s">
        <v>27</v>
      </c>
      <c r="U11">
        <v>60</v>
      </c>
      <c r="V11" t="s">
        <v>28</v>
      </c>
      <c r="W11">
        <f t="shared" si="0"/>
        <v>5</v>
      </c>
      <c r="X11">
        <f t="shared" si="1"/>
        <v>60</v>
      </c>
      <c r="Y11">
        <f t="shared" si="2"/>
        <v>50</v>
      </c>
      <c r="Z11">
        <f t="shared" si="3"/>
        <v>1.2</v>
      </c>
      <c r="AA11">
        <f t="shared" si="4"/>
        <v>1</v>
      </c>
    </row>
    <row r="12" spans="1:29" x14ac:dyDescent="0.2">
      <c r="A12" s="7">
        <v>11</v>
      </c>
      <c r="B12" t="s">
        <v>18</v>
      </c>
      <c r="C12" t="s">
        <v>53</v>
      </c>
      <c r="D12" t="str">
        <f>VLOOKUP(C12,rough_sheet!$M$1:$O$29,3,FALSE)</f>
        <v>Bangalore</v>
      </c>
      <c r="E12" t="s">
        <v>30</v>
      </c>
      <c r="F12" t="s">
        <v>48</v>
      </c>
      <c r="G12">
        <v>24</v>
      </c>
      <c r="H12">
        <v>2</v>
      </c>
      <c r="I12">
        <v>40</v>
      </c>
      <c r="J12">
        <f>IF(I12&lt;=180,I12,I12/#REF!)</f>
        <v>40</v>
      </c>
      <c r="K12" t="s">
        <v>54</v>
      </c>
      <c r="L12" t="str">
        <f>VLOOKUP(K12,rough_sheet!$Q$1:$S$23,3,FALSE)</f>
        <v>Information &amp; Technology</v>
      </c>
      <c r="M12" t="s">
        <v>50</v>
      </c>
      <c r="N12" t="str">
        <f>VLOOKUP(M12,rough_sheet!$U$1:$W$24,3,FALSE)</f>
        <v>Engineering</v>
      </c>
      <c r="O12" t="s">
        <v>33</v>
      </c>
      <c r="P12">
        <v>42</v>
      </c>
      <c r="Q12" t="s">
        <v>55</v>
      </c>
      <c r="R12" t="s">
        <v>34</v>
      </c>
      <c r="S12">
        <v>0</v>
      </c>
      <c r="T12" t="s">
        <v>43</v>
      </c>
      <c r="U12">
        <v>42</v>
      </c>
      <c r="V12" t="s">
        <v>36</v>
      </c>
      <c r="W12">
        <f t="shared" si="0"/>
        <v>6</v>
      </c>
      <c r="X12">
        <f t="shared" si="1"/>
        <v>42</v>
      </c>
      <c r="Y12">
        <f t="shared" si="2"/>
        <v>42</v>
      </c>
      <c r="Z12">
        <f t="shared" si="3"/>
        <v>1</v>
      </c>
      <c r="AA12">
        <f t="shared" si="4"/>
        <v>1</v>
      </c>
    </row>
    <row r="13" spans="1:29" x14ac:dyDescent="0.2">
      <c r="A13" s="7">
        <v>12</v>
      </c>
      <c r="B13" t="s">
        <v>18</v>
      </c>
      <c r="C13" t="s">
        <v>19</v>
      </c>
      <c r="D13" t="str">
        <f>VLOOKUP(C13,rough_sheet!$M$1:$O$29,3,FALSE)</f>
        <v>Pune</v>
      </c>
      <c r="E13" t="s">
        <v>51</v>
      </c>
      <c r="F13" t="s">
        <v>56</v>
      </c>
      <c r="G13">
        <v>30</v>
      </c>
      <c r="H13">
        <v>7</v>
      </c>
      <c r="I13">
        <v>60</v>
      </c>
      <c r="J13">
        <f>IF(I13&lt;=180,I13,I13/#REF!)</f>
        <v>60</v>
      </c>
      <c r="K13" t="s">
        <v>57</v>
      </c>
      <c r="L13" t="str">
        <f>VLOOKUP(K13,rough_sheet!$Q$1:$S$23,3,FALSE)</f>
        <v>Consulting</v>
      </c>
      <c r="M13" t="s">
        <v>23</v>
      </c>
      <c r="N13" t="str">
        <f>VLOOKUP(M13,rough_sheet!$U$1:$W$24,3,FALSE)</f>
        <v>Technology</v>
      </c>
      <c r="O13" t="s">
        <v>47</v>
      </c>
      <c r="P13">
        <v>8</v>
      </c>
      <c r="Q13" t="s">
        <v>44</v>
      </c>
      <c r="R13" t="s">
        <v>34</v>
      </c>
      <c r="S13">
        <v>30</v>
      </c>
      <c r="T13" s="5" t="s">
        <v>27</v>
      </c>
      <c r="U13">
        <v>8</v>
      </c>
      <c r="V13" t="s">
        <v>28</v>
      </c>
      <c r="W13">
        <f t="shared" si="0"/>
        <v>5</v>
      </c>
      <c r="X13">
        <f t="shared" si="1"/>
        <v>40</v>
      </c>
      <c r="Y13">
        <f t="shared" si="2"/>
        <v>40</v>
      </c>
      <c r="Z13">
        <f t="shared" si="3"/>
        <v>1</v>
      </c>
      <c r="AA13">
        <f t="shared" si="4"/>
        <v>1</v>
      </c>
    </row>
    <row r="14" spans="1:29" x14ac:dyDescent="0.2">
      <c r="A14" s="7">
        <v>13</v>
      </c>
      <c r="B14" t="s">
        <v>38</v>
      </c>
      <c r="C14" t="s">
        <v>29</v>
      </c>
      <c r="D14" t="str">
        <f>VLOOKUP(C14,rough_sheet!$M$1:$O$29,3,FALSE)</f>
        <v>Mumbai</v>
      </c>
      <c r="E14" t="s">
        <v>30</v>
      </c>
      <c r="F14" t="s">
        <v>58</v>
      </c>
      <c r="G14">
        <v>29</v>
      </c>
      <c r="H14">
        <v>6</v>
      </c>
      <c r="I14">
        <v>35</v>
      </c>
      <c r="J14">
        <f>IF(I14&lt;=180,I14,I14/#REF!)</f>
        <v>35</v>
      </c>
      <c r="K14" t="s">
        <v>22</v>
      </c>
      <c r="L14" t="str">
        <f>VLOOKUP(K14,rough_sheet!$Q$1:$S$23,3,FALSE)</f>
        <v>Banking, Finance &amp; Insurance</v>
      </c>
      <c r="M14" t="s">
        <v>59</v>
      </c>
      <c r="N14" t="str">
        <f>VLOOKUP(M14,rough_sheet!$U$1:$W$24,3,FALSE)</f>
        <v>Others</v>
      </c>
      <c r="O14" t="s">
        <v>24</v>
      </c>
      <c r="P14">
        <v>48</v>
      </c>
      <c r="Q14" t="s">
        <v>25</v>
      </c>
      <c r="R14" t="s">
        <v>26</v>
      </c>
      <c r="S14">
        <v>30</v>
      </c>
      <c r="T14" t="s">
        <v>35</v>
      </c>
      <c r="U14">
        <v>40</v>
      </c>
      <c r="V14" t="s">
        <v>28</v>
      </c>
      <c r="W14">
        <f t="shared" si="0"/>
        <v>5.5</v>
      </c>
      <c r="X14">
        <f t="shared" si="1"/>
        <v>40</v>
      </c>
      <c r="Y14">
        <f t="shared" si="2"/>
        <v>48</v>
      </c>
      <c r="Z14">
        <f t="shared" si="3"/>
        <v>0.83333333333333337</v>
      </c>
      <c r="AA14">
        <f t="shared" si="4"/>
        <v>1</v>
      </c>
    </row>
    <row r="15" spans="1:29" x14ac:dyDescent="0.2">
      <c r="A15" s="7">
        <v>14</v>
      </c>
      <c r="B15" t="s">
        <v>18</v>
      </c>
      <c r="C15" t="s">
        <v>60</v>
      </c>
      <c r="D15" t="str">
        <f>VLOOKUP(C15,rough_sheet!$M$1:$O$29,3,FALSE)</f>
        <v>Others</v>
      </c>
      <c r="E15" t="s">
        <v>51</v>
      </c>
      <c r="F15" t="s">
        <v>37</v>
      </c>
      <c r="G15">
        <v>44</v>
      </c>
      <c r="H15">
        <v>24</v>
      </c>
      <c r="I15">
        <v>20</v>
      </c>
      <c r="J15">
        <f>IF(I15&lt;=180,I15,I15/#REF!)</f>
        <v>20</v>
      </c>
      <c r="K15" t="s">
        <v>49</v>
      </c>
      <c r="L15" t="str">
        <f>VLOOKUP(K15,rough_sheet!$Q$1:$S$23,3,FALSE)</f>
        <v>Manufacturing</v>
      </c>
      <c r="M15" t="s">
        <v>50</v>
      </c>
      <c r="N15" t="str">
        <f>VLOOKUP(M15,rough_sheet!$U$1:$W$24,3,FALSE)</f>
        <v>Engineering</v>
      </c>
      <c r="O15" t="s">
        <v>33</v>
      </c>
      <c r="P15">
        <v>44</v>
      </c>
      <c r="Q15" t="s">
        <v>25</v>
      </c>
      <c r="R15" t="s">
        <v>34</v>
      </c>
      <c r="S15">
        <v>60</v>
      </c>
      <c r="T15" t="s">
        <v>43</v>
      </c>
      <c r="U15">
        <v>44</v>
      </c>
      <c r="V15" t="s">
        <v>61</v>
      </c>
      <c r="W15">
        <f t="shared" si="0"/>
        <v>6</v>
      </c>
      <c r="X15">
        <f t="shared" si="1"/>
        <v>44</v>
      </c>
      <c r="Y15">
        <f t="shared" si="2"/>
        <v>44</v>
      </c>
      <c r="Z15">
        <f t="shared" si="3"/>
        <v>1</v>
      </c>
      <c r="AA15">
        <f t="shared" si="4"/>
        <v>1</v>
      </c>
    </row>
    <row r="16" spans="1:29" x14ac:dyDescent="0.2">
      <c r="A16" s="7">
        <v>15</v>
      </c>
      <c r="B16" t="s">
        <v>38</v>
      </c>
      <c r="C16" t="s">
        <v>19</v>
      </c>
      <c r="D16" t="str">
        <f>VLOOKUP(C16,rough_sheet!$M$1:$O$29,3,FALSE)</f>
        <v>Pune</v>
      </c>
      <c r="E16" t="s">
        <v>30</v>
      </c>
      <c r="F16" t="s">
        <v>40</v>
      </c>
      <c r="G16">
        <v>27</v>
      </c>
      <c r="H16">
        <v>3</v>
      </c>
      <c r="I16">
        <v>40</v>
      </c>
      <c r="J16">
        <f>IF(I16&lt;=180,I16,I16/#REF!)</f>
        <v>40</v>
      </c>
      <c r="K16" t="s">
        <v>22</v>
      </c>
      <c r="L16" t="str">
        <f>VLOOKUP(K16,rough_sheet!$Q$1:$S$23,3,FALSE)</f>
        <v>Banking, Finance &amp; Insurance</v>
      </c>
      <c r="M16" t="s">
        <v>62</v>
      </c>
      <c r="N16" t="str">
        <f>VLOOKUP(M16,rough_sheet!$U$1:$W$24,3,FALSE)</f>
        <v>Others</v>
      </c>
      <c r="O16" t="s">
        <v>47</v>
      </c>
      <c r="P16">
        <v>40</v>
      </c>
      <c r="Q16" t="s">
        <v>25</v>
      </c>
      <c r="R16" t="s">
        <v>26</v>
      </c>
      <c r="S16">
        <v>40</v>
      </c>
      <c r="T16" t="s">
        <v>27</v>
      </c>
      <c r="U16">
        <v>40</v>
      </c>
      <c r="V16" t="s">
        <v>28</v>
      </c>
      <c r="W16">
        <f t="shared" si="0"/>
        <v>5</v>
      </c>
      <c r="X16">
        <f t="shared" si="1"/>
        <v>40</v>
      </c>
      <c r="Y16">
        <f t="shared" si="2"/>
        <v>40</v>
      </c>
      <c r="Z16">
        <f t="shared" si="3"/>
        <v>1</v>
      </c>
      <c r="AA16">
        <f t="shared" si="4"/>
        <v>1</v>
      </c>
    </row>
    <row r="17" spans="1:27" x14ac:dyDescent="0.2">
      <c r="A17" s="7">
        <v>16</v>
      </c>
      <c r="B17" t="s">
        <v>38</v>
      </c>
      <c r="C17" t="s">
        <v>63</v>
      </c>
      <c r="D17" t="str">
        <f>VLOOKUP(C17,rough_sheet!$M$1:$O$29,3,FALSE)</f>
        <v>Others</v>
      </c>
      <c r="E17" t="s">
        <v>30</v>
      </c>
      <c r="F17" t="s">
        <v>46</v>
      </c>
      <c r="G17">
        <v>25</v>
      </c>
      <c r="H17">
        <v>3</v>
      </c>
      <c r="I17">
        <v>0</v>
      </c>
      <c r="J17">
        <f>IF(I17&lt;=180,I17,I17/#REF!)</f>
        <v>0</v>
      </c>
      <c r="K17" t="s">
        <v>41</v>
      </c>
      <c r="L17" t="str">
        <f>VLOOKUP(K17,rough_sheet!$Q$1:$S$23,3,FALSE)</f>
        <v>Medical/ Healthcare</v>
      </c>
      <c r="M17" t="s">
        <v>42</v>
      </c>
      <c r="N17" t="str">
        <f>VLOOKUP(M17,rough_sheet!$U$1:$W$24,3,FALSE)</f>
        <v>Operations</v>
      </c>
      <c r="O17" t="s">
        <v>24</v>
      </c>
      <c r="P17">
        <v>48</v>
      </c>
      <c r="Q17" t="s">
        <v>25</v>
      </c>
      <c r="R17" t="s">
        <v>26</v>
      </c>
      <c r="S17">
        <v>30</v>
      </c>
      <c r="T17" t="s">
        <v>43</v>
      </c>
      <c r="U17">
        <v>48</v>
      </c>
      <c r="V17" t="s">
        <v>36</v>
      </c>
      <c r="W17">
        <f t="shared" si="0"/>
        <v>6</v>
      </c>
      <c r="X17">
        <f t="shared" si="1"/>
        <v>48</v>
      </c>
      <c r="Y17">
        <f t="shared" si="2"/>
        <v>48</v>
      </c>
      <c r="Z17">
        <f t="shared" si="3"/>
        <v>1</v>
      </c>
      <c r="AA17">
        <f t="shared" si="4"/>
        <v>1</v>
      </c>
    </row>
    <row r="18" spans="1:27" x14ac:dyDescent="0.2">
      <c r="A18" s="7">
        <v>17</v>
      </c>
      <c r="B18" t="s">
        <v>18</v>
      </c>
      <c r="C18" t="s">
        <v>64</v>
      </c>
      <c r="D18" t="str">
        <f>VLOOKUP(C18,rough_sheet!$M$1:$O$29,3,FALSE)</f>
        <v>Others</v>
      </c>
      <c r="E18" t="s">
        <v>30</v>
      </c>
      <c r="F18" t="s">
        <v>48</v>
      </c>
      <c r="G18">
        <v>26</v>
      </c>
      <c r="H18">
        <v>2</v>
      </c>
      <c r="I18">
        <v>10</v>
      </c>
      <c r="J18">
        <f>IF(I18&lt;=180,I18,I18/#REF!)</f>
        <v>10</v>
      </c>
      <c r="K18" t="s">
        <v>49</v>
      </c>
      <c r="L18" t="str">
        <f>VLOOKUP(K18,rough_sheet!$Q$1:$S$23,3,FALSE)</f>
        <v>Manufacturing</v>
      </c>
      <c r="M18" t="s">
        <v>65</v>
      </c>
      <c r="N18" t="str">
        <f>VLOOKUP(M18,rough_sheet!$U$1:$W$24,3,FALSE)</f>
        <v>Others</v>
      </c>
      <c r="O18" t="s">
        <v>33</v>
      </c>
      <c r="P18">
        <v>45</v>
      </c>
      <c r="Q18" t="s">
        <v>25</v>
      </c>
      <c r="R18" t="s">
        <v>34</v>
      </c>
      <c r="S18">
        <v>30</v>
      </c>
      <c r="T18" t="s">
        <v>35</v>
      </c>
      <c r="U18">
        <v>40</v>
      </c>
      <c r="V18" t="s">
        <v>28</v>
      </c>
      <c r="W18">
        <f t="shared" si="0"/>
        <v>5.5</v>
      </c>
      <c r="X18">
        <f t="shared" si="1"/>
        <v>40</v>
      </c>
      <c r="Y18">
        <f t="shared" si="2"/>
        <v>45</v>
      </c>
      <c r="Z18">
        <f t="shared" si="3"/>
        <v>0.88888888888888884</v>
      </c>
      <c r="AA18">
        <f t="shared" si="4"/>
        <v>1</v>
      </c>
    </row>
    <row r="19" spans="1:27" x14ac:dyDescent="0.2">
      <c r="A19" s="7">
        <v>19</v>
      </c>
      <c r="B19" t="s">
        <v>38</v>
      </c>
      <c r="C19" t="s">
        <v>68</v>
      </c>
      <c r="D19" t="str">
        <f>VLOOKUP(C19,rough_sheet!$M$1:$O$29,3,FALSE)</f>
        <v>Others</v>
      </c>
      <c r="E19" t="s">
        <v>30</v>
      </c>
      <c r="F19" t="s">
        <v>48</v>
      </c>
      <c r="G19">
        <v>25</v>
      </c>
      <c r="H19">
        <v>4</v>
      </c>
      <c r="I19">
        <v>5</v>
      </c>
      <c r="J19">
        <f>IF(I19&lt;=180,I19,I19/#REF!)</f>
        <v>5</v>
      </c>
      <c r="K19" t="s">
        <v>69</v>
      </c>
      <c r="L19" t="str">
        <f>VLOOKUP(K19,rough_sheet!$Q$1:$S$23,3,FALSE)</f>
        <v>Others</v>
      </c>
      <c r="M19" t="s">
        <v>70</v>
      </c>
      <c r="N19" t="str">
        <f>VLOOKUP(M19,rough_sheet!$U$1:$W$24,3,FALSE)</f>
        <v>Sales</v>
      </c>
      <c r="O19" t="s">
        <v>24</v>
      </c>
      <c r="P19">
        <v>35</v>
      </c>
      <c r="Q19" t="s">
        <v>25</v>
      </c>
      <c r="R19" t="s">
        <v>45</v>
      </c>
      <c r="S19">
        <v>10</v>
      </c>
      <c r="T19" t="s">
        <v>43</v>
      </c>
      <c r="U19">
        <v>35</v>
      </c>
      <c r="V19" t="s">
        <v>36</v>
      </c>
      <c r="W19">
        <f t="shared" si="0"/>
        <v>6</v>
      </c>
      <c r="X19">
        <f t="shared" si="1"/>
        <v>35</v>
      </c>
      <c r="Y19">
        <f t="shared" si="2"/>
        <v>35</v>
      </c>
      <c r="Z19">
        <f t="shared" si="3"/>
        <v>1</v>
      </c>
      <c r="AA19">
        <f t="shared" si="4"/>
        <v>1</v>
      </c>
    </row>
    <row r="20" spans="1:27" x14ac:dyDescent="0.2">
      <c r="A20" s="7">
        <v>20</v>
      </c>
      <c r="B20" t="s">
        <v>38</v>
      </c>
      <c r="C20" t="s">
        <v>71</v>
      </c>
      <c r="D20" t="str">
        <f>VLOOKUP(C20,rough_sheet!$M$1:$O$29,3,FALSE)</f>
        <v>Others</v>
      </c>
      <c r="E20" t="s">
        <v>30</v>
      </c>
      <c r="F20" t="s">
        <v>48</v>
      </c>
      <c r="G20">
        <v>25</v>
      </c>
      <c r="H20">
        <v>3</v>
      </c>
      <c r="I20">
        <v>30</v>
      </c>
      <c r="J20">
        <f>IF(I20&lt;=180,I20,I20/#REF!)</f>
        <v>30</v>
      </c>
      <c r="K20" t="s">
        <v>72</v>
      </c>
      <c r="L20" t="str">
        <f>VLOOKUP(K20,rough_sheet!$Q$1:$S$23,3,FALSE)</f>
        <v>Others</v>
      </c>
      <c r="M20" t="s">
        <v>73</v>
      </c>
      <c r="N20" t="str">
        <f>VLOOKUP(M20,rough_sheet!$U$1:$W$24,3,FALSE)</f>
        <v>Others</v>
      </c>
      <c r="O20" t="s">
        <v>33</v>
      </c>
      <c r="P20">
        <v>44</v>
      </c>
      <c r="Q20" t="s">
        <v>25</v>
      </c>
      <c r="R20" t="s">
        <v>34</v>
      </c>
      <c r="S20">
        <v>30</v>
      </c>
      <c r="T20" t="s">
        <v>43</v>
      </c>
      <c r="U20">
        <v>44</v>
      </c>
      <c r="V20" t="s">
        <v>36</v>
      </c>
      <c r="W20">
        <f t="shared" si="0"/>
        <v>6</v>
      </c>
      <c r="X20">
        <f t="shared" si="1"/>
        <v>44</v>
      </c>
      <c r="Y20">
        <f t="shared" si="2"/>
        <v>44</v>
      </c>
      <c r="Z20">
        <f t="shared" si="3"/>
        <v>1</v>
      </c>
      <c r="AA20">
        <f t="shared" si="4"/>
        <v>1</v>
      </c>
    </row>
    <row r="21" spans="1:27" x14ac:dyDescent="0.2">
      <c r="A21" s="7">
        <v>21</v>
      </c>
      <c r="B21" t="s">
        <v>18</v>
      </c>
      <c r="C21" t="s">
        <v>74</v>
      </c>
      <c r="D21" t="str">
        <f>VLOOKUP(C21,rough_sheet!$M$1:$O$29,3,FALSE)</f>
        <v>Delhi &amp; NCR</v>
      </c>
      <c r="E21" t="s">
        <v>30</v>
      </c>
      <c r="F21" t="s">
        <v>37</v>
      </c>
      <c r="G21">
        <v>29</v>
      </c>
      <c r="H21">
        <v>4</v>
      </c>
      <c r="I21">
        <v>90</v>
      </c>
      <c r="J21">
        <f>IF(I21&lt;=180,I21,I21/#REF!)</f>
        <v>90</v>
      </c>
      <c r="K21" t="s">
        <v>22</v>
      </c>
      <c r="L21" t="str">
        <f>VLOOKUP(K21,rough_sheet!$Q$1:$S$23,3,FALSE)</f>
        <v>Banking, Finance &amp; Insurance</v>
      </c>
      <c r="M21" t="s">
        <v>23</v>
      </c>
      <c r="N21" t="str">
        <f>VLOOKUP(M21,rough_sheet!$U$1:$W$24,3,FALSE)</f>
        <v>Technology</v>
      </c>
      <c r="O21" t="s">
        <v>47</v>
      </c>
      <c r="P21">
        <v>45</v>
      </c>
      <c r="Q21" t="s">
        <v>25</v>
      </c>
      <c r="R21" t="s">
        <v>26</v>
      </c>
      <c r="S21">
        <v>50</v>
      </c>
      <c r="T21" t="s">
        <v>27</v>
      </c>
      <c r="U21">
        <v>60</v>
      </c>
      <c r="V21" t="s">
        <v>75</v>
      </c>
      <c r="W21">
        <f t="shared" si="0"/>
        <v>5</v>
      </c>
      <c r="X21">
        <f t="shared" si="1"/>
        <v>60</v>
      </c>
      <c r="Y21">
        <f t="shared" si="2"/>
        <v>45</v>
      </c>
      <c r="Z21">
        <f t="shared" si="3"/>
        <v>1.3333333333333333</v>
      </c>
      <c r="AA21">
        <f t="shared" si="4"/>
        <v>0</v>
      </c>
    </row>
    <row r="22" spans="1:27" x14ac:dyDescent="0.2">
      <c r="A22" s="7">
        <v>23</v>
      </c>
      <c r="B22" t="s">
        <v>18</v>
      </c>
      <c r="C22" t="s">
        <v>78</v>
      </c>
      <c r="D22" t="str">
        <f>VLOOKUP(C22,rough_sheet!$M$1:$O$29,3,FALSE)</f>
        <v>Hyderabad</v>
      </c>
      <c r="E22" t="s">
        <v>51</v>
      </c>
      <c r="F22" t="s">
        <v>37</v>
      </c>
      <c r="G22">
        <v>50</v>
      </c>
      <c r="H22">
        <v>29</v>
      </c>
      <c r="I22">
        <v>75</v>
      </c>
      <c r="J22">
        <f>IF(I22&lt;=180,I22,I22/#REF!)</f>
        <v>75</v>
      </c>
      <c r="K22" t="s">
        <v>49</v>
      </c>
      <c r="L22" t="str">
        <f>VLOOKUP(K22,rough_sheet!$Q$1:$S$23,3,FALSE)</f>
        <v>Manufacturing</v>
      </c>
      <c r="M22" t="s">
        <v>50</v>
      </c>
      <c r="N22" t="str">
        <f>VLOOKUP(M22,rough_sheet!$U$1:$W$24,3,FALSE)</f>
        <v>Engineering</v>
      </c>
      <c r="O22" t="s">
        <v>33</v>
      </c>
      <c r="P22">
        <v>48</v>
      </c>
      <c r="Q22" t="s">
        <v>25</v>
      </c>
      <c r="R22" t="s">
        <v>34</v>
      </c>
      <c r="S22">
        <v>28</v>
      </c>
      <c r="T22" t="s">
        <v>27</v>
      </c>
      <c r="U22">
        <v>50</v>
      </c>
      <c r="V22" t="s">
        <v>28</v>
      </c>
      <c r="W22">
        <f t="shared" si="0"/>
        <v>5</v>
      </c>
      <c r="X22">
        <f t="shared" si="1"/>
        <v>50</v>
      </c>
      <c r="Y22">
        <f t="shared" si="2"/>
        <v>48</v>
      </c>
      <c r="Z22">
        <f t="shared" si="3"/>
        <v>1.0416666666666667</v>
      </c>
      <c r="AA22">
        <f t="shared" si="4"/>
        <v>1</v>
      </c>
    </row>
    <row r="23" spans="1:27" x14ac:dyDescent="0.2">
      <c r="A23" s="7">
        <v>26</v>
      </c>
      <c r="B23" t="s">
        <v>18</v>
      </c>
      <c r="C23" t="s">
        <v>74</v>
      </c>
      <c r="D23" t="str">
        <f>VLOOKUP(C23,rough_sheet!$M$1:$O$29,3,FALSE)</f>
        <v>Delhi &amp; NCR</v>
      </c>
      <c r="E23" t="s">
        <v>30</v>
      </c>
      <c r="F23" t="s">
        <v>58</v>
      </c>
      <c r="G23">
        <v>28</v>
      </c>
      <c r="H23">
        <v>6</v>
      </c>
      <c r="I23">
        <v>15</v>
      </c>
      <c r="J23">
        <f>IF(I23&lt;=180,I23,I23/#REF!)</f>
        <v>15</v>
      </c>
      <c r="K23" t="s">
        <v>57</v>
      </c>
      <c r="L23" t="str">
        <f>VLOOKUP(K23,rough_sheet!$Q$1:$S$23,3,FALSE)</f>
        <v>Consulting</v>
      </c>
      <c r="M23" t="s">
        <v>23</v>
      </c>
      <c r="N23" t="str">
        <f>VLOOKUP(M23,rough_sheet!$U$1:$W$24,3,FALSE)</f>
        <v>Technology</v>
      </c>
      <c r="O23" t="s">
        <v>47</v>
      </c>
      <c r="P23">
        <v>50</v>
      </c>
      <c r="Q23" t="s">
        <v>25</v>
      </c>
      <c r="R23" t="s">
        <v>34</v>
      </c>
      <c r="S23">
        <v>30</v>
      </c>
      <c r="T23" t="s">
        <v>27</v>
      </c>
      <c r="U23">
        <v>45</v>
      </c>
      <c r="V23" t="s">
        <v>36</v>
      </c>
      <c r="W23">
        <f t="shared" si="0"/>
        <v>5</v>
      </c>
      <c r="X23">
        <f t="shared" si="1"/>
        <v>45</v>
      </c>
      <c r="Y23">
        <f t="shared" si="2"/>
        <v>50</v>
      </c>
      <c r="Z23">
        <f t="shared" si="3"/>
        <v>0.9</v>
      </c>
      <c r="AA23">
        <f t="shared" si="4"/>
        <v>1</v>
      </c>
    </row>
    <row r="24" spans="1:27" x14ac:dyDescent="0.2">
      <c r="A24" s="7">
        <v>27</v>
      </c>
      <c r="B24" t="s">
        <v>18</v>
      </c>
      <c r="C24" t="s">
        <v>85</v>
      </c>
      <c r="D24" t="str">
        <f>VLOOKUP(C24,rough_sheet!$M$1:$O$29,3,FALSE)</f>
        <v>Others</v>
      </c>
      <c r="E24" t="s">
        <v>30</v>
      </c>
      <c r="F24" t="s">
        <v>46</v>
      </c>
      <c r="G24">
        <v>31</v>
      </c>
      <c r="H24">
        <v>11</v>
      </c>
      <c r="I24">
        <v>45</v>
      </c>
      <c r="J24">
        <f>IF(I24&lt;=180,I24,I24/#REF!)</f>
        <v>45</v>
      </c>
      <c r="K24" t="s">
        <v>86</v>
      </c>
      <c r="L24" t="str">
        <f>VLOOKUP(K24,rough_sheet!$Q$1:$S$23,3,FALSE)</f>
        <v>Construction</v>
      </c>
      <c r="M24" t="s">
        <v>50</v>
      </c>
      <c r="N24" t="str">
        <f>VLOOKUP(M24,rough_sheet!$U$1:$W$24,3,FALSE)</f>
        <v>Engineering</v>
      </c>
      <c r="O24" t="s">
        <v>33</v>
      </c>
      <c r="P24">
        <v>72</v>
      </c>
      <c r="Q24" t="s">
        <v>25</v>
      </c>
      <c r="R24" t="s">
        <v>34</v>
      </c>
      <c r="S24">
        <v>40</v>
      </c>
      <c r="T24" t="s">
        <v>43</v>
      </c>
      <c r="U24">
        <v>84</v>
      </c>
      <c r="V24" t="s">
        <v>36</v>
      </c>
      <c r="W24">
        <f t="shared" si="0"/>
        <v>6</v>
      </c>
      <c r="X24">
        <f t="shared" si="1"/>
        <v>84</v>
      </c>
      <c r="Y24">
        <f t="shared" si="2"/>
        <v>72</v>
      </c>
      <c r="Z24">
        <f t="shared" si="3"/>
        <v>1.1666666666666667</v>
      </c>
      <c r="AA24">
        <f t="shared" si="4"/>
        <v>1</v>
      </c>
    </row>
    <row r="25" spans="1:27" x14ac:dyDescent="0.2">
      <c r="A25" s="7">
        <v>28</v>
      </c>
      <c r="B25" t="s">
        <v>18</v>
      </c>
      <c r="C25" t="s">
        <v>53</v>
      </c>
      <c r="D25" t="str">
        <f>VLOOKUP(C25,rough_sheet!$M$1:$O$29,3,FALSE)</f>
        <v>Bangalore</v>
      </c>
      <c r="E25" t="s">
        <v>30</v>
      </c>
      <c r="F25" t="s">
        <v>31</v>
      </c>
      <c r="G25">
        <v>25</v>
      </c>
      <c r="H25">
        <v>5</v>
      </c>
      <c r="I25">
        <v>25</v>
      </c>
      <c r="J25">
        <f>IF(I25&lt;=180,I25,I25/#REF!)</f>
        <v>25</v>
      </c>
      <c r="K25" t="s">
        <v>87</v>
      </c>
      <c r="L25" t="str">
        <f>VLOOKUP(K25,rough_sheet!$Q$1:$S$23,3,FALSE)</f>
        <v>Others</v>
      </c>
      <c r="M25" t="s">
        <v>50</v>
      </c>
      <c r="N25" t="str">
        <f>VLOOKUP(M25,rough_sheet!$U$1:$W$24,3,FALSE)</f>
        <v>Engineering</v>
      </c>
      <c r="O25" t="s">
        <v>47</v>
      </c>
      <c r="P25">
        <v>40</v>
      </c>
      <c r="Q25" t="s">
        <v>25</v>
      </c>
      <c r="R25" t="s">
        <v>26</v>
      </c>
      <c r="S25">
        <v>25</v>
      </c>
      <c r="T25" t="s">
        <v>27</v>
      </c>
      <c r="U25">
        <v>40</v>
      </c>
      <c r="V25" t="s">
        <v>28</v>
      </c>
      <c r="W25">
        <f t="shared" si="0"/>
        <v>5</v>
      </c>
      <c r="X25">
        <f t="shared" si="1"/>
        <v>40</v>
      </c>
      <c r="Y25">
        <f t="shared" si="2"/>
        <v>40</v>
      </c>
      <c r="Z25">
        <f t="shared" si="3"/>
        <v>1</v>
      </c>
      <c r="AA25">
        <f t="shared" si="4"/>
        <v>1</v>
      </c>
    </row>
    <row r="26" spans="1:27" x14ac:dyDescent="0.2">
      <c r="A26" s="7">
        <v>29</v>
      </c>
      <c r="B26" t="s">
        <v>18</v>
      </c>
      <c r="C26" t="s">
        <v>88</v>
      </c>
      <c r="D26" t="str">
        <f>VLOOKUP(C26,rough_sheet!$M$1:$O$29,3,FALSE)</f>
        <v>Others</v>
      </c>
      <c r="E26" t="s">
        <v>51</v>
      </c>
      <c r="F26" t="s">
        <v>46</v>
      </c>
      <c r="G26">
        <v>33</v>
      </c>
      <c r="H26">
        <v>13</v>
      </c>
      <c r="I26">
        <v>30</v>
      </c>
      <c r="J26">
        <f>IF(I26&lt;=180,I26,I26/#REF!)</f>
        <v>30</v>
      </c>
      <c r="K26" t="s">
        <v>49</v>
      </c>
      <c r="L26" t="str">
        <f>VLOOKUP(K26,rough_sheet!$Q$1:$S$23,3,FALSE)</f>
        <v>Manufacturing</v>
      </c>
      <c r="M26" t="s">
        <v>89</v>
      </c>
      <c r="N26" t="str">
        <f>VLOOKUP(M26,rough_sheet!$U$1:$W$24,3,FALSE)</f>
        <v>Others</v>
      </c>
      <c r="O26" t="s">
        <v>33</v>
      </c>
      <c r="P26">
        <v>42</v>
      </c>
      <c r="Q26" t="s">
        <v>25</v>
      </c>
      <c r="R26" t="s">
        <v>34</v>
      </c>
      <c r="S26">
        <v>7</v>
      </c>
      <c r="T26" t="s">
        <v>43</v>
      </c>
      <c r="U26">
        <v>34</v>
      </c>
      <c r="V26" t="s">
        <v>36</v>
      </c>
      <c r="W26">
        <f t="shared" si="0"/>
        <v>6</v>
      </c>
      <c r="X26">
        <f t="shared" si="1"/>
        <v>34</v>
      </c>
      <c r="Y26">
        <f t="shared" si="2"/>
        <v>42</v>
      </c>
      <c r="Z26">
        <f t="shared" si="3"/>
        <v>0.80952380952380953</v>
      </c>
      <c r="AA26">
        <f t="shared" si="4"/>
        <v>1</v>
      </c>
    </row>
    <row r="27" spans="1:27" x14ac:dyDescent="0.2">
      <c r="A27" s="7">
        <v>30</v>
      </c>
      <c r="B27" t="s">
        <v>38</v>
      </c>
      <c r="C27" t="s">
        <v>71</v>
      </c>
      <c r="D27" t="str">
        <f>VLOOKUP(C27,rough_sheet!$M$1:$O$29,3,FALSE)</f>
        <v>Others</v>
      </c>
      <c r="E27" t="s">
        <v>30</v>
      </c>
      <c r="F27" t="s">
        <v>37</v>
      </c>
      <c r="G27">
        <v>25</v>
      </c>
      <c r="H27">
        <v>3</v>
      </c>
      <c r="I27">
        <v>30</v>
      </c>
      <c r="J27">
        <f>IF(I27&lt;=180,I27,I27/#REF!)</f>
        <v>30</v>
      </c>
      <c r="K27" t="s">
        <v>90</v>
      </c>
      <c r="L27" t="str">
        <f>VLOOKUP(K27,rough_sheet!$Q$1:$S$23,3,FALSE)</f>
        <v>Others</v>
      </c>
      <c r="M27" t="s">
        <v>91</v>
      </c>
      <c r="N27" t="str">
        <f>VLOOKUP(M27,rough_sheet!$U$1:$W$24,3,FALSE)</f>
        <v>Others</v>
      </c>
      <c r="O27" t="s">
        <v>47</v>
      </c>
      <c r="P27">
        <v>3</v>
      </c>
      <c r="Q27" t="s">
        <v>92</v>
      </c>
      <c r="R27" t="s">
        <v>45</v>
      </c>
      <c r="S27">
        <v>5</v>
      </c>
      <c r="T27" s="5" t="s">
        <v>27</v>
      </c>
      <c r="U27">
        <v>3</v>
      </c>
      <c r="V27" t="s">
        <v>61</v>
      </c>
      <c r="W27">
        <v>5</v>
      </c>
      <c r="X27">
        <f t="shared" si="1"/>
        <v>15</v>
      </c>
      <c r="Y27">
        <f t="shared" si="2"/>
        <v>15</v>
      </c>
      <c r="Z27">
        <f t="shared" si="3"/>
        <v>1</v>
      </c>
      <c r="AA27">
        <f t="shared" si="4"/>
        <v>1</v>
      </c>
    </row>
    <row r="28" spans="1:27" x14ac:dyDescent="0.2">
      <c r="A28" s="7">
        <v>31</v>
      </c>
      <c r="B28" t="s">
        <v>18</v>
      </c>
      <c r="C28" t="s">
        <v>19</v>
      </c>
      <c r="D28" t="str">
        <f>VLOOKUP(C28,rough_sheet!$M$1:$O$29,3,FALSE)</f>
        <v>Pune</v>
      </c>
      <c r="E28" t="s">
        <v>51</v>
      </c>
      <c r="F28" t="s">
        <v>40</v>
      </c>
      <c r="G28">
        <v>28</v>
      </c>
      <c r="H28">
        <v>8</v>
      </c>
      <c r="I28" s="2">
        <v>450</v>
      </c>
      <c r="J28">
        <f>IF(I28&lt;=180,I28,I28/W28)</f>
        <v>90</v>
      </c>
      <c r="K28" t="s">
        <v>49</v>
      </c>
      <c r="L28" t="str">
        <f>VLOOKUP(K28,rough_sheet!$Q$1:$S$23,3,FALSE)</f>
        <v>Manufacturing</v>
      </c>
      <c r="M28" t="s">
        <v>42</v>
      </c>
      <c r="N28" t="str">
        <f>VLOOKUP(M28,rough_sheet!$U$1:$W$24,3,FALSE)</f>
        <v>Operations</v>
      </c>
      <c r="O28" t="s">
        <v>33</v>
      </c>
      <c r="P28">
        <v>51</v>
      </c>
      <c r="Q28" t="s">
        <v>25</v>
      </c>
      <c r="R28" t="s">
        <v>34</v>
      </c>
      <c r="S28">
        <v>30</v>
      </c>
      <c r="T28" t="s">
        <v>43</v>
      </c>
      <c r="U28">
        <v>45</v>
      </c>
      <c r="V28" t="s">
        <v>61</v>
      </c>
      <c r="W28">
        <v>5</v>
      </c>
      <c r="X28">
        <f t="shared" si="1"/>
        <v>45</v>
      </c>
      <c r="Y28">
        <f t="shared" si="2"/>
        <v>51</v>
      </c>
      <c r="Z28">
        <f t="shared" si="3"/>
        <v>0.88235294117647056</v>
      </c>
      <c r="AA28">
        <f t="shared" si="4"/>
        <v>1</v>
      </c>
    </row>
    <row r="29" spans="1:27" x14ac:dyDescent="0.2">
      <c r="A29" s="7">
        <v>32</v>
      </c>
      <c r="B29" t="s">
        <v>38</v>
      </c>
      <c r="C29" t="s">
        <v>53</v>
      </c>
      <c r="D29" t="str">
        <f>VLOOKUP(C29,rough_sheet!$M$1:$O$29,3,FALSE)</f>
        <v>Bangalore</v>
      </c>
      <c r="E29" t="s">
        <v>30</v>
      </c>
      <c r="F29" t="s">
        <v>48</v>
      </c>
      <c r="G29">
        <v>28</v>
      </c>
      <c r="H29">
        <v>3</v>
      </c>
      <c r="I29">
        <v>30</v>
      </c>
      <c r="J29">
        <f>IF(I29&lt;=180,I29,I29/#REF!)</f>
        <v>30</v>
      </c>
      <c r="K29" t="s">
        <v>41</v>
      </c>
      <c r="L29" t="str">
        <f>VLOOKUP(K29,rough_sheet!$Q$1:$S$23,3,FALSE)</f>
        <v>Medical/ Healthcare</v>
      </c>
      <c r="M29" t="s">
        <v>93</v>
      </c>
      <c r="N29" t="str">
        <f>VLOOKUP(M29,rough_sheet!$U$1:$W$24,3,FALSE)</f>
        <v>Others</v>
      </c>
      <c r="O29" t="s">
        <v>33</v>
      </c>
      <c r="P29">
        <v>7</v>
      </c>
      <c r="Q29" t="s">
        <v>44</v>
      </c>
      <c r="R29" t="s">
        <v>34</v>
      </c>
      <c r="S29">
        <v>12</v>
      </c>
      <c r="T29" s="5" t="s">
        <v>43</v>
      </c>
      <c r="U29">
        <v>7</v>
      </c>
      <c r="V29" t="s">
        <v>28</v>
      </c>
      <c r="W29">
        <v>6</v>
      </c>
      <c r="X29">
        <f t="shared" si="1"/>
        <v>42</v>
      </c>
      <c r="Y29">
        <f t="shared" si="2"/>
        <v>42</v>
      </c>
      <c r="Z29">
        <f t="shared" si="3"/>
        <v>1</v>
      </c>
      <c r="AA29">
        <f t="shared" si="4"/>
        <v>1</v>
      </c>
    </row>
    <row r="30" spans="1:27" x14ac:dyDescent="0.2">
      <c r="A30" s="7">
        <v>33</v>
      </c>
      <c r="B30" t="s">
        <v>38</v>
      </c>
      <c r="C30" t="s">
        <v>94</v>
      </c>
      <c r="D30" t="str">
        <f>VLOOKUP(C30,rough_sheet!$M$1:$O$29,3,FALSE)</f>
        <v>Others</v>
      </c>
      <c r="E30" t="s">
        <v>30</v>
      </c>
      <c r="F30" t="s">
        <v>48</v>
      </c>
      <c r="G30">
        <v>27</v>
      </c>
      <c r="H30">
        <v>3</v>
      </c>
      <c r="I30">
        <v>45</v>
      </c>
      <c r="J30">
        <f>IF(I30&lt;=180,I30,I30/#REF!)</f>
        <v>45</v>
      </c>
      <c r="K30" t="s">
        <v>54</v>
      </c>
      <c r="L30" t="str">
        <f>VLOOKUP(K30,rough_sheet!$Q$1:$S$23,3,FALSE)</f>
        <v>Information &amp; Technology</v>
      </c>
      <c r="M30" t="s">
        <v>23</v>
      </c>
      <c r="N30" t="str">
        <f>VLOOKUP(M30,rough_sheet!$U$1:$W$24,3,FALSE)</f>
        <v>Technology</v>
      </c>
      <c r="O30" t="s">
        <v>47</v>
      </c>
      <c r="P30">
        <v>8</v>
      </c>
      <c r="Q30" t="s">
        <v>25</v>
      </c>
      <c r="R30" t="s">
        <v>26</v>
      </c>
      <c r="S30">
        <v>20</v>
      </c>
      <c r="T30" s="5" t="s">
        <v>35</v>
      </c>
      <c r="U30">
        <v>36</v>
      </c>
      <c r="V30" t="s">
        <v>75</v>
      </c>
      <c r="W30">
        <v>6</v>
      </c>
      <c r="X30">
        <f t="shared" si="1"/>
        <v>36</v>
      </c>
      <c r="Y30">
        <f t="shared" si="2"/>
        <v>48</v>
      </c>
      <c r="Z30">
        <f t="shared" si="3"/>
        <v>4.5</v>
      </c>
      <c r="AA30">
        <f t="shared" si="4"/>
        <v>0</v>
      </c>
    </row>
    <row r="31" spans="1:27" x14ac:dyDescent="0.2">
      <c r="A31" s="7">
        <v>34</v>
      </c>
      <c r="B31" t="s">
        <v>18</v>
      </c>
      <c r="C31" t="s">
        <v>53</v>
      </c>
      <c r="D31" t="str">
        <f>VLOOKUP(C31,rough_sheet!$M$1:$O$29,3,FALSE)</f>
        <v>Bangalore</v>
      </c>
      <c r="E31" t="s">
        <v>30</v>
      </c>
      <c r="F31" t="s">
        <v>48</v>
      </c>
      <c r="G31">
        <v>28</v>
      </c>
      <c r="H31">
        <v>7</v>
      </c>
      <c r="I31">
        <v>60</v>
      </c>
      <c r="J31">
        <f>IF(I31&lt;=180,I31,I31/#REF!)</f>
        <v>60</v>
      </c>
      <c r="K31" t="s">
        <v>95</v>
      </c>
      <c r="L31" t="str">
        <f>VLOOKUP(K31,rough_sheet!$Q$1:$S$23,3,FALSE)</f>
        <v>Others</v>
      </c>
      <c r="M31" t="s">
        <v>50</v>
      </c>
      <c r="N31" t="str">
        <f>VLOOKUP(M31,rough_sheet!$U$1:$W$24,3,FALSE)</f>
        <v>Engineering</v>
      </c>
      <c r="O31" t="s">
        <v>33</v>
      </c>
      <c r="P31">
        <v>48</v>
      </c>
      <c r="Q31" t="s">
        <v>55</v>
      </c>
      <c r="R31" t="s">
        <v>26</v>
      </c>
      <c r="S31">
        <v>24</v>
      </c>
      <c r="T31" t="s">
        <v>43</v>
      </c>
      <c r="U31">
        <v>55</v>
      </c>
      <c r="V31" t="s">
        <v>75</v>
      </c>
      <c r="W31">
        <v>6</v>
      </c>
      <c r="X31">
        <f t="shared" si="1"/>
        <v>55</v>
      </c>
      <c r="Y31">
        <f t="shared" si="2"/>
        <v>48</v>
      </c>
      <c r="Z31">
        <f t="shared" si="3"/>
        <v>1.1458333333333333</v>
      </c>
      <c r="AA31">
        <f t="shared" si="4"/>
        <v>0</v>
      </c>
    </row>
    <row r="32" spans="1:27" x14ac:dyDescent="0.2">
      <c r="A32" s="7">
        <v>35</v>
      </c>
      <c r="B32" t="s">
        <v>18</v>
      </c>
      <c r="C32" t="s">
        <v>19</v>
      </c>
      <c r="D32" t="str">
        <f>VLOOKUP(C32,rough_sheet!$M$1:$O$29,3,FALSE)</f>
        <v>Pune</v>
      </c>
      <c r="E32" t="s">
        <v>30</v>
      </c>
      <c r="F32" t="s">
        <v>46</v>
      </c>
      <c r="G32">
        <v>28</v>
      </c>
      <c r="H32">
        <v>8</v>
      </c>
      <c r="I32">
        <v>60</v>
      </c>
      <c r="J32">
        <f>IF(I32&lt;=180,I32,I32/#REF!)</f>
        <v>60</v>
      </c>
      <c r="K32" t="s">
        <v>49</v>
      </c>
      <c r="L32" t="str">
        <f>VLOOKUP(K32,rough_sheet!$Q$1:$S$23,3,FALSE)</f>
        <v>Manufacturing</v>
      </c>
      <c r="M32" t="s">
        <v>70</v>
      </c>
      <c r="N32" t="str">
        <f>VLOOKUP(M32,rough_sheet!$U$1:$W$24,3,FALSE)</f>
        <v>Sales</v>
      </c>
      <c r="O32" t="s">
        <v>33</v>
      </c>
      <c r="P32">
        <v>45</v>
      </c>
      <c r="Q32" t="s">
        <v>25</v>
      </c>
      <c r="R32" t="s">
        <v>34</v>
      </c>
      <c r="S32">
        <v>31</v>
      </c>
      <c r="T32" t="s">
        <v>27</v>
      </c>
      <c r="U32">
        <v>45</v>
      </c>
      <c r="V32" t="s">
        <v>28</v>
      </c>
      <c r="W32">
        <v>6</v>
      </c>
      <c r="X32">
        <f t="shared" si="1"/>
        <v>45</v>
      </c>
      <c r="Y32">
        <f t="shared" si="2"/>
        <v>45</v>
      </c>
      <c r="Z32">
        <f t="shared" si="3"/>
        <v>1</v>
      </c>
      <c r="AA32">
        <f t="shared" si="4"/>
        <v>1</v>
      </c>
    </row>
    <row r="33" spans="1:27" x14ac:dyDescent="0.2">
      <c r="A33" s="7">
        <v>36</v>
      </c>
      <c r="B33" t="s">
        <v>18</v>
      </c>
      <c r="C33" t="s">
        <v>74</v>
      </c>
      <c r="D33" t="str">
        <f>VLOOKUP(C33,rough_sheet!$M$1:$O$29,3,FALSE)</f>
        <v>Delhi &amp; NCR</v>
      </c>
      <c r="E33" t="s">
        <v>30</v>
      </c>
      <c r="F33" t="s">
        <v>46</v>
      </c>
      <c r="G33">
        <v>34</v>
      </c>
      <c r="H33">
        <v>9</v>
      </c>
      <c r="I33">
        <v>90</v>
      </c>
      <c r="J33">
        <f>IF(I33&lt;=180,I33,I33/#REF!)</f>
        <v>90</v>
      </c>
      <c r="K33" t="s">
        <v>54</v>
      </c>
      <c r="L33" t="str">
        <f>VLOOKUP(K33,rough_sheet!$Q$1:$S$23,3,FALSE)</f>
        <v>Information &amp; Technology</v>
      </c>
      <c r="M33" t="s">
        <v>42</v>
      </c>
      <c r="N33" t="str">
        <f>VLOOKUP(M33,rough_sheet!$U$1:$W$24,3,FALSE)</f>
        <v>Operations</v>
      </c>
      <c r="O33" t="s">
        <v>24</v>
      </c>
      <c r="P33">
        <v>56</v>
      </c>
      <c r="Q33" t="s">
        <v>25</v>
      </c>
      <c r="R33" t="s">
        <v>34</v>
      </c>
      <c r="S33">
        <v>25</v>
      </c>
      <c r="T33" t="s">
        <v>27</v>
      </c>
      <c r="U33">
        <v>56</v>
      </c>
      <c r="V33" t="s">
        <v>28</v>
      </c>
      <c r="W33">
        <v>6</v>
      </c>
      <c r="X33">
        <f t="shared" si="1"/>
        <v>56</v>
      </c>
      <c r="Y33">
        <f t="shared" si="2"/>
        <v>56</v>
      </c>
      <c r="Z33">
        <f t="shared" si="3"/>
        <v>1</v>
      </c>
      <c r="AA33">
        <f t="shared" si="4"/>
        <v>1</v>
      </c>
    </row>
    <row r="34" spans="1:27" x14ac:dyDescent="0.2">
      <c r="A34" s="7">
        <v>37</v>
      </c>
      <c r="B34" t="s">
        <v>18</v>
      </c>
      <c r="C34" t="s">
        <v>19</v>
      </c>
      <c r="D34" t="str">
        <f>VLOOKUP(C34,rough_sheet!$M$1:$O$29,3,FALSE)</f>
        <v>Pune</v>
      </c>
      <c r="E34" t="s">
        <v>51</v>
      </c>
      <c r="F34" t="s">
        <v>31</v>
      </c>
      <c r="G34">
        <v>36</v>
      </c>
      <c r="H34">
        <v>15</v>
      </c>
      <c r="I34">
        <v>5</v>
      </c>
      <c r="J34">
        <f>IF(I34&lt;=180,I34,I34/#REF!)</f>
        <v>5</v>
      </c>
      <c r="K34" t="s">
        <v>57</v>
      </c>
      <c r="L34" t="str">
        <f>VLOOKUP(K34,rough_sheet!$Q$1:$S$23,3,FALSE)</f>
        <v>Consulting</v>
      </c>
      <c r="M34" t="s">
        <v>50</v>
      </c>
      <c r="N34" t="str">
        <f>VLOOKUP(M34,rough_sheet!$U$1:$W$24,3,FALSE)</f>
        <v>Engineering</v>
      </c>
      <c r="O34" t="s">
        <v>24</v>
      </c>
      <c r="P34">
        <v>40</v>
      </c>
      <c r="Q34" t="s">
        <v>25</v>
      </c>
      <c r="R34" t="s">
        <v>34</v>
      </c>
      <c r="S34">
        <v>20</v>
      </c>
      <c r="T34" t="s">
        <v>27</v>
      </c>
      <c r="U34">
        <v>40</v>
      </c>
      <c r="V34" t="s">
        <v>61</v>
      </c>
      <c r="W34">
        <v>6</v>
      </c>
      <c r="X34">
        <f t="shared" ref="X34:X65" si="5">IF(U34&lt;15,W34*U34,U34)</f>
        <v>40</v>
      </c>
      <c r="Y34">
        <f t="shared" ref="Y34:Y65" si="6">IF(P34&lt;15,W34*P34,P34)</f>
        <v>40</v>
      </c>
      <c r="Z34">
        <f t="shared" ref="Z34:Z65" si="7">U34/P34</f>
        <v>1</v>
      </c>
      <c r="AA34">
        <f t="shared" ref="AA34:AA65" si="8">_xlfn.SWITCH(V34,"good", 1,"verygood",1,"excellent",1, "poor",0, "verypoor",0,"fair",1,)</f>
        <v>1</v>
      </c>
    </row>
    <row r="35" spans="1:27" x14ac:dyDescent="0.2">
      <c r="A35" s="7">
        <v>38</v>
      </c>
      <c r="B35" t="s">
        <v>38</v>
      </c>
      <c r="C35" t="s">
        <v>19</v>
      </c>
      <c r="D35" t="str">
        <f>VLOOKUP(C35,rough_sheet!$M$1:$O$29,3,FALSE)</f>
        <v>Pune</v>
      </c>
      <c r="E35" t="s">
        <v>20</v>
      </c>
      <c r="F35" t="s">
        <v>37</v>
      </c>
      <c r="G35">
        <v>30</v>
      </c>
      <c r="H35">
        <v>5</v>
      </c>
      <c r="I35">
        <v>40</v>
      </c>
      <c r="J35">
        <f>IF(I35&lt;=180,I35,I35/#REF!)</f>
        <v>40</v>
      </c>
      <c r="K35" t="s">
        <v>22</v>
      </c>
      <c r="L35" t="str">
        <f>VLOOKUP(K35,rough_sheet!$Q$1:$S$23,3,FALSE)</f>
        <v>Banking, Finance &amp; Insurance</v>
      </c>
      <c r="M35" t="s">
        <v>96</v>
      </c>
      <c r="N35" t="str">
        <f>VLOOKUP(M35,rough_sheet!$U$1:$W$24,3,FALSE)</f>
        <v>Others</v>
      </c>
      <c r="O35" t="s">
        <v>47</v>
      </c>
      <c r="P35">
        <v>9</v>
      </c>
      <c r="Q35" t="s">
        <v>25</v>
      </c>
      <c r="R35" t="s">
        <v>45</v>
      </c>
      <c r="S35">
        <v>30</v>
      </c>
      <c r="T35" s="5" t="s">
        <v>27</v>
      </c>
      <c r="U35">
        <v>45</v>
      </c>
      <c r="V35" t="s">
        <v>28</v>
      </c>
      <c r="W35">
        <v>6</v>
      </c>
      <c r="X35">
        <f t="shared" si="5"/>
        <v>45</v>
      </c>
      <c r="Y35">
        <f t="shared" si="6"/>
        <v>54</v>
      </c>
      <c r="Z35">
        <f t="shared" si="7"/>
        <v>5</v>
      </c>
      <c r="AA35">
        <f t="shared" si="8"/>
        <v>1</v>
      </c>
    </row>
    <row r="36" spans="1:27" x14ac:dyDescent="0.2">
      <c r="A36" s="7">
        <v>39</v>
      </c>
      <c r="B36" t="s">
        <v>38</v>
      </c>
      <c r="C36" t="s">
        <v>29</v>
      </c>
      <c r="D36" t="str">
        <f>VLOOKUP(C36,rough_sheet!$M$1:$O$29,3,FALSE)</f>
        <v>Mumbai</v>
      </c>
      <c r="E36" t="s">
        <v>30</v>
      </c>
      <c r="F36" t="s">
        <v>40</v>
      </c>
      <c r="G36">
        <v>24</v>
      </c>
      <c r="H36">
        <v>6</v>
      </c>
      <c r="I36">
        <v>30</v>
      </c>
      <c r="J36">
        <f>IF(I36&lt;=180,I36,I36/#REF!)</f>
        <v>30</v>
      </c>
      <c r="K36" t="s">
        <v>57</v>
      </c>
      <c r="L36" t="str">
        <f>VLOOKUP(K36,rough_sheet!$Q$1:$S$23,3,FALSE)</f>
        <v>Consulting</v>
      </c>
      <c r="M36" t="s">
        <v>50</v>
      </c>
      <c r="N36" t="str">
        <f>VLOOKUP(M36,rough_sheet!$U$1:$W$24,3,FALSE)</f>
        <v>Engineering</v>
      </c>
      <c r="O36" t="s">
        <v>33</v>
      </c>
      <c r="P36">
        <v>40</v>
      </c>
      <c r="Q36" t="s">
        <v>25</v>
      </c>
      <c r="R36" t="s">
        <v>45</v>
      </c>
      <c r="S36">
        <v>42</v>
      </c>
      <c r="T36" t="s">
        <v>27</v>
      </c>
      <c r="U36">
        <v>40</v>
      </c>
      <c r="V36" t="s">
        <v>28</v>
      </c>
      <c r="W36">
        <v>6</v>
      </c>
      <c r="X36">
        <f t="shared" si="5"/>
        <v>40</v>
      </c>
      <c r="Y36">
        <f t="shared" si="6"/>
        <v>40</v>
      </c>
      <c r="Z36">
        <f t="shared" si="7"/>
        <v>1</v>
      </c>
      <c r="AA36">
        <f t="shared" si="8"/>
        <v>1</v>
      </c>
    </row>
    <row r="37" spans="1:27" x14ac:dyDescent="0.2">
      <c r="A37" s="7">
        <v>40</v>
      </c>
      <c r="B37" t="s">
        <v>38</v>
      </c>
      <c r="C37" t="s">
        <v>53</v>
      </c>
      <c r="D37" t="str">
        <f>VLOOKUP(C37,rough_sheet!$M$1:$O$29,3,FALSE)</f>
        <v>Bangalore</v>
      </c>
      <c r="E37" t="s">
        <v>20</v>
      </c>
      <c r="F37" t="s">
        <v>46</v>
      </c>
      <c r="G37">
        <v>29</v>
      </c>
      <c r="H37">
        <v>8</v>
      </c>
      <c r="I37">
        <v>0</v>
      </c>
      <c r="J37">
        <f>IF(I37&lt;=180,I37,I37/#REF!)</f>
        <v>0</v>
      </c>
      <c r="K37" t="s">
        <v>49</v>
      </c>
      <c r="L37" t="str">
        <f>VLOOKUP(K37,rough_sheet!$Q$1:$S$23,3,FALSE)</f>
        <v>Manufacturing</v>
      </c>
      <c r="M37" t="s">
        <v>50</v>
      </c>
      <c r="N37" t="str">
        <f>VLOOKUP(M37,rough_sheet!$U$1:$W$24,3,FALSE)</f>
        <v>Engineering</v>
      </c>
      <c r="O37" t="s">
        <v>24</v>
      </c>
      <c r="P37">
        <v>45</v>
      </c>
      <c r="Q37" t="s">
        <v>25</v>
      </c>
      <c r="R37" t="s">
        <v>34</v>
      </c>
      <c r="S37">
        <v>23</v>
      </c>
      <c r="T37" t="s">
        <v>27</v>
      </c>
      <c r="U37">
        <v>40</v>
      </c>
      <c r="V37" t="s">
        <v>28</v>
      </c>
      <c r="W37">
        <v>6</v>
      </c>
      <c r="X37">
        <f t="shared" si="5"/>
        <v>40</v>
      </c>
      <c r="Y37">
        <f t="shared" si="6"/>
        <v>45</v>
      </c>
      <c r="Z37">
        <f t="shared" si="7"/>
        <v>0.88888888888888884</v>
      </c>
      <c r="AA37">
        <f t="shared" si="8"/>
        <v>1</v>
      </c>
    </row>
    <row r="38" spans="1:27" x14ac:dyDescent="0.2">
      <c r="A38" s="7">
        <v>41</v>
      </c>
      <c r="B38" t="s">
        <v>18</v>
      </c>
      <c r="C38" t="s">
        <v>78</v>
      </c>
      <c r="D38" t="str">
        <f>VLOOKUP(C38,rough_sheet!$M$1:$O$29,3,FALSE)</f>
        <v>Hyderabad</v>
      </c>
      <c r="E38" t="s">
        <v>20</v>
      </c>
      <c r="F38" t="s">
        <v>21</v>
      </c>
      <c r="G38">
        <v>33</v>
      </c>
      <c r="H38">
        <v>10</v>
      </c>
      <c r="I38">
        <v>45</v>
      </c>
      <c r="J38">
        <f>IF(I38&lt;=180,I38,I38/#REF!)</f>
        <v>45</v>
      </c>
      <c r="K38" t="s">
        <v>54</v>
      </c>
      <c r="L38" t="str">
        <f>VLOOKUP(K38,rough_sheet!$Q$1:$S$23,3,FALSE)</f>
        <v>Information &amp; Technology</v>
      </c>
      <c r="M38" t="s">
        <v>23</v>
      </c>
      <c r="N38" t="str">
        <f>VLOOKUP(M38,rough_sheet!$U$1:$W$24,3,FALSE)</f>
        <v>Technology</v>
      </c>
      <c r="O38" t="s">
        <v>47</v>
      </c>
      <c r="P38">
        <v>48</v>
      </c>
      <c r="Q38" t="s">
        <v>25</v>
      </c>
      <c r="R38" t="s">
        <v>26</v>
      </c>
      <c r="S38">
        <v>28</v>
      </c>
      <c r="T38" t="s">
        <v>27</v>
      </c>
      <c r="U38">
        <v>60</v>
      </c>
      <c r="V38" t="s">
        <v>28</v>
      </c>
      <c r="W38">
        <v>6</v>
      </c>
      <c r="X38">
        <f t="shared" si="5"/>
        <v>60</v>
      </c>
      <c r="Y38">
        <f t="shared" si="6"/>
        <v>48</v>
      </c>
      <c r="Z38">
        <f t="shared" si="7"/>
        <v>1.25</v>
      </c>
      <c r="AA38">
        <f t="shared" si="8"/>
        <v>1</v>
      </c>
    </row>
    <row r="39" spans="1:27" x14ac:dyDescent="0.2">
      <c r="A39" s="7">
        <v>43</v>
      </c>
      <c r="B39" t="s">
        <v>18</v>
      </c>
      <c r="C39" t="s">
        <v>19</v>
      </c>
      <c r="D39" t="str">
        <f>VLOOKUP(C39,rough_sheet!$M$1:$O$29,3,FALSE)</f>
        <v>Pune</v>
      </c>
      <c r="E39" t="s">
        <v>30</v>
      </c>
      <c r="F39" t="s">
        <v>40</v>
      </c>
      <c r="G39">
        <v>29</v>
      </c>
      <c r="H39">
        <v>5</v>
      </c>
      <c r="I39">
        <v>30</v>
      </c>
      <c r="J39">
        <f>IF(I39&lt;=180,I39,I39/#REF!)</f>
        <v>30</v>
      </c>
      <c r="K39" t="s">
        <v>49</v>
      </c>
      <c r="L39" t="str">
        <f>VLOOKUP(K39,rough_sheet!$Q$1:$S$23,3,FALSE)</f>
        <v>Manufacturing</v>
      </c>
      <c r="M39" t="s">
        <v>50</v>
      </c>
      <c r="N39" t="str">
        <f>VLOOKUP(M39,rough_sheet!$U$1:$W$24,3,FALSE)</f>
        <v>Engineering</v>
      </c>
      <c r="O39" t="s">
        <v>33</v>
      </c>
      <c r="P39">
        <v>40</v>
      </c>
      <c r="Q39" t="s">
        <v>25</v>
      </c>
      <c r="R39" t="s">
        <v>26</v>
      </c>
      <c r="S39">
        <v>20</v>
      </c>
      <c r="T39" t="s">
        <v>27</v>
      </c>
      <c r="U39">
        <v>40</v>
      </c>
      <c r="V39" t="s">
        <v>36</v>
      </c>
      <c r="W39">
        <v>6</v>
      </c>
      <c r="X39">
        <f t="shared" si="5"/>
        <v>40</v>
      </c>
      <c r="Y39">
        <f t="shared" si="6"/>
        <v>40</v>
      </c>
      <c r="Z39">
        <f t="shared" si="7"/>
        <v>1</v>
      </c>
      <c r="AA39">
        <f t="shared" si="8"/>
        <v>1</v>
      </c>
    </row>
    <row r="40" spans="1:27" x14ac:dyDescent="0.2">
      <c r="A40" s="7">
        <v>44</v>
      </c>
      <c r="B40" t="s">
        <v>18</v>
      </c>
      <c r="C40" t="s">
        <v>53</v>
      </c>
      <c r="D40" t="str">
        <f>VLOOKUP(C40,rough_sheet!$M$1:$O$29,3,FALSE)</f>
        <v>Bangalore</v>
      </c>
      <c r="E40" t="s">
        <v>30</v>
      </c>
      <c r="F40" t="s">
        <v>31</v>
      </c>
      <c r="G40">
        <v>28</v>
      </c>
      <c r="H40">
        <v>5</v>
      </c>
      <c r="I40">
        <v>0</v>
      </c>
      <c r="J40">
        <f>IF(I40&lt;=180,I40,I40/#REF!)</f>
        <v>0</v>
      </c>
      <c r="K40" t="s">
        <v>54</v>
      </c>
      <c r="L40" t="str">
        <f>VLOOKUP(K40,rough_sheet!$Q$1:$S$23,3,FALSE)</f>
        <v>Information &amp; Technology</v>
      </c>
      <c r="M40" t="s">
        <v>50</v>
      </c>
      <c r="N40" t="str">
        <f>VLOOKUP(M40,rough_sheet!$U$1:$W$24,3,FALSE)</f>
        <v>Engineering</v>
      </c>
      <c r="O40" t="s">
        <v>24</v>
      </c>
      <c r="P40">
        <v>40</v>
      </c>
      <c r="Q40" t="s">
        <v>25</v>
      </c>
      <c r="R40" t="s">
        <v>45</v>
      </c>
      <c r="S40">
        <v>21</v>
      </c>
      <c r="T40" t="s">
        <v>27</v>
      </c>
      <c r="U40">
        <v>55</v>
      </c>
      <c r="V40" t="s">
        <v>75</v>
      </c>
      <c r="W40">
        <v>6</v>
      </c>
      <c r="X40">
        <f t="shared" si="5"/>
        <v>55</v>
      </c>
      <c r="Y40">
        <f t="shared" si="6"/>
        <v>40</v>
      </c>
      <c r="Z40">
        <f t="shared" si="7"/>
        <v>1.375</v>
      </c>
      <c r="AA40">
        <f t="shared" si="8"/>
        <v>0</v>
      </c>
    </row>
    <row r="41" spans="1:27" x14ac:dyDescent="0.2">
      <c r="A41" s="7">
        <v>45</v>
      </c>
      <c r="B41" t="s">
        <v>18</v>
      </c>
      <c r="C41" t="s">
        <v>100</v>
      </c>
      <c r="D41" t="str">
        <f>VLOOKUP(C41,rough_sheet!$M$1:$O$29,3,FALSE)</f>
        <v>Others</v>
      </c>
      <c r="E41" t="s">
        <v>51</v>
      </c>
      <c r="F41" t="s">
        <v>46</v>
      </c>
      <c r="G41">
        <v>32</v>
      </c>
      <c r="H41">
        <v>13</v>
      </c>
      <c r="I41">
        <v>10</v>
      </c>
      <c r="J41">
        <f>IF(I41&lt;=180,I41,I41/#REF!)</f>
        <v>10</v>
      </c>
      <c r="K41" t="s">
        <v>49</v>
      </c>
      <c r="L41" t="str">
        <f>VLOOKUP(K41,rough_sheet!$Q$1:$S$23,3,FALSE)</f>
        <v>Manufacturing</v>
      </c>
      <c r="M41" t="s">
        <v>50</v>
      </c>
      <c r="N41" t="str">
        <f>VLOOKUP(M41,rough_sheet!$U$1:$W$24,3,FALSE)</f>
        <v>Engineering</v>
      </c>
      <c r="O41" t="s">
        <v>33</v>
      </c>
      <c r="P41">
        <v>50</v>
      </c>
      <c r="Q41" t="s">
        <v>25</v>
      </c>
      <c r="R41" t="s">
        <v>34</v>
      </c>
      <c r="S41">
        <v>38</v>
      </c>
      <c r="T41" t="s">
        <v>43</v>
      </c>
      <c r="U41">
        <v>65</v>
      </c>
      <c r="V41" t="s">
        <v>36</v>
      </c>
      <c r="W41">
        <v>6</v>
      </c>
      <c r="X41">
        <f t="shared" si="5"/>
        <v>65</v>
      </c>
      <c r="Y41">
        <f t="shared" si="6"/>
        <v>50</v>
      </c>
      <c r="Z41">
        <f t="shared" si="7"/>
        <v>1.3</v>
      </c>
      <c r="AA41">
        <f t="shared" si="8"/>
        <v>1</v>
      </c>
    </row>
    <row r="42" spans="1:27" x14ac:dyDescent="0.2">
      <c r="A42" s="7">
        <v>46</v>
      </c>
      <c r="B42" t="s">
        <v>18</v>
      </c>
      <c r="C42" t="s">
        <v>74</v>
      </c>
      <c r="D42" t="str">
        <f>VLOOKUP(C42,rough_sheet!$M$1:$O$29,3,FALSE)</f>
        <v>Delhi &amp; NCR</v>
      </c>
      <c r="E42" t="s">
        <v>51</v>
      </c>
      <c r="F42" t="s">
        <v>56</v>
      </c>
      <c r="G42">
        <v>35</v>
      </c>
      <c r="H42">
        <v>14</v>
      </c>
      <c r="I42">
        <v>20</v>
      </c>
      <c r="J42">
        <f>IF(I42&lt;=180,I42,I42/#REF!)</f>
        <v>20</v>
      </c>
      <c r="K42" t="s">
        <v>52</v>
      </c>
      <c r="L42" t="str">
        <f>VLOOKUP(K42,rough_sheet!$Q$1:$S$23,3,FALSE)</f>
        <v>Others</v>
      </c>
      <c r="M42" t="s">
        <v>101</v>
      </c>
      <c r="N42" t="str">
        <f>VLOOKUP(M42,rough_sheet!$U$1:$W$24,3,FALSE)</f>
        <v>Others</v>
      </c>
      <c r="O42" t="s">
        <v>47</v>
      </c>
      <c r="P42">
        <v>8</v>
      </c>
      <c r="Q42" t="s">
        <v>25</v>
      </c>
      <c r="R42" t="s">
        <v>45</v>
      </c>
      <c r="S42">
        <v>25</v>
      </c>
      <c r="T42" s="5" t="s">
        <v>27</v>
      </c>
      <c r="U42">
        <v>40</v>
      </c>
      <c r="V42" t="s">
        <v>102</v>
      </c>
      <c r="W42">
        <v>6</v>
      </c>
      <c r="X42">
        <f t="shared" si="5"/>
        <v>40</v>
      </c>
      <c r="Y42">
        <f t="shared" si="6"/>
        <v>48</v>
      </c>
      <c r="Z42">
        <f t="shared" si="7"/>
        <v>5</v>
      </c>
      <c r="AA42">
        <f t="shared" si="8"/>
        <v>0</v>
      </c>
    </row>
    <row r="43" spans="1:27" x14ac:dyDescent="0.2">
      <c r="A43" s="7">
        <v>47</v>
      </c>
      <c r="B43" t="s">
        <v>38</v>
      </c>
      <c r="C43" t="s">
        <v>19</v>
      </c>
      <c r="D43" t="str">
        <f>VLOOKUP(C43,rough_sheet!$M$1:$O$29,3,FALSE)</f>
        <v>Pune</v>
      </c>
      <c r="E43" t="s">
        <v>30</v>
      </c>
      <c r="F43" t="s">
        <v>48</v>
      </c>
      <c r="G43">
        <v>26</v>
      </c>
      <c r="H43">
        <v>5</v>
      </c>
      <c r="I43">
        <v>9</v>
      </c>
      <c r="J43">
        <f>IF(I43&lt;=180,I43,I43/#REF!)</f>
        <v>9</v>
      </c>
      <c r="K43" t="s">
        <v>57</v>
      </c>
      <c r="L43" t="str">
        <f>VLOOKUP(K43,rough_sheet!$Q$1:$S$23,3,FALSE)</f>
        <v>Consulting</v>
      </c>
      <c r="M43" t="s">
        <v>50</v>
      </c>
      <c r="N43" t="str">
        <f>VLOOKUP(M43,rough_sheet!$U$1:$W$24,3,FALSE)</f>
        <v>Engineering</v>
      </c>
      <c r="O43" t="s">
        <v>33</v>
      </c>
      <c r="P43">
        <v>30</v>
      </c>
      <c r="Q43" t="s">
        <v>25</v>
      </c>
      <c r="R43" t="s">
        <v>26</v>
      </c>
      <c r="S43">
        <v>39</v>
      </c>
      <c r="T43" t="s">
        <v>27</v>
      </c>
      <c r="U43">
        <v>45</v>
      </c>
      <c r="V43" t="s">
        <v>36</v>
      </c>
      <c r="W43">
        <v>6</v>
      </c>
      <c r="X43">
        <f t="shared" si="5"/>
        <v>45</v>
      </c>
      <c r="Y43">
        <f t="shared" si="6"/>
        <v>30</v>
      </c>
      <c r="Z43">
        <f t="shared" si="7"/>
        <v>1.5</v>
      </c>
      <c r="AA43">
        <f t="shared" si="8"/>
        <v>1</v>
      </c>
    </row>
    <row r="44" spans="1:27" x14ac:dyDescent="0.2">
      <c r="A44" s="7">
        <v>48</v>
      </c>
      <c r="B44" t="s">
        <v>18</v>
      </c>
      <c r="C44" t="s">
        <v>103</v>
      </c>
      <c r="D44" t="str">
        <f>VLOOKUP(C44,rough_sheet!$M$1:$O$29,3,FALSE)</f>
        <v>Kochi</v>
      </c>
      <c r="E44" t="s">
        <v>30</v>
      </c>
      <c r="F44" t="s">
        <v>40</v>
      </c>
      <c r="G44">
        <v>27</v>
      </c>
      <c r="H44">
        <v>5</v>
      </c>
      <c r="I44" s="2">
        <v>540</v>
      </c>
      <c r="J44">
        <f>IF(I44&lt;=180,I44,I44/W44)</f>
        <v>90</v>
      </c>
      <c r="K44" t="s">
        <v>49</v>
      </c>
      <c r="L44" t="str">
        <f>VLOOKUP(K44,rough_sheet!$Q$1:$S$23,3,FALSE)</f>
        <v>Manufacturing</v>
      </c>
      <c r="M44" t="s">
        <v>50</v>
      </c>
      <c r="N44" t="str">
        <f>VLOOKUP(M44,rough_sheet!$U$1:$W$24,3,FALSE)</f>
        <v>Engineering</v>
      </c>
      <c r="O44" t="s">
        <v>33</v>
      </c>
      <c r="P44">
        <v>45</v>
      </c>
      <c r="Q44" t="s">
        <v>25</v>
      </c>
      <c r="R44" t="s">
        <v>34</v>
      </c>
      <c r="S44">
        <v>12</v>
      </c>
      <c r="T44" t="s">
        <v>27</v>
      </c>
      <c r="U44">
        <v>45</v>
      </c>
      <c r="V44" t="s">
        <v>36</v>
      </c>
      <c r="W44">
        <v>6</v>
      </c>
      <c r="X44">
        <f t="shared" si="5"/>
        <v>45</v>
      </c>
      <c r="Y44">
        <f t="shared" si="6"/>
        <v>45</v>
      </c>
      <c r="Z44">
        <f t="shared" si="7"/>
        <v>1</v>
      </c>
      <c r="AA44">
        <f t="shared" si="8"/>
        <v>1</v>
      </c>
    </row>
    <row r="45" spans="1:27" x14ac:dyDescent="0.2">
      <c r="A45" s="7">
        <v>49</v>
      </c>
      <c r="B45" t="s">
        <v>18</v>
      </c>
      <c r="C45" t="s">
        <v>19</v>
      </c>
      <c r="D45" t="str">
        <f>VLOOKUP(C45,rough_sheet!$M$1:$O$29,3,FALSE)</f>
        <v>Pune</v>
      </c>
      <c r="E45" t="s">
        <v>51</v>
      </c>
      <c r="F45" t="s">
        <v>31</v>
      </c>
      <c r="G45">
        <v>32</v>
      </c>
      <c r="H45">
        <v>10</v>
      </c>
      <c r="I45">
        <v>75</v>
      </c>
      <c r="J45">
        <f>IF(I45&lt;=180,I45,I45/#REF!)</f>
        <v>75</v>
      </c>
      <c r="K45" t="s">
        <v>104</v>
      </c>
      <c r="L45" t="str">
        <f>VLOOKUP(K45,rough_sheet!$Q$1:$S$23,3,FALSE)</f>
        <v>Others</v>
      </c>
      <c r="M45" t="s">
        <v>50</v>
      </c>
      <c r="N45" t="str">
        <f>VLOOKUP(M45,rough_sheet!$U$1:$W$24,3,FALSE)</f>
        <v>Engineering</v>
      </c>
      <c r="O45" t="s">
        <v>33</v>
      </c>
      <c r="P45">
        <v>40</v>
      </c>
      <c r="Q45" t="s">
        <v>25</v>
      </c>
      <c r="R45" t="s">
        <v>26</v>
      </c>
      <c r="S45">
        <v>30</v>
      </c>
      <c r="T45" t="s">
        <v>27</v>
      </c>
      <c r="U45">
        <v>60</v>
      </c>
      <c r="V45" t="s">
        <v>75</v>
      </c>
      <c r="W45">
        <v>6</v>
      </c>
      <c r="X45">
        <f t="shared" si="5"/>
        <v>60</v>
      </c>
      <c r="Y45">
        <f t="shared" si="6"/>
        <v>40</v>
      </c>
      <c r="Z45">
        <f t="shared" si="7"/>
        <v>1.5</v>
      </c>
      <c r="AA45">
        <f t="shared" si="8"/>
        <v>0</v>
      </c>
    </row>
    <row r="46" spans="1:27" x14ac:dyDescent="0.2">
      <c r="A46" s="7">
        <v>50</v>
      </c>
      <c r="B46" t="s">
        <v>18</v>
      </c>
      <c r="C46" t="s">
        <v>19</v>
      </c>
      <c r="D46" t="str">
        <f>VLOOKUP(C46,rough_sheet!$M$1:$O$29,3,FALSE)</f>
        <v>Pune</v>
      </c>
      <c r="E46" t="s">
        <v>30</v>
      </c>
      <c r="F46" t="s">
        <v>40</v>
      </c>
      <c r="G46">
        <v>28</v>
      </c>
      <c r="H46">
        <v>6</v>
      </c>
      <c r="I46">
        <v>30</v>
      </c>
      <c r="J46">
        <f>IF(I46&lt;=180,I46,I46/#REF!)</f>
        <v>30</v>
      </c>
      <c r="K46" t="s">
        <v>49</v>
      </c>
      <c r="L46" t="str">
        <f>VLOOKUP(K46,rough_sheet!$Q$1:$S$23,3,FALSE)</f>
        <v>Manufacturing</v>
      </c>
      <c r="M46" t="s">
        <v>50</v>
      </c>
      <c r="N46" t="str">
        <f>VLOOKUP(M46,rough_sheet!$U$1:$W$24,3,FALSE)</f>
        <v>Engineering</v>
      </c>
      <c r="O46" t="s">
        <v>33</v>
      </c>
      <c r="P46">
        <v>42.5</v>
      </c>
      <c r="Q46" t="s">
        <v>25</v>
      </c>
      <c r="R46" t="s">
        <v>34</v>
      </c>
      <c r="S46">
        <v>30</v>
      </c>
      <c r="T46" t="s">
        <v>27</v>
      </c>
      <c r="U46">
        <v>63</v>
      </c>
      <c r="V46" t="s">
        <v>102</v>
      </c>
      <c r="W46">
        <v>6</v>
      </c>
      <c r="X46">
        <f t="shared" si="5"/>
        <v>63</v>
      </c>
      <c r="Y46">
        <f t="shared" si="6"/>
        <v>42.5</v>
      </c>
      <c r="Z46">
        <f t="shared" si="7"/>
        <v>1.4823529411764707</v>
      </c>
      <c r="AA46">
        <f t="shared" si="8"/>
        <v>0</v>
      </c>
    </row>
    <row r="47" spans="1:27" x14ac:dyDescent="0.2">
      <c r="A47" s="7">
        <v>51</v>
      </c>
      <c r="B47" t="s">
        <v>18</v>
      </c>
      <c r="C47" t="s">
        <v>19</v>
      </c>
      <c r="D47" t="str">
        <f>VLOOKUP(C47,rough_sheet!$M$1:$O$29,3,FALSE)</f>
        <v>Pune</v>
      </c>
      <c r="E47" t="s">
        <v>30</v>
      </c>
      <c r="F47" t="s">
        <v>46</v>
      </c>
      <c r="G47">
        <v>29</v>
      </c>
      <c r="H47">
        <v>10</v>
      </c>
      <c r="I47">
        <v>5</v>
      </c>
      <c r="J47">
        <f>IF(I47&lt;=180,I47,I47/#REF!)</f>
        <v>5</v>
      </c>
      <c r="K47" t="s">
        <v>54</v>
      </c>
      <c r="L47" t="str">
        <f>VLOOKUP(K47,rough_sheet!$Q$1:$S$23,3,FALSE)</f>
        <v>Information &amp; Technology</v>
      </c>
      <c r="M47" t="s">
        <v>50</v>
      </c>
      <c r="N47" t="str">
        <f>VLOOKUP(M47,rough_sheet!$U$1:$W$24,3,FALSE)</f>
        <v>Engineering</v>
      </c>
      <c r="O47" t="s">
        <v>33</v>
      </c>
      <c r="P47">
        <v>45</v>
      </c>
      <c r="Q47" t="s">
        <v>25</v>
      </c>
      <c r="R47" t="s">
        <v>34</v>
      </c>
      <c r="S47">
        <v>38</v>
      </c>
      <c r="T47" t="s">
        <v>27</v>
      </c>
      <c r="U47">
        <v>48</v>
      </c>
      <c r="V47" t="s">
        <v>36</v>
      </c>
      <c r="W47">
        <v>6</v>
      </c>
      <c r="X47">
        <f t="shared" si="5"/>
        <v>48</v>
      </c>
      <c r="Y47">
        <f t="shared" si="6"/>
        <v>45</v>
      </c>
      <c r="Z47">
        <f t="shared" si="7"/>
        <v>1.0666666666666667</v>
      </c>
      <c r="AA47">
        <f t="shared" si="8"/>
        <v>1</v>
      </c>
    </row>
    <row r="48" spans="1:27" x14ac:dyDescent="0.2">
      <c r="A48" s="7">
        <v>52</v>
      </c>
      <c r="B48" t="s">
        <v>18</v>
      </c>
      <c r="C48" t="s">
        <v>29</v>
      </c>
      <c r="D48" t="str">
        <f>VLOOKUP(C48,rough_sheet!$M$1:$O$29,3,FALSE)</f>
        <v>Mumbai</v>
      </c>
      <c r="E48" t="s">
        <v>30</v>
      </c>
      <c r="F48" t="s">
        <v>46</v>
      </c>
      <c r="G48">
        <v>28</v>
      </c>
      <c r="H48">
        <v>5</v>
      </c>
      <c r="I48">
        <v>55</v>
      </c>
      <c r="J48">
        <f>IF(I48&lt;=180,I48,I48/#REF!)</f>
        <v>55</v>
      </c>
      <c r="K48" t="s">
        <v>22</v>
      </c>
      <c r="L48" t="str">
        <f>VLOOKUP(K48,rough_sheet!$Q$1:$S$23,3,FALSE)</f>
        <v>Banking, Finance &amp; Insurance</v>
      </c>
      <c r="M48" t="s">
        <v>105</v>
      </c>
      <c r="N48" t="str">
        <f>VLOOKUP(M48,rough_sheet!$U$1:$W$24,3,FALSE)</f>
        <v>Others</v>
      </c>
      <c r="O48" t="s">
        <v>47</v>
      </c>
      <c r="P48">
        <v>40</v>
      </c>
      <c r="Q48" t="s">
        <v>25</v>
      </c>
      <c r="R48" t="s">
        <v>34</v>
      </c>
      <c r="S48">
        <v>30</v>
      </c>
      <c r="T48" t="s">
        <v>27</v>
      </c>
      <c r="U48">
        <v>50</v>
      </c>
      <c r="V48" t="s">
        <v>36</v>
      </c>
      <c r="W48">
        <v>6</v>
      </c>
      <c r="X48">
        <f t="shared" si="5"/>
        <v>50</v>
      </c>
      <c r="Y48">
        <f t="shared" si="6"/>
        <v>40</v>
      </c>
      <c r="Z48">
        <f t="shared" si="7"/>
        <v>1.25</v>
      </c>
      <c r="AA48">
        <f t="shared" si="8"/>
        <v>1</v>
      </c>
    </row>
    <row r="49" spans="1:27" x14ac:dyDescent="0.2">
      <c r="A49" s="7">
        <v>53</v>
      </c>
      <c r="B49" t="s">
        <v>18</v>
      </c>
      <c r="C49" t="s">
        <v>19</v>
      </c>
      <c r="D49" t="str">
        <f>VLOOKUP(C49,rough_sheet!$M$1:$O$29,3,FALSE)</f>
        <v>Pune</v>
      </c>
      <c r="E49" t="s">
        <v>51</v>
      </c>
      <c r="F49" t="s">
        <v>31</v>
      </c>
      <c r="G49">
        <v>32</v>
      </c>
      <c r="H49">
        <v>11</v>
      </c>
      <c r="I49">
        <v>10</v>
      </c>
      <c r="J49">
        <f>IF(I49&lt;=180,I49,I49/#REF!)</f>
        <v>10</v>
      </c>
      <c r="K49" t="s">
        <v>49</v>
      </c>
      <c r="L49" t="str">
        <f>VLOOKUP(K49,rough_sheet!$Q$1:$S$23,3,FALSE)</f>
        <v>Manufacturing</v>
      </c>
      <c r="M49" t="s">
        <v>50</v>
      </c>
      <c r="N49" t="str">
        <f>VLOOKUP(M49,rough_sheet!$U$1:$W$24,3,FALSE)</f>
        <v>Engineering</v>
      </c>
      <c r="O49" t="s">
        <v>33</v>
      </c>
      <c r="P49">
        <v>40</v>
      </c>
      <c r="Q49" t="s">
        <v>25</v>
      </c>
      <c r="R49" t="s">
        <v>45</v>
      </c>
      <c r="S49">
        <v>24</v>
      </c>
      <c r="T49" t="s">
        <v>27</v>
      </c>
      <c r="U49">
        <v>40</v>
      </c>
      <c r="V49" t="s">
        <v>28</v>
      </c>
      <c r="W49">
        <v>6</v>
      </c>
      <c r="X49">
        <f t="shared" si="5"/>
        <v>40</v>
      </c>
      <c r="Y49">
        <f t="shared" si="6"/>
        <v>40</v>
      </c>
      <c r="Z49">
        <f t="shared" si="7"/>
        <v>1</v>
      </c>
      <c r="AA49">
        <f t="shared" si="8"/>
        <v>1</v>
      </c>
    </row>
    <row r="50" spans="1:27" x14ac:dyDescent="0.2">
      <c r="A50" s="7">
        <v>54</v>
      </c>
      <c r="B50" t="s">
        <v>18</v>
      </c>
      <c r="C50" t="s">
        <v>19</v>
      </c>
      <c r="D50" t="str">
        <f>VLOOKUP(C50,rough_sheet!$M$1:$O$29,3,FALSE)</f>
        <v>Pune</v>
      </c>
      <c r="E50" t="s">
        <v>51</v>
      </c>
      <c r="F50" t="s">
        <v>46</v>
      </c>
      <c r="G50">
        <v>31</v>
      </c>
      <c r="H50">
        <v>8</v>
      </c>
      <c r="I50">
        <v>60</v>
      </c>
      <c r="J50">
        <f>IF(I50&lt;=180,I50,I50/#REF!)</f>
        <v>60</v>
      </c>
      <c r="K50" t="s">
        <v>49</v>
      </c>
      <c r="L50" t="str">
        <f>VLOOKUP(K50,rough_sheet!$Q$1:$S$23,3,FALSE)</f>
        <v>Manufacturing</v>
      </c>
      <c r="M50" t="s">
        <v>50</v>
      </c>
      <c r="N50" t="str">
        <f>VLOOKUP(M50,rough_sheet!$U$1:$W$24,3,FALSE)</f>
        <v>Engineering</v>
      </c>
      <c r="O50" t="s">
        <v>33</v>
      </c>
      <c r="P50">
        <v>40</v>
      </c>
      <c r="Q50" t="s">
        <v>25</v>
      </c>
      <c r="R50" t="s">
        <v>26</v>
      </c>
      <c r="S50">
        <v>24</v>
      </c>
      <c r="T50" t="s">
        <v>27</v>
      </c>
      <c r="U50">
        <v>45</v>
      </c>
      <c r="V50" t="s">
        <v>28</v>
      </c>
      <c r="W50">
        <v>6</v>
      </c>
      <c r="X50">
        <f t="shared" si="5"/>
        <v>45</v>
      </c>
      <c r="Y50">
        <f t="shared" si="6"/>
        <v>40</v>
      </c>
      <c r="Z50">
        <f t="shared" si="7"/>
        <v>1.125</v>
      </c>
      <c r="AA50">
        <f t="shared" si="8"/>
        <v>1</v>
      </c>
    </row>
    <row r="51" spans="1:27" x14ac:dyDescent="0.2">
      <c r="A51" s="7">
        <v>55</v>
      </c>
      <c r="B51" t="s">
        <v>38</v>
      </c>
      <c r="C51" t="s">
        <v>19</v>
      </c>
      <c r="D51" t="str">
        <f>VLOOKUP(C51,rough_sheet!$M$1:$O$29,3,FALSE)</f>
        <v>Pune</v>
      </c>
      <c r="E51" t="s">
        <v>30</v>
      </c>
      <c r="F51" t="s">
        <v>48</v>
      </c>
      <c r="G51">
        <v>26</v>
      </c>
      <c r="H51">
        <v>2</v>
      </c>
      <c r="I51">
        <v>20</v>
      </c>
      <c r="J51">
        <f>IF(I51&lt;=180,I51,I51/#REF!)</f>
        <v>20</v>
      </c>
      <c r="K51" t="s">
        <v>57</v>
      </c>
      <c r="L51" t="str">
        <f>VLOOKUP(K51,rough_sheet!$Q$1:$S$23,3,FALSE)</f>
        <v>Consulting</v>
      </c>
      <c r="M51" t="s">
        <v>50</v>
      </c>
      <c r="N51" t="str">
        <f>VLOOKUP(M51,rough_sheet!$U$1:$W$24,3,FALSE)</f>
        <v>Engineering</v>
      </c>
      <c r="O51" t="s">
        <v>47</v>
      </c>
      <c r="P51">
        <v>45</v>
      </c>
      <c r="Q51" t="s">
        <v>55</v>
      </c>
      <c r="R51" t="s">
        <v>34</v>
      </c>
      <c r="S51">
        <v>21</v>
      </c>
      <c r="T51" t="s">
        <v>27</v>
      </c>
      <c r="U51">
        <v>50</v>
      </c>
      <c r="V51" t="s">
        <v>28</v>
      </c>
      <c r="W51">
        <v>6</v>
      </c>
      <c r="X51">
        <f t="shared" si="5"/>
        <v>50</v>
      </c>
      <c r="Y51">
        <f t="shared" si="6"/>
        <v>45</v>
      </c>
      <c r="Z51">
        <f t="shared" si="7"/>
        <v>1.1111111111111112</v>
      </c>
      <c r="AA51">
        <f t="shared" si="8"/>
        <v>1</v>
      </c>
    </row>
    <row r="52" spans="1:27" x14ac:dyDescent="0.2">
      <c r="A52" s="7">
        <v>56</v>
      </c>
      <c r="B52" t="s">
        <v>18</v>
      </c>
      <c r="C52" t="s">
        <v>53</v>
      </c>
      <c r="D52" t="str">
        <f>VLOOKUP(C52,rough_sheet!$M$1:$O$29,3,FALSE)</f>
        <v>Bangalore</v>
      </c>
      <c r="E52" t="s">
        <v>30</v>
      </c>
      <c r="F52" t="s">
        <v>48</v>
      </c>
      <c r="G52">
        <v>24</v>
      </c>
      <c r="H52">
        <v>2</v>
      </c>
      <c r="I52">
        <v>180</v>
      </c>
      <c r="J52">
        <f>IF(I52&lt;=180,I52,I52/#REF!)</f>
        <v>180</v>
      </c>
      <c r="K52" t="s">
        <v>54</v>
      </c>
      <c r="L52" t="str">
        <f>VLOOKUP(K52,rough_sheet!$Q$1:$S$23,3,FALSE)</f>
        <v>Information &amp; Technology</v>
      </c>
      <c r="M52" t="s">
        <v>23</v>
      </c>
      <c r="N52" t="str">
        <f>VLOOKUP(M52,rough_sheet!$U$1:$W$24,3,FALSE)</f>
        <v>Technology</v>
      </c>
      <c r="O52" t="s">
        <v>47</v>
      </c>
      <c r="P52">
        <v>45</v>
      </c>
      <c r="Q52" t="s">
        <v>25</v>
      </c>
      <c r="R52" t="s">
        <v>34</v>
      </c>
      <c r="S52">
        <v>18</v>
      </c>
      <c r="T52" t="s">
        <v>27</v>
      </c>
      <c r="U52">
        <v>45</v>
      </c>
      <c r="V52" t="s">
        <v>36</v>
      </c>
      <c r="W52">
        <v>6</v>
      </c>
      <c r="X52">
        <f t="shared" si="5"/>
        <v>45</v>
      </c>
      <c r="Y52">
        <f t="shared" si="6"/>
        <v>45</v>
      </c>
      <c r="Z52">
        <f t="shared" si="7"/>
        <v>1</v>
      </c>
      <c r="AA52">
        <f t="shared" si="8"/>
        <v>1</v>
      </c>
    </row>
    <row r="53" spans="1:27" x14ac:dyDescent="0.2">
      <c r="A53" s="7">
        <v>57</v>
      </c>
      <c r="B53" t="s">
        <v>18</v>
      </c>
      <c r="C53" t="s">
        <v>53</v>
      </c>
      <c r="D53" t="str">
        <f>VLOOKUP(C53,rough_sheet!$M$1:$O$29,3,FALSE)</f>
        <v>Bangalore</v>
      </c>
      <c r="E53" t="s">
        <v>30</v>
      </c>
      <c r="F53" t="s">
        <v>48</v>
      </c>
      <c r="G53">
        <v>25</v>
      </c>
      <c r="H53">
        <v>3</v>
      </c>
      <c r="I53">
        <v>105</v>
      </c>
      <c r="J53">
        <f>IF(I53&lt;=180,I53,I53/#REF!)</f>
        <v>105</v>
      </c>
      <c r="K53" t="s">
        <v>54</v>
      </c>
      <c r="L53" t="str">
        <f>VLOOKUP(K53,rough_sheet!$Q$1:$S$23,3,FALSE)</f>
        <v>Information &amp; Technology</v>
      </c>
      <c r="M53" t="s">
        <v>23</v>
      </c>
      <c r="N53" t="str">
        <f>VLOOKUP(M53,rough_sheet!$U$1:$W$24,3,FALSE)</f>
        <v>Technology</v>
      </c>
      <c r="O53" t="s">
        <v>47</v>
      </c>
      <c r="P53">
        <v>47.5</v>
      </c>
      <c r="Q53" t="s">
        <v>55</v>
      </c>
      <c r="R53" t="s">
        <v>34</v>
      </c>
      <c r="S53">
        <v>15</v>
      </c>
      <c r="T53" t="s">
        <v>27</v>
      </c>
      <c r="U53">
        <v>47.5</v>
      </c>
      <c r="V53" t="s">
        <v>28</v>
      </c>
      <c r="W53">
        <v>6</v>
      </c>
      <c r="X53">
        <f t="shared" si="5"/>
        <v>47.5</v>
      </c>
      <c r="Y53">
        <f t="shared" si="6"/>
        <v>47.5</v>
      </c>
      <c r="Z53">
        <f t="shared" si="7"/>
        <v>1</v>
      </c>
      <c r="AA53">
        <f t="shared" si="8"/>
        <v>1</v>
      </c>
    </row>
    <row r="54" spans="1:27" x14ac:dyDescent="0.2">
      <c r="A54" s="7">
        <v>58</v>
      </c>
      <c r="B54" t="s">
        <v>18</v>
      </c>
      <c r="C54" t="s">
        <v>53</v>
      </c>
      <c r="D54" t="str">
        <f>VLOOKUP(C54,rough_sheet!$M$1:$O$29,3,FALSE)</f>
        <v>Bangalore</v>
      </c>
      <c r="E54" t="s">
        <v>30</v>
      </c>
      <c r="F54" t="s">
        <v>40</v>
      </c>
      <c r="G54">
        <v>24</v>
      </c>
      <c r="H54">
        <v>2</v>
      </c>
      <c r="I54">
        <v>15</v>
      </c>
      <c r="J54">
        <f>IF(I54&lt;=180,I54,I54/#REF!)</f>
        <v>15</v>
      </c>
      <c r="K54" t="s">
        <v>54</v>
      </c>
      <c r="L54" t="str">
        <f>VLOOKUP(K54,rough_sheet!$Q$1:$S$23,3,FALSE)</f>
        <v>Information &amp; Technology</v>
      </c>
      <c r="M54" t="s">
        <v>50</v>
      </c>
      <c r="N54" t="str">
        <f>VLOOKUP(M54,rough_sheet!$U$1:$W$24,3,FALSE)</f>
        <v>Engineering</v>
      </c>
      <c r="O54" t="s">
        <v>47</v>
      </c>
      <c r="P54">
        <v>40</v>
      </c>
      <c r="Q54" t="s">
        <v>25</v>
      </c>
      <c r="R54" t="s">
        <v>45</v>
      </c>
      <c r="S54">
        <v>28</v>
      </c>
      <c r="T54" t="s">
        <v>27</v>
      </c>
      <c r="U54">
        <v>35</v>
      </c>
      <c r="V54" t="s">
        <v>61</v>
      </c>
      <c r="W54">
        <v>6</v>
      </c>
      <c r="X54">
        <f t="shared" si="5"/>
        <v>35</v>
      </c>
      <c r="Y54">
        <f t="shared" si="6"/>
        <v>40</v>
      </c>
      <c r="Z54">
        <f t="shared" si="7"/>
        <v>0.875</v>
      </c>
      <c r="AA54">
        <f t="shared" si="8"/>
        <v>1</v>
      </c>
    </row>
    <row r="55" spans="1:27" x14ac:dyDescent="0.2">
      <c r="A55" s="7">
        <v>60</v>
      </c>
      <c r="B55" t="s">
        <v>18</v>
      </c>
      <c r="C55" t="s">
        <v>19</v>
      </c>
      <c r="D55" t="str">
        <f>VLOOKUP(C55,rough_sheet!$M$1:$O$29,3,FALSE)</f>
        <v>Pune</v>
      </c>
      <c r="E55" t="s">
        <v>30</v>
      </c>
      <c r="F55" t="s">
        <v>40</v>
      </c>
      <c r="G55">
        <v>27</v>
      </c>
      <c r="H55">
        <v>6</v>
      </c>
      <c r="I55">
        <v>60</v>
      </c>
      <c r="J55">
        <f>IF(I55&lt;=180,I55,I55/#REF!)</f>
        <v>60</v>
      </c>
      <c r="K55" t="s">
        <v>107</v>
      </c>
      <c r="L55" t="str">
        <f>VLOOKUP(K55,rough_sheet!$Q$1:$S$23,3,FALSE)</f>
        <v>Others</v>
      </c>
      <c r="M55" t="s">
        <v>50</v>
      </c>
      <c r="N55" t="str">
        <f>VLOOKUP(M55,rough_sheet!$U$1:$W$24,3,FALSE)</f>
        <v>Engineering</v>
      </c>
      <c r="O55" t="s">
        <v>33</v>
      </c>
      <c r="P55">
        <v>48</v>
      </c>
      <c r="Q55" t="s">
        <v>25</v>
      </c>
      <c r="R55" t="s">
        <v>34</v>
      </c>
      <c r="S55">
        <v>28</v>
      </c>
      <c r="T55" t="s">
        <v>27</v>
      </c>
      <c r="U55">
        <v>48</v>
      </c>
      <c r="V55" t="s">
        <v>36</v>
      </c>
      <c r="W55">
        <v>6</v>
      </c>
      <c r="X55">
        <f t="shared" si="5"/>
        <v>48</v>
      </c>
      <c r="Y55">
        <f t="shared" si="6"/>
        <v>48</v>
      </c>
      <c r="Z55">
        <f t="shared" si="7"/>
        <v>1</v>
      </c>
      <c r="AA55">
        <f t="shared" si="8"/>
        <v>1</v>
      </c>
    </row>
    <row r="56" spans="1:27" x14ac:dyDescent="0.2">
      <c r="A56" s="7">
        <v>61</v>
      </c>
      <c r="B56" t="s">
        <v>38</v>
      </c>
      <c r="C56" t="s">
        <v>74</v>
      </c>
      <c r="D56" t="str">
        <f>VLOOKUP(C56,rough_sheet!$M$1:$O$29,3,FALSE)</f>
        <v>Delhi &amp; NCR</v>
      </c>
      <c r="E56" t="s">
        <v>30</v>
      </c>
      <c r="F56" t="s">
        <v>40</v>
      </c>
      <c r="G56">
        <v>24</v>
      </c>
      <c r="H56">
        <v>3</v>
      </c>
      <c r="I56">
        <v>10</v>
      </c>
      <c r="J56">
        <f>IF(I56&lt;=180,I56,I56/#REF!)</f>
        <v>10</v>
      </c>
      <c r="K56" t="s">
        <v>57</v>
      </c>
      <c r="L56" t="str">
        <f>VLOOKUP(K56,rough_sheet!$Q$1:$S$23,3,FALSE)</f>
        <v>Consulting</v>
      </c>
      <c r="M56" t="s">
        <v>108</v>
      </c>
      <c r="N56" t="str">
        <f>VLOOKUP(M56,rough_sheet!$U$1:$W$24,3,FALSE)</f>
        <v>Others</v>
      </c>
      <c r="O56" t="s">
        <v>47</v>
      </c>
      <c r="P56">
        <v>40</v>
      </c>
      <c r="Q56" t="s">
        <v>25</v>
      </c>
      <c r="R56" t="s">
        <v>45</v>
      </c>
      <c r="S56">
        <v>33</v>
      </c>
      <c r="T56" t="s">
        <v>27</v>
      </c>
      <c r="U56">
        <v>48</v>
      </c>
      <c r="V56" t="s">
        <v>28</v>
      </c>
      <c r="W56">
        <v>6</v>
      </c>
      <c r="X56">
        <f t="shared" si="5"/>
        <v>48</v>
      </c>
      <c r="Y56">
        <f t="shared" si="6"/>
        <v>40</v>
      </c>
      <c r="Z56">
        <f t="shared" si="7"/>
        <v>1.2</v>
      </c>
      <c r="AA56">
        <f t="shared" si="8"/>
        <v>1</v>
      </c>
    </row>
    <row r="57" spans="1:27" x14ac:dyDescent="0.2">
      <c r="A57" s="7">
        <v>62</v>
      </c>
      <c r="B57" t="s">
        <v>18</v>
      </c>
      <c r="C57" t="s">
        <v>78</v>
      </c>
      <c r="D57" t="str">
        <f>VLOOKUP(C57,rough_sheet!$M$1:$O$29,3,FALSE)</f>
        <v>Hyderabad</v>
      </c>
      <c r="E57" t="s">
        <v>51</v>
      </c>
      <c r="F57" t="s">
        <v>40</v>
      </c>
      <c r="G57">
        <v>32</v>
      </c>
      <c r="H57">
        <v>10</v>
      </c>
      <c r="I57">
        <v>30</v>
      </c>
      <c r="J57">
        <f>IF(I57&lt;=180,I57,I57/#REF!)</f>
        <v>30</v>
      </c>
      <c r="K57" t="s">
        <v>49</v>
      </c>
      <c r="L57" t="str">
        <f>VLOOKUP(K57,rough_sheet!$Q$1:$S$23,3,FALSE)</f>
        <v>Manufacturing</v>
      </c>
      <c r="M57" t="s">
        <v>50</v>
      </c>
      <c r="N57" t="str">
        <f>VLOOKUP(M57,rough_sheet!$U$1:$W$24,3,FALSE)</f>
        <v>Engineering</v>
      </c>
      <c r="O57" t="s">
        <v>33</v>
      </c>
      <c r="P57">
        <v>70</v>
      </c>
      <c r="Q57" t="s">
        <v>25</v>
      </c>
      <c r="R57" t="s">
        <v>26</v>
      </c>
      <c r="S57">
        <v>20</v>
      </c>
      <c r="T57" t="s">
        <v>43</v>
      </c>
      <c r="U57">
        <v>48</v>
      </c>
      <c r="V57" t="s">
        <v>28</v>
      </c>
      <c r="W57">
        <v>6</v>
      </c>
      <c r="X57">
        <f t="shared" si="5"/>
        <v>48</v>
      </c>
      <c r="Y57">
        <f t="shared" si="6"/>
        <v>70</v>
      </c>
      <c r="Z57">
        <f t="shared" si="7"/>
        <v>0.68571428571428572</v>
      </c>
      <c r="AA57">
        <f t="shared" si="8"/>
        <v>1</v>
      </c>
    </row>
    <row r="58" spans="1:27" x14ac:dyDescent="0.2">
      <c r="A58" s="7">
        <v>63</v>
      </c>
      <c r="B58" t="s">
        <v>18</v>
      </c>
      <c r="C58" t="s">
        <v>74</v>
      </c>
      <c r="D58" t="str">
        <f>VLOOKUP(C58,rough_sheet!$M$1:$O$29,3,FALSE)</f>
        <v>Delhi &amp; NCR</v>
      </c>
      <c r="E58" t="s">
        <v>30</v>
      </c>
      <c r="F58" t="s">
        <v>40</v>
      </c>
      <c r="G58">
        <v>33</v>
      </c>
      <c r="H58">
        <v>9</v>
      </c>
      <c r="I58">
        <v>90</v>
      </c>
      <c r="J58">
        <f>IF(I58&lt;=180,I58,I58/#REF!)</f>
        <v>90</v>
      </c>
      <c r="K58" t="s">
        <v>54</v>
      </c>
      <c r="L58" t="str">
        <f>VLOOKUP(K58,rough_sheet!$Q$1:$S$23,3,FALSE)</f>
        <v>Information &amp; Technology</v>
      </c>
      <c r="M58" t="s">
        <v>23</v>
      </c>
      <c r="N58" t="str">
        <f>VLOOKUP(M58,rough_sheet!$U$1:$W$24,3,FALSE)</f>
        <v>Technology</v>
      </c>
      <c r="O58" t="s">
        <v>33</v>
      </c>
      <c r="P58">
        <v>45</v>
      </c>
      <c r="Q58" t="s">
        <v>25</v>
      </c>
      <c r="R58" t="s">
        <v>34</v>
      </c>
      <c r="S58">
        <v>29</v>
      </c>
      <c r="T58" t="s">
        <v>27</v>
      </c>
      <c r="U58">
        <v>45</v>
      </c>
      <c r="V58" t="s">
        <v>61</v>
      </c>
      <c r="W58">
        <v>6</v>
      </c>
      <c r="X58">
        <f t="shared" si="5"/>
        <v>45</v>
      </c>
      <c r="Y58">
        <f t="shared" si="6"/>
        <v>45</v>
      </c>
      <c r="Z58">
        <f t="shared" si="7"/>
        <v>1</v>
      </c>
      <c r="AA58">
        <f t="shared" si="8"/>
        <v>1</v>
      </c>
    </row>
    <row r="59" spans="1:27" x14ac:dyDescent="0.2">
      <c r="A59" s="7">
        <v>64</v>
      </c>
      <c r="B59" t="s">
        <v>18</v>
      </c>
      <c r="C59" t="s">
        <v>109</v>
      </c>
      <c r="D59" t="str">
        <f>VLOOKUP(C59,rough_sheet!$M$1:$O$29,3,FALSE)</f>
        <v>Others</v>
      </c>
      <c r="E59" t="s">
        <v>20</v>
      </c>
      <c r="F59" t="s">
        <v>37</v>
      </c>
      <c r="G59">
        <v>42</v>
      </c>
      <c r="H59">
        <v>24</v>
      </c>
      <c r="I59">
        <v>30</v>
      </c>
      <c r="J59">
        <f>IF(I59&lt;=180,I59,I59/#REF!)</f>
        <v>30</v>
      </c>
      <c r="K59" t="s">
        <v>86</v>
      </c>
      <c r="L59" t="str">
        <f>VLOOKUP(K59,rough_sheet!$Q$1:$S$23,3,FALSE)</f>
        <v>Construction</v>
      </c>
      <c r="M59" t="s">
        <v>50</v>
      </c>
      <c r="N59" t="str">
        <f>VLOOKUP(M59,rough_sheet!$U$1:$W$24,3,FALSE)</f>
        <v>Engineering</v>
      </c>
      <c r="O59" t="s">
        <v>33</v>
      </c>
      <c r="P59">
        <v>72</v>
      </c>
      <c r="Q59" t="s">
        <v>25</v>
      </c>
      <c r="R59" t="s">
        <v>45</v>
      </c>
      <c r="S59">
        <v>30</v>
      </c>
      <c r="T59" t="s">
        <v>43</v>
      </c>
      <c r="U59">
        <v>168</v>
      </c>
      <c r="V59" t="s">
        <v>28</v>
      </c>
      <c r="W59">
        <v>6</v>
      </c>
      <c r="X59">
        <f t="shared" si="5"/>
        <v>168</v>
      </c>
      <c r="Y59">
        <f t="shared" si="6"/>
        <v>72</v>
      </c>
      <c r="Z59">
        <f t="shared" si="7"/>
        <v>2.3333333333333335</v>
      </c>
      <c r="AA59">
        <f t="shared" si="8"/>
        <v>1</v>
      </c>
    </row>
    <row r="60" spans="1:27" x14ac:dyDescent="0.2">
      <c r="A60" s="7">
        <v>65</v>
      </c>
      <c r="B60" t="s">
        <v>18</v>
      </c>
      <c r="C60" t="s">
        <v>110</v>
      </c>
      <c r="D60" t="str">
        <f>VLOOKUP(C60,rough_sheet!$M$1:$O$29,3,FALSE)</f>
        <v>Others</v>
      </c>
      <c r="E60" t="s">
        <v>30</v>
      </c>
      <c r="F60" t="s">
        <v>48</v>
      </c>
      <c r="G60">
        <v>27</v>
      </c>
      <c r="H60">
        <v>4</v>
      </c>
      <c r="I60">
        <v>15</v>
      </c>
      <c r="J60">
        <f>IF(I60&lt;=180,I60,I60/#REF!)</f>
        <v>15</v>
      </c>
      <c r="K60" t="s">
        <v>95</v>
      </c>
      <c r="L60" t="str">
        <f>VLOOKUP(K60,rough_sheet!$Q$1:$S$23,3,FALSE)</f>
        <v>Others</v>
      </c>
      <c r="M60" t="s">
        <v>50</v>
      </c>
      <c r="N60" t="str">
        <f>VLOOKUP(M60,rough_sheet!$U$1:$W$24,3,FALSE)</f>
        <v>Engineering</v>
      </c>
      <c r="O60" t="s">
        <v>33</v>
      </c>
      <c r="P60">
        <v>8</v>
      </c>
      <c r="Q60" t="s">
        <v>55</v>
      </c>
      <c r="R60" t="s">
        <v>34</v>
      </c>
      <c r="S60">
        <v>8</v>
      </c>
      <c r="T60" s="5" t="s">
        <v>27</v>
      </c>
      <c r="U60">
        <v>40</v>
      </c>
      <c r="V60" t="s">
        <v>28</v>
      </c>
      <c r="W60">
        <v>6</v>
      </c>
      <c r="X60">
        <f t="shared" si="5"/>
        <v>40</v>
      </c>
      <c r="Y60">
        <f t="shared" si="6"/>
        <v>48</v>
      </c>
      <c r="Z60">
        <f t="shared" si="7"/>
        <v>5</v>
      </c>
      <c r="AA60">
        <f t="shared" si="8"/>
        <v>1</v>
      </c>
    </row>
    <row r="61" spans="1:27" x14ac:dyDescent="0.2">
      <c r="A61" s="7">
        <v>66</v>
      </c>
      <c r="B61" t="s">
        <v>18</v>
      </c>
      <c r="C61" t="s">
        <v>110</v>
      </c>
      <c r="D61" t="str">
        <f>VLOOKUP(C61,rough_sheet!$M$1:$O$29,3,FALSE)</f>
        <v>Others</v>
      </c>
      <c r="E61" t="s">
        <v>30</v>
      </c>
      <c r="F61" t="s">
        <v>48</v>
      </c>
      <c r="G61">
        <v>28</v>
      </c>
      <c r="H61">
        <v>3</v>
      </c>
      <c r="I61">
        <v>8</v>
      </c>
      <c r="J61">
        <f>IF(I61&lt;=180,I61,I61/#REF!)</f>
        <v>8</v>
      </c>
      <c r="K61" t="s">
        <v>41</v>
      </c>
      <c r="L61" t="str">
        <f>VLOOKUP(K61,rough_sheet!$Q$1:$S$23,3,FALSE)</f>
        <v>Medical/ Healthcare</v>
      </c>
      <c r="M61" t="s">
        <v>111</v>
      </c>
      <c r="N61" t="str">
        <f>VLOOKUP(M61,rough_sheet!$U$1:$W$24,3,FALSE)</f>
        <v>Administrative</v>
      </c>
      <c r="O61" t="s">
        <v>24</v>
      </c>
      <c r="P61">
        <v>8</v>
      </c>
      <c r="Q61" t="s">
        <v>25</v>
      </c>
      <c r="R61" t="s">
        <v>34</v>
      </c>
      <c r="S61">
        <v>2</v>
      </c>
      <c r="T61" s="5" t="s">
        <v>43</v>
      </c>
      <c r="U61">
        <v>8</v>
      </c>
      <c r="V61" t="s">
        <v>28</v>
      </c>
      <c r="W61">
        <v>6</v>
      </c>
      <c r="X61">
        <f t="shared" si="5"/>
        <v>48</v>
      </c>
      <c r="Y61">
        <f t="shared" si="6"/>
        <v>48</v>
      </c>
      <c r="Z61">
        <f t="shared" si="7"/>
        <v>1</v>
      </c>
      <c r="AA61">
        <f t="shared" si="8"/>
        <v>1</v>
      </c>
    </row>
    <row r="62" spans="1:27" x14ac:dyDescent="0.2">
      <c r="A62" s="7">
        <v>67</v>
      </c>
      <c r="B62" t="s">
        <v>18</v>
      </c>
      <c r="C62" t="s">
        <v>19</v>
      </c>
      <c r="D62" t="str">
        <f>VLOOKUP(C62,rough_sheet!$M$1:$O$29,3,FALSE)</f>
        <v>Pune</v>
      </c>
      <c r="E62" t="s">
        <v>51</v>
      </c>
      <c r="F62" t="s">
        <v>48</v>
      </c>
      <c r="G62">
        <v>37</v>
      </c>
      <c r="H62">
        <v>16</v>
      </c>
      <c r="I62">
        <v>100</v>
      </c>
      <c r="J62">
        <f>IF(I62&lt;=180,I62,I62/#REF!)</f>
        <v>100</v>
      </c>
      <c r="K62" t="s">
        <v>49</v>
      </c>
      <c r="L62" t="str">
        <f>VLOOKUP(K62,rough_sheet!$Q$1:$S$23,3,FALSE)</f>
        <v>Manufacturing</v>
      </c>
      <c r="M62" t="s">
        <v>50</v>
      </c>
      <c r="N62" t="str">
        <f>VLOOKUP(M62,rough_sheet!$U$1:$W$24,3,FALSE)</f>
        <v>Engineering</v>
      </c>
      <c r="O62" t="s">
        <v>47</v>
      </c>
      <c r="P62">
        <v>40</v>
      </c>
      <c r="Q62" t="s">
        <v>25</v>
      </c>
      <c r="R62" t="s">
        <v>34</v>
      </c>
      <c r="S62">
        <v>30</v>
      </c>
      <c r="T62" t="s">
        <v>27</v>
      </c>
      <c r="U62">
        <v>50</v>
      </c>
      <c r="V62" t="s">
        <v>36</v>
      </c>
      <c r="W62">
        <v>6</v>
      </c>
      <c r="X62">
        <f t="shared" si="5"/>
        <v>50</v>
      </c>
      <c r="Y62">
        <f t="shared" si="6"/>
        <v>40</v>
      </c>
      <c r="Z62">
        <f t="shared" si="7"/>
        <v>1.25</v>
      </c>
      <c r="AA62">
        <f t="shared" si="8"/>
        <v>1</v>
      </c>
    </row>
    <row r="63" spans="1:27" x14ac:dyDescent="0.2">
      <c r="A63" s="7">
        <v>68</v>
      </c>
      <c r="B63" t="s">
        <v>18</v>
      </c>
      <c r="C63" t="s">
        <v>19</v>
      </c>
      <c r="D63" t="str">
        <f>VLOOKUP(C63,rough_sheet!$M$1:$O$29,3,FALSE)</f>
        <v>Pune</v>
      </c>
      <c r="E63" t="s">
        <v>30</v>
      </c>
      <c r="F63" t="s">
        <v>40</v>
      </c>
      <c r="G63">
        <v>28</v>
      </c>
      <c r="H63">
        <v>10</v>
      </c>
      <c r="I63">
        <v>20</v>
      </c>
      <c r="J63">
        <f>IF(I63&lt;=180,I63,I63/#REF!)</f>
        <v>20</v>
      </c>
      <c r="K63" t="s">
        <v>50</v>
      </c>
      <c r="L63" t="str">
        <f>VLOOKUP(K63,rough_sheet!$Q$1:$S$23,3,FALSE)</f>
        <v>Others</v>
      </c>
      <c r="M63" t="s">
        <v>112</v>
      </c>
      <c r="N63" t="str">
        <f>VLOOKUP(M63,rough_sheet!$U$1:$W$24,3,FALSE)</f>
        <v>Others</v>
      </c>
      <c r="O63" t="s">
        <v>47</v>
      </c>
      <c r="P63">
        <v>45</v>
      </c>
      <c r="Q63" t="s">
        <v>25</v>
      </c>
      <c r="R63" t="s">
        <v>45</v>
      </c>
      <c r="S63">
        <v>29</v>
      </c>
      <c r="T63" t="s">
        <v>27</v>
      </c>
      <c r="U63">
        <v>47</v>
      </c>
      <c r="V63" t="s">
        <v>61</v>
      </c>
      <c r="W63">
        <v>6</v>
      </c>
      <c r="X63">
        <f t="shared" si="5"/>
        <v>47</v>
      </c>
      <c r="Y63">
        <f t="shared" si="6"/>
        <v>45</v>
      </c>
      <c r="Z63">
        <f t="shared" si="7"/>
        <v>1.0444444444444445</v>
      </c>
      <c r="AA63">
        <f t="shared" si="8"/>
        <v>1</v>
      </c>
    </row>
    <row r="64" spans="1:27" x14ac:dyDescent="0.2">
      <c r="A64" s="7">
        <v>69</v>
      </c>
      <c r="B64" t="s">
        <v>38</v>
      </c>
      <c r="C64" t="s">
        <v>19</v>
      </c>
      <c r="D64" t="str">
        <f>VLOOKUP(C64,rough_sheet!$M$1:$O$29,3,FALSE)</f>
        <v>Pune</v>
      </c>
      <c r="E64" t="s">
        <v>30</v>
      </c>
      <c r="F64" t="s">
        <v>48</v>
      </c>
      <c r="G64">
        <v>24</v>
      </c>
      <c r="H64">
        <v>2</v>
      </c>
      <c r="I64">
        <v>30</v>
      </c>
      <c r="J64">
        <f>IF(I64&lt;=180,I64,I64/#REF!)</f>
        <v>30</v>
      </c>
      <c r="K64" t="s">
        <v>49</v>
      </c>
      <c r="L64" t="str">
        <f>VLOOKUP(K64,rough_sheet!$Q$1:$S$23,3,FALSE)</f>
        <v>Manufacturing</v>
      </c>
      <c r="M64" t="s">
        <v>50</v>
      </c>
      <c r="N64" t="str">
        <f>VLOOKUP(M64,rough_sheet!$U$1:$W$24,3,FALSE)</f>
        <v>Engineering</v>
      </c>
      <c r="O64" t="s">
        <v>33</v>
      </c>
      <c r="P64">
        <v>48</v>
      </c>
      <c r="Q64" t="s">
        <v>25</v>
      </c>
      <c r="R64" t="s">
        <v>34</v>
      </c>
      <c r="S64">
        <v>24</v>
      </c>
      <c r="T64" t="s">
        <v>43</v>
      </c>
      <c r="U64">
        <v>60</v>
      </c>
      <c r="V64" t="s">
        <v>102</v>
      </c>
      <c r="W64">
        <v>6</v>
      </c>
      <c r="X64">
        <f t="shared" si="5"/>
        <v>60</v>
      </c>
      <c r="Y64">
        <f t="shared" si="6"/>
        <v>48</v>
      </c>
      <c r="Z64">
        <f t="shared" si="7"/>
        <v>1.25</v>
      </c>
      <c r="AA64">
        <f t="shared" si="8"/>
        <v>0</v>
      </c>
    </row>
    <row r="65" spans="1:27" x14ac:dyDescent="0.2">
      <c r="A65" s="7">
        <v>70</v>
      </c>
      <c r="B65" t="s">
        <v>18</v>
      </c>
      <c r="C65" t="s">
        <v>19</v>
      </c>
      <c r="D65" t="str">
        <f>VLOOKUP(C65,rough_sheet!$M$1:$O$29,3,FALSE)</f>
        <v>Pune</v>
      </c>
      <c r="E65" t="s">
        <v>30</v>
      </c>
      <c r="F65" t="s">
        <v>40</v>
      </c>
      <c r="G65">
        <v>25</v>
      </c>
      <c r="H65">
        <v>3</v>
      </c>
      <c r="I65">
        <v>90</v>
      </c>
      <c r="J65">
        <f>IF(I65&lt;=180,I65,I65/#REF!)</f>
        <v>90</v>
      </c>
      <c r="K65" t="s">
        <v>49</v>
      </c>
      <c r="L65" t="str">
        <f>VLOOKUP(K65,rough_sheet!$Q$1:$S$23,3,FALSE)</f>
        <v>Manufacturing</v>
      </c>
      <c r="M65" t="s">
        <v>50</v>
      </c>
      <c r="N65" t="str">
        <f>VLOOKUP(M65,rough_sheet!$U$1:$W$24,3,FALSE)</f>
        <v>Engineering</v>
      </c>
      <c r="O65" t="s">
        <v>47</v>
      </c>
      <c r="P65">
        <v>42.5</v>
      </c>
      <c r="Q65" t="s">
        <v>25</v>
      </c>
      <c r="R65" t="s">
        <v>34</v>
      </c>
      <c r="S65">
        <v>32</v>
      </c>
      <c r="T65" t="s">
        <v>27</v>
      </c>
      <c r="U65">
        <v>45</v>
      </c>
      <c r="V65" t="s">
        <v>28</v>
      </c>
      <c r="W65">
        <v>6</v>
      </c>
      <c r="X65">
        <f t="shared" si="5"/>
        <v>45</v>
      </c>
      <c r="Y65">
        <f t="shared" si="6"/>
        <v>42.5</v>
      </c>
      <c r="Z65">
        <f t="shared" si="7"/>
        <v>1.0588235294117647</v>
      </c>
      <c r="AA65">
        <f t="shared" si="8"/>
        <v>1</v>
      </c>
    </row>
    <row r="66" spans="1:27" x14ac:dyDescent="0.2">
      <c r="A66" s="7">
        <v>71</v>
      </c>
      <c r="B66" t="s">
        <v>38</v>
      </c>
      <c r="C66" t="s">
        <v>53</v>
      </c>
      <c r="D66" t="str">
        <f>VLOOKUP(C66,rough_sheet!$M$1:$O$29,3,FALSE)</f>
        <v>Bangalore</v>
      </c>
      <c r="E66" t="s">
        <v>30</v>
      </c>
      <c r="F66" t="s">
        <v>40</v>
      </c>
      <c r="G66">
        <v>24</v>
      </c>
      <c r="H66">
        <v>2</v>
      </c>
      <c r="I66">
        <v>90</v>
      </c>
      <c r="J66">
        <f>IF(I66&lt;=180,I66,I66/#REF!)</f>
        <v>90</v>
      </c>
      <c r="K66" t="s">
        <v>54</v>
      </c>
      <c r="L66" t="str">
        <f>VLOOKUP(K66,rough_sheet!$Q$1:$S$23,3,FALSE)</f>
        <v>Information &amp; Technology</v>
      </c>
      <c r="M66" t="s">
        <v>50</v>
      </c>
      <c r="N66" t="str">
        <f>VLOOKUP(M66,rough_sheet!$U$1:$W$24,3,FALSE)</f>
        <v>Engineering</v>
      </c>
      <c r="O66" t="s">
        <v>47</v>
      </c>
      <c r="P66">
        <v>45</v>
      </c>
      <c r="Q66" t="s">
        <v>25</v>
      </c>
      <c r="R66" t="s">
        <v>34</v>
      </c>
      <c r="S66">
        <v>19</v>
      </c>
      <c r="T66" t="s">
        <v>27</v>
      </c>
      <c r="U66">
        <v>50</v>
      </c>
      <c r="V66" t="s">
        <v>36</v>
      </c>
      <c r="W66">
        <v>6</v>
      </c>
      <c r="X66">
        <f t="shared" ref="X66:X97" si="9">IF(U66&lt;15,W66*U66,U66)</f>
        <v>50</v>
      </c>
      <c r="Y66">
        <f t="shared" ref="Y66:Y97" si="10">IF(P66&lt;15,W66*P66,P66)</f>
        <v>45</v>
      </c>
      <c r="Z66">
        <f t="shared" ref="Z66:Z97" si="11">U66/P66</f>
        <v>1.1111111111111112</v>
      </c>
      <c r="AA66">
        <f t="shared" ref="AA66:AA97" si="12">_xlfn.SWITCH(V66,"good", 1,"verygood",1,"excellent",1, "poor",0, "verypoor",0,"fair",1,)</f>
        <v>1</v>
      </c>
    </row>
    <row r="67" spans="1:27" x14ac:dyDescent="0.2">
      <c r="A67" s="7">
        <v>72</v>
      </c>
      <c r="B67" t="s">
        <v>18</v>
      </c>
      <c r="C67" t="s">
        <v>78</v>
      </c>
      <c r="D67" t="str">
        <f>VLOOKUP(C67,rough_sheet!$M$1:$O$29,3,FALSE)</f>
        <v>Hyderabad</v>
      </c>
      <c r="E67" t="s">
        <v>30</v>
      </c>
      <c r="F67" t="s">
        <v>31</v>
      </c>
      <c r="G67">
        <v>27</v>
      </c>
      <c r="H67">
        <v>2</v>
      </c>
      <c r="I67">
        <v>15</v>
      </c>
      <c r="J67">
        <f>IF(I67&lt;=180,I67,I67/#REF!)</f>
        <v>15</v>
      </c>
      <c r="K67" t="s">
        <v>22</v>
      </c>
      <c r="L67" t="str">
        <f>VLOOKUP(K67,rough_sheet!$Q$1:$S$23,3,FALSE)</f>
        <v>Banking, Finance &amp; Insurance</v>
      </c>
      <c r="M67" t="s">
        <v>23</v>
      </c>
      <c r="N67" t="str">
        <f>VLOOKUP(M67,rough_sheet!$U$1:$W$24,3,FALSE)</f>
        <v>Technology</v>
      </c>
      <c r="O67" t="s">
        <v>33</v>
      </c>
      <c r="P67">
        <v>45</v>
      </c>
      <c r="Q67" t="s">
        <v>25</v>
      </c>
      <c r="R67" t="s">
        <v>34</v>
      </c>
      <c r="S67">
        <v>22</v>
      </c>
      <c r="T67" t="s">
        <v>35</v>
      </c>
      <c r="U67">
        <v>60</v>
      </c>
      <c r="V67" t="s">
        <v>36</v>
      </c>
      <c r="W67">
        <v>6</v>
      </c>
      <c r="X67">
        <f t="shared" si="9"/>
        <v>60</v>
      </c>
      <c r="Y67">
        <f t="shared" si="10"/>
        <v>45</v>
      </c>
      <c r="Z67">
        <f t="shared" si="11"/>
        <v>1.3333333333333333</v>
      </c>
      <c r="AA67">
        <f t="shared" si="12"/>
        <v>1</v>
      </c>
    </row>
    <row r="68" spans="1:27" x14ac:dyDescent="0.2">
      <c r="A68" s="7">
        <v>73</v>
      </c>
      <c r="B68" t="s">
        <v>18</v>
      </c>
      <c r="C68" t="s">
        <v>113</v>
      </c>
      <c r="D68" t="str">
        <f>VLOOKUP(C68,rough_sheet!$M$1:$O$29,3,FALSE)</f>
        <v>Others</v>
      </c>
      <c r="E68" t="s">
        <v>30</v>
      </c>
      <c r="F68" t="s">
        <v>48</v>
      </c>
      <c r="G68">
        <v>24</v>
      </c>
      <c r="H68">
        <v>1</v>
      </c>
      <c r="I68">
        <v>30</v>
      </c>
      <c r="J68">
        <f>IF(I68&lt;=180,I68,I68/#REF!)</f>
        <v>30</v>
      </c>
      <c r="K68" t="s">
        <v>86</v>
      </c>
      <c r="L68" t="str">
        <f>VLOOKUP(K68,rough_sheet!$Q$1:$S$23,3,FALSE)</f>
        <v>Construction</v>
      </c>
      <c r="M68" t="s">
        <v>50</v>
      </c>
      <c r="N68" t="str">
        <f>VLOOKUP(M68,rough_sheet!$U$1:$W$24,3,FALSE)</f>
        <v>Engineering</v>
      </c>
      <c r="O68" t="s">
        <v>33</v>
      </c>
      <c r="P68">
        <v>45</v>
      </c>
      <c r="Q68" t="s">
        <v>25</v>
      </c>
      <c r="R68" t="s">
        <v>34</v>
      </c>
      <c r="S68">
        <v>14</v>
      </c>
      <c r="T68" t="s">
        <v>43</v>
      </c>
      <c r="U68">
        <v>66</v>
      </c>
      <c r="V68" t="s">
        <v>75</v>
      </c>
      <c r="W68">
        <v>6</v>
      </c>
      <c r="X68">
        <f t="shared" si="9"/>
        <v>66</v>
      </c>
      <c r="Y68">
        <f t="shared" si="10"/>
        <v>45</v>
      </c>
      <c r="Z68">
        <f t="shared" si="11"/>
        <v>1.4666666666666666</v>
      </c>
      <c r="AA68">
        <f t="shared" si="12"/>
        <v>0</v>
      </c>
    </row>
    <row r="69" spans="1:27" x14ac:dyDescent="0.2">
      <c r="A69" s="7">
        <v>74</v>
      </c>
      <c r="B69" t="s">
        <v>18</v>
      </c>
      <c r="C69" t="s">
        <v>53</v>
      </c>
      <c r="D69" t="str">
        <f>VLOOKUP(C69,rough_sheet!$M$1:$O$29,3,FALSE)</f>
        <v>Bangalore</v>
      </c>
      <c r="E69" t="s">
        <v>20</v>
      </c>
      <c r="F69" t="s">
        <v>46</v>
      </c>
      <c r="G69">
        <v>34</v>
      </c>
      <c r="H69">
        <v>10</v>
      </c>
      <c r="I69">
        <v>30</v>
      </c>
      <c r="J69">
        <f>IF(I69&lt;=180,I69,I69/#REF!)</f>
        <v>30</v>
      </c>
      <c r="K69" t="s">
        <v>49</v>
      </c>
      <c r="L69" t="str">
        <f>VLOOKUP(K69,rough_sheet!$Q$1:$S$23,3,FALSE)</f>
        <v>Manufacturing</v>
      </c>
      <c r="M69" t="s">
        <v>70</v>
      </c>
      <c r="N69" t="str">
        <f>VLOOKUP(M69,rough_sheet!$U$1:$W$24,3,FALSE)</f>
        <v>Sales</v>
      </c>
      <c r="O69" t="s">
        <v>47</v>
      </c>
      <c r="P69">
        <v>45</v>
      </c>
      <c r="Q69" t="s">
        <v>25</v>
      </c>
      <c r="R69" t="s">
        <v>45</v>
      </c>
      <c r="S69">
        <v>60</v>
      </c>
      <c r="T69" t="s">
        <v>27</v>
      </c>
      <c r="U69">
        <v>45</v>
      </c>
      <c r="V69" t="s">
        <v>61</v>
      </c>
      <c r="W69">
        <v>6</v>
      </c>
      <c r="X69">
        <f t="shared" si="9"/>
        <v>45</v>
      </c>
      <c r="Y69">
        <f t="shared" si="10"/>
        <v>45</v>
      </c>
      <c r="Z69">
        <f t="shared" si="11"/>
        <v>1</v>
      </c>
      <c r="AA69">
        <f t="shared" si="12"/>
        <v>1</v>
      </c>
    </row>
    <row r="70" spans="1:27" x14ac:dyDescent="0.2">
      <c r="A70" s="7">
        <v>75</v>
      </c>
      <c r="B70" t="s">
        <v>18</v>
      </c>
      <c r="C70" t="s">
        <v>114</v>
      </c>
      <c r="D70" t="str">
        <f>VLOOKUP(C70,rough_sheet!$M$1:$O$29,3,FALSE)</f>
        <v>Others</v>
      </c>
      <c r="E70" t="s">
        <v>20</v>
      </c>
      <c r="F70" t="s">
        <v>40</v>
      </c>
      <c r="G70">
        <v>28</v>
      </c>
      <c r="H70">
        <v>9</v>
      </c>
      <c r="I70">
        <v>150</v>
      </c>
      <c r="J70">
        <f>IF(I70&lt;=180,I70,I70/#REF!)</f>
        <v>150</v>
      </c>
      <c r="K70" t="s">
        <v>49</v>
      </c>
      <c r="L70" t="str">
        <f>VLOOKUP(K70,rough_sheet!$Q$1:$S$23,3,FALSE)</f>
        <v>Manufacturing</v>
      </c>
      <c r="M70" t="s">
        <v>70</v>
      </c>
      <c r="N70" t="str">
        <f>VLOOKUP(M70,rough_sheet!$U$1:$W$24,3,FALSE)</f>
        <v>Sales</v>
      </c>
      <c r="O70" t="s">
        <v>33</v>
      </c>
      <c r="P70">
        <v>48</v>
      </c>
      <c r="Q70" t="s">
        <v>25</v>
      </c>
      <c r="R70" t="s">
        <v>45</v>
      </c>
      <c r="S70">
        <v>30</v>
      </c>
      <c r="T70" t="s">
        <v>43</v>
      </c>
      <c r="U70">
        <v>48</v>
      </c>
      <c r="V70" t="s">
        <v>28</v>
      </c>
      <c r="W70">
        <v>6</v>
      </c>
      <c r="X70">
        <f t="shared" si="9"/>
        <v>48</v>
      </c>
      <c r="Y70">
        <f t="shared" si="10"/>
        <v>48</v>
      </c>
      <c r="Z70">
        <f t="shared" si="11"/>
        <v>1</v>
      </c>
      <c r="AA70">
        <f t="shared" si="12"/>
        <v>1</v>
      </c>
    </row>
    <row r="71" spans="1:27" x14ac:dyDescent="0.2">
      <c r="A71" s="7">
        <v>76</v>
      </c>
      <c r="B71" t="s">
        <v>18</v>
      </c>
      <c r="C71" t="s">
        <v>115</v>
      </c>
      <c r="D71" t="str">
        <f>VLOOKUP(C71,rough_sheet!$M$1:$O$29,3,FALSE)</f>
        <v>Others</v>
      </c>
      <c r="E71" t="s">
        <v>51</v>
      </c>
      <c r="F71" t="s">
        <v>48</v>
      </c>
      <c r="G71">
        <v>31</v>
      </c>
      <c r="H71">
        <v>7</v>
      </c>
      <c r="I71">
        <v>30</v>
      </c>
      <c r="J71">
        <f>IF(I71&lt;=180,I71,I71/#REF!)</f>
        <v>30</v>
      </c>
      <c r="K71" t="s">
        <v>49</v>
      </c>
      <c r="L71" t="str">
        <f>VLOOKUP(K71,rough_sheet!$Q$1:$S$23,3,FALSE)</f>
        <v>Manufacturing</v>
      </c>
      <c r="M71" t="s">
        <v>50</v>
      </c>
      <c r="N71" t="str">
        <f>VLOOKUP(M71,rough_sheet!$U$1:$W$24,3,FALSE)</f>
        <v>Engineering</v>
      </c>
      <c r="O71" t="s">
        <v>33</v>
      </c>
      <c r="P71">
        <v>40</v>
      </c>
      <c r="Q71" t="s">
        <v>25</v>
      </c>
      <c r="R71" t="s">
        <v>34</v>
      </c>
      <c r="S71">
        <v>13</v>
      </c>
      <c r="T71" t="s">
        <v>43</v>
      </c>
      <c r="U71">
        <v>40</v>
      </c>
      <c r="V71" t="s">
        <v>36</v>
      </c>
      <c r="W71">
        <v>6</v>
      </c>
      <c r="X71">
        <f t="shared" si="9"/>
        <v>40</v>
      </c>
      <c r="Y71">
        <f t="shared" si="10"/>
        <v>40</v>
      </c>
      <c r="Z71">
        <f t="shared" si="11"/>
        <v>1</v>
      </c>
      <c r="AA71">
        <f t="shared" si="12"/>
        <v>1</v>
      </c>
    </row>
    <row r="72" spans="1:27" x14ac:dyDescent="0.2">
      <c r="A72" s="7">
        <v>77</v>
      </c>
      <c r="B72" t="s">
        <v>18</v>
      </c>
      <c r="C72" t="s">
        <v>116</v>
      </c>
      <c r="D72" t="str">
        <f>VLOOKUP(C72,rough_sheet!$M$1:$O$29,3,FALSE)</f>
        <v>Others</v>
      </c>
      <c r="E72" t="s">
        <v>20</v>
      </c>
      <c r="F72" t="s">
        <v>31</v>
      </c>
      <c r="G72">
        <v>34</v>
      </c>
      <c r="H72">
        <v>12</v>
      </c>
      <c r="I72">
        <v>5</v>
      </c>
      <c r="J72">
        <f>IF(I72&lt;=180,I72,I72/#REF!)</f>
        <v>5</v>
      </c>
      <c r="K72" t="s">
        <v>117</v>
      </c>
      <c r="L72" t="str">
        <f>VLOOKUP(K72,rough_sheet!$Q$1:$S$23,3,FALSE)</f>
        <v>Others</v>
      </c>
      <c r="M72" t="s">
        <v>111</v>
      </c>
      <c r="N72" t="str">
        <f>VLOOKUP(M72,rough_sheet!$U$1:$W$24,3,FALSE)</f>
        <v>Administrative</v>
      </c>
      <c r="O72" t="s">
        <v>33</v>
      </c>
      <c r="P72">
        <v>30</v>
      </c>
      <c r="Q72" t="s">
        <v>25</v>
      </c>
      <c r="R72" t="s">
        <v>26</v>
      </c>
      <c r="S72">
        <v>50</v>
      </c>
      <c r="T72" t="s">
        <v>27</v>
      </c>
      <c r="U72">
        <v>60</v>
      </c>
      <c r="V72" t="s">
        <v>28</v>
      </c>
      <c r="W72">
        <v>6</v>
      </c>
      <c r="X72">
        <f t="shared" si="9"/>
        <v>60</v>
      </c>
      <c r="Y72">
        <f t="shared" si="10"/>
        <v>30</v>
      </c>
      <c r="Z72">
        <f t="shared" si="11"/>
        <v>2</v>
      </c>
      <c r="AA72">
        <f t="shared" si="12"/>
        <v>1</v>
      </c>
    </row>
    <row r="73" spans="1:27" x14ac:dyDescent="0.2">
      <c r="A73" s="7">
        <v>78</v>
      </c>
      <c r="B73" t="s">
        <v>18</v>
      </c>
      <c r="C73" t="s">
        <v>110</v>
      </c>
      <c r="D73" t="str">
        <f>VLOOKUP(C73,rough_sheet!$M$1:$O$29,3,FALSE)</f>
        <v>Others</v>
      </c>
      <c r="E73" t="s">
        <v>30</v>
      </c>
      <c r="F73" t="s">
        <v>48</v>
      </c>
      <c r="G73">
        <v>27</v>
      </c>
      <c r="H73">
        <v>5</v>
      </c>
      <c r="I73">
        <v>30</v>
      </c>
      <c r="J73">
        <f>IF(I73&lt;=180,I73,I73/#REF!)</f>
        <v>30</v>
      </c>
      <c r="K73" t="s">
        <v>118</v>
      </c>
      <c r="L73" t="str">
        <f>VLOOKUP(K73,rough_sheet!$Q$1:$S$23,3,FALSE)</f>
        <v>Others</v>
      </c>
      <c r="M73" t="s">
        <v>70</v>
      </c>
      <c r="N73" t="str">
        <f>VLOOKUP(M73,rough_sheet!$U$1:$W$24,3,FALSE)</f>
        <v>Sales</v>
      </c>
      <c r="O73" t="s">
        <v>47</v>
      </c>
      <c r="P73">
        <v>48</v>
      </c>
      <c r="Q73" t="s">
        <v>55</v>
      </c>
      <c r="R73" t="s">
        <v>45</v>
      </c>
      <c r="S73">
        <v>48</v>
      </c>
      <c r="T73" t="s">
        <v>43</v>
      </c>
      <c r="U73">
        <v>40</v>
      </c>
      <c r="V73" t="s">
        <v>28</v>
      </c>
      <c r="W73">
        <v>6</v>
      </c>
      <c r="X73">
        <f t="shared" si="9"/>
        <v>40</v>
      </c>
      <c r="Y73">
        <f t="shared" si="10"/>
        <v>48</v>
      </c>
      <c r="Z73">
        <f t="shared" si="11"/>
        <v>0.83333333333333337</v>
      </c>
      <c r="AA73">
        <f t="shared" si="12"/>
        <v>1</v>
      </c>
    </row>
    <row r="74" spans="1:27" x14ac:dyDescent="0.2">
      <c r="A74" s="7">
        <v>79</v>
      </c>
      <c r="B74" t="s">
        <v>18</v>
      </c>
      <c r="C74" t="s">
        <v>119</v>
      </c>
      <c r="D74" t="str">
        <f>VLOOKUP(C74,rough_sheet!$M$1:$O$29,3,FALSE)</f>
        <v>Others</v>
      </c>
      <c r="E74" t="s">
        <v>30</v>
      </c>
      <c r="F74" t="s">
        <v>48</v>
      </c>
      <c r="G74">
        <v>25</v>
      </c>
      <c r="H74">
        <v>5</v>
      </c>
      <c r="I74">
        <v>60</v>
      </c>
      <c r="J74">
        <f>IF(I74&lt;=180,I74,I74/#REF!)</f>
        <v>60</v>
      </c>
      <c r="K74" t="s">
        <v>120</v>
      </c>
      <c r="L74" t="str">
        <f>VLOOKUP(K74,rough_sheet!$Q$1:$S$23,3,FALSE)</f>
        <v>Others</v>
      </c>
      <c r="M74" t="s">
        <v>50</v>
      </c>
      <c r="N74" t="str">
        <f>VLOOKUP(M74,rough_sheet!$U$1:$W$24,3,FALSE)</f>
        <v>Engineering</v>
      </c>
      <c r="O74" t="s">
        <v>33</v>
      </c>
      <c r="P74">
        <v>36</v>
      </c>
      <c r="Q74" t="s">
        <v>25</v>
      </c>
      <c r="R74" t="s">
        <v>45</v>
      </c>
      <c r="S74">
        <v>2</v>
      </c>
      <c r="T74" t="s">
        <v>43</v>
      </c>
      <c r="U74">
        <v>48</v>
      </c>
      <c r="V74" t="s">
        <v>36</v>
      </c>
      <c r="W74">
        <v>6</v>
      </c>
      <c r="X74">
        <f t="shared" si="9"/>
        <v>48</v>
      </c>
      <c r="Y74">
        <f t="shared" si="10"/>
        <v>36</v>
      </c>
      <c r="Z74">
        <f t="shared" si="11"/>
        <v>1.3333333333333333</v>
      </c>
      <c r="AA74">
        <f t="shared" si="12"/>
        <v>1</v>
      </c>
    </row>
    <row r="75" spans="1:27" x14ac:dyDescent="0.2">
      <c r="A75" s="7">
        <v>80</v>
      </c>
      <c r="B75" t="s">
        <v>18</v>
      </c>
      <c r="C75" t="s">
        <v>121</v>
      </c>
      <c r="D75" t="str">
        <f>VLOOKUP(C75,rough_sheet!$M$1:$O$29,3,FALSE)</f>
        <v>Others</v>
      </c>
      <c r="E75" t="s">
        <v>30</v>
      </c>
      <c r="F75" t="s">
        <v>40</v>
      </c>
      <c r="G75">
        <v>28</v>
      </c>
      <c r="H75">
        <v>10</v>
      </c>
      <c r="I75">
        <v>55</v>
      </c>
      <c r="J75">
        <f>IF(I75&lt;=180,I75,I75/#REF!)</f>
        <v>55</v>
      </c>
      <c r="K75" t="s">
        <v>49</v>
      </c>
      <c r="L75" t="str">
        <f>VLOOKUP(K75,rough_sheet!$Q$1:$S$23,3,FALSE)</f>
        <v>Manufacturing</v>
      </c>
      <c r="M75" t="s">
        <v>122</v>
      </c>
      <c r="N75" t="str">
        <f>VLOOKUP(M75,rough_sheet!$U$1:$W$24,3,FALSE)</f>
        <v>Others</v>
      </c>
      <c r="O75" t="s">
        <v>33</v>
      </c>
      <c r="P75">
        <v>54</v>
      </c>
      <c r="Q75" t="s">
        <v>25</v>
      </c>
      <c r="R75" t="s">
        <v>34</v>
      </c>
      <c r="S75">
        <v>36</v>
      </c>
      <c r="T75" t="s">
        <v>43</v>
      </c>
      <c r="U75">
        <v>75</v>
      </c>
      <c r="V75" t="s">
        <v>28</v>
      </c>
      <c r="W75">
        <v>6</v>
      </c>
      <c r="X75">
        <f t="shared" si="9"/>
        <v>75</v>
      </c>
      <c r="Y75">
        <f t="shared" si="10"/>
        <v>54</v>
      </c>
      <c r="Z75">
        <f t="shared" si="11"/>
        <v>1.3888888888888888</v>
      </c>
      <c r="AA75">
        <f t="shared" si="12"/>
        <v>1</v>
      </c>
    </row>
    <row r="76" spans="1:27" x14ac:dyDescent="0.2">
      <c r="A76" s="7">
        <v>81</v>
      </c>
      <c r="B76" t="s">
        <v>18</v>
      </c>
      <c r="C76" t="s">
        <v>19</v>
      </c>
      <c r="D76" t="str">
        <f>VLOOKUP(C76,rough_sheet!$M$1:$O$29,3,FALSE)</f>
        <v>Pune</v>
      </c>
      <c r="E76" t="s">
        <v>51</v>
      </c>
      <c r="F76" t="s">
        <v>46</v>
      </c>
      <c r="G76">
        <v>33</v>
      </c>
      <c r="H76">
        <v>10</v>
      </c>
      <c r="I76">
        <v>10</v>
      </c>
      <c r="J76">
        <f>IF(I76&lt;=180,I76,I76/#REF!)</f>
        <v>10</v>
      </c>
      <c r="K76" t="s">
        <v>123</v>
      </c>
      <c r="L76" t="str">
        <f>VLOOKUP(K76,rough_sheet!$Q$1:$S$23,3,FALSE)</f>
        <v>Others</v>
      </c>
      <c r="M76" t="s">
        <v>50</v>
      </c>
      <c r="N76" t="str">
        <f>VLOOKUP(M76,rough_sheet!$U$1:$W$24,3,FALSE)</f>
        <v>Engineering</v>
      </c>
      <c r="O76" t="s">
        <v>33</v>
      </c>
      <c r="P76">
        <v>45.5</v>
      </c>
      <c r="Q76" t="s">
        <v>25</v>
      </c>
      <c r="R76" t="s">
        <v>26</v>
      </c>
      <c r="S76">
        <v>35</v>
      </c>
      <c r="T76" t="s">
        <v>27</v>
      </c>
      <c r="U76">
        <v>50</v>
      </c>
      <c r="V76" t="s">
        <v>28</v>
      </c>
      <c r="W76">
        <v>6</v>
      </c>
      <c r="X76">
        <f t="shared" si="9"/>
        <v>50</v>
      </c>
      <c r="Y76">
        <f t="shared" si="10"/>
        <v>45.5</v>
      </c>
      <c r="Z76">
        <f t="shared" si="11"/>
        <v>1.098901098901099</v>
      </c>
      <c r="AA76">
        <f t="shared" si="12"/>
        <v>1</v>
      </c>
    </row>
    <row r="77" spans="1:27" x14ac:dyDescent="0.2">
      <c r="A77" s="7">
        <v>82</v>
      </c>
      <c r="B77" t="s">
        <v>18</v>
      </c>
      <c r="C77" t="s">
        <v>103</v>
      </c>
      <c r="D77" t="str">
        <f>VLOOKUP(C77,rough_sheet!$M$1:$O$29,3,FALSE)</f>
        <v>Kochi</v>
      </c>
      <c r="E77" t="s">
        <v>30</v>
      </c>
      <c r="F77" t="s">
        <v>40</v>
      </c>
      <c r="G77">
        <v>27</v>
      </c>
      <c r="H77">
        <v>3</v>
      </c>
      <c r="I77">
        <v>0</v>
      </c>
      <c r="J77">
        <f>IF(I77&lt;=180,I77,I77/#REF!)</f>
        <v>0</v>
      </c>
      <c r="K77" t="s">
        <v>49</v>
      </c>
      <c r="L77" t="str">
        <f>VLOOKUP(K77,rough_sheet!$Q$1:$S$23,3,FALSE)</f>
        <v>Manufacturing</v>
      </c>
      <c r="M77" t="s">
        <v>50</v>
      </c>
      <c r="N77" t="str">
        <f>VLOOKUP(M77,rough_sheet!$U$1:$W$24,3,FALSE)</f>
        <v>Engineering</v>
      </c>
      <c r="O77" t="s">
        <v>24</v>
      </c>
      <c r="P77">
        <v>12</v>
      </c>
      <c r="Q77" t="s">
        <v>92</v>
      </c>
      <c r="R77" t="s">
        <v>45</v>
      </c>
      <c r="S77">
        <v>0</v>
      </c>
      <c r="T77" s="5" t="s">
        <v>35</v>
      </c>
      <c r="U77">
        <v>48</v>
      </c>
      <c r="V77" t="s">
        <v>102</v>
      </c>
      <c r="W77">
        <v>6</v>
      </c>
      <c r="X77">
        <f t="shared" si="9"/>
        <v>48</v>
      </c>
      <c r="Y77">
        <f t="shared" si="10"/>
        <v>72</v>
      </c>
      <c r="Z77">
        <f t="shared" si="11"/>
        <v>4</v>
      </c>
      <c r="AA77">
        <f t="shared" si="12"/>
        <v>0</v>
      </c>
    </row>
    <row r="78" spans="1:27" x14ac:dyDescent="0.2">
      <c r="A78" s="7">
        <v>83</v>
      </c>
      <c r="B78" t="s">
        <v>18</v>
      </c>
      <c r="C78" t="s">
        <v>103</v>
      </c>
      <c r="D78" t="str">
        <f>VLOOKUP(C78,rough_sheet!$M$1:$O$29,3,FALSE)</f>
        <v>Kochi</v>
      </c>
      <c r="E78" t="s">
        <v>30</v>
      </c>
      <c r="F78" t="s">
        <v>31</v>
      </c>
      <c r="G78">
        <v>28</v>
      </c>
      <c r="H78">
        <v>2</v>
      </c>
      <c r="I78">
        <v>20</v>
      </c>
      <c r="J78">
        <f>IF(I78&lt;=180,I78,I78/#REF!)</f>
        <v>20</v>
      </c>
      <c r="K78" t="s">
        <v>54</v>
      </c>
      <c r="L78" t="str">
        <f>VLOOKUP(K78,rough_sheet!$Q$1:$S$23,3,FALSE)</f>
        <v>Information &amp; Technology</v>
      </c>
      <c r="M78" t="s">
        <v>23</v>
      </c>
      <c r="N78" t="str">
        <f>VLOOKUP(M78,rough_sheet!$U$1:$W$24,3,FALSE)</f>
        <v>Technology</v>
      </c>
      <c r="O78" t="s">
        <v>47</v>
      </c>
      <c r="P78">
        <v>40</v>
      </c>
      <c r="Q78" t="s">
        <v>25</v>
      </c>
      <c r="R78" t="s">
        <v>26</v>
      </c>
      <c r="S78">
        <v>22</v>
      </c>
      <c r="T78" t="s">
        <v>27</v>
      </c>
      <c r="U78">
        <v>40</v>
      </c>
      <c r="V78" t="s">
        <v>61</v>
      </c>
      <c r="W78">
        <v>6</v>
      </c>
      <c r="X78">
        <f t="shared" si="9"/>
        <v>40</v>
      </c>
      <c r="Y78">
        <f t="shared" si="10"/>
        <v>40</v>
      </c>
      <c r="Z78">
        <f t="shared" si="11"/>
        <v>1</v>
      </c>
      <c r="AA78">
        <f t="shared" si="12"/>
        <v>1</v>
      </c>
    </row>
    <row r="79" spans="1:27" x14ac:dyDescent="0.2">
      <c r="A79" s="7">
        <v>84</v>
      </c>
      <c r="B79" t="s">
        <v>18</v>
      </c>
      <c r="C79" t="s">
        <v>19</v>
      </c>
      <c r="D79" t="str">
        <f>VLOOKUP(C79,rough_sheet!$M$1:$O$29,3,FALSE)</f>
        <v>Pune</v>
      </c>
      <c r="E79" t="s">
        <v>20</v>
      </c>
      <c r="F79" t="s">
        <v>46</v>
      </c>
      <c r="G79">
        <v>33</v>
      </c>
      <c r="H79">
        <v>9</v>
      </c>
      <c r="I79">
        <v>35</v>
      </c>
      <c r="J79">
        <f>IF(I79&lt;=180,I79,I79/#REF!)</f>
        <v>35</v>
      </c>
      <c r="K79" t="s">
        <v>49</v>
      </c>
      <c r="L79" t="str">
        <f>VLOOKUP(K79,rough_sheet!$Q$1:$S$23,3,FALSE)</f>
        <v>Manufacturing</v>
      </c>
      <c r="M79" t="s">
        <v>50</v>
      </c>
      <c r="N79" t="str">
        <f>VLOOKUP(M79,rough_sheet!$U$1:$W$24,3,FALSE)</f>
        <v>Engineering</v>
      </c>
      <c r="O79" t="s">
        <v>33</v>
      </c>
      <c r="P79">
        <v>45</v>
      </c>
      <c r="Q79" t="s">
        <v>25</v>
      </c>
      <c r="R79" t="s">
        <v>26</v>
      </c>
      <c r="S79">
        <v>29</v>
      </c>
      <c r="T79" t="s">
        <v>27</v>
      </c>
      <c r="U79">
        <v>45</v>
      </c>
      <c r="V79" t="s">
        <v>36</v>
      </c>
      <c r="W79">
        <v>6</v>
      </c>
      <c r="X79">
        <f t="shared" si="9"/>
        <v>45</v>
      </c>
      <c r="Y79">
        <f t="shared" si="10"/>
        <v>45</v>
      </c>
      <c r="Z79">
        <f t="shared" si="11"/>
        <v>1</v>
      </c>
      <c r="AA79">
        <f t="shared" si="12"/>
        <v>1</v>
      </c>
    </row>
    <row r="80" spans="1:27" x14ac:dyDescent="0.2">
      <c r="A80" s="7">
        <v>85</v>
      </c>
      <c r="B80" t="s">
        <v>18</v>
      </c>
      <c r="C80" t="s">
        <v>19</v>
      </c>
      <c r="D80" t="str">
        <f>VLOOKUP(C80,rough_sheet!$M$1:$O$29,3,FALSE)</f>
        <v>Pune</v>
      </c>
      <c r="E80" t="s">
        <v>51</v>
      </c>
      <c r="F80" t="s">
        <v>40</v>
      </c>
      <c r="G80">
        <v>30</v>
      </c>
      <c r="H80">
        <v>6</v>
      </c>
      <c r="I80">
        <v>75</v>
      </c>
      <c r="J80">
        <f>IF(I80&lt;=180,I80,I80/#REF!)</f>
        <v>75</v>
      </c>
      <c r="K80" t="s">
        <v>49</v>
      </c>
      <c r="L80" t="str">
        <f>VLOOKUP(K80,rough_sheet!$Q$1:$S$23,3,FALSE)</f>
        <v>Manufacturing</v>
      </c>
      <c r="M80" t="s">
        <v>50</v>
      </c>
      <c r="N80" t="str">
        <f>VLOOKUP(M80,rough_sheet!$U$1:$W$24,3,FALSE)</f>
        <v>Engineering</v>
      </c>
      <c r="O80" t="s">
        <v>47</v>
      </c>
      <c r="P80">
        <v>45</v>
      </c>
      <c r="Q80" t="s">
        <v>25</v>
      </c>
      <c r="R80" t="s">
        <v>26</v>
      </c>
      <c r="S80">
        <v>32</v>
      </c>
      <c r="T80" t="s">
        <v>27</v>
      </c>
      <c r="U80">
        <v>50</v>
      </c>
      <c r="V80" t="s">
        <v>36</v>
      </c>
      <c r="W80">
        <v>6</v>
      </c>
      <c r="X80">
        <f t="shared" si="9"/>
        <v>50</v>
      </c>
      <c r="Y80">
        <f t="shared" si="10"/>
        <v>45</v>
      </c>
      <c r="Z80">
        <f t="shared" si="11"/>
        <v>1.1111111111111112</v>
      </c>
      <c r="AA80">
        <f t="shared" si="12"/>
        <v>1</v>
      </c>
    </row>
    <row r="81" spans="1:27" x14ac:dyDescent="0.2">
      <c r="A81" s="7">
        <v>86</v>
      </c>
      <c r="B81" t="s">
        <v>18</v>
      </c>
      <c r="C81" t="s">
        <v>19</v>
      </c>
      <c r="D81" t="str">
        <f>VLOOKUP(C81,rough_sheet!$M$1:$O$29,3,FALSE)</f>
        <v>Pune</v>
      </c>
      <c r="E81" t="s">
        <v>51</v>
      </c>
      <c r="F81" t="s">
        <v>31</v>
      </c>
      <c r="G81">
        <v>37</v>
      </c>
      <c r="H81">
        <v>13</v>
      </c>
      <c r="I81">
        <v>45</v>
      </c>
      <c r="J81">
        <f>IF(I81&lt;=180,I81,I81/#REF!)</f>
        <v>45</v>
      </c>
      <c r="K81" t="s">
        <v>49</v>
      </c>
      <c r="L81" t="str">
        <f>VLOOKUP(K81,rough_sheet!$Q$1:$S$23,3,FALSE)</f>
        <v>Manufacturing</v>
      </c>
      <c r="M81" t="s">
        <v>50</v>
      </c>
      <c r="N81" t="str">
        <f>VLOOKUP(M81,rough_sheet!$U$1:$W$24,3,FALSE)</f>
        <v>Engineering</v>
      </c>
      <c r="O81" t="s">
        <v>24</v>
      </c>
      <c r="P81">
        <v>40</v>
      </c>
      <c r="Q81" t="s">
        <v>25</v>
      </c>
      <c r="R81" t="s">
        <v>26</v>
      </c>
      <c r="S81">
        <v>29</v>
      </c>
      <c r="T81" t="s">
        <v>27</v>
      </c>
      <c r="U81">
        <v>50</v>
      </c>
      <c r="V81" t="s">
        <v>36</v>
      </c>
      <c r="W81">
        <v>6</v>
      </c>
      <c r="X81">
        <f t="shared" si="9"/>
        <v>50</v>
      </c>
      <c r="Y81">
        <f t="shared" si="10"/>
        <v>40</v>
      </c>
      <c r="Z81">
        <f t="shared" si="11"/>
        <v>1.25</v>
      </c>
      <c r="AA81">
        <f t="shared" si="12"/>
        <v>1</v>
      </c>
    </row>
    <row r="82" spans="1:27" x14ac:dyDescent="0.2">
      <c r="A82" s="7">
        <v>87</v>
      </c>
      <c r="B82" t="s">
        <v>18</v>
      </c>
      <c r="C82" t="s">
        <v>53</v>
      </c>
      <c r="D82" t="str">
        <f>VLOOKUP(C82,rough_sheet!$M$1:$O$29,3,FALSE)</f>
        <v>Bangalore</v>
      </c>
      <c r="E82" t="s">
        <v>30</v>
      </c>
      <c r="F82" t="s">
        <v>56</v>
      </c>
      <c r="G82">
        <v>27</v>
      </c>
      <c r="H82">
        <v>7</v>
      </c>
      <c r="I82">
        <v>20</v>
      </c>
      <c r="J82">
        <f>IF(I82&lt;=180,I82,I82/#REF!)</f>
        <v>20</v>
      </c>
      <c r="K82" t="s">
        <v>54</v>
      </c>
      <c r="L82" t="str">
        <f>VLOOKUP(K82,rough_sheet!$Q$1:$S$23,3,FALSE)</f>
        <v>Information &amp; Technology</v>
      </c>
      <c r="M82" t="s">
        <v>50</v>
      </c>
      <c r="N82" t="str">
        <f>VLOOKUP(M82,rough_sheet!$U$1:$W$24,3,FALSE)</f>
        <v>Engineering</v>
      </c>
      <c r="O82" t="s">
        <v>33</v>
      </c>
      <c r="P82">
        <v>30</v>
      </c>
      <c r="Q82" t="s">
        <v>55</v>
      </c>
      <c r="R82" t="s">
        <v>45</v>
      </c>
      <c r="S82">
        <v>15</v>
      </c>
      <c r="T82" t="s">
        <v>27</v>
      </c>
      <c r="U82">
        <v>70</v>
      </c>
      <c r="V82" t="s">
        <v>75</v>
      </c>
      <c r="W82">
        <v>6</v>
      </c>
      <c r="X82">
        <f t="shared" si="9"/>
        <v>70</v>
      </c>
      <c r="Y82">
        <f t="shared" si="10"/>
        <v>30</v>
      </c>
      <c r="Z82">
        <f t="shared" si="11"/>
        <v>2.3333333333333335</v>
      </c>
      <c r="AA82">
        <f t="shared" si="12"/>
        <v>0</v>
      </c>
    </row>
    <row r="83" spans="1:27" x14ac:dyDescent="0.2">
      <c r="A83" s="7">
        <v>88</v>
      </c>
      <c r="B83" t="s">
        <v>18</v>
      </c>
      <c r="C83" t="s">
        <v>19</v>
      </c>
      <c r="D83" t="str">
        <f>VLOOKUP(C83,rough_sheet!$M$1:$O$29,3,FALSE)</f>
        <v>Pune</v>
      </c>
      <c r="E83" t="s">
        <v>30</v>
      </c>
      <c r="F83" t="s">
        <v>40</v>
      </c>
      <c r="G83">
        <v>26</v>
      </c>
      <c r="H83">
        <v>4</v>
      </c>
      <c r="I83">
        <v>45</v>
      </c>
      <c r="J83">
        <f>IF(I83&lt;=180,I83,I83/#REF!)</f>
        <v>45</v>
      </c>
      <c r="K83" t="s">
        <v>49</v>
      </c>
      <c r="L83" t="str">
        <f>VLOOKUP(K83,rough_sheet!$Q$1:$S$23,3,FALSE)</f>
        <v>Manufacturing</v>
      </c>
      <c r="M83" t="s">
        <v>42</v>
      </c>
      <c r="N83" t="str">
        <f>VLOOKUP(M83,rough_sheet!$U$1:$W$24,3,FALSE)</f>
        <v>Operations</v>
      </c>
      <c r="O83" t="s">
        <v>47</v>
      </c>
      <c r="P83">
        <v>45</v>
      </c>
      <c r="Q83" t="s">
        <v>25</v>
      </c>
      <c r="R83" t="s">
        <v>26</v>
      </c>
      <c r="S83">
        <v>30</v>
      </c>
      <c r="T83" t="s">
        <v>27</v>
      </c>
      <c r="U83">
        <v>50</v>
      </c>
      <c r="V83" t="s">
        <v>28</v>
      </c>
      <c r="W83">
        <v>6</v>
      </c>
      <c r="X83">
        <f t="shared" si="9"/>
        <v>50</v>
      </c>
      <c r="Y83">
        <f t="shared" si="10"/>
        <v>45</v>
      </c>
      <c r="Z83">
        <f t="shared" si="11"/>
        <v>1.1111111111111112</v>
      </c>
      <c r="AA83">
        <f t="shared" si="12"/>
        <v>1</v>
      </c>
    </row>
    <row r="84" spans="1:27" x14ac:dyDescent="0.2">
      <c r="A84" s="7">
        <v>89</v>
      </c>
      <c r="B84" t="s">
        <v>38</v>
      </c>
      <c r="C84" t="s">
        <v>124</v>
      </c>
      <c r="D84" t="str">
        <f>VLOOKUP(C84,rough_sheet!$M$1:$O$29,3,FALSE)</f>
        <v>Others</v>
      </c>
      <c r="E84" t="s">
        <v>30</v>
      </c>
      <c r="F84" t="s">
        <v>40</v>
      </c>
      <c r="G84">
        <v>24</v>
      </c>
      <c r="H84">
        <v>2</v>
      </c>
      <c r="I84">
        <v>5</v>
      </c>
      <c r="J84">
        <f>IF(I84&lt;=180,I84,I84/#REF!)</f>
        <v>5</v>
      </c>
      <c r="K84" t="s">
        <v>49</v>
      </c>
      <c r="L84" t="str">
        <f>VLOOKUP(K84,rough_sheet!$Q$1:$S$23,3,FALSE)</f>
        <v>Manufacturing</v>
      </c>
      <c r="M84" t="s">
        <v>50</v>
      </c>
      <c r="N84" t="str">
        <f>VLOOKUP(M84,rough_sheet!$U$1:$W$24,3,FALSE)</f>
        <v>Engineering</v>
      </c>
      <c r="O84" t="s">
        <v>47</v>
      </c>
      <c r="P84">
        <v>40</v>
      </c>
      <c r="Q84" t="s">
        <v>25</v>
      </c>
      <c r="R84" t="s">
        <v>45</v>
      </c>
      <c r="S84">
        <v>60</v>
      </c>
      <c r="T84" t="s">
        <v>27</v>
      </c>
      <c r="U84">
        <v>45</v>
      </c>
      <c r="V84" t="s">
        <v>28</v>
      </c>
      <c r="W84">
        <v>6</v>
      </c>
      <c r="X84">
        <f t="shared" si="9"/>
        <v>45</v>
      </c>
      <c r="Y84">
        <f t="shared" si="10"/>
        <v>40</v>
      </c>
      <c r="Z84">
        <f t="shared" si="11"/>
        <v>1.125</v>
      </c>
      <c r="AA84">
        <f t="shared" si="12"/>
        <v>1</v>
      </c>
    </row>
    <row r="85" spans="1:27" x14ac:dyDescent="0.2">
      <c r="A85" s="7">
        <v>90</v>
      </c>
      <c r="B85" t="s">
        <v>18</v>
      </c>
      <c r="C85" t="s">
        <v>29</v>
      </c>
      <c r="D85" t="str">
        <f>VLOOKUP(C85,rough_sheet!$M$1:$O$29,3,FALSE)</f>
        <v>Mumbai</v>
      </c>
      <c r="E85" t="s">
        <v>51</v>
      </c>
      <c r="F85" t="s">
        <v>37</v>
      </c>
      <c r="G85">
        <v>38</v>
      </c>
      <c r="H85">
        <v>16</v>
      </c>
      <c r="I85">
        <v>90</v>
      </c>
      <c r="J85">
        <f>IF(I85&lt;=180,I85,I85/#REF!)</f>
        <v>90</v>
      </c>
      <c r="K85" t="s">
        <v>49</v>
      </c>
      <c r="L85" t="str">
        <f>VLOOKUP(K85,rough_sheet!$Q$1:$S$23,3,FALSE)</f>
        <v>Manufacturing</v>
      </c>
      <c r="M85" t="s">
        <v>125</v>
      </c>
      <c r="N85" t="str">
        <f>VLOOKUP(M85,rough_sheet!$U$1:$W$24,3,FALSE)</f>
        <v>Others</v>
      </c>
      <c r="O85" t="s">
        <v>33</v>
      </c>
      <c r="P85">
        <v>45</v>
      </c>
      <c r="Q85" t="s">
        <v>25</v>
      </c>
      <c r="R85" t="s">
        <v>26</v>
      </c>
      <c r="S85">
        <v>40</v>
      </c>
      <c r="T85" t="s">
        <v>35</v>
      </c>
      <c r="U85">
        <v>50</v>
      </c>
      <c r="V85" t="s">
        <v>61</v>
      </c>
      <c r="W85">
        <v>6</v>
      </c>
      <c r="X85">
        <f t="shared" si="9"/>
        <v>50</v>
      </c>
      <c r="Y85">
        <f t="shared" si="10"/>
        <v>45</v>
      </c>
      <c r="Z85">
        <f t="shared" si="11"/>
        <v>1.1111111111111112</v>
      </c>
      <c r="AA85">
        <f t="shared" si="12"/>
        <v>1</v>
      </c>
    </row>
    <row r="86" spans="1:27" x14ac:dyDescent="0.2">
      <c r="A86" s="7">
        <v>91</v>
      </c>
      <c r="B86" t="s">
        <v>18</v>
      </c>
      <c r="C86" t="s">
        <v>19</v>
      </c>
      <c r="D86" t="str">
        <f>VLOOKUP(C86,rough_sheet!$M$1:$O$29,3,FALSE)</f>
        <v>Pune</v>
      </c>
      <c r="E86" t="s">
        <v>51</v>
      </c>
      <c r="F86" t="s">
        <v>31</v>
      </c>
      <c r="G86">
        <v>33</v>
      </c>
      <c r="H86">
        <v>13</v>
      </c>
      <c r="I86">
        <v>30</v>
      </c>
      <c r="J86">
        <f>IF(I86&lt;=180,I86,I86/#REF!)</f>
        <v>30</v>
      </c>
      <c r="K86" t="s">
        <v>49</v>
      </c>
      <c r="L86" t="str">
        <f>VLOOKUP(K86,rough_sheet!$Q$1:$S$23,3,FALSE)</f>
        <v>Manufacturing</v>
      </c>
      <c r="M86" t="s">
        <v>50</v>
      </c>
      <c r="N86" t="str">
        <f>VLOOKUP(M86,rough_sheet!$U$1:$W$24,3,FALSE)</f>
        <v>Engineering</v>
      </c>
      <c r="O86" t="s">
        <v>47</v>
      </c>
      <c r="P86">
        <v>40</v>
      </c>
      <c r="Q86" t="s">
        <v>25</v>
      </c>
      <c r="R86" t="s">
        <v>26</v>
      </c>
      <c r="S86">
        <v>45</v>
      </c>
      <c r="T86" t="s">
        <v>27</v>
      </c>
      <c r="U86">
        <v>45</v>
      </c>
      <c r="V86" t="s">
        <v>61</v>
      </c>
      <c r="W86">
        <v>6</v>
      </c>
      <c r="X86">
        <f t="shared" si="9"/>
        <v>45</v>
      </c>
      <c r="Y86">
        <f t="shared" si="10"/>
        <v>40</v>
      </c>
      <c r="Z86">
        <f t="shared" si="11"/>
        <v>1.125</v>
      </c>
      <c r="AA86">
        <f t="shared" si="12"/>
        <v>1</v>
      </c>
    </row>
    <row r="87" spans="1:27" x14ac:dyDescent="0.2">
      <c r="A87" s="7">
        <v>92</v>
      </c>
      <c r="B87" t="s">
        <v>18</v>
      </c>
      <c r="C87" t="s">
        <v>103</v>
      </c>
      <c r="D87" t="str">
        <f>VLOOKUP(C87,rough_sheet!$M$1:$O$29,3,FALSE)</f>
        <v>Kochi</v>
      </c>
      <c r="E87" t="s">
        <v>30</v>
      </c>
      <c r="F87" t="s">
        <v>48</v>
      </c>
      <c r="G87">
        <v>26</v>
      </c>
      <c r="H87">
        <v>8</v>
      </c>
      <c r="I87">
        <v>30</v>
      </c>
      <c r="J87">
        <f>IF(I87&lt;=180,I87,I87/#REF!)</f>
        <v>30</v>
      </c>
      <c r="K87" t="s">
        <v>126</v>
      </c>
      <c r="L87" t="str">
        <f>VLOOKUP(K87,rough_sheet!$Q$1:$S$23,3,FALSE)</f>
        <v>Others</v>
      </c>
      <c r="M87" t="s">
        <v>50</v>
      </c>
      <c r="N87" t="str">
        <f>VLOOKUP(M87,rough_sheet!$U$1:$W$24,3,FALSE)</f>
        <v>Engineering</v>
      </c>
      <c r="O87" t="s">
        <v>33</v>
      </c>
      <c r="P87">
        <v>48</v>
      </c>
      <c r="Q87" t="s">
        <v>25</v>
      </c>
      <c r="R87" t="s">
        <v>26</v>
      </c>
      <c r="S87">
        <v>12</v>
      </c>
      <c r="T87" t="s">
        <v>35</v>
      </c>
      <c r="U87">
        <v>48</v>
      </c>
      <c r="V87" t="s">
        <v>28</v>
      </c>
      <c r="W87">
        <v>6</v>
      </c>
      <c r="X87">
        <f t="shared" si="9"/>
        <v>48</v>
      </c>
      <c r="Y87">
        <f t="shared" si="10"/>
        <v>48</v>
      </c>
      <c r="Z87">
        <f t="shared" si="11"/>
        <v>1</v>
      </c>
      <c r="AA87">
        <f t="shared" si="12"/>
        <v>1</v>
      </c>
    </row>
    <row r="88" spans="1:27" x14ac:dyDescent="0.2">
      <c r="A88" s="7">
        <v>93</v>
      </c>
      <c r="B88" t="s">
        <v>18</v>
      </c>
      <c r="C88" t="s">
        <v>19</v>
      </c>
      <c r="D88" t="str">
        <f>VLOOKUP(C88,rough_sheet!$M$1:$O$29,3,FALSE)</f>
        <v>Pune</v>
      </c>
      <c r="E88" t="s">
        <v>51</v>
      </c>
      <c r="F88" t="s">
        <v>31</v>
      </c>
      <c r="G88">
        <v>32</v>
      </c>
      <c r="H88">
        <v>11</v>
      </c>
      <c r="I88">
        <v>65</v>
      </c>
      <c r="J88">
        <f>IF(I88&lt;=180,I88,I88/#REF!)</f>
        <v>65</v>
      </c>
      <c r="K88" t="s">
        <v>49</v>
      </c>
      <c r="L88" t="str">
        <f>VLOOKUP(K88,rough_sheet!$Q$1:$S$23,3,FALSE)</f>
        <v>Manufacturing</v>
      </c>
      <c r="M88" t="s">
        <v>50</v>
      </c>
      <c r="N88" t="str">
        <f>VLOOKUP(M88,rough_sheet!$U$1:$W$24,3,FALSE)</f>
        <v>Engineering</v>
      </c>
      <c r="O88" t="s">
        <v>47</v>
      </c>
      <c r="P88">
        <v>8</v>
      </c>
      <c r="Q88" t="s">
        <v>25</v>
      </c>
      <c r="R88" t="s">
        <v>26</v>
      </c>
      <c r="S88">
        <v>40</v>
      </c>
      <c r="T88" s="5" t="s">
        <v>27</v>
      </c>
      <c r="U88">
        <v>40</v>
      </c>
      <c r="V88" t="s">
        <v>36</v>
      </c>
      <c r="W88">
        <v>6</v>
      </c>
      <c r="X88">
        <f t="shared" si="9"/>
        <v>40</v>
      </c>
      <c r="Y88">
        <f t="shared" si="10"/>
        <v>48</v>
      </c>
      <c r="Z88">
        <f t="shared" si="11"/>
        <v>5</v>
      </c>
      <c r="AA88">
        <f t="shared" si="12"/>
        <v>1</v>
      </c>
    </row>
    <row r="89" spans="1:27" x14ac:dyDescent="0.2">
      <c r="A89" s="7">
        <v>94</v>
      </c>
      <c r="B89" t="s">
        <v>18</v>
      </c>
      <c r="C89" t="s">
        <v>19</v>
      </c>
      <c r="D89" t="str">
        <f>VLOOKUP(C89,rough_sheet!$M$1:$O$29,3,FALSE)</f>
        <v>Pune</v>
      </c>
      <c r="E89" t="s">
        <v>51</v>
      </c>
      <c r="F89" t="s">
        <v>46</v>
      </c>
      <c r="G89">
        <v>35</v>
      </c>
      <c r="H89">
        <v>15</v>
      </c>
      <c r="I89">
        <v>10</v>
      </c>
      <c r="J89">
        <f>IF(I89&lt;=180,I89,I89/#REF!)</f>
        <v>10</v>
      </c>
      <c r="K89" t="s">
        <v>49</v>
      </c>
      <c r="L89" t="str">
        <f>VLOOKUP(K89,rough_sheet!$Q$1:$S$23,3,FALSE)</f>
        <v>Manufacturing</v>
      </c>
      <c r="M89" t="s">
        <v>23</v>
      </c>
      <c r="N89" t="str">
        <f>VLOOKUP(M89,rough_sheet!$U$1:$W$24,3,FALSE)</f>
        <v>Technology</v>
      </c>
      <c r="O89" t="s">
        <v>33</v>
      </c>
      <c r="P89">
        <v>40</v>
      </c>
      <c r="Q89" t="s">
        <v>25</v>
      </c>
      <c r="R89" t="s">
        <v>45</v>
      </c>
      <c r="S89">
        <v>28</v>
      </c>
      <c r="T89" t="s">
        <v>27</v>
      </c>
      <c r="U89">
        <v>40</v>
      </c>
      <c r="V89" t="s">
        <v>28</v>
      </c>
      <c r="W89">
        <v>6</v>
      </c>
      <c r="X89">
        <f t="shared" si="9"/>
        <v>40</v>
      </c>
      <c r="Y89">
        <f t="shared" si="10"/>
        <v>40</v>
      </c>
      <c r="Z89">
        <f t="shared" si="11"/>
        <v>1</v>
      </c>
      <c r="AA89">
        <f t="shared" si="12"/>
        <v>1</v>
      </c>
    </row>
    <row r="90" spans="1:27" x14ac:dyDescent="0.2">
      <c r="A90" s="7">
        <v>95</v>
      </c>
      <c r="B90" t="s">
        <v>18</v>
      </c>
      <c r="C90" t="s">
        <v>19</v>
      </c>
      <c r="D90" t="str">
        <f>VLOOKUP(C90,rough_sheet!$M$1:$O$29,3,FALSE)</f>
        <v>Pune</v>
      </c>
      <c r="E90" t="s">
        <v>51</v>
      </c>
      <c r="F90" t="s">
        <v>46</v>
      </c>
      <c r="G90">
        <v>37</v>
      </c>
      <c r="H90">
        <v>16</v>
      </c>
      <c r="I90">
        <v>20</v>
      </c>
      <c r="J90">
        <f>IF(I90&lt;=180,I90,I90/#REF!)</f>
        <v>20</v>
      </c>
      <c r="K90" t="s">
        <v>49</v>
      </c>
      <c r="L90" t="str">
        <f>VLOOKUP(K90,rough_sheet!$Q$1:$S$23,3,FALSE)</f>
        <v>Manufacturing</v>
      </c>
      <c r="M90" t="s">
        <v>50</v>
      </c>
      <c r="N90" t="str">
        <f>VLOOKUP(M90,rough_sheet!$U$1:$W$24,3,FALSE)</f>
        <v>Engineering</v>
      </c>
      <c r="O90" t="s">
        <v>33</v>
      </c>
      <c r="P90">
        <v>40</v>
      </c>
      <c r="Q90" t="s">
        <v>25</v>
      </c>
      <c r="R90" t="s">
        <v>34</v>
      </c>
      <c r="S90">
        <v>35</v>
      </c>
      <c r="T90" t="s">
        <v>27</v>
      </c>
      <c r="U90">
        <v>55</v>
      </c>
      <c r="V90" t="s">
        <v>75</v>
      </c>
      <c r="W90">
        <v>6</v>
      </c>
      <c r="X90">
        <f t="shared" si="9"/>
        <v>55</v>
      </c>
      <c r="Y90">
        <f t="shared" si="10"/>
        <v>40</v>
      </c>
      <c r="Z90">
        <f t="shared" si="11"/>
        <v>1.375</v>
      </c>
      <c r="AA90">
        <f t="shared" si="12"/>
        <v>0</v>
      </c>
    </row>
    <row r="91" spans="1:27" x14ac:dyDescent="0.2">
      <c r="A91" s="7">
        <v>96</v>
      </c>
      <c r="B91" t="s">
        <v>18</v>
      </c>
      <c r="C91" t="s">
        <v>19</v>
      </c>
      <c r="D91" t="str">
        <f>VLOOKUP(C91,rough_sheet!$M$1:$O$29,3,FALSE)</f>
        <v>Pune</v>
      </c>
      <c r="E91" t="s">
        <v>51</v>
      </c>
      <c r="F91" t="s">
        <v>21</v>
      </c>
      <c r="G91">
        <v>53</v>
      </c>
      <c r="H91">
        <v>29</v>
      </c>
      <c r="I91">
        <v>90</v>
      </c>
      <c r="J91">
        <f>IF(I91&lt;=180,I91,I91/#REF!)</f>
        <v>90</v>
      </c>
      <c r="K91" t="s">
        <v>49</v>
      </c>
      <c r="L91" t="str">
        <f>VLOOKUP(K91,rough_sheet!$Q$1:$S$23,3,FALSE)</f>
        <v>Manufacturing</v>
      </c>
      <c r="M91" t="s">
        <v>127</v>
      </c>
      <c r="N91" t="str">
        <f>VLOOKUP(M91,rough_sheet!$U$1:$W$24,3,FALSE)</f>
        <v>Others</v>
      </c>
      <c r="O91" t="s">
        <v>47</v>
      </c>
      <c r="P91">
        <v>45</v>
      </c>
      <c r="Q91" t="s">
        <v>25</v>
      </c>
      <c r="R91" t="s">
        <v>34</v>
      </c>
      <c r="S91">
        <v>30</v>
      </c>
      <c r="T91" t="s">
        <v>27</v>
      </c>
      <c r="U91">
        <v>45</v>
      </c>
      <c r="V91" t="s">
        <v>61</v>
      </c>
      <c r="W91">
        <v>6</v>
      </c>
      <c r="X91">
        <f t="shared" si="9"/>
        <v>45</v>
      </c>
      <c r="Y91">
        <f t="shared" si="10"/>
        <v>45</v>
      </c>
      <c r="Z91">
        <f t="shared" si="11"/>
        <v>1</v>
      </c>
      <c r="AA91">
        <f t="shared" si="12"/>
        <v>1</v>
      </c>
    </row>
    <row r="92" spans="1:27" x14ac:dyDescent="0.2">
      <c r="A92" s="7">
        <v>97</v>
      </c>
      <c r="B92" t="s">
        <v>18</v>
      </c>
      <c r="C92" t="s">
        <v>103</v>
      </c>
      <c r="D92" t="str">
        <f>VLOOKUP(C92,rough_sheet!$M$1:$O$29,3,FALSE)</f>
        <v>Kochi</v>
      </c>
      <c r="E92" t="s">
        <v>20</v>
      </c>
      <c r="F92" t="s">
        <v>46</v>
      </c>
      <c r="G92">
        <v>27</v>
      </c>
      <c r="H92">
        <v>6</v>
      </c>
      <c r="I92">
        <v>30</v>
      </c>
      <c r="J92">
        <f>IF(I92&lt;=180,I92,I92/#REF!)</f>
        <v>30</v>
      </c>
      <c r="K92" t="s">
        <v>54</v>
      </c>
      <c r="L92" t="str">
        <f>VLOOKUP(K92,rough_sheet!$Q$1:$S$23,3,FALSE)</f>
        <v>Information &amp; Technology</v>
      </c>
      <c r="M92" t="s">
        <v>50</v>
      </c>
      <c r="N92" t="str">
        <f>VLOOKUP(M92,rough_sheet!$U$1:$W$24,3,FALSE)</f>
        <v>Engineering</v>
      </c>
      <c r="O92" t="s">
        <v>33</v>
      </c>
      <c r="P92">
        <v>40</v>
      </c>
      <c r="Q92" t="s">
        <v>25</v>
      </c>
      <c r="R92" t="s">
        <v>45</v>
      </c>
      <c r="S92">
        <v>20</v>
      </c>
      <c r="T92" t="s">
        <v>27</v>
      </c>
      <c r="U92">
        <v>40</v>
      </c>
      <c r="V92" t="s">
        <v>61</v>
      </c>
      <c r="W92">
        <v>6</v>
      </c>
      <c r="X92">
        <f t="shared" si="9"/>
        <v>40</v>
      </c>
      <c r="Y92">
        <f t="shared" si="10"/>
        <v>40</v>
      </c>
      <c r="Z92">
        <f t="shared" si="11"/>
        <v>1</v>
      </c>
      <c r="AA92">
        <f t="shared" si="12"/>
        <v>1</v>
      </c>
    </row>
    <row r="93" spans="1:27" x14ac:dyDescent="0.2">
      <c r="A93" s="7">
        <v>98</v>
      </c>
      <c r="B93" t="s">
        <v>18</v>
      </c>
      <c r="C93" t="s">
        <v>19</v>
      </c>
      <c r="D93" t="str">
        <f>VLOOKUP(C93,rough_sheet!$M$1:$O$29,3,FALSE)</f>
        <v>Pune</v>
      </c>
      <c r="E93" t="s">
        <v>51</v>
      </c>
      <c r="F93" t="s">
        <v>21</v>
      </c>
      <c r="G93">
        <v>49</v>
      </c>
      <c r="H93">
        <v>25</v>
      </c>
      <c r="I93">
        <v>90</v>
      </c>
      <c r="J93">
        <f>IF(I93&lt;=180,I93,I93/#REF!)</f>
        <v>90</v>
      </c>
      <c r="K93" t="s">
        <v>49</v>
      </c>
      <c r="L93" t="str">
        <f>VLOOKUP(K93,rough_sheet!$Q$1:$S$23,3,FALSE)</f>
        <v>Manufacturing</v>
      </c>
      <c r="M93" t="s">
        <v>70</v>
      </c>
      <c r="N93" t="str">
        <f>VLOOKUP(M93,rough_sheet!$U$1:$W$24,3,FALSE)</f>
        <v>Sales</v>
      </c>
      <c r="O93" t="s">
        <v>47</v>
      </c>
      <c r="P93">
        <v>45</v>
      </c>
      <c r="Q93" t="s">
        <v>25</v>
      </c>
      <c r="R93" t="s">
        <v>26</v>
      </c>
      <c r="S93">
        <v>34</v>
      </c>
      <c r="T93" t="s">
        <v>27</v>
      </c>
      <c r="U93">
        <v>50</v>
      </c>
      <c r="V93" t="s">
        <v>28</v>
      </c>
      <c r="W93">
        <v>6</v>
      </c>
      <c r="X93">
        <f t="shared" si="9"/>
        <v>50</v>
      </c>
      <c r="Y93">
        <f t="shared" si="10"/>
        <v>45</v>
      </c>
      <c r="Z93">
        <f t="shared" si="11"/>
        <v>1.1111111111111112</v>
      </c>
      <c r="AA93">
        <f t="shared" si="12"/>
        <v>1</v>
      </c>
    </row>
    <row r="94" spans="1:27" x14ac:dyDescent="0.2">
      <c r="A94" s="7">
        <v>99</v>
      </c>
      <c r="B94" t="s">
        <v>18</v>
      </c>
      <c r="C94" t="s">
        <v>19</v>
      </c>
      <c r="D94" t="str">
        <f>VLOOKUP(C94,rough_sheet!$M$1:$O$29,3,FALSE)</f>
        <v>Pune</v>
      </c>
      <c r="E94" t="s">
        <v>51</v>
      </c>
      <c r="F94" t="s">
        <v>46</v>
      </c>
      <c r="G94">
        <v>42</v>
      </c>
      <c r="H94">
        <v>19</v>
      </c>
      <c r="I94">
        <v>25</v>
      </c>
      <c r="J94">
        <f>IF(I94&lt;=180,I94,I94/#REF!)</f>
        <v>25</v>
      </c>
      <c r="K94" t="s">
        <v>49</v>
      </c>
      <c r="L94" t="str">
        <f>VLOOKUP(K94,rough_sheet!$Q$1:$S$23,3,FALSE)</f>
        <v>Manufacturing</v>
      </c>
      <c r="M94" t="s">
        <v>50</v>
      </c>
      <c r="N94" t="str">
        <f>VLOOKUP(M94,rough_sheet!$U$1:$W$24,3,FALSE)</f>
        <v>Engineering</v>
      </c>
      <c r="O94" t="s">
        <v>33</v>
      </c>
      <c r="P94">
        <v>48</v>
      </c>
      <c r="Q94" t="s">
        <v>25</v>
      </c>
      <c r="R94" t="s">
        <v>26</v>
      </c>
      <c r="S94">
        <v>40</v>
      </c>
      <c r="T94" t="s">
        <v>27</v>
      </c>
      <c r="U94">
        <v>56</v>
      </c>
      <c r="V94" t="s">
        <v>36</v>
      </c>
      <c r="W94">
        <v>6</v>
      </c>
      <c r="X94">
        <f t="shared" si="9"/>
        <v>56</v>
      </c>
      <c r="Y94">
        <f t="shared" si="10"/>
        <v>48</v>
      </c>
      <c r="Z94">
        <f t="shared" si="11"/>
        <v>1.1666666666666667</v>
      </c>
      <c r="AA94">
        <f t="shared" si="12"/>
        <v>1</v>
      </c>
    </row>
    <row r="95" spans="1:27" x14ac:dyDescent="0.2">
      <c r="A95" s="7">
        <v>100</v>
      </c>
      <c r="B95" t="s">
        <v>18</v>
      </c>
      <c r="C95" t="s">
        <v>19</v>
      </c>
      <c r="D95" t="str">
        <f>VLOOKUP(C95,rough_sheet!$M$1:$O$29,3,FALSE)</f>
        <v>Pune</v>
      </c>
      <c r="E95" t="s">
        <v>51</v>
      </c>
      <c r="F95" t="s">
        <v>40</v>
      </c>
      <c r="G95">
        <v>24</v>
      </c>
      <c r="H95">
        <v>6</v>
      </c>
      <c r="I95" s="2">
        <v>600</v>
      </c>
      <c r="J95">
        <f>IF(I95&lt;=180,I95,I95/W95)</f>
        <v>100</v>
      </c>
      <c r="K95" t="s">
        <v>49</v>
      </c>
      <c r="L95" t="str">
        <f>VLOOKUP(K95,rough_sheet!$Q$1:$S$23,3,FALSE)</f>
        <v>Manufacturing</v>
      </c>
      <c r="M95" t="s">
        <v>128</v>
      </c>
      <c r="N95" t="str">
        <f>VLOOKUP(M95,rough_sheet!$U$1:$W$24,3,FALSE)</f>
        <v>Others</v>
      </c>
      <c r="O95" t="s">
        <v>47</v>
      </c>
      <c r="P95">
        <v>40</v>
      </c>
      <c r="Q95" t="s">
        <v>25</v>
      </c>
      <c r="R95" t="s">
        <v>45</v>
      </c>
      <c r="S95">
        <v>35</v>
      </c>
      <c r="T95" t="s">
        <v>27</v>
      </c>
      <c r="U95">
        <v>60</v>
      </c>
      <c r="V95" t="s">
        <v>75</v>
      </c>
      <c r="W95">
        <v>6</v>
      </c>
      <c r="X95">
        <f t="shared" si="9"/>
        <v>60</v>
      </c>
      <c r="Y95">
        <f t="shared" si="10"/>
        <v>40</v>
      </c>
      <c r="Z95">
        <f t="shared" si="11"/>
        <v>1.5</v>
      </c>
      <c r="AA95">
        <f t="shared" si="12"/>
        <v>0</v>
      </c>
    </row>
    <row r="96" spans="1:27" x14ac:dyDescent="0.2">
      <c r="A96" s="7">
        <v>101</v>
      </c>
      <c r="B96" t="s">
        <v>18</v>
      </c>
      <c r="C96" t="s">
        <v>19</v>
      </c>
      <c r="D96" t="str">
        <f>VLOOKUP(C96,rough_sheet!$M$1:$O$29,3,FALSE)</f>
        <v>Pune</v>
      </c>
      <c r="E96" t="s">
        <v>20</v>
      </c>
      <c r="F96" t="s">
        <v>40</v>
      </c>
      <c r="G96">
        <v>30</v>
      </c>
      <c r="H96">
        <v>8</v>
      </c>
      <c r="I96">
        <v>20</v>
      </c>
      <c r="J96">
        <f>IF(I96&lt;=180,I96,I96/#REF!)</f>
        <v>20</v>
      </c>
      <c r="K96" t="s">
        <v>49</v>
      </c>
      <c r="L96" t="str">
        <f>VLOOKUP(K96,rough_sheet!$Q$1:$S$23,3,FALSE)</f>
        <v>Manufacturing</v>
      </c>
      <c r="M96" t="s">
        <v>70</v>
      </c>
      <c r="N96" t="str">
        <f>VLOOKUP(M96,rough_sheet!$U$1:$W$24,3,FALSE)</f>
        <v>Sales</v>
      </c>
      <c r="O96" t="s">
        <v>33</v>
      </c>
      <c r="P96">
        <v>48</v>
      </c>
      <c r="Q96" t="s">
        <v>25</v>
      </c>
      <c r="R96" t="s">
        <v>34</v>
      </c>
      <c r="S96">
        <v>29</v>
      </c>
      <c r="T96" t="s">
        <v>27</v>
      </c>
      <c r="U96">
        <v>50</v>
      </c>
      <c r="V96" t="s">
        <v>28</v>
      </c>
      <c r="W96">
        <v>6</v>
      </c>
      <c r="X96">
        <f t="shared" si="9"/>
        <v>50</v>
      </c>
      <c r="Y96">
        <f t="shared" si="10"/>
        <v>48</v>
      </c>
      <c r="Z96">
        <f t="shared" si="11"/>
        <v>1.0416666666666667</v>
      </c>
      <c r="AA96">
        <f t="shared" si="12"/>
        <v>1</v>
      </c>
    </row>
    <row r="97" spans="1:27" x14ac:dyDescent="0.2">
      <c r="A97" s="7">
        <v>102</v>
      </c>
      <c r="B97" t="s">
        <v>18</v>
      </c>
      <c r="C97" t="s">
        <v>19</v>
      </c>
      <c r="D97" t="str">
        <f>VLOOKUP(C97,rough_sheet!$M$1:$O$29,3,FALSE)</f>
        <v>Pune</v>
      </c>
      <c r="E97" t="s">
        <v>51</v>
      </c>
      <c r="F97" t="s">
        <v>46</v>
      </c>
      <c r="G97">
        <v>32</v>
      </c>
      <c r="H97">
        <v>12</v>
      </c>
      <c r="I97">
        <v>20</v>
      </c>
      <c r="J97">
        <f>IF(I97&lt;=180,I97,I97/#REF!)</f>
        <v>20</v>
      </c>
      <c r="K97" t="s">
        <v>49</v>
      </c>
      <c r="L97" t="str">
        <f>VLOOKUP(K97,rough_sheet!$Q$1:$S$23,3,FALSE)</f>
        <v>Manufacturing</v>
      </c>
      <c r="M97" t="s">
        <v>50</v>
      </c>
      <c r="N97" t="str">
        <f>VLOOKUP(M97,rough_sheet!$U$1:$W$24,3,FALSE)</f>
        <v>Engineering</v>
      </c>
      <c r="O97" t="s">
        <v>33</v>
      </c>
      <c r="P97">
        <v>45</v>
      </c>
      <c r="Q97" t="s">
        <v>25</v>
      </c>
      <c r="R97" t="s">
        <v>45</v>
      </c>
      <c r="S97">
        <v>30</v>
      </c>
      <c r="T97" t="s">
        <v>27</v>
      </c>
      <c r="U97">
        <v>40</v>
      </c>
      <c r="V97" t="s">
        <v>28</v>
      </c>
      <c r="W97">
        <v>6</v>
      </c>
      <c r="X97">
        <f t="shared" si="9"/>
        <v>40</v>
      </c>
      <c r="Y97">
        <f t="shared" si="10"/>
        <v>45</v>
      </c>
      <c r="Z97">
        <f t="shared" si="11"/>
        <v>0.88888888888888884</v>
      </c>
      <c r="AA97">
        <f t="shared" si="12"/>
        <v>1</v>
      </c>
    </row>
    <row r="98" spans="1:27" x14ac:dyDescent="0.2">
      <c r="A98" s="7">
        <v>103</v>
      </c>
      <c r="B98" t="s">
        <v>18</v>
      </c>
      <c r="C98" t="s">
        <v>19</v>
      </c>
      <c r="D98" t="str">
        <f>VLOOKUP(C98,rough_sheet!$M$1:$O$29,3,FALSE)</f>
        <v>Pune</v>
      </c>
      <c r="E98" t="s">
        <v>51</v>
      </c>
      <c r="F98" t="s">
        <v>37</v>
      </c>
      <c r="G98">
        <v>48</v>
      </c>
      <c r="H98">
        <v>27</v>
      </c>
      <c r="I98" s="2">
        <v>540</v>
      </c>
      <c r="J98">
        <f>IF(I98&lt;=180,I98,I98/W98)</f>
        <v>90</v>
      </c>
      <c r="K98" t="s">
        <v>129</v>
      </c>
      <c r="L98" t="str">
        <f>VLOOKUP(K98,rough_sheet!$Q$1:$S$23,3,FALSE)</f>
        <v>Others</v>
      </c>
      <c r="M98" t="s">
        <v>70</v>
      </c>
      <c r="N98" t="str">
        <f>VLOOKUP(M98,rough_sheet!$U$1:$W$24,3,FALSE)</f>
        <v>Sales</v>
      </c>
      <c r="O98" t="s">
        <v>33</v>
      </c>
      <c r="P98">
        <v>40</v>
      </c>
      <c r="Q98" t="s">
        <v>25</v>
      </c>
      <c r="R98" t="s">
        <v>34</v>
      </c>
      <c r="S98">
        <v>29</v>
      </c>
      <c r="T98" t="s">
        <v>27</v>
      </c>
      <c r="U98">
        <v>50</v>
      </c>
      <c r="V98" t="s">
        <v>36</v>
      </c>
      <c r="W98">
        <v>6</v>
      </c>
      <c r="X98">
        <f t="shared" ref="X98:X117" si="13">IF(U98&lt;15,W98*U98,U98)</f>
        <v>50</v>
      </c>
      <c r="Y98">
        <f t="shared" ref="Y98:Y117" si="14">IF(P98&lt;15,W98*P98,P98)</f>
        <v>40</v>
      </c>
      <c r="Z98">
        <f t="shared" ref="Z98:Z117" si="15">U98/P98</f>
        <v>1.25</v>
      </c>
      <c r="AA98">
        <f t="shared" ref="AA98:AA117" si="16">_xlfn.SWITCH(V98,"good", 1,"verygood",1,"excellent",1, "poor",0, "verypoor",0,"fair",1,)</f>
        <v>1</v>
      </c>
    </row>
    <row r="99" spans="1:27" x14ac:dyDescent="0.2">
      <c r="A99" s="7">
        <v>104</v>
      </c>
      <c r="B99" t="s">
        <v>18</v>
      </c>
      <c r="C99" t="s">
        <v>74</v>
      </c>
      <c r="D99" t="str">
        <f>VLOOKUP(C99,rough_sheet!$M$1:$O$29,3,FALSE)</f>
        <v>Delhi &amp; NCR</v>
      </c>
      <c r="E99" t="s">
        <v>30</v>
      </c>
      <c r="F99" t="s">
        <v>46</v>
      </c>
      <c r="G99">
        <v>30</v>
      </c>
      <c r="H99">
        <v>8</v>
      </c>
      <c r="I99">
        <v>10</v>
      </c>
      <c r="J99">
        <f>IF(I99&lt;=180,I99,I99/#REF!)</f>
        <v>10</v>
      </c>
      <c r="K99" t="s">
        <v>22</v>
      </c>
      <c r="L99" t="str">
        <f>VLOOKUP(K99,rough_sheet!$Q$1:$S$23,3,FALSE)</f>
        <v>Banking, Finance &amp; Insurance</v>
      </c>
      <c r="M99" t="s">
        <v>70</v>
      </c>
      <c r="N99" t="str">
        <f>VLOOKUP(M99,rough_sheet!$U$1:$W$24,3,FALSE)</f>
        <v>Sales</v>
      </c>
      <c r="O99" t="s">
        <v>33</v>
      </c>
      <c r="P99">
        <v>56</v>
      </c>
      <c r="Q99" t="s">
        <v>25</v>
      </c>
      <c r="R99" t="s">
        <v>45</v>
      </c>
      <c r="S99">
        <v>42</v>
      </c>
      <c r="T99" t="s">
        <v>43</v>
      </c>
      <c r="U99">
        <v>84</v>
      </c>
      <c r="V99" t="s">
        <v>102</v>
      </c>
      <c r="W99">
        <v>6</v>
      </c>
      <c r="X99">
        <f t="shared" si="13"/>
        <v>84</v>
      </c>
      <c r="Y99">
        <f t="shared" si="14"/>
        <v>56</v>
      </c>
      <c r="Z99">
        <f t="shared" si="15"/>
        <v>1.5</v>
      </c>
      <c r="AA99">
        <f t="shared" si="16"/>
        <v>0</v>
      </c>
    </row>
    <row r="100" spans="1:27" x14ac:dyDescent="0.2">
      <c r="A100" s="7">
        <v>105</v>
      </c>
      <c r="B100" t="s">
        <v>18</v>
      </c>
      <c r="C100" t="s">
        <v>19</v>
      </c>
      <c r="D100" t="str">
        <f>VLOOKUP(C100,rough_sheet!$M$1:$O$29,3,FALSE)</f>
        <v>Pune</v>
      </c>
      <c r="E100" t="s">
        <v>30</v>
      </c>
      <c r="F100" t="s">
        <v>40</v>
      </c>
      <c r="G100">
        <v>28</v>
      </c>
      <c r="H100">
        <v>7</v>
      </c>
      <c r="I100">
        <v>45</v>
      </c>
      <c r="J100">
        <f>IF(I100&lt;=180,I100,I100/#REF!)</f>
        <v>45</v>
      </c>
      <c r="K100" t="s">
        <v>49</v>
      </c>
      <c r="L100" t="str">
        <f>VLOOKUP(K100,rough_sheet!$Q$1:$S$23,3,FALSE)</f>
        <v>Manufacturing</v>
      </c>
      <c r="M100" t="s">
        <v>50</v>
      </c>
      <c r="N100" t="str">
        <f>VLOOKUP(M100,rough_sheet!$U$1:$W$24,3,FALSE)</f>
        <v>Engineering</v>
      </c>
      <c r="O100" t="s">
        <v>33</v>
      </c>
      <c r="P100">
        <v>48</v>
      </c>
      <c r="Q100" t="s">
        <v>25</v>
      </c>
      <c r="R100" t="s">
        <v>34</v>
      </c>
      <c r="S100">
        <v>28</v>
      </c>
      <c r="T100" t="s">
        <v>43</v>
      </c>
      <c r="U100">
        <v>48</v>
      </c>
      <c r="V100" t="s">
        <v>28</v>
      </c>
      <c r="W100">
        <v>6</v>
      </c>
      <c r="X100">
        <f t="shared" si="13"/>
        <v>48</v>
      </c>
      <c r="Y100">
        <f t="shared" si="14"/>
        <v>48</v>
      </c>
      <c r="Z100">
        <f t="shared" si="15"/>
        <v>1</v>
      </c>
      <c r="AA100">
        <f t="shared" si="16"/>
        <v>1</v>
      </c>
    </row>
    <row r="101" spans="1:27" x14ac:dyDescent="0.2">
      <c r="A101" s="7">
        <v>106</v>
      </c>
      <c r="B101" t="s">
        <v>38</v>
      </c>
      <c r="C101" t="s">
        <v>19</v>
      </c>
      <c r="D101" t="str">
        <f>VLOOKUP(C101,rough_sheet!$M$1:$O$29,3,FALSE)</f>
        <v>Pune</v>
      </c>
      <c r="E101" t="s">
        <v>20</v>
      </c>
      <c r="F101" t="s">
        <v>40</v>
      </c>
      <c r="G101">
        <v>35</v>
      </c>
      <c r="H101">
        <v>15</v>
      </c>
      <c r="I101" s="2">
        <v>540</v>
      </c>
      <c r="J101">
        <f>IF(I101&lt;=180,I101,I101/W101)</f>
        <v>90</v>
      </c>
      <c r="K101" t="s">
        <v>52</v>
      </c>
      <c r="L101" t="str">
        <f>VLOOKUP(K101,rough_sheet!$Q$1:$S$23,3,FALSE)</f>
        <v>Others</v>
      </c>
      <c r="M101" t="s">
        <v>50</v>
      </c>
      <c r="N101" t="str">
        <f>VLOOKUP(M101,rough_sheet!$U$1:$W$24,3,FALSE)</f>
        <v>Engineering</v>
      </c>
      <c r="O101" t="s">
        <v>33</v>
      </c>
      <c r="P101">
        <v>45</v>
      </c>
      <c r="Q101" t="s">
        <v>55</v>
      </c>
      <c r="R101" t="s">
        <v>26</v>
      </c>
      <c r="S101">
        <v>21</v>
      </c>
      <c r="T101" t="s">
        <v>35</v>
      </c>
      <c r="U101">
        <v>52</v>
      </c>
      <c r="V101" t="s">
        <v>28</v>
      </c>
      <c r="W101">
        <v>6</v>
      </c>
      <c r="X101">
        <f t="shared" si="13"/>
        <v>52</v>
      </c>
      <c r="Y101">
        <f t="shared" si="14"/>
        <v>45</v>
      </c>
      <c r="Z101">
        <f t="shared" si="15"/>
        <v>1.1555555555555554</v>
      </c>
      <c r="AA101">
        <f t="shared" si="16"/>
        <v>1</v>
      </c>
    </row>
    <row r="102" spans="1:27" x14ac:dyDescent="0.2">
      <c r="A102" s="7">
        <v>107</v>
      </c>
      <c r="B102" t="s">
        <v>18</v>
      </c>
      <c r="C102" t="s">
        <v>19</v>
      </c>
      <c r="D102" t="str">
        <f>VLOOKUP(C102,rough_sheet!$M$1:$O$29,3,FALSE)</f>
        <v>Pune</v>
      </c>
      <c r="E102" t="s">
        <v>20</v>
      </c>
      <c r="F102" t="s">
        <v>40</v>
      </c>
      <c r="G102">
        <v>29</v>
      </c>
      <c r="H102">
        <v>8</v>
      </c>
      <c r="I102">
        <v>60</v>
      </c>
      <c r="J102">
        <f>IF(I102&lt;=180,I102,I102/#REF!)</f>
        <v>60</v>
      </c>
      <c r="K102" t="s">
        <v>49</v>
      </c>
      <c r="L102" t="str">
        <f>VLOOKUP(K102,rough_sheet!$Q$1:$S$23,3,FALSE)</f>
        <v>Manufacturing</v>
      </c>
      <c r="M102" t="s">
        <v>50</v>
      </c>
      <c r="N102" t="str">
        <f>VLOOKUP(M102,rough_sheet!$U$1:$W$24,3,FALSE)</f>
        <v>Engineering</v>
      </c>
      <c r="O102" t="s">
        <v>33</v>
      </c>
      <c r="P102">
        <v>45</v>
      </c>
      <c r="Q102" t="s">
        <v>25</v>
      </c>
      <c r="R102" t="s">
        <v>34</v>
      </c>
      <c r="S102">
        <v>33</v>
      </c>
      <c r="T102" t="s">
        <v>27</v>
      </c>
      <c r="U102">
        <v>45</v>
      </c>
      <c r="V102" t="s">
        <v>28</v>
      </c>
      <c r="W102">
        <v>6</v>
      </c>
      <c r="X102">
        <f t="shared" si="13"/>
        <v>45</v>
      </c>
      <c r="Y102">
        <f t="shared" si="14"/>
        <v>45</v>
      </c>
      <c r="Z102">
        <f t="shared" si="15"/>
        <v>1</v>
      </c>
      <c r="AA102">
        <f t="shared" si="16"/>
        <v>1</v>
      </c>
    </row>
    <row r="103" spans="1:27" x14ac:dyDescent="0.2">
      <c r="A103" s="7">
        <v>108</v>
      </c>
      <c r="B103" t="s">
        <v>18</v>
      </c>
      <c r="C103" t="s">
        <v>53</v>
      </c>
      <c r="D103" t="str">
        <f>VLOOKUP(C103,rough_sheet!$M$1:$O$29,3,FALSE)</f>
        <v>Bangalore</v>
      </c>
      <c r="E103" t="s">
        <v>51</v>
      </c>
      <c r="F103" t="s">
        <v>21</v>
      </c>
      <c r="G103">
        <v>41</v>
      </c>
      <c r="H103">
        <v>20</v>
      </c>
      <c r="I103">
        <v>60</v>
      </c>
      <c r="J103">
        <f>IF(I103&lt;=180,I103,I103/#REF!)</f>
        <v>60</v>
      </c>
      <c r="K103" t="s">
        <v>41</v>
      </c>
      <c r="L103" t="str">
        <f>VLOOKUP(K103,rough_sheet!$Q$1:$S$23,3,FALSE)</f>
        <v>Medical/ Healthcare</v>
      </c>
      <c r="M103" t="s">
        <v>130</v>
      </c>
      <c r="N103" t="str">
        <f>VLOOKUP(M103,rough_sheet!$U$1:$W$24,3,FALSE)</f>
        <v>Others</v>
      </c>
      <c r="O103" t="s">
        <v>47</v>
      </c>
      <c r="P103">
        <v>40</v>
      </c>
      <c r="Q103" t="s">
        <v>25</v>
      </c>
      <c r="R103" t="s">
        <v>26</v>
      </c>
      <c r="S103">
        <v>44</v>
      </c>
      <c r="T103" t="s">
        <v>27</v>
      </c>
      <c r="U103">
        <v>45</v>
      </c>
      <c r="V103" t="s">
        <v>28</v>
      </c>
      <c r="W103">
        <v>6</v>
      </c>
      <c r="X103">
        <f t="shared" si="13"/>
        <v>45</v>
      </c>
      <c r="Y103">
        <f t="shared" si="14"/>
        <v>40</v>
      </c>
      <c r="Z103">
        <f t="shared" si="15"/>
        <v>1.125</v>
      </c>
      <c r="AA103">
        <f t="shared" si="16"/>
        <v>1</v>
      </c>
    </row>
    <row r="104" spans="1:27" x14ac:dyDescent="0.2">
      <c r="A104" s="7">
        <v>109</v>
      </c>
      <c r="B104" t="s">
        <v>18</v>
      </c>
      <c r="C104" t="s">
        <v>19</v>
      </c>
      <c r="D104" t="str">
        <f>VLOOKUP(C104,rough_sheet!$M$1:$O$29,3,FALSE)</f>
        <v>Pune</v>
      </c>
      <c r="E104" t="s">
        <v>20</v>
      </c>
      <c r="F104" t="s">
        <v>40</v>
      </c>
      <c r="G104">
        <v>27</v>
      </c>
      <c r="H104">
        <v>10</v>
      </c>
      <c r="I104">
        <v>40</v>
      </c>
      <c r="J104">
        <f>IF(I104&lt;=180,I104,I104/#REF!)</f>
        <v>40</v>
      </c>
      <c r="K104" t="s">
        <v>86</v>
      </c>
      <c r="L104" t="str">
        <f>VLOOKUP(K104,rough_sheet!$Q$1:$S$23,3,FALSE)</f>
        <v>Construction</v>
      </c>
      <c r="M104" t="s">
        <v>50</v>
      </c>
      <c r="N104" t="str">
        <f>VLOOKUP(M104,rough_sheet!$U$1:$W$24,3,FALSE)</f>
        <v>Engineering</v>
      </c>
      <c r="O104" t="s">
        <v>33</v>
      </c>
      <c r="P104">
        <v>45</v>
      </c>
      <c r="Q104" t="s">
        <v>25</v>
      </c>
      <c r="R104" t="s">
        <v>26</v>
      </c>
      <c r="S104">
        <v>29</v>
      </c>
      <c r="T104" t="s">
        <v>27</v>
      </c>
      <c r="U104">
        <v>40</v>
      </c>
      <c r="V104" t="s">
        <v>28</v>
      </c>
      <c r="W104">
        <v>6</v>
      </c>
      <c r="X104">
        <f t="shared" si="13"/>
        <v>40</v>
      </c>
      <c r="Y104">
        <f t="shared" si="14"/>
        <v>45</v>
      </c>
      <c r="Z104">
        <f t="shared" si="15"/>
        <v>0.88888888888888884</v>
      </c>
      <c r="AA104">
        <f t="shared" si="16"/>
        <v>1</v>
      </c>
    </row>
    <row r="105" spans="1:27" x14ac:dyDescent="0.2">
      <c r="A105" s="7">
        <v>111</v>
      </c>
      <c r="B105" t="s">
        <v>38</v>
      </c>
      <c r="C105" t="s">
        <v>39</v>
      </c>
      <c r="D105" t="str">
        <f>VLOOKUP(C105,rough_sheet!$M$1:$O$29,3,FALSE)</f>
        <v>Others</v>
      </c>
      <c r="E105" t="s">
        <v>30</v>
      </c>
      <c r="F105" t="s">
        <v>48</v>
      </c>
      <c r="G105">
        <v>26</v>
      </c>
      <c r="H105">
        <v>2</v>
      </c>
      <c r="I105">
        <v>25</v>
      </c>
      <c r="J105">
        <f>IF(I105&lt;=180,I105,I105/#REF!)</f>
        <v>25</v>
      </c>
      <c r="K105" t="s">
        <v>41</v>
      </c>
      <c r="L105" t="str">
        <f>VLOOKUP(K105,rough_sheet!$Q$1:$S$23,3,FALSE)</f>
        <v>Medical/ Healthcare</v>
      </c>
      <c r="M105" t="s">
        <v>111</v>
      </c>
      <c r="N105" t="str">
        <f>VLOOKUP(M105,rough_sheet!$U$1:$W$24,3,FALSE)</f>
        <v>Administrative</v>
      </c>
      <c r="O105" t="s">
        <v>33</v>
      </c>
      <c r="P105">
        <v>48</v>
      </c>
      <c r="Q105" t="s">
        <v>25</v>
      </c>
      <c r="R105" t="s">
        <v>34</v>
      </c>
      <c r="S105">
        <v>28</v>
      </c>
      <c r="T105" t="s">
        <v>43</v>
      </c>
      <c r="U105">
        <v>54</v>
      </c>
      <c r="V105" t="s">
        <v>36</v>
      </c>
      <c r="W105">
        <v>6</v>
      </c>
      <c r="X105">
        <f t="shared" si="13"/>
        <v>54</v>
      </c>
      <c r="Y105">
        <f t="shared" si="14"/>
        <v>48</v>
      </c>
      <c r="Z105">
        <f t="shared" si="15"/>
        <v>1.125</v>
      </c>
      <c r="AA105">
        <f t="shared" si="16"/>
        <v>1</v>
      </c>
    </row>
    <row r="106" spans="1:27" x14ac:dyDescent="0.2">
      <c r="A106" s="7">
        <v>112</v>
      </c>
      <c r="B106" t="s">
        <v>18</v>
      </c>
      <c r="C106" t="s">
        <v>19</v>
      </c>
      <c r="D106" t="str">
        <f>VLOOKUP(C106,rough_sheet!$M$1:$O$29,3,FALSE)</f>
        <v>Pune</v>
      </c>
      <c r="E106" t="s">
        <v>51</v>
      </c>
      <c r="F106" t="s">
        <v>56</v>
      </c>
      <c r="G106">
        <v>39</v>
      </c>
      <c r="H106">
        <v>19</v>
      </c>
      <c r="I106">
        <v>20</v>
      </c>
      <c r="J106">
        <f>IF(I106&lt;=180,I106,I106/#REF!)</f>
        <v>20</v>
      </c>
      <c r="K106" t="s">
        <v>49</v>
      </c>
      <c r="L106" t="str">
        <f>VLOOKUP(K106,rough_sheet!$Q$1:$S$23,3,FALSE)</f>
        <v>Manufacturing</v>
      </c>
      <c r="M106" t="s">
        <v>23</v>
      </c>
      <c r="N106" t="str">
        <f>VLOOKUP(M106,rough_sheet!$U$1:$W$24,3,FALSE)</f>
        <v>Technology</v>
      </c>
      <c r="O106" t="s">
        <v>33</v>
      </c>
      <c r="P106">
        <v>48</v>
      </c>
      <c r="Q106" t="s">
        <v>25</v>
      </c>
      <c r="R106" t="s">
        <v>34</v>
      </c>
      <c r="S106">
        <v>38</v>
      </c>
      <c r="T106" t="s">
        <v>27</v>
      </c>
      <c r="U106">
        <v>48</v>
      </c>
      <c r="V106" t="s">
        <v>28</v>
      </c>
      <c r="W106">
        <v>6</v>
      </c>
      <c r="X106">
        <f t="shared" si="13"/>
        <v>48</v>
      </c>
      <c r="Y106">
        <f t="shared" si="14"/>
        <v>48</v>
      </c>
      <c r="Z106">
        <f t="shared" si="15"/>
        <v>1</v>
      </c>
      <c r="AA106">
        <f t="shared" si="16"/>
        <v>1</v>
      </c>
    </row>
    <row r="107" spans="1:27" x14ac:dyDescent="0.2">
      <c r="A107" s="7">
        <v>113</v>
      </c>
      <c r="B107" t="s">
        <v>18</v>
      </c>
      <c r="C107" t="s">
        <v>19</v>
      </c>
      <c r="D107" t="str">
        <f>VLOOKUP(C107,rough_sheet!$M$1:$O$29,3,FALSE)</f>
        <v>Pune</v>
      </c>
      <c r="E107" t="s">
        <v>51</v>
      </c>
      <c r="F107" t="s">
        <v>37</v>
      </c>
      <c r="G107">
        <v>41</v>
      </c>
      <c r="H107">
        <v>18</v>
      </c>
      <c r="I107">
        <v>45</v>
      </c>
      <c r="J107">
        <f>IF(I107&lt;=180,I107,I107/#REF!)</f>
        <v>45</v>
      </c>
      <c r="K107" t="s">
        <v>49</v>
      </c>
      <c r="L107" t="str">
        <f>VLOOKUP(K107,rough_sheet!$Q$1:$S$23,3,FALSE)</f>
        <v>Manufacturing</v>
      </c>
      <c r="M107" t="s">
        <v>70</v>
      </c>
      <c r="N107" t="str">
        <f>VLOOKUP(M107,rough_sheet!$U$1:$W$24,3,FALSE)</f>
        <v>Sales</v>
      </c>
      <c r="O107" t="s">
        <v>47</v>
      </c>
      <c r="P107">
        <v>40</v>
      </c>
      <c r="Q107" t="s">
        <v>25</v>
      </c>
      <c r="R107" t="s">
        <v>45</v>
      </c>
      <c r="S107">
        <v>28</v>
      </c>
      <c r="T107" t="s">
        <v>27</v>
      </c>
      <c r="U107">
        <v>60</v>
      </c>
      <c r="V107" t="s">
        <v>75</v>
      </c>
      <c r="W107">
        <v>6</v>
      </c>
      <c r="X107">
        <f t="shared" si="13"/>
        <v>60</v>
      </c>
      <c r="Y107">
        <f t="shared" si="14"/>
        <v>40</v>
      </c>
      <c r="Z107">
        <f t="shared" si="15"/>
        <v>1.5</v>
      </c>
      <c r="AA107">
        <f t="shared" si="16"/>
        <v>0</v>
      </c>
    </row>
    <row r="108" spans="1:27" x14ac:dyDescent="0.2">
      <c r="A108" s="7">
        <v>114</v>
      </c>
      <c r="B108" t="s">
        <v>18</v>
      </c>
      <c r="C108" t="s">
        <v>103</v>
      </c>
      <c r="D108" t="str">
        <f>VLOOKUP(C108,rough_sheet!$M$1:$O$29,3,FALSE)</f>
        <v>Kochi</v>
      </c>
      <c r="E108" t="s">
        <v>30</v>
      </c>
      <c r="F108" t="s">
        <v>21</v>
      </c>
      <c r="G108">
        <v>27</v>
      </c>
      <c r="H108">
        <v>7</v>
      </c>
      <c r="I108">
        <v>15</v>
      </c>
      <c r="J108">
        <f>IF(I108&lt;=180,I108,I108/#REF!)</f>
        <v>15</v>
      </c>
      <c r="K108" t="s">
        <v>95</v>
      </c>
      <c r="L108" t="str">
        <f>VLOOKUP(K108,rough_sheet!$Q$1:$S$23,3,FALSE)</f>
        <v>Others</v>
      </c>
      <c r="M108" t="s">
        <v>50</v>
      </c>
      <c r="N108" t="str">
        <f>VLOOKUP(M108,rough_sheet!$U$1:$W$24,3,FALSE)</f>
        <v>Engineering</v>
      </c>
      <c r="O108" t="s">
        <v>47</v>
      </c>
      <c r="P108">
        <v>48</v>
      </c>
      <c r="Q108" t="s">
        <v>25</v>
      </c>
      <c r="R108" t="s">
        <v>45</v>
      </c>
      <c r="S108">
        <v>24</v>
      </c>
      <c r="T108" t="s">
        <v>35</v>
      </c>
      <c r="U108">
        <v>72</v>
      </c>
      <c r="V108" t="s">
        <v>102</v>
      </c>
      <c r="W108">
        <v>6</v>
      </c>
      <c r="X108">
        <f t="shared" si="13"/>
        <v>72</v>
      </c>
      <c r="Y108">
        <f t="shared" si="14"/>
        <v>48</v>
      </c>
      <c r="Z108">
        <f t="shared" si="15"/>
        <v>1.5</v>
      </c>
      <c r="AA108">
        <f t="shared" si="16"/>
        <v>0</v>
      </c>
    </row>
    <row r="109" spans="1:27" x14ac:dyDescent="0.2">
      <c r="A109" s="7">
        <v>116</v>
      </c>
      <c r="B109" t="s">
        <v>18</v>
      </c>
      <c r="C109" t="s">
        <v>74</v>
      </c>
      <c r="D109" t="str">
        <f>VLOOKUP(C109,rough_sheet!$M$1:$O$29,3,FALSE)</f>
        <v>Delhi &amp; NCR</v>
      </c>
      <c r="E109" t="s">
        <v>20</v>
      </c>
      <c r="F109" t="s">
        <v>40</v>
      </c>
      <c r="G109">
        <v>31</v>
      </c>
      <c r="H109">
        <v>7</v>
      </c>
      <c r="I109">
        <v>45</v>
      </c>
      <c r="J109">
        <f>IF(I109&lt;=180,I109,I109/#REF!)</f>
        <v>45</v>
      </c>
      <c r="K109" t="s">
        <v>22</v>
      </c>
      <c r="L109" t="str">
        <f>VLOOKUP(K109,rough_sheet!$Q$1:$S$23,3,FALSE)</f>
        <v>Banking, Finance &amp; Insurance</v>
      </c>
      <c r="M109" t="s">
        <v>70</v>
      </c>
      <c r="N109" t="str">
        <f>VLOOKUP(M109,rough_sheet!$U$1:$W$24,3,FALSE)</f>
        <v>Sales</v>
      </c>
      <c r="O109" t="s">
        <v>33</v>
      </c>
      <c r="P109">
        <v>48</v>
      </c>
      <c r="Q109" t="s">
        <v>25</v>
      </c>
      <c r="R109" t="s">
        <v>26</v>
      </c>
      <c r="S109">
        <v>30</v>
      </c>
      <c r="T109" t="s">
        <v>35</v>
      </c>
      <c r="U109">
        <v>54</v>
      </c>
      <c r="V109" t="s">
        <v>36</v>
      </c>
      <c r="W109">
        <v>6</v>
      </c>
      <c r="X109">
        <f t="shared" si="13"/>
        <v>54</v>
      </c>
      <c r="Y109">
        <f t="shared" si="14"/>
        <v>48</v>
      </c>
      <c r="Z109">
        <f t="shared" si="15"/>
        <v>1.125</v>
      </c>
      <c r="AA109">
        <f t="shared" si="16"/>
        <v>1</v>
      </c>
    </row>
    <row r="110" spans="1:27" x14ac:dyDescent="0.2">
      <c r="A110" s="7">
        <v>117</v>
      </c>
      <c r="B110" t="s">
        <v>18</v>
      </c>
      <c r="C110" t="s">
        <v>134</v>
      </c>
      <c r="D110" t="str">
        <f>VLOOKUP(C110,rough_sheet!$M$1:$O$29,3,FALSE)</f>
        <v>Others</v>
      </c>
      <c r="E110" t="s">
        <v>20</v>
      </c>
      <c r="F110" t="s">
        <v>40</v>
      </c>
      <c r="G110">
        <v>32</v>
      </c>
      <c r="H110">
        <v>13</v>
      </c>
      <c r="I110">
        <v>60</v>
      </c>
      <c r="J110">
        <f>IF(I110&lt;=180,I110,I110/#REF!)</f>
        <v>60</v>
      </c>
      <c r="K110" t="s">
        <v>22</v>
      </c>
      <c r="L110" t="str">
        <f>VLOOKUP(K110,rough_sheet!$Q$1:$S$23,3,FALSE)</f>
        <v>Banking, Finance &amp; Insurance</v>
      </c>
      <c r="M110" t="s">
        <v>70</v>
      </c>
      <c r="N110" t="str">
        <f>VLOOKUP(M110,rough_sheet!$U$1:$W$24,3,FALSE)</f>
        <v>Sales</v>
      </c>
      <c r="O110" t="s">
        <v>33</v>
      </c>
      <c r="P110">
        <v>12</v>
      </c>
      <c r="Q110" t="s">
        <v>25</v>
      </c>
      <c r="R110" t="s">
        <v>34</v>
      </c>
      <c r="S110">
        <v>20</v>
      </c>
      <c r="T110" s="5" t="s">
        <v>43</v>
      </c>
      <c r="U110">
        <v>10</v>
      </c>
      <c r="V110" t="s">
        <v>28</v>
      </c>
      <c r="W110">
        <v>6</v>
      </c>
      <c r="X110">
        <f t="shared" si="13"/>
        <v>60</v>
      </c>
      <c r="Y110">
        <f t="shared" si="14"/>
        <v>72</v>
      </c>
      <c r="Z110">
        <f t="shared" si="15"/>
        <v>0.83333333333333337</v>
      </c>
      <c r="AA110">
        <f t="shared" si="16"/>
        <v>1</v>
      </c>
    </row>
    <row r="111" spans="1:27" x14ac:dyDescent="0.2">
      <c r="A111" s="7">
        <v>119</v>
      </c>
      <c r="B111" t="s">
        <v>18</v>
      </c>
      <c r="C111" t="s">
        <v>136</v>
      </c>
      <c r="D111" t="str">
        <f>VLOOKUP(C111,rough_sheet!$M$1:$O$29,3,FALSE)</f>
        <v>Others</v>
      </c>
      <c r="E111" t="s">
        <v>51</v>
      </c>
      <c r="F111" t="s">
        <v>40</v>
      </c>
      <c r="G111">
        <v>28</v>
      </c>
      <c r="H111">
        <v>10</v>
      </c>
      <c r="I111" s="2">
        <v>700</v>
      </c>
      <c r="J111">
        <f>IF(I111&lt;=180,I111,I111/W111)</f>
        <v>116.66666666666667</v>
      </c>
      <c r="K111" t="s">
        <v>22</v>
      </c>
      <c r="L111" t="str">
        <f>VLOOKUP(K111,rough_sheet!$Q$1:$S$23,3,FALSE)</f>
        <v>Banking, Finance &amp; Insurance</v>
      </c>
      <c r="M111" t="s">
        <v>70</v>
      </c>
      <c r="N111" t="str">
        <f>VLOOKUP(M111,rough_sheet!$U$1:$W$24,3,FALSE)</f>
        <v>Sales</v>
      </c>
      <c r="O111" t="s">
        <v>33</v>
      </c>
      <c r="P111">
        <v>50</v>
      </c>
      <c r="Q111" t="s">
        <v>25</v>
      </c>
      <c r="R111" t="s">
        <v>34</v>
      </c>
      <c r="S111">
        <v>30</v>
      </c>
      <c r="T111" t="s">
        <v>43</v>
      </c>
      <c r="U111">
        <v>50</v>
      </c>
      <c r="V111" t="s">
        <v>28</v>
      </c>
      <c r="W111">
        <v>6</v>
      </c>
      <c r="X111">
        <f t="shared" si="13"/>
        <v>50</v>
      </c>
      <c r="Y111">
        <f t="shared" si="14"/>
        <v>50</v>
      </c>
      <c r="Z111">
        <f t="shared" si="15"/>
        <v>1</v>
      </c>
      <c r="AA111">
        <f t="shared" si="16"/>
        <v>1</v>
      </c>
    </row>
    <row r="112" spans="1:27" x14ac:dyDescent="0.2">
      <c r="A112" s="7">
        <v>120</v>
      </c>
      <c r="B112" t="s">
        <v>18</v>
      </c>
      <c r="C112" t="s">
        <v>74</v>
      </c>
      <c r="D112" t="str">
        <f>VLOOKUP(C112,rough_sheet!$M$1:$O$29,3,FALSE)</f>
        <v>Delhi &amp; NCR</v>
      </c>
      <c r="E112" t="s">
        <v>51</v>
      </c>
      <c r="F112" t="s">
        <v>40</v>
      </c>
      <c r="G112">
        <v>37</v>
      </c>
      <c r="H112">
        <v>16</v>
      </c>
      <c r="I112">
        <v>40</v>
      </c>
      <c r="J112">
        <f>IF(I112&lt;=180,I112,I112/#REF!)</f>
        <v>40</v>
      </c>
      <c r="K112" t="s">
        <v>22</v>
      </c>
      <c r="L112" t="str">
        <f>VLOOKUP(K112,rough_sheet!$Q$1:$S$23,3,FALSE)</f>
        <v>Banking, Finance &amp; Insurance</v>
      </c>
      <c r="M112" t="s">
        <v>70</v>
      </c>
      <c r="N112" t="str">
        <f>VLOOKUP(M112,rough_sheet!$U$1:$W$24,3,FALSE)</f>
        <v>Sales</v>
      </c>
      <c r="O112" t="s">
        <v>33</v>
      </c>
      <c r="P112">
        <v>48</v>
      </c>
      <c r="Q112" t="s">
        <v>25</v>
      </c>
      <c r="R112" t="s">
        <v>26</v>
      </c>
      <c r="S112">
        <v>42</v>
      </c>
      <c r="T112" t="s">
        <v>35</v>
      </c>
      <c r="U112">
        <v>70</v>
      </c>
      <c r="V112" t="s">
        <v>61</v>
      </c>
      <c r="W112">
        <v>6</v>
      </c>
      <c r="X112">
        <f t="shared" si="13"/>
        <v>70</v>
      </c>
      <c r="Y112">
        <f t="shared" si="14"/>
        <v>48</v>
      </c>
      <c r="Z112">
        <f t="shared" si="15"/>
        <v>1.4583333333333333</v>
      </c>
      <c r="AA112">
        <f t="shared" si="16"/>
        <v>1</v>
      </c>
    </row>
    <row r="113" spans="1:27" x14ac:dyDescent="0.2">
      <c r="A113" s="7">
        <v>121</v>
      </c>
      <c r="B113" t="s">
        <v>18</v>
      </c>
      <c r="C113" t="s">
        <v>103</v>
      </c>
      <c r="D113" t="str">
        <f>VLOOKUP(C113,rough_sheet!$M$1:$O$29,3,FALSE)</f>
        <v>Kochi</v>
      </c>
      <c r="E113" t="s">
        <v>30</v>
      </c>
      <c r="F113" t="s">
        <v>48</v>
      </c>
      <c r="G113">
        <v>28</v>
      </c>
      <c r="H113">
        <v>7</v>
      </c>
      <c r="I113">
        <v>15</v>
      </c>
      <c r="J113">
        <f>IF(I113&lt;=180,I113,I113/#REF!)</f>
        <v>15</v>
      </c>
      <c r="K113" t="s">
        <v>137</v>
      </c>
      <c r="L113" t="str">
        <f>VLOOKUP(K113,rough_sheet!$Q$1:$S$23,3,FALSE)</f>
        <v>Others</v>
      </c>
      <c r="M113" t="s">
        <v>50</v>
      </c>
      <c r="N113" t="str">
        <f>VLOOKUP(M113,rough_sheet!$U$1:$W$24,3,FALSE)</f>
        <v>Engineering</v>
      </c>
      <c r="O113" t="s">
        <v>33</v>
      </c>
      <c r="P113">
        <v>48</v>
      </c>
      <c r="Q113" t="s">
        <v>55</v>
      </c>
      <c r="R113" t="s">
        <v>34</v>
      </c>
      <c r="S113">
        <v>4</v>
      </c>
      <c r="T113" t="s">
        <v>43</v>
      </c>
      <c r="U113">
        <v>50</v>
      </c>
      <c r="V113" t="s">
        <v>36</v>
      </c>
      <c r="W113">
        <v>6</v>
      </c>
      <c r="X113">
        <f t="shared" si="13"/>
        <v>50</v>
      </c>
      <c r="Y113">
        <f t="shared" si="14"/>
        <v>48</v>
      </c>
      <c r="Z113">
        <f t="shared" si="15"/>
        <v>1.0416666666666667</v>
      </c>
      <c r="AA113">
        <f t="shared" si="16"/>
        <v>1</v>
      </c>
    </row>
    <row r="114" spans="1:27" x14ac:dyDescent="0.2">
      <c r="A114" s="7">
        <v>122</v>
      </c>
      <c r="B114" t="s">
        <v>38</v>
      </c>
      <c r="C114" t="s">
        <v>138</v>
      </c>
      <c r="D114" t="str">
        <f>VLOOKUP(C114,rough_sheet!$M$1:$O$29,3,FALSE)</f>
        <v>Others</v>
      </c>
      <c r="E114" t="s">
        <v>51</v>
      </c>
      <c r="F114" t="s">
        <v>31</v>
      </c>
      <c r="G114">
        <v>37</v>
      </c>
      <c r="H114">
        <v>14</v>
      </c>
      <c r="I114">
        <v>15</v>
      </c>
      <c r="J114">
        <f>IF(I114&lt;=180,I114,I114/#REF!)</f>
        <v>15</v>
      </c>
      <c r="K114" t="s">
        <v>54</v>
      </c>
      <c r="L114" t="str">
        <f>VLOOKUP(K114,rough_sheet!$Q$1:$S$23,3,FALSE)</f>
        <v>Information &amp; Technology</v>
      </c>
      <c r="M114" t="s">
        <v>42</v>
      </c>
      <c r="N114" t="str">
        <f>VLOOKUP(M114,rough_sheet!$U$1:$W$24,3,FALSE)</f>
        <v>Operations</v>
      </c>
      <c r="O114" t="s">
        <v>47</v>
      </c>
      <c r="P114">
        <v>42.5</v>
      </c>
      <c r="Q114" t="s">
        <v>25</v>
      </c>
      <c r="R114" t="s">
        <v>45</v>
      </c>
      <c r="S114">
        <v>20</v>
      </c>
      <c r="T114" t="s">
        <v>27</v>
      </c>
      <c r="U114">
        <v>60</v>
      </c>
      <c r="V114" t="s">
        <v>36</v>
      </c>
      <c r="W114">
        <v>6</v>
      </c>
      <c r="X114">
        <f t="shared" si="13"/>
        <v>60</v>
      </c>
      <c r="Y114">
        <f t="shared" si="14"/>
        <v>42.5</v>
      </c>
      <c r="Z114">
        <f t="shared" si="15"/>
        <v>1.411764705882353</v>
      </c>
      <c r="AA114">
        <f t="shared" si="16"/>
        <v>1</v>
      </c>
    </row>
    <row r="115" spans="1:27" x14ac:dyDescent="0.2">
      <c r="A115" s="7">
        <v>123</v>
      </c>
      <c r="B115" t="s">
        <v>18</v>
      </c>
      <c r="C115" t="s">
        <v>74</v>
      </c>
      <c r="D115" t="str">
        <f>VLOOKUP(C115,rough_sheet!$M$1:$O$29,3,FALSE)</f>
        <v>Delhi &amp; NCR</v>
      </c>
      <c r="E115" t="s">
        <v>20</v>
      </c>
      <c r="F115" t="s">
        <v>40</v>
      </c>
      <c r="G115">
        <v>27</v>
      </c>
      <c r="H115">
        <v>7</v>
      </c>
      <c r="I115">
        <v>40</v>
      </c>
      <c r="J115">
        <f>IF(I115&lt;=180,I115,I115/#REF!)</f>
        <v>40</v>
      </c>
      <c r="K115" t="s">
        <v>22</v>
      </c>
      <c r="L115" t="str">
        <f>VLOOKUP(K115,rough_sheet!$Q$1:$S$23,3,FALSE)</f>
        <v>Banking, Finance &amp; Insurance</v>
      </c>
      <c r="M115" t="s">
        <v>70</v>
      </c>
      <c r="N115" t="str">
        <f>VLOOKUP(M115,rough_sheet!$U$1:$W$24,3,FALSE)</f>
        <v>Sales</v>
      </c>
      <c r="O115" t="s">
        <v>33</v>
      </c>
      <c r="P115">
        <v>54</v>
      </c>
      <c r="Q115" t="s">
        <v>25</v>
      </c>
      <c r="R115" t="s">
        <v>34</v>
      </c>
      <c r="S115">
        <v>25</v>
      </c>
      <c r="T115" t="s">
        <v>43</v>
      </c>
      <c r="U115">
        <v>54</v>
      </c>
      <c r="V115" t="s">
        <v>28</v>
      </c>
      <c r="W115">
        <v>6</v>
      </c>
      <c r="X115">
        <f t="shared" si="13"/>
        <v>54</v>
      </c>
      <c r="Y115">
        <f t="shared" si="14"/>
        <v>54</v>
      </c>
      <c r="Z115">
        <f t="shared" si="15"/>
        <v>1</v>
      </c>
      <c r="AA115">
        <f t="shared" si="16"/>
        <v>1</v>
      </c>
    </row>
    <row r="116" spans="1:27" x14ac:dyDescent="0.2">
      <c r="A116" s="7">
        <v>124</v>
      </c>
      <c r="B116" t="s">
        <v>18</v>
      </c>
      <c r="C116" t="s">
        <v>19</v>
      </c>
      <c r="D116" t="str">
        <f>VLOOKUP(C116,rough_sheet!$M$1:$O$29,3,FALSE)</f>
        <v>Pune</v>
      </c>
      <c r="E116" t="s">
        <v>30</v>
      </c>
      <c r="F116" t="s">
        <v>40</v>
      </c>
      <c r="G116">
        <v>29</v>
      </c>
      <c r="H116">
        <v>8</v>
      </c>
      <c r="I116">
        <v>70</v>
      </c>
      <c r="J116">
        <f>IF(I116&lt;=180,I116,I116/#REF!)</f>
        <v>70</v>
      </c>
      <c r="K116" t="s">
        <v>49</v>
      </c>
      <c r="L116" t="str">
        <f>VLOOKUP(K116,rough_sheet!$Q$1:$S$23,3,FALSE)</f>
        <v>Manufacturing</v>
      </c>
      <c r="M116" t="s">
        <v>50</v>
      </c>
      <c r="N116" t="str">
        <f>VLOOKUP(M116,rough_sheet!$U$1:$W$24,3,FALSE)</f>
        <v>Engineering</v>
      </c>
      <c r="O116" t="s">
        <v>33</v>
      </c>
      <c r="P116">
        <v>48</v>
      </c>
      <c r="Q116" t="s">
        <v>25</v>
      </c>
      <c r="R116" t="s">
        <v>34</v>
      </c>
      <c r="S116">
        <v>27</v>
      </c>
      <c r="T116" t="s">
        <v>43</v>
      </c>
      <c r="U116">
        <v>48</v>
      </c>
      <c r="V116" t="s">
        <v>36</v>
      </c>
      <c r="W116">
        <v>6</v>
      </c>
      <c r="X116">
        <f t="shared" si="13"/>
        <v>48</v>
      </c>
      <c r="Y116">
        <f t="shared" si="14"/>
        <v>48</v>
      </c>
      <c r="Z116">
        <f t="shared" si="15"/>
        <v>1</v>
      </c>
      <c r="AA116">
        <f t="shared" si="16"/>
        <v>1</v>
      </c>
    </row>
    <row r="117" spans="1:27" x14ac:dyDescent="0.2">
      <c r="A117" s="7">
        <v>125</v>
      </c>
      <c r="B117" t="s">
        <v>18</v>
      </c>
      <c r="C117" t="s">
        <v>19</v>
      </c>
      <c r="D117" t="str">
        <f>VLOOKUP(C117,rough_sheet!$M$1:$O$29,3,FALSE)</f>
        <v>Pune</v>
      </c>
      <c r="E117" t="s">
        <v>51</v>
      </c>
      <c r="F117" t="s">
        <v>46</v>
      </c>
      <c r="G117">
        <v>33</v>
      </c>
      <c r="H117">
        <v>10</v>
      </c>
      <c r="I117" s="2">
        <v>540</v>
      </c>
      <c r="J117">
        <f>IF(I117&lt;=180,I117,I117/W117)</f>
        <v>90</v>
      </c>
      <c r="K117" t="s">
        <v>49</v>
      </c>
      <c r="L117" t="str">
        <f>VLOOKUP(K117,rough_sheet!$Q$1:$S$23,3,FALSE)</f>
        <v>Manufacturing</v>
      </c>
      <c r="M117" t="s">
        <v>50</v>
      </c>
      <c r="N117" t="str">
        <f>VLOOKUP(M117,rough_sheet!$U$1:$W$24,3,FALSE)</f>
        <v>Engineering</v>
      </c>
      <c r="O117" t="s">
        <v>33</v>
      </c>
      <c r="P117">
        <v>54</v>
      </c>
      <c r="Q117" t="s">
        <v>25</v>
      </c>
      <c r="R117" t="s">
        <v>26</v>
      </c>
      <c r="S117">
        <v>21</v>
      </c>
      <c r="T117" t="s">
        <v>35</v>
      </c>
      <c r="U117">
        <v>54</v>
      </c>
      <c r="V117" t="s">
        <v>36</v>
      </c>
      <c r="W117">
        <v>6</v>
      </c>
      <c r="X117">
        <f t="shared" si="13"/>
        <v>54</v>
      </c>
      <c r="Y117">
        <f t="shared" si="14"/>
        <v>54</v>
      </c>
      <c r="Z117">
        <f t="shared" si="15"/>
        <v>1</v>
      </c>
      <c r="AA117">
        <f t="shared" si="16"/>
        <v>1</v>
      </c>
    </row>
  </sheetData>
  <autoFilter ref="A1:AA117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8EFB-347A-4A82-AD8A-FC8FE4A8F55F}">
  <dimension ref="A1:R117"/>
  <sheetViews>
    <sheetView tabSelected="1" topLeftCell="B1" workbookViewId="0">
      <selection activeCell="R2" sqref="R2"/>
    </sheetView>
  </sheetViews>
  <sheetFormatPr defaultRowHeight="15" x14ac:dyDescent="0.2"/>
  <cols>
    <col min="1" max="1" width="7.12890625" bestFit="1" customWidth="1"/>
    <col min="2" max="2" width="16.94921875" bestFit="1" customWidth="1"/>
    <col min="3" max="3" width="19.1015625" bestFit="1" customWidth="1"/>
    <col min="4" max="4" width="28.65234375" bestFit="1" customWidth="1"/>
    <col min="5" max="5" width="29.0546875" bestFit="1" customWidth="1"/>
    <col min="6" max="6" width="23.67578125" bestFit="1" customWidth="1"/>
    <col min="7" max="7" width="54.75" bestFit="1" customWidth="1"/>
    <col min="8" max="8" width="24.88671875" bestFit="1" customWidth="1"/>
    <col min="9" max="9" width="14.390625" bestFit="1" customWidth="1"/>
    <col min="10" max="10" width="21.38671875" bestFit="1" customWidth="1"/>
    <col min="11" max="11" width="25.55859375" bestFit="1" customWidth="1"/>
    <col min="12" max="12" width="23.26953125" bestFit="1" customWidth="1"/>
    <col min="13" max="13" width="34.83984375" bestFit="1" customWidth="1"/>
    <col min="14" max="14" width="27.98046875" bestFit="1" customWidth="1"/>
    <col min="15" max="15" width="38.60546875" bestFit="1" customWidth="1"/>
    <col min="16" max="16" width="71.69921875" bestFit="1" customWidth="1"/>
    <col min="17" max="17" width="21.5234375" bestFit="1" customWidth="1"/>
  </cols>
  <sheetData>
    <row r="1" spans="1:18" s="3" customFormat="1" x14ac:dyDescent="0.2">
      <c r="A1" s="3" t="s">
        <v>1</v>
      </c>
      <c r="B1" s="3" t="s">
        <v>195</v>
      </c>
      <c r="C1" s="3" t="s">
        <v>3</v>
      </c>
      <c r="D1" s="3" t="s">
        <v>4</v>
      </c>
      <c r="E1" s="3" t="s">
        <v>196</v>
      </c>
      <c r="F1" s="3" t="s">
        <v>6</v>
      </c>
      <c r="G1" s="3" t="s">
        <v>197</v>
      </c>
      <c r="H1" s="3" t="s">
        <v>8</v>
      </c>
      <c r="I1" s="3" t="s">
        <v>9</v>
      </c>
      <c r="J1" s="3" t="s">
        <v>10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11</v>
      </c>
      <c r="Q1" s="3" t="s">
        <v>198</v>
      </c>
    </row>
    <row r="2" spans="1:18" x14ac:dyDescent="0.2">
      <c r="A2" t="s">
        <v>18</v>
      </c>
      <c r="B2" t="s">
        <v>19</v>
      </c>
      <c r="C2" t="s">
        <v>20</v>
      </c>
      <c r="D2" t="s">
        <v>21</v>
      </c>
      <c r="E2">
        <v>31</v>
      </c>
      <c r="F2">
        <v>6</v>
      </c>
      <c r="G2">
        <v>0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>
        <v>40</v>
      </c>
      <c r="N2" t="s">
        <v>27</v>
      </c>
      <c r="O2">
        <v>55</v>
      </c>
      <c r="P2">
        <v>45</v>
      </c>
      <c r="Q2">
        <v>1</v>
      </c>
      <c r="R2" t="str">
        <f>IF(Q2=1, "Good", "Bad")</f>
        <v>Good</v>
      </c>
    </row>
    <row r="3" spans="1:18" x14ac:dyDescent="0.2">
      <c r="A3" t="s">
        <v>18</v>
      </c>
      <c r="B3" t="s">
        <v>29</v>
      </c>
      <c r="C3" t="s">
        <v>30</v>
      </c>
      <c r="D3" t="s">
        <v>31</v>
      </c>
      <c r="E3">
        <v>30</v>
      </c>
      <c r="F3">
        <v>3</v>
      </c>
      <c r="G3">
        <v>30</v>
      </c>
      <c r="H3" t="s">
        <v>22</v>
      </c>
      <c r="I3" t="s">
        <v>148</v>
      </c>
      <c r="J3" t="s">
        <v>33</v>
      </c>
      <c r="K3" t="s">
        <v>25</v>
      </c>
      <c r="L3" t="s">
        <v>34</v>
      </c>
      <c r="M3">
        <v>21</v>
      </c>
      <c r="N3" t="s">
        <v>35</v>
      </c>
      <c r="O3">
        <v>54</v>
      </c>
      <c r="P3">
        <v>45</v>
      </c>
      <c r="Q3">
        <v>1</v>
      </c>
    </row>
    <row r="4" spans="1:18" x14ac:dyDescent="0.2">
      <c r="A4" t="s">
        <v>18</v>
      </c>
      <c r="B4" t="s">
        <v>29</v>
      </c>
      <c r="C4" t="s">
        <v>30</v>
      </c>
      <c r="D4" t="s">
        <v>37</v>
      </c>
      <c r="E4">
        <v>28</v>
      </c>
      <c r="F4">
        <v>3</v>
      </c>
      <c r="G4">
        <v>90</v>
      </c>
      <c r="H4" t="s">
        <v>22</v>
      </c>
      <c r="I4" t="s">
        <v>23</v>
      </c>
      <c r="J4" t="s">
        <v>33</v>
      </c>
      <c r="K4" t="s">
        <v>25</v>
      </c>
      <c r="L4" t="s">
        <v>26</v>
      </c>
      <c r="M4">
        <v>22</v>
      </c>
      <c r="N4" t="s">
        <v>35</v>
      </c>
      <c r="O4">
        <v>60</v>
      </c>
      <c r="P4">
        <v>45</v>
      </c>
      <c r="Q4">
        <v>1</v>
      </c>
    </row>
    <row r="5" spans="1:18" x14ac:dyDescent="0.2">
      <c r="A5" t="s">
        <v>38</v>
      </c>
      <c r="B5" t="s">
        <v>148</v>
      </c>
      <c r="C5" t="s">
        <v>20</v>
      </c>
      <c r="D5" t="s">
        <v>40</v>
      </c>
      <c r="E5">
        <v>29</v>
      </c>
      <c r="F5">
        <v>4</v>
      </c>
      <c r="G5">
        <v>25</v>
      </c>
      <c r="H5" t="s">
        <v>41</v>
      </c>
      <c r="I5" t="s">
        <v>42</v>
      </c>
      <c r="J5" t="s">
        <v>33</v>
      </c>
      <c r="K5" t="s">
        <v>25</v>
      </c>
      <c r="L5" t="s">
        <v>34</v>
      </c>
      <c r="M5">
        <v>30</v>
      </c>
      <c r="N5" t="s">
        <v>43</v>
      </c>
      <c r="O5">
        <v>50</v>
      </c>
      <c r="P5">
        <v>45</v>
      </c>
      <c r="Q5">
        <v>1</v>
      </c>
    </row>
    <row r="6" spans="1:18" x14ac:dyDescent="0.2">
      <c r="A6" t="s">
        <v>18</v>
      </c>
      <c r="B6" t="s">
        <v>19</v>
      </c>
      <c r="C6" t="s">
        <v>30</v>
      </c>
      <c r="D6" t="s">
        <v>40</v>
      </c>
      <c r="E6">
        <v>29</v>
      </c>
      <c r="F6">
        <v>5</v>
      </c>
      <c r="G6">
        <v>15</v>
      </c>
      <c r="H6" t="s">
        <v>22</v>
      </c>
      <c r="I6" t="s">
        <v>23</v>
      </c>
      <c r="J6" t="s">
        <v>33</v>
      </c>
      <c r="K6" t="s">
        <v>44</v>
      </c>
      <c r="L6" t="s">
        <v>45</v>
      </c>
      <c r="M6">
        <v>0</v>
      </c>
      <c r="N6" t="s">
        <v>27</v>
      </c>
      <c r="O6">
        <v>45</v>
      </c>
      <c r="P6">
        <v>45</v>
      </c>
      <c r="Q6">
        <v>1</v>
      </c>
    </row>
    <row r="7" spans="1:18" x14ac:dyDescent="0.2">
      <c r="A7" t="s">
        <v>18</v>
      </c>
      <c r="B7" t="s">
        <v>19</v>
      </c>
      <c r="C7" t="s">
        <v>30</v>
      </c>
      <c r="D7" t="s">
        <v>46</v>
      </c>
      <c r="E7">
        <v>26</v>
      </c>
      <c r="F7">
        <v>3</v>
      </c>
      <c r="G7">
        <v>100</v>
      </c>
      <c r="H7" t="s">
        <v>22</v>
      </c>
      <c r="I7" t="s">
        <v>23</v>
      </c>
      <c r="J7" t="s">
        <v>47</v>
      </c>
      <c r="K7" t="s">
        <v>25</v>
      </c>
      <c r="L7" t="s">
        <v>45</v>
      </c>
      <c r="M7">
        <v>40</v>
      </c>
      <c r="N7" t="s">
        <v>27</v>
      </c>
      <c r="O7">
        <v>45</v>
      </c>
      <c r="P7">
        <v>45</v>
      </c>
      <c r="Q7">
        <v>1</v>
      </c>
    </row>
    <row r="8" spans="1:18" x14ac:dyDescent="0.2">
      <c r="A8" t="s">
        <v>18</v>
      </c>
      <c r="B8" t="s">
        <v>19</v>
      </c>
      <c r="C8" t="s">
        <v>30</v>
      </c>
      <c r="D8" t="s">
        <v>46</v>
      </c>
      <c r="E8">
        <v>24</v>
      </c>
      <c r="F8">
        <v>3</v>
      </c>
      <c r="G8">
        <v>30</v>
      </c>
      <c r="H8" t="s">
        <v>22</v>
      </c>
      <c r="I8" t="s">
        <v>23</v>
      </c>
      <c r="J8" t="s">
        <v>47</v>
      </c>
      <c r="K8" t="s">
        <v>25</v>
      </c>
      <c r="L8" t="s">
        <v>34</v>
      </c>
      <c r="M8">
        <v>40</v>
      </c>
      <c r="N8" t="s">
        <v>27</v>
      </c>
      <c r="O8">
        <v>35</v>
      </c>
      <c r="P8">
        <v>40</v>
      </c>
      <c r="Q8">
        <v>1</v>
      </c>
    </row>
    <row r="9" spans="1:18" x14ac:dyDescent="0.2">
      <c r="A9" t="s">
        <v>18</v>
      </c>
      <c r="B9" t="s">
        <v>19</v>
      </c>
      <c r="C9" t="s">
        <v>20</v>
      </c>
      <c r="D9" t="s">
        <v>31</v>
      </c>
      <c r="E9">
        <v>28</v>
      </c>
      <c r="F9">
        <v>5</v>
      </c>
      <c r="G9">
        <v>45</v>
      </c>
      <c r="H9" t="s">
        <v>22</v>
      </c>
      <c r="I9" t="s">
        <v>23</v>
      </c>
      <c r="J9" t="s">
        <v>47</v>
      </c>
      <c r="K9" t="s">
        <v>25</v>
      </c>
      <c r="L9" t="s">
        <v>26</v>
      </c>
      <c r="M9">
        <v>40</v>
      </c>
      <c r="N9" t="s">
        <v>27</v>
      </c>
      <c r="O9">
        <v>45</v>
      </c>
      <c r="P9">
        <v>45</v>
      </c>
      <c r="Q9">
        <v>1</v>
      </c>
    </row>
    <row r="10" spans="1:18" x14ac:dyDescent="0.2">
      <c r="A10" t="s">
        <v>18</v>
      </c>
      <c r="B10" t="s">
        <v>19</v>
      </c>
      <c r="C10" t="s">
        <v>20</v>
      </c>
      <c r="D10" t="s">
        <v>48</v>
      </c>
      <c r="E10">
        <v>28</v>
      </c>
      <c r="F10">
        <v>7</v>
      </c>
      <c r="G10">
        <v>60</v>
      </c>
      <c r="H10" t="s">
        <v>49</v>
      </c>
      <c r="I10" t="s">
        <v>50</v>
      </c>
      <c r="J10" t="s">
        <v>33</v>
      </c>
      <c r="K10" t="s">
        <v>25</v>
      </c>
      <c r="L10" t="s">
        <v>26</v>
      </c>
      <c r="M10">
        <v>24</v>
      </c>
      <c r="N10" t="s">
        <v>27</v>
      </c>
      <c r="O10">
        <v>55</v>
      </c>
      <c r="P10">
        <v>40</v>
      </c>
      <c r="Q10">
        <v>1</v>
      </c>
    </row>
    <row r="11" spans="1:18" x14ac:dyDescent="0.2">
      <c r="A11" t="s">
        <v>18</v>
      </c>
      <c r="B11" t="s">
        <v>19</v>
      </c>
      <c r="C11" t="s">
        <v>51</v>
      </c>
      <c r="D11" t="s">
        <v>31</v>
      </c>
      <c r="E11">
        <v>36</v>
      </c>
      <c r="F11">
        <v>15</v>
      </c>
      <c r="G11">
        <v>45</v>
      </c>
      <c r="H11" t="s">
        <v>148</v>
      </c>
      <c r="I11" t="s">
        <v>50</v>
      </c>
      <c r="J11" t="s">
        <v>47</v>
      </c>
      <c r="K11" t="s">
        <v>25</v>
      </c>
      <c r="L11" t="s">
        <v>45</v>
      </c>
      <c r="M11">
        <v>29</v>
      </c>
      <c r="N11" t="s">
        <v>27</v>
      </c>
      <c r="O11">
        <v>60</v>
      </c>
      <c r="P11">
        <v>50</v>
      </c>
      <c r="Q11">
        <v>1</v>
      </c>
    </row>
    <row r="12" spans="1:18" x14ac:dyDescent="0.2">
      <c r="A12" t="s">
        <v>18</v>
      </c>
      <c r="B12" t="s">
        <v>53</v>
      </c>
      <c r="C12" t="s">
        <v>30</v>
      </c>
      <c r="D12" t="s">
        <v>48</v>
      </c>
      <c r="E12">
        <v>24</v>
      </c>
      <c r="F12">
        <v>2</v>
      </c>
      <c r="G12">
        <v>40</v>
      </c>
      <c r="H12" t="s">
        <v>54</v>
      </c>
      <c r="I12" t="s">
        <v>50</v>
      </c>
      <c r="J12" t="s">
        <v>33</v>
      </c>
      <c r="K12" t="s">
        <v>55</v>
      </c>
      <c r="L12" t="s">
        <v>34</v>
      </c>
      <c r="M12">
        <v>0</v>
      </c>
      <c r="N12" t="s">
        <v>43</v>
      </c>
      <c r="O12">
        <v>42</v>
      </c>
      <c r="P12">
        <v>42</v>
      </c>
      <c r="Q12">
        <v>1</v>
      </c>
    </row>
    <row r="13" spans="1:18" x14ac:dyDescent="0.2">
      <c r="A13" t="s">
        <v>18</v>
      </c>
      <c r="B13" t="s">
        <v>19</v>
      </c>
      <c r="C13" t="s">
        <v>51</v>
      </c>
      <c r="D13" t="s">
        <v>56</v>
      </c>
      <c r="E13">
        <v>30</v>
      </c>
      <c r="F13">
        <v>7</v>
      </c>
      <c r="G13">
        <v>60</v>
      </c>
      <c r="H13" t="s">
        <v>57</v>
      </c>
      <c r="I13" t="s">
        <v>23</v>
      </c>
      <c r="J13" t="s">
        <v>47</v>
      </c>
      <c r="K13" t="s">
        <v>44</v>
      </c>
      <c r="L13" t="s">
        <v>34</v>
      </c>
      <c r="M13">
        <v>30</v>
      </c>
      <c r="N13" t="s">
        <v>27</v>
      </c>
      <c r="O13">
        <v>40</v>
      </c>
      <c r="P13">
        <v>40</v>
      </c>
      <c r="Q13">
        <v>1</v>
      </c>
    </row>
    <row r="14" spans="1:18" x14ac:dyDescent="0.2">
      <c r="A14" t="s">
        <v>38</v>
      </c>
      <c r="B14" t="s">
        <v>29</v>
      </c>
      <c r="C14" t="s">
        <v>30</v>
      </c>
      <c r="D14" t="s">
        <v>58</v>
      </c>
      <c r="E14">
        <v>29</v>
      </c>
      <c r="F14">
        <v>6</v>
      </c>
      <c r="G14">
        <v>35</v>
      </c>
      <c r="H14" t="s">
        <v>22</v>
      </c>
      <c r="I14" t="s">
        <v>148</v>
      </c>
      <c r="J14" t="s">
        <v>24</v>
      </c>
      <c r="K14" t="s">
        <v>25</v>
      </c>
      <c r="L14" t="s">
        <v>26</v>
      </c>
      <c r="M14">
        <v>30</v>
      </c>
      <c r="N14" t="s">
        <v>35</v>
      </c>
      <c r="O14">
        <v>40</v>
      </c>
      <c r="P14">
        <v>48</v>
      </c>
      <c r="Q14">
        <v>1</v>
      </c>
    </row>
    <row r="15" spans="1:18" x14ac:dyDescent="0.2">
      <c r="A15" t="s">
        <v>18</v>
      </c>
      <c r="B15" t="s">
        <v>148</v>
      </c>
      <c r="C15" t="s">
        <v>51</v>
      </c>
      <c r="D15" t="s">
        <v>37</v>
      </c>
      <c r="E15">
        <v>44</v>
      </c>
      <c r="F15">
        <v>24</v>
      </c>
      <c r="G15">
        <v>20</v>
      </c>
      <c r="H15" t="s">
        <v>49</v>
      </c>
      <c r="I15" t="s">
        <v>50</v>
      </c>
      <c r="J15" t="s">
        <v>33</v>
      </c>
      <c r="K15" t="s">
        <v>25</v>
      </c>
      <c r="L15" t="s">
        <v>34</v>
      </c>
      <c r="M15">
        <v>60</v>
      </c>
      <c r="N15" t="s">
        <v>43</v>
      </c>
      <c r="O15">
        <v>44</v>
      </c>
      <c r="P15">
        <v>44</v>
      </c>
      <c r="Q15">
        <v>1</v>
      </c>
    </row>
    <row r="16" spans="1:18" x14ac:dyDescent="0.2">
      <c r="A16" t="s">
        <v>38</v>
      </c>
      <c r="B16" t="s">
        <v>19</v>
      </c>
      <c r="C16" t="s">
        <v>30</v>
      </c>
      <c r="D16" t="s">
        <v>40</v>
      </c>
      <c r="E16">
        <v>27</v>
      </c>
      <c r="F16">
        <v>3</v>
      </c>
      <c r="G16">
        <v>40</v>
      </c>
      <c r="H16" t="s">
        <v>22</v>
      </c>
      <c r="I16" t="s">
        <v>148</v>
      </c>
      <c r="J16" t="s">
        <v>47</v>
      </c>
      <c r="K16" t="s">
        <v>25</v>
      </c>
      <c r="L16" t="s">
        <v>26</v>
      </c>
      <c r="M16">
        <v>40</v>
      </c>
      <c r="N16" t="s">
        <v>27</v>
      </c>
      <c r="O16">
        <v>40</v>
      </c>
      <c r="P16">
        <v>40</v>
      </c>
      <c r="Q16">
        <v>1</v>
      </c>
    </row>
    <row r="17" spans="1:17" x14ac:dyDescent="0.2">
      <c r="A17" t="s">
        <v>38</v>
      </c>
      <c r="B17" t="s">
        <v>148</v>
      </c>
      <c r="C17" t="s">
        <v>30</v>
      </c>
      <c r="D17" t="s">
        <v>46</v>
      </c>
      <c r="E17">
        <v>25</v>
      </c>
      <c r="F17">
        <v>3</v>
      </c>
      <c r="G17">
        <v>0</v>
      </c>
      <c r="H17" t="s">
        <v>41</v>
      </c>
      <c r="I17" t="s">
        <v>42</v>
      </c>
      <c r="J17" t="s">
        <v>24</v>
      </c>
      <c r="K17" t="s">
        <v>25</v>
      </c>
      <c r="L17" t="s">
        <v>26</v>
      </c>
      <c r="M17">
        <v>30</v>
      </c>
      <c r="N17" t="s">
        <v>43</v>
      </c>
      <c r="O17">
        <v>48</v>
      </c>
      <c r="P17">
        <v>48</v>
      </c>
      <c r="Q17">
        <v>1</v>
      </c>
    </row>
    <row r="18" spans="1:17" x14ac:dyDescent="0.2">
      <c r="A18" t="s">
        <v>18</v>
      </c>
      <c r="B18" t="s">
        <v>148</v>
      </c>
      <c r="C18" t="s">
        <v>30</v>
      </c>
      <c r="D18" t="s">
        <v>48</v>
      </c>
      <c r="E18">
        <v>26</v>
      </c>
      <c r="F18">
        <v>2</v>
      </c>
      <c r="G18">
        <v>10</v>
      </c>
      <c r="H18" t="s">
        <v>49</v>
      </c>
      <c r="I18" t="s">
        <v>148</v>
      </c>
      <c r="J18" t="s">
        <v>33</v>
      </c>
      <c r="K18" t="s">
        <v>25</v>
      </c>
      <c r="L18" t="s">
        <v>34</v>
      </c>
      <c r="M18">
        <v>30</v>
      </c>
      <c r="N18" t="s">
        <v>35</v>
      </c>
      <c r="O18">
        <v>40</v>
      </c>
      <c r="P18">
        <v>45</v>
      </c>
      <c r="Q18">
        <v>1</v>
      </c>
    </row>
    <row r="19" spans="1:17" x14ac:dyDescent="0.2">
      <c r="A19" t="s">
        <v>38</v>
      </c>
      <c r="B19" t="s">
        <v>148</v>
      </c>
      <c r="C19" t="s">
        <v>30</v>
      </c>
      <c r="D19" t="s">
        <v>48</v>
      </c>
      <c r="E19">
        <v>25</v>
      </c>
      <c r="F19">
        <v>4</v>
      </c>
      <c r="G19">
        <v>5</v>
      </c>
      <c r="H19" t="s">
        <v>148</v>
      </c>
      <c r="I19" t="s">
        <v>70</v>
      </c>
      <c r="J19" t="s">
        <v>24</v>
      </c>
      <c r="K19" t="s">
        <v>25</v>
      </c>
      <c r="L19" t="s">
        <v>45</v>
      </c>
      <c r="M19">
        <v>10</v>
      </c>
      <c r="N19" t="s">
        <v>43</v>
      </c>
      <c r="O19">
        <v>35</v>
      </c>
      <c r="P19">
        <v>35</v>
      </c>
      <c r="Q19">
        <v>1</v>
      </c>
    </row>
    <row r="20" spans="1:17" x14ac:dyDescent="0.2">
      <c r="A20" t="s">
        <v>38</v>
      </c>
      <c r="B20" t="s">
        <v>148</v>
      </c>
      <c r="C20" t="s">
        <v>30</v>
      </c>
      <c r="D20" t="s">
        <v>48</v>
      </c>
      <c r="E20">
        <v>25</v>
      </c>
      <c r="F20">
        <v>3</v>
      </c>
      <c r="G20">
        <v>30</v>
      </c>
      <c r="H20" t="s">
        <v>148</v>
      </c>
      <c r="I20" t="s">
        <v>148</v>
      </c>
      <c r="J20" t="s">
        <v>33</v>
      </c>
      <c r="K20" t="s">
        <v>25</v>
      </c>
      <c r="L20" t="s">
        <v>34</v>
      </c>
      <c r="M20">
        <v>30</v>
      </c>
      <c r="N20" t="s">
        <v>43</v>
      </c>
      <c r="O20">
        <v>44</v>
      </c>
      <c r="P20">
        <v>44</v>
      </c>
      <c r="Q20">
        <v>1</v>
      </c>
    </row>
    <row r="21" spans="1:17" x14ac:dyDescent="0.2">
      <c r="A21" t="s">
        <v>18</v>
      </c>
      <c r="B21" t="s">
        <v>74</v>
      </c>
      <c r="C21" t="s">
        <v>30</v>
      </c>
      <c r="D21" t="s">
        <v>37</v>
      </c>
      <c r="E21">
        <v>29</v>
      </c>
      <c r="F21">
        <v>4</v>
      </c>
      <c r="G21">
        <v>90</v>
      </c>
      <c r="H21" t="s">
        <v>22</v>
      </c>
      <c r="I21" t="s">
        <v>23</v>
      </c>
      <c r="J21" t="s">
        <v>47</v>
      </c>
      <c r="K21" t="s">
        <v>25</v>
      </c>
      <c r="L21" t="s">
        <v>26</v>
      </c>
      <c r="M21">
        <v>50</v>
      </c>
      <c r="N21" t="s">
        <v>27</v>
      </c>
      <c r="O21">
        <v>60</v>
      </c>
      <c r="P21">
        <v>45</v>
      </c>
      <c r="Q21">
        <v>0</v>
      </c>
    </row>
    <row r="22" spans="1:17" x14ac:dyDescent="0.2">
      <c r="A22" t="s">
        <v>18</v>
      </c>
      <c r="B22" t="s">
        <v>78</v>
      </c>
      <c r="C22" t="s">
        <v>51</v>
      </c>
      <c r="D22" t="s">
        <v>37</v>
      </c>
      <c r="E22">
        <v>50</v>
      </c>
      <c r="F22">
        <v>29</v>
      </c>
      <c r="G22">
        <v>75</v>
      </c>
      <c r="H22" t="s">
        <v>49</v>
      </c>
      <c r="I22" t="s">
        <v>50</v>
      </c>
      <c r="J22" t="s">
        <v>33</v>
      </c>
      <c r="K22" t="s">
        <v>25</v>
      </c>
      <c r="L22" t="s">
        <v>34</v>
      </c>
      <c r="M22">
        <v>28</v>
      </c>
      <c r="N22" t="s">
        <v>27</v>
      </c>
      <c r="O22">
        <v>50</v>
      </c>
      <c r="P22">
        <v>48</v>
      </c>
      <c r="Q22">
        <v>1</v>
      </c>
    </row>
    <row r="23" spans="1:17" x14ac:dyDescent="0.2">
      <c r="A23" t="s">
        <v>18</v>
      </c>
      <c r="B23" t="s">
        <v>74</v>
      </c>
      <c r="C23" t="s">
        <v>30</v>
      </c>
      <c r="D23" t="s">
        <v>58</v>
      </c>
      <c r="E23">
        <v>28</v>
      </c>
      <c r="F23">
        <v>6</v>
      </c>
      <c r="G23">
        <v>15</v>
      </c>
      <c r="H23" t="s">
        <v>57</v>
      </c>
      <c r="I23" t="s">
        <v>23</v>
      </c>
      <c r="J23" t="s">
        <v>47</v>
      </c>
      <c r="K23" t="s">
        <v>25</v>
      </c>
      <c r="L23" t="s">
        <v>34</v>
      </c>
      <c r="M23">
        <v>30</v>
      </c>
      <c r="N23" t="s">
        <v>27</v>
      </c>
      <c r="O23">
        <v>45</v>
      </c>
      <c r="P23">
        <v>50</v>
      </c>
      <c r="Q23">
        <v>1</v>
      </c>
    </row>
    <row r="24" spans="1:17" x14ac:dyDescent="0.2">
      <c r="A24" t="s">
        <v>18</v>
      </c>
      <c r="B24" t="s">
        <v>148</v>
      </c>
      <c r="C24" t="s">
        <v>30</v>
      </c>
      <c r="D24" t="s">
        <v>46</v>
      </c>
      <c r="E24">
        <v>31</v>
      </c>
      <c r="F24">
        <v>11</v>
      </c>
      <c r="G24">
        <v>45</v>
      </c>
      <c r="H24" t="s">
        <v>86</v>
      </c>
      <c r="I24" t="s">
        <v>50</v>
      </c>
      <c r="J24" t="s">
        <v>33</v>
      </c>
      <c r="K24" t="s">
        <v>25</v>
      </c>
      <c r="L24" t="s">
        <v>34</v>
      </c>
      <c r="M24">
        <v>40</v>
      </c>
      <c r="N24" t="s">
        <v>43</v>
      </c>
      <c r="O24">
        <v>84</v>
      </c>
      <c r="P24">
        <v>72</v>
      </c>
      <c r="Q24">
        <v>1</v>
      </c>
    </row>
    <row r="25" spans="1:17" x14ac:dyDescent="0.2">
      <c r="A25" t="s">
        <v>18</v>
      </c>
      <c r="B25" t="s">
        <v>53</v>
      </c>
      <c r="C25" t="s">
        <v>30</v>
      </c>
      <c r="D25" t="s">
        <v>31</v>
      </c>
      <c r="E25">
        <v>25</v>
      </c>
      <c r="F25">
        <v>5</v>
      </c>
      <c r="G25">
        <v>25</v>
      </c>
      <c r="H25" t="s">
        <v>148</v>
      </c>
      <c r="I25" t="s">
        <v>50</v>
      </c>
      <c r="J25" t="s">
        <v>47</v>
      </c>
      <c r="K25" t="s">
        <v>25</v>
      </c>
      <c r="L25" t="s">
        <v>26</v>
      </c>
      <c r="M25">
        <v>25</v>
      </c>
      <c r="N25" t="s">
        <v>27</v>
      </c>
      <c r="O25">
        <v>40</v>
      </c>
      <c r="P25">
        <v>40</v>
      </c>
      <c r="Q25">
        <v>1</v>
      </c>
    </row>
    <row r="26" spans="1:17" x14ac:dyDescent="0.2">
      <c r="A26" t="s">
        <v>18</v>
      </c>
      <c r="B26" t="s">
        <v>148</v>
      </c>
      <c r="C26" t="s">
        <v>51</v>
      </c>
      <c r="D26" t="s">
        <v>46</v>
      </c>
      <c r="E26">
        <v>33</v>
      </c>
      <c r="F26">
        <v>13</v>
      </c>
      <c r="G26">
        <v>30</v>
      </c>
      <c r="H26" t="s">
        <v>49</v>
      </c>
      <c r="I26" t="s">
        <v>148</v>
      </c>
      <c r="J26" t="s">
        <v>33</v>
      </c>
      <c r="K26" t="s">
        <v>25</v>
      </c>
      <c r="L26" t="s">
        <v>34</v>
      </c>
      <c r="M26">
        <v>7</v>
      </c>
      <c r="N26" t="s">
        <v>43</v>
      </c>
      <c r="O26">
        <v>34</v>
      </c>
      <c r="P26">
        <v>42</v>
      </c>
      <c r="Q26">
        <v>1</v>
      </c>
    </row>
    <row r="27" spans="1:17" x14ac:dyDescent="0.2">
      <c r="A27" t="s">
        <v>38</v>
      </c>
      <c r="B27" t="s">
        <v>148</v>
      </c>
      <c r="C27" t="s">
        <v>30</v>
      </c>
      <c r="D27" t="s">
        <v>37</v>
      </c>
      <c r="E27">
        <v>25</v>
      </c>
      <c r="F27">
        <v>3</v>
      </c>
      <c r="G27">
        <v>30</v>
      </c>
      <c r="H27" t="s">
        <v>148</v>
      </c>
      <c r="I27" t="s">
        <v>148</v>
      </c>
      <c r="J27" t="s">
        <v>47</v>
      </c>
      <c r="K27" t="s">
        <v>92</v>
      </c>
      <c r="L27" t="s">
        <v>45</v>
      </c>
      <c r="M27">
        <v>5</v>
      </c>
      <c r="N27" t="s">
        <v>27</v>
      </c>
      <c r="O27">
        <v>15</v>
      </c>
      <c r="P27">
        <v>15</v>
      </c>
      <c r="Q27">
        <v>1</v>
      </c>
    </row>
    <row r="28" spans="1:17" x14ac:dyDescent="0.2">
      <c r="A28" t="s">
        <v>18</v>
      </c>
      <c r="B28" t="s">
        <v>19</v>
      </c>
      <c r="C28" t="s">
        <v>51</v>
      </c>
      <c r="D28" t="s">
        <v>40</v>
      </c>
      <c r="E28">
        <v>28</v>
      </c>
      <c r="F28">
        <v>8</v>
      </c>
      <c r="G28">
        <v>90</v>
      </c>
      <c r="H28" t="s">
        <v>49</v>
      </c>
      <c r="I28" t="s">
        <v>42</v>
      </c>
      <c r="J28" t="s">
        <v>33</v>
      </c>
      <c r="K28" t="s">
        <v>25</v>
      </c>
      <c r="L28" t="s">
        <v>34</v>
      </c>
      <c r="M28">
        <v>30</v>
      </c>
      <c r="N28" t="s">
        <v>43</v>
      </c>
      <c r="O28">
        <v>45</v>
      </c>
      <c r="P28">
        <v>51</v>
      </c>
      <c r="Q28">
        <v>1</v>
      </c>
    </row>
    <row r="29" spans="1:17" x14ac:dyDescent="0.2">
      <c r="A29" t="s">
        <v>38</v>
      </c>
      <c r="B29" t="s">
        <v>53</v>
      </c>
      <c r="C29" t="s">
        <v>30</v>
      </c>
      <c r="D29" t="s">
        <v>48</v>
      </c>
      <c r="E29">
        <v>28</v>
      </c>
      <c r="F29">
        <v>3</v>
      </c>
      <c r="G29">
        <v>30</v>
      </c>
      <c r="H29" t="s">
        <v>41</v>
      </c>
      <c r="I29" t="s">
        <v>148</v>
      </c>
      <c r="J29" t="s">
        <v>33</v>
      </c>
      <c r="K29" t="s">
        <v>44</v>
      </c>
      <c r="L29" t="s">
        <v>34</v>
      </c>
      <c r="M29">
        <v>12</v>
      </c>
      <c r="N29" t="s">
        <v>43</v>
      </c>
      <c r="O29">
        <v>42</v>
      </c>
      <c r="P29">
        <v>42</v>
      </c>
      <c r="Q29">
        <v>1</v>
      </c>
    </row>
    <row r="30" spans="1:17" x14ac:dyDescent="0.2">
      <c r="A30" t="s">
        <v>38</v>
      </c>
      <c r="B30" t="s">
        <v>148</v>
      </c>
      <c r="C30" t="s">
        <v>30</v>
      </c>
      <c r="D30" t="s">
        <v>48</v>
      </c>
      <c r="E30">
        <v>27</v>
      </c>
      <c r="F30">
        <v>3</v>
      </c>
      <c r="G30">
        <v>45</v>
      </c>
      <c r="H30" t="s">
        <v>54</v>
      </c>
      <c r="I30" t="s">
        <v>23</v>
      </c>
      <c r="J30" t="s">
        <v>47</v>
      </c>
      <c r="K30" t="s">
        <v>25</v>
      </c>
      <c r="L30" t="s">
        <v>26</v>
      </c>
      <c r="M30">
        <v>20</v>
      </c>
      <c r="N30" t="s">
        <v>35</v>
      </c>
      <c r="O30">
        <v>36</v>
      </c>
      <c r="P30">
        <v>48</v>
      </c>
      <c r="Q30">
        <v>0</v>
      </c>
    </row>
    <row r="31" spans="1:17" x14ac:dyDescent="0.2">
      <c r="A31" t="s">
        <v>18</v>
      </c>
      <c r="B31" t="s">
        <v>53</v>
      </c>
      <c r="C31" t="s">
        <v>30</v>
      </c>
      <c r="D31" t="s">
        <v>48</v>
      </c>
      <c r="E31">
        <v>28</v>
      </c>
      <c r="F31">
        <v>7</v>
      </c>
      <c r="G31">
        <v>60</v>
      </c>
      <c r="H31" t="s">
        <v>148</v>
      </c>
      <c r="I31" t="s">
        <v>50</v>
      </c>
      <c r="J31" t="s">
        <v>33</v>
      </c>
      <c r="K31" t="s">
        <v>55</v>
      </c>
      <c r="L31" t="s">
        <v>26</v>
      </c>
      <c r="M31">
        <v>24</v>
      </c>
      <c r="N31" t="s">
        <v>43</v>
      </c>
      <c r="O31">
        <v>55</v>
      </c>
      <c r="P31">
        <v>48</v>
      </c>
      <c r="Q31">
        <v>0</v>
      </c>
    </row>
    <row r="32" spans="1:17" x14ac:dyDescent="0.2">
      <c r="A32" t="s">
        <v>18</v>
      </c>
      <c r="B32" t="s">
        <v>19</v>
      </c>
      <c r="C32" t="s">
        <v>30</v>
      </c>
      <c r="D32" t="s">
        <v>46</v>
      </c>
      <c r="E32">
        <v>28</v>
      </c>
      <c r="F32">
        <v>8</v>
      </c>
      <c r="G32">
        <v>60</v>
      </c>
      <c r="H32" t="s">
        <v>49</v>
      </c>
      <c r="I32" t="s">
        <v>70</v>
      </c>
      <c r="J32" t="s">
        <v>33</v>
      </c>
      <c r="K32" t="s">
        <v>25</v>
      </c>
      <c r="L32" t="s">
        <v>34</v>
      </c>
      <c r="M32">
        <v>31</v>
      </c>
      <c r="N32" t="s">
        <v>27</v>
      </c>
      <c r="O32">
        <v>45</v>
      </c>
      <c r="P32">
        <v>45</v>
      </c>
      <c r="Q32">
        <v>1</v>
      </c>
    </row>
    <row r="33" spans="1:17" x14ac:dyDescent="0.2">
      <c r="A33" t="s">
        <v>18</v>
      </c>
      <c r="B33" t="s">
        <v>74</v>
      </c>
      <c r="C33" t="s">
        <v>30</v>
      </c>
      <c r="D33" t="s">
        <v>46</v>
      </c>
      <c r="E33">
        <v>34</v>
      </c>
      <c r="F33">
        <v>9</v>
      </c>
      <c r="G33">
        <v>90</v>
      </c>
      <c r="H33" t="s">
        <v>54</v>
      </c>
      <c r="I33" t="s">
        <v>42</v>
      </c>
      <c r="J33" t="s">
        <v>24</v>
      </c>
      <c r="K33" t="s">
        <v>25</v>
      </c>
      <c r="L33" t="s">
        <v>34</v>
      </c>
      <c r="M33">
        <v>25</v>
      </c>
      <c r="N33" t="s">
        <v>27</v>
      </c>
      <c r="O33">
        <v>56</v>
      </c>
      <c r="P33">
        <v>56</v>
      </c>
      <c r="Q33">
        <v>1</v>
      </c>
    </row>
    <row r="34" spans="1:17" x14ac:dyDescent="0.2">
      <c r="A34" t="s">
        <v>18</v>
      </c>
      <c r="B34" t="s">
        <v>19</v>
      </c>
      <c r="C34" t="s">
        <v>51</v>
      </c>
      <c r="D34" t="s">
        <v>31</v>
      </c>
      <c r="E34">
        <v>36</v>
      </c>
      <c r="F34">
        <v>15</v>
      </c>
      <c r="G34">
        <v>5</v>
      </c>
      <c r="H34" t="s">
        <v>57</v>
      </c>
      <c r="I34" t="s">
        <v>50</v>
      </c>
      <c r="J34" t="s">
        <v>24</v>
      </c>
      <c r="K34" t="s">
        <v>25</v>
      </c>
      <c r="L34" t="s">
        <v>34</v>
      </c>
      <c r="M34">
        <v>20</v>
      </c>
      <c r="N34" t="s">
        <v>27</v>
      </c>
      <c r="O34">
        <v>40</v>
      </c>
      <c r="P34">
        <v>40</v>
      </c>
      <c r="Q34">
        <v>1</v>
      </c>
    </row>
    <row r="35" spans="1:17" x14ac:dyDescent="0.2">
      <c r="A35" t="s">
        <v>38</v>
      </c>
      <c r="B35" t="s">
        <v>19</v>
      </c>
      <c r="C35" t="s">
        <v>20</v>
      </c>
      <c r="D35" t="s">
        <v>37</v>
      </c>
      <c r="E35">
        <v>30</v>
      </c>
      <c r="F35">
        <v>5</v>
      </c>
      <c r="G35">
        <v>40</v>
      </c>
      <c r="H35" t="s">
        <v>22</v>
      </c>
      <c r="I35" t="s">
        <v>148</v>
      </c>
      <c r="J35" t="s">
        <v>47</v>
      </c>
      <c r="K35" t="s">
        <v>25</v>
      </c>
      <c r="L35" t="s">
        <v>45</v>
      </c>
      <c r="M35">
        <v>30</v>
      </c>
      <c r="N35" t="s">
        <v>27</v>
      </c>
      <c r="O35">
        <v>45</v>
      </c>
      <c r="P35">
        <v>54</v>
      </c>
      <c r="Q35">
        <v>1</v>
      </c>
    </row>
    <row r="36" spans="1:17" x14ac:dyDescent="0.2">
      <c r="A36" t="s">
        <v>38</v>
      </c>
      <c r="B36" t="s">
        <v>29</v>
      </c>
      <c r="C36" t="s">
        <v>30</v>
      </c>
      <c r="D36" t="s">
        <v>40</v>
      </c>
      <c r="E36">
        <v>24</v>
      </c>
      <c r="F36">
        <v>6</v>
      </c>
      <c r="G36">
        <v>30</v>
      </c>
      <c r="H36" t="s">
        <v>57</v>
      </c>
      <c r="I36" t="s">
        <v>50</v>
      </c>
      <c r="J36" t="s">
        <v>33</v>
      </c>
      <c r="K36" t="s">
        <v>25</v>
      </c>
      <c r="L36" t="s">
        <v>45</v>
      </c>
      <c r="M36">
        <v>42</v>
      </c>
      <c r="N36" t="s">
        <v>27</v>
      </c>
      <c r="O36">
        <v>40</v>
      </c>
      <c r="P36">
        <v>40</v>
      </c>
      <c r="Q36">
        <v>1</v>
      </c>
    </row>
    <row r="37" spans="1:17" x14ac:dyDescent="0.2">
      <c r="A37" t="s">
        <v>38</v>
      </c>
      <c r="B37" t="s">
        <v>53</v>
      </c>
      <c r="C37" t="s">
        <v>20</v>
      </c>
      <c r="D37" t="s">
        <v>46</v>
      </c>
      <c r="E37">
        <v>29</v>
      </c>
      <c r="F37">
        <v>8</v>
      </c>
      <c r="G37">
        <v>0</v>
      </c>
      <c r="H37" t="s">
        <v>49</v>
      </c>
      <c r="I37" t="s">
        <v>50</v>
      </c>
      <c r="J37" t="s">
        <v>24</v>
      </c>
      <c r="K37" t="s">
        <v>25</v>
      </c>
      <c r="L37" t="s">
        <v>34</v>
      </c>
      <c r="M37">
        <v>23</v>
      </c>
      <c r="N37" t="s">
        <v>27</v>
      </c>
      <c r="O37">
        <v>40</v>
      </c>
      <c r="P37">
        <v>45</v>
      </c>
      <c r="Q37">
        <v>1</v>
      </c>
    </row>
    <row r="38" spans="1:17" x14ac:dyDescent="0.2">
      <c r="A38" t="s">
        <v>18</v>
      </c>
      <c r="B38" t="s">
        <v>78</v>
      </c>
      <c r="C38" t="s">
        <v>20</v>
      </c>
      <c r="D38" t="s">
        <v>21</v>
      </c>
      <c r="E38">
        <v>33</v>
      </c>
      <c r="F38">
        <v>10</v>
      </c>
      <c r="G38">
        <v>45</v>
      </c>
      <c r="H38" t="s">
        <v>54</v>
      </c>
      <c r="I38" t="s">
        <v>23</v>
      </c>
      <c r="J38" t="s">
        <v>47</v>
      </c>
      <c r="K38" t="s">
        <v>25</v>
      </c>
      <c r="L38" t="s">
        <v>26</v>
      </c>
      <c r="M38">
        <v>28</v>
      </c>
      <c r="N38" t="s">
        <v>27</v>
      </c>
      <c r="O38">
        <v>60</v>
      </c>
      <c r="P38">
        <v>48</v>
      </c>
      <c r="Q38">
        <v>1</v>
      </c>
    </row>
    <row r="39" spans="1:17" x14ac:dyDescent="0.2">
      <c r="A39" t="s">
        <v>18</v>
      </c>
      <c r="B39" t="s">
        <v>19</v>
      </c>
      <c r="C39" t="s">
        <v>30</v>
      </c>
      <c r="D39" t="s">
        <v>40</v>
      </c>
      <c r="E39">
        <v>29</v>
      </c>
      <c r="F39">
        <v>5</v>
      </c>
      <c r="G39">
        <v>30</v>
      </c>
      <c r="H39" t="s">
        <v>49</v>
      </c>
      <c r="I39" t="s">
        <v>50</v>
      </c>
      <c r="J39" t="s">
        <v>33</v>
      </c>
      <c r="K39" t="s">
        <v>25</v>
      </c>
      <c r="L39" t="s">
        <v>26</v>
      </c>
      <c r="M39">
        <v>20</v>
      </c>
      <c r="N39" t="s">
        <v>27</v>
      </c>
      <c r="O39">
        <v>40</v>
      </c>
      <c r="P39">
        <v>40</v>
      </c>
      <c r="Q39">
        <v>1</v>
      </c>
    </row>
    <row r="40" spans="1:17" x14ac:dyDescent="0.2">
      <c r="A40" t="s">
        <v>18</v>
      </c>
      <c r="B40" t="s">
        <v>53</v>
      </c>
      <c r="C40" t="s">
        <v>30</v>
      </c>
      <c r="D40" t="s">
        <v>31</v>
      </c>
      <c r="E40">
        <v>28</v>
      </c>
      <c r="F40">
        <v>5</v>
      </c>
      <c r="G40">
        <v>0</v>
      </c>
      <c r="H40" t="s">
        <v>54</v>
      </c>
      <c r="I40" t="s">
        <v>50</v>
      </c>
      <c r="J40" t="s">
        <v>24</v>
      </c>
      <c r="K40" t="s">
        <v>25</v>
      </c>
      <c r="L40" t="s">
        <v>45</v>
      </c>
      <c r="M40">
        <v>21</v>
      </c>
      <c r="N40" t="s">
        <v>27</v>
      </c>
      <c r="O40">
        <v>55</v>
      </c>
      <c r="P40">
        <v>40</v>
      </c>
      <c r="Q40">
        <v>0</v>
      </c>
    </row>
    <row r="41" spans="1:17" x14ac:dyDescent="0.2">
      <c r="A41" t="s">
        <v>18</v>
      </c>
      <c r="B41" t="s">
        <v>148</v>
      </c>
      <c r="C41" t="s">
        <v>51</v>
      </c>
      <c r="D41" t="s">
        <v>46</v>
      </c>
      <c r="E41">
        <v>32</v>
      </c>
      <c r="F41">
        <v>13</v>
      </c>
      <c r="G41">
        <v>10</v>
      </c>
      <c r="H41" t="s">
        <v>49</v>
      </c>
      <c r="I41" t="s">
        <v>50</v>
      </c>
      <c r="J41" t="s">
        <v>33</v>
      </c>
      <c r="K41" t="s">
        <v>25</v>
      </c>
      <c r="L41" t="s">
        <v>34</v>
      </c>
      <c r="M41">
        <v>38</v>
      </c>
      <c r="N41" t="s">
        <v>43</v>
      </c>
      <c r="O41">
        <v>65</v>
      </c>
      <c r="P41">
        <v>50</v>
      </c>
      <c r="Q41">
        <v>1</v>
      </c>
    </row>
    <row r="42" spans="1:17" x14ac:dyDescent="0.2">
      <c r="A42" t="s">
        <v>18</v>
      </c>
      <c r="B42" t="s">
        <v>74</v>
      </c>
      <c r="C42" t="s">
        <v>51</v>
      </c>
      <c r="D42" t="s">
        <v>56</v>
      </c>
      <c r="E42">
        <v>35</v>
      </c>
      <c r="F42">
        <v>14</v>
      </c>
      <c r="G42">
        <v>20</v>
      </c>
      <c r="H42" t="s">
        <v>148</v>
      </c>
      <c r="I42" t="s">
        <v>148</v>
      </c>
      <c r="J42" t="s">
        <v>47</v>
      </c>
      <c r="K42" t="s">
        <v>25</v>
      </c>
      <c r="L42" t="s">
        <v>45</v>
      </c>
      <c r="M42">
        <v>25</v>
      </c>
      <c r="N42" t="s">
        <v>27</v>
      </c>
      <c r="O42">
        <v>40</v>
      </c>
      <c r="P42">
        <v>48</v>
      </c>
      <c r="Q42">
        <v>0</v>
      </c>
    </row>
    <row r="43" spans="1:17" x14ac:dyDescent="0.2">
      <c r="A43" t="s">
        <v>38</v>
      </c>
      <c r="B43" t="s">
        <v>19</v>
      </c>
      <c r="C43" t="s">
        <v>30</v>
      </c>
      <c r="D43" t="s">
        <v>48</v>
      </c>
      <c r="E43">
        <v>26</v>
      </c>
      <c r="F43">
        <v>5</v>
      </c>
      <c r="G43">
        <v>9</v>
      </c>
      <c r="H43" t="s">
        <v>57</v>
      </c>
      <c r="I43" t="s">
        <v>50</v>
      </c>
      <c r="J43" t="s">
        <v>33</v>
      </c>
      <c r="K43" t="s">
        <v>25</v>
      </c>
      <c r="L43" t="s">
        <v>26</v>
      </c>
      <c r="M43">
        <v>39</v>
      </c>
      <c r="N43" t="s">
        <v>27</v>
      </c>
      <c r="O43">
        <v>45</v>
      </c>
      <c r="P43">
        <v>30</v>
      </c>
      <c r="Q43">
        <v>1</v>
      </c>
    </row>
    <row r="44" spans="1:17" x14ac:dyDescent="0.2">
      <c r="A44" t="s">
        <v>18</v>
      </c>
      <c r="B44" t="s">
        <v>103</v>
      </c>
      <c r="C44" t="s">
        <v>30</v>
      </c>
      <c r="D44" t="s">
        <v>40</v>
      </c>
      <c r="E44">
        <v>27</v>
      </c>
      <c r="F44">
        <v>5</v>
      </c>
      <c r="G44">
        <v>90</v>
      </c>
      <c r="H44" t="s">
        <v>49</v>
      </c>
      <c r="I44" t="s">
        <v>50</v>
      </c>
      <c r="J44" t="s">
        <v>33</v>
      </c>
      <c r="K44" t="s">
        <v>25</v>
      </c>
      <c r="L44" t="s">
        <v>34</v>
      </c>
      <c r="M44">
        <v>12</v>
      </c>
      <c r="N44" t="s">
        <v>27</v>
      </c>
      <c r="O44">
        <v>45</v>
      </c>
      <c r="P44">
        <v>45</v>
      </c>
      <c r="Q44">
        <v>1</v>
      </c>
    </row>
    <row r="45" spans="1:17" x14ac:dyDescent="0.2">
      <c r="A45" t="s">
        <v>18</v>
      </c>
      <c r="B45" t="s">
        <v>19</v>
      </c>
      <c r="C45" t="s">
        <v>51</v>
      </c>
      <c r="D45" t="s">
        <v>31</v>
      </c>
      <c r="E45">
        <v>32</v>
      </c>
      <c r="F45">
        <v>10</v>
      </c>
      <c r="G45">
        <v>75</v>
      </c>
      <c r="H45" t="s">
        <v>148</v>
      </c>
      <c r="I45" t="s">
        <v>50</v>
      </c>
      <c r="J45" t="s">
        <v>33</v>
      </c>
      <c r="K45" t="s">
        <v>25</v>
      </c>
      <c r="L45" t="s">
        <v>26</v>
      </c>
      <c r="M45">
        <v>30</v>
      </c>
      <c r="N45" t="s">
        <v>27</v>
      </c>
      <c r="O45">
        <v>60</v>
      </c>
      <c r="P45">
        <v>40</v>
      </c>
      <c r="Q45">
        <v>0</v>
      </c>
    </row>
    <row r="46" spans="1:17" x14ac:dyDescent="0.2">
      <c r="A46" t="s">
        <v>18</v>
      </c>
      <c r="B46" t="s">
        <v>19</v>
      </c>
      <c r="C46" t="s">
        <v>30</v>
      </c>
      <c r="D46" t="s">
        <v>40</v>
      </c>
      <c r="E46">
        <v>28</v>
      </c>
      <c r="F46">
        <v>6</v>
      </c>
      <c r="G46">
        <v>30</v>
      </c>
      <c r="H46" t="s">
        <v>49</v>
      </c>
      <c r="I46" t="s">
        <v>50</v>
      </c>
      <c r="J46" t="s">
        <v>33</v>
      </c>
      <c r="K46" t="s">
        <v>25</v>
      </c>
      <c r="L46" t="s">
        <v>34</v>
      </c>
      <c r="M46">
        <v>30</v>
      </c>
      <c r="N46" t="s">
        <v>27</v>
      </c>
      <c r="O46">
        <v>63</v>
      </c>
      <c r="P46">
        <v>42.5</v>
      </c>
      <c r="Q46">
        <v>0</v>
      </c>
    </row>
    <row r="47" spans="1:17" x14ac:dyDescent="0.2">
      <c r="A47" t="s">
        <v>18</v>
      </c>
      <c r="B47" t="s">
        <v>19</v>
      </c>
      <c r="C47" t="s">
        <v>30</v>
      </c>
      <c r="D47" t="s">
        <v>46</v>
      </c>
      <c r="E47">
        <v>29</v>
      </c>
      <c r="F47">
        <v>10</v>
      </c>
      <c r="G47">
        <v>5</v>
      </c>
      <c r="H47" t="s">
        <v>54</v>
      </c>
      <c r="I47" t="s">
        <v>50</v>
      </c>
      <c r="J47" t="s">
        <v>33</v>
      </c>
      <c r="K47" t="s">
        <v>25</v>
      </c>
      <c r="L47" t="s">
        <v>34</v>
      </c>
      <c r="M47">
        <v>38</v>
      </c>
      <c r="N47" t="s">
        <v>27</v>
      </c>
      <c r="O47">
        <v>48</v>
      </c>
      <c r="P47">
        <v>45</v>
      </c>
      <c r="Q47">
        <v>1</v>
      </c>
    </row>
    <row r="48" spans="1:17" x14ac:dyDescent="0.2">
      <c r="A48" t="s">
        <v>18</v>
      </c>
      <c r="B48" t="s">
        <v>29</v>
      </c>
      <c r="C48" t="s">
        <v>30</v>
      </c>
      <c r="D48" t="s">
        <v>46</v>
      </c>
      <c r="E48">
        <v>28</v>
      </c>
      <c r="F48">
        <v>5</v>
      </c>
      <c r="G48">
        <v>55</v>
      </c>
      <c r="H48" t="s">
        <v>22</v>
      </c>
      <c r="I48" t="s">
        <v>148</v>
      </c>
      <c r="J48" t="s">
        <v>47</v>
      </c>
      <c r="K48" t="s">
        <v>25</v>
      </c>
      <c r="L48" t="s">
        <v>34</v>
      </c>
      <c r="M48">
        <v>30</v>
      </c>
      <c r="N48" t="s">
        <v>27</v>
      </c>
      <c r="O48">
        <v>50</v>
      </c>
      <c r="P48">
        <v>40</v>
      </c>
      <c r="Q48">
        <v>1</v>
      </c>
    </row>
    <row r="49" spans="1:17" x14ac:dyDescent="0.2">
      <c r="A49" t="s">
        <v>18</v>
      </c>
      <c r="B49" t="s">
        <v>19</v>
      </c>
      <c r="C49" t="s">
        <v>51</v>
      </c>
      <c r="D49" t="s">
        <v>31</v>
      </c>
      <c r="E49">
        <v>32</v>
      </c>
      <c r="F49">
        <v>11</v>
      </c>
      <c r="G49">
        <v>10</v>
      </c>
      <c r="H49" t="s">
        <v>49</v>
      </c>
      <c r="I49" t="s">
        <v>50</v>
      </c>
      <c r="J49" t="s">
        <v>33</v>
      </c>
      <c r="K49" t="s">
        <v>25</v>
      </c>
      <c r="L49" t="s">
        <v>45</v>
      </c>
      <c r="M49">
        <v>24</v>
      </c>
      <c r="N49" t="s">
        <v>27</v>
      </c>
      <c r="O49">
        <v>40</v>
      </c>
      <c r="P49">
        <v>40</v>
      </c>
      <c r="Q49">
        <v>1</v>
      </c>
    </row>
    <row r="50" spans="1:17" x14ac:dyDescent="0.2">
      <c r="A50" t="s">
        <v>18</v>
      </c>
      <c r="B50" t="s">
        <v>19</v>
      </c>
      <c r="C50" t="s">
        <v>51</v>
      </c>
      <c r="D50" t="s">
        <v>46</v>
      </c>
      <c r="E50">
        <v>31</v>
      </c>
      <c r="F50">
        <v>8</v>
      </c>
      <c r="G50">
        <v>60</v>
      </c>
      <c r="H50" t="s">
        <v>49</v>
      </c>
      <c r="I50" t="s">
        <v>50</v>
      </c>
      <c r="J50" t="s">
        <v>33</v>
      </c>
      <c r="K50" t="s">
        <v>25</v>
      </c>
      <c r="L50" t="s">
        <v>26</v>
      </c>
      <c r="M50">
        <v>24</v>
      </c>
      <c r="N50" t="s">
        <v>27</v>
      </c>
      <c r="O50">
        <v>45</v>
      </c>
      <c r="P50">
        <v>40</v>
      </c>
      <c r="Q50">
        <v>1</v>
      </c>
    </row>
    <row r="51" spans="1:17" x14ac:dyDescent="0.2">
      <c r="A51" t="s">
        <v>38</v>
      </c>
      <c r="B51" t="s">
        <v>19</v>
      </c>
      <c r="C51" t="s">
        <v>30</v>
      </c>
      <c r="D51" t="s">
        <v>48</v>
      </c>
      <c r="E51">
        <v>26</v>
      </c>
      <c r="F51">
        <v>2</v>
      </c>
      <c r="G51">
        <v>20</v>
      </c>
      <c r="H51" t="s">
        <v>57</v>
      </c>
      <c r="I51" t="s">
        <v>50</v>
      </c>
      <c r="J51" t="s">
        <v>47</v>
      </c>
      <c r="K51" t="s">
        <v>55</v>
      </c>
      <c r="L51" t="s">
        <v>34</v>
      </c>
      <c r="M51">
        <v>21</v>
      </c>
      <c r="N51" t="s">
        <v>27</v>
      </c>
      <c r="O51">
        <v>50</v>
      </c>
      <c r="P51">
        <v>45</v>
      </c>
      <c r="Q51">
        <v>1</v>
      </c>
    </row>
    <row r="52" spans="1:17" x14ac:dyDescent="0.2">
      <c r="A52" t="s">
        <v>18</v>
      </c>
      <c r="B52" t="s">
        <v>53</v>
      </c>
      <c r="C52" t="s">
        <v>30</v>
      </c>
      <c r="D52" t="s">
        <v>48</v>
      </c>
      <c r="E52">
        <v>24</v>
      </c>
      <c r="F52">
        <v>2</v>
      </c>
      <c r="G52">
        <v>180</v>
      </c>
      <c r="H52" t="s">
        <v>54</v>
      </c>
      <c r="I52" t="s">
        <v>23</v>
      </c>
      <c r="J52" t="s">
        <v>47</v>
      </c>
      <c r="K52" t="s">
        <v>25</v>
      </c>
      <c r="L52" t="s">
        <v>34</v>
      </c>
      <c r="M52">
        <v>18</v>
      </c>
      <c r="N52" t="s">
        <v>27</v>
      </c>
      <c r="O52">
        <v>45</v>
      </c>
      <c r="P52">
        <v>45</v>
      </c>
      <c r="Q52">
        <v>1</v>
      </c>
    </row>
    <row r="53" spans="1:17" x14ac:dyDescent="0.2">
      <c r="A53" t="s">
        <v>18</v>
      </c>
      <c r="B53" t="s">
        <v>53</v>
      </c>
      <c r="C53" t="s">
        <v>30</v>
      </c>
      <c r="D53" t="s">
        <v>48</v>
      </c>
      <c r="E53">
        <v>25</v>
      </c>
      <c r="F53">
        <v>3</v>
      </c>
      <c r="G53">
        <v>105</v>
      </c>
      <c r="H53" t="s">
        <v>54</v>
      </c>
      <c r="I53" t="s">
        <v>23</v>
      </c>
      <c r="J53" t="s">
        <v>47</v>
      </c>
      <c r="K53" t="s">
        <v>55</v>
      </c>
      <c r="L53" t="s">
        <v>34</v>
      </c>
      <c r="M53">
        <v>15</v>
      </c>
      <c r="N53" t="s">
        <v>27</v>
      </c>
      <c r="O53">
        <v>47.5</v>
      </c>
      <c r="P53">
        <v>47.5</v>
      </c>
      <c r="Q53">
        <v>1</v>
      </c>
    </row>
    <row r="54" spans="1:17" x14ac:dyDescent="0.2">
      <c r="A54" t="s">
        <v>18</v>
      </c>
      <c r="B54" t="s">
        <v>53</v>
      </c>
      <c r="C54" t="s">
        <v>30</v>
      </c>
      <c r="D54" t="s">
        <v>40</v>
      </c>
      <c r="E54">
        <v>24</v>
      </c>
      <c r="F54">
        <v>2</v>
      </c>
      <c r="G54">
        <v>15</v>
      </c>
      <c r="H54" t="s">
        <v>54</v>
      </c>
      <c r="I54" t="s">
        <v>50</v>
      </c>
      <c r="J54" t="s">
        <v>47</v>
      </c>
      <c r="K54" t="s">
        <v>25</v>
      </c>
      <c r="L54" t="s">
        <v>45</v>
      </c>
      <c r="M54">
        <v>28</v>
      </c>
      <c r="N54" t="s">
        <v>27</v>
      </c>
      <c r="O54">
        <v>35</v>
      </c>
      <c r="P54">
        <v>40</v>
      </c>
      <c r="Q54">
        <v>1</v>
      </c>
    </row>
    <row r="55" spans="1:17" x14ac:dyDescent="0.2">
      <c r="A55" t="s">
        <v>18</v>
      </c>
      <c r="B55" t="s">
        <v>19</v>
      </c>
      <c r="C55" t="s">
        <v>30</v>
      </c>
      <c r="D55" t="s">
        <v>40</v>
      </c>
      <c r="E55">
        <v>27</v>
      </c>
      <c r="F55">
        <v>6</v>
      </c>
      <c r="G55">
        <v>60</v>
      </c>
      <c r="H55" t="s">
        <v>148</v>
      </c>
      <c r="I55" t="s">
        <v>50</v>
      </c>
      <c r="J55" t="s">
        <v>33</v>
      </c>
      <c r="K55" t="s">
        <v>25</v>
      </c>
      <c r="L55" t="s">
        <v>34</v>
      </c>
      <c r="M55">
        <v>28</v>
      </c>
      <c r="N55" t="s">
        <v>27</v>
      </c>
      <c r="O55">
        <v>48</v>
      </c>
      <c r="P55">
        <v>48</v>
      </c>
      <c r="Q55">
        <v>1</v>
      </c>
    </row>
    <row r="56" spans="1:17" x14ac:dyDescent="0.2">
      <c r="A56" t="s">
        <v>38</v>
      </c>
      <c r="B56" t="s">
        <v>74</v>
      </c>
      <c r="C56" t="s">
        <v>30</v>
      </c>
      <c r="D56" t="s">
        <v>40</v>
      </c>
      <c r="E56">
        <v>24</v>
      </c>
      <c r="F56">
        <v>3</v>
      </c>
      <c r="G56">
        <v>10</v>
      </c>
      <c r="H56" t="s">
        <v>57</v>
      </c>
      <c r="I56" t="s">
        <v>148</v>
      </c>
      <c r="J56" t="s">
        <v>47</v>
      </c>
      <c r="K56" t="s">
        <v>25</v>
      </c>
      <c r="L56" t="s">
        <v>45</v>
      </c>
      <c r="M56">
        <v>33</v>
      </c>
      <c r="N56" t="s">
        <v>27</v>
      </c>
      <c r="O56">
        <v>48</v>
      </c>
      <c r="P56">
        <v>40</v>
      </c>
      <c r="Q56">
        <v>1</v>
      </c>
    </row>
    <row r="57" spans="1:17" x14ac:dyDescent="0.2">
      <c r="A57" t="s">
        <v>18</v>
      </c>
      <c r="B57" t="s">
        <v>78</v>
      </c>
      <c r="C57" t="s">
        <v>51</v>
      </c>
      <c r="D57" t="s">
        <v>40</v>
      </c>
      <c r="E57">
        <v>32</v>
      </c>
      <c r="F57">
        <v>10</v>
      </c>
      <c r="G57">
        <v>30</v>
      </c>
      <c r="H57" t="s">
        <v>49</v>
      </c>
      <c r="I57" t="s">
        <v>50</v>
      </c>
      <c r="J57" t="s">
        <v>33</v>
      </c>
      <c r="K57" t="s">
        <v>25</v>
      </c>
      <c r="L57" t="s">
        <v>26</v>
      </c>
      <c r="M57">
        <v>20</v>
      </c>
      <c r="N57" t="s">
        <v>43</v>
      </c>
      <c r="O57">
        <v>48</v>
      </c>
      <c r="P57">
        <v>70</v>
      </c>
      <c r="Q57">
        <v>1</v>
      </c>
    </row>
    <row r="58" spans="1:17" x14ac:dyDescent="0.2">
      <c r="A58" t="s">
        <v>18</v>
      </c>
      <c r="B58" t="s">
        <v>74</v>
      </c>
      <c r="C58" t="s">
        <v>30</v>
      </c>
      <c r="D58" t="s">
        <v>40</v>
      </c>
      <c r="E58">
        <v>33</v>
      </c>
      <c r="F58">
        <v>9</v>
      </c>
      <c r="G58">
        <v>90</v>
      </c>
      <c r="H58" t="s">
        <v>54</v>
      </c>
      <c r="I58" t="s">
        <v>23</v>
      </c>
      <c r="J58" t="s">
        <v>33</v>
      </c>
      <c r="K58" t="s">
        <v>25</v>
      </c>
      <c r="L58" t="s">
        <v>34</v>
      </c>
      <c r="M58">
        <v>29</v>
      </c>
      <c r="N58" t="s">
        <v>27</v>
      </c>
      <c r="O58">
        <v>45</v>
      </c>
      <c r="P58">
        <v>45</v>
      </c>
      <c r="Q58">
        <v>1</v>
      </c>
    </row>
    <row r="59" spans="1:17" x14ac:dyDescent="0.2">
      <c r="A59" t="s">
        <v>18</v>
      </c>
      <c r="B59" t="s">
        <v>148</v>
      </c>
      <c r="C59" t="s">
        <v>20</v>
      </c>
      <c r="D59" t="s">
        <v>37</v>
      </c>
      <c r="E59">
        <v>42</v>
      </c>
      <c r="F59">
        <v>24</v>
      </c>
      <c r="G59">
        <v>30</v>
      </c>
      <c r="H59" t="s">
        <v>86</v>
      </c>
      <c r="I59" t="s">
        <v>50</v>
      </c>
      <c r="J59" t="s">
        <v>33</v>
      </c>
      <c r="K59" t="s">
        <v>25</v>
      </c>
      <c r="L59" t="s">
        <v>45</v>
      </c>
      <c r="M59">
        <v>30</v>
      </c>
      <c r="N59" t="s">
        <v>43</v>
      </c>
      <c r="O59">
        <v>168</v>
      </c>
      <c r="P59">
        <v>72</v>
      </c>
      <c r="Q59">
        <v>1</v>
      </c>
    </row>
    <row r="60" spans="1:17" x14ac:dyDescent="0.2">
      <c r="A60" t="s">
        <v>18</v>
      </c>
      <c r="B60" t="s">
        <v>148</v>
      </c>
      <c r="C60" t="s">
        <v>30</v>
      </c>
      <c r="D60" t="s">
        <v>48</v>
      </c>
      <c r="E60">
        <v>27</v>
      </c>
      <c r="F60">
        <v>4</v>
      </c>
      <c r="G60">
        <v>15</v>
      </c>
      <c r="H60" t="s">
        <v>148</v>
      </c>
      <c r="I60" t="s">
        <v>50</v>
      </c>
      <c r="J60" t="s">
        <v>33</v>
      </c>
      <c r="K60" t="s">
        <v>55</v>
      </c>
      <c r="L60" t="s">
        <v>34</v>
      </c>
      <c r="M60">
        <v>8</v>
      </c>
      <c r="N60" t="s">
        <v>27</v>
      </c>
      <c r="O60">
        <v>40</v>
      </c>
      <c r="P60">
        <v>48</v>
      </c>
      <c r="Q60">
        <v>1</v>
      </c>
    </row>
    <row r="61" spans="1:17" x14ac:dyDescent="0.2">
      <c r="A61" t="s">
        <v>18</v>
      </c>
      <c r="B61" t="s">
        <v>148</v>
      </c>
      <c r="C61" t="s">
        <v>30</v>
      </c>
      <c r="D61" t="s">
        <v>48</v>
      </c>
      <c r="E61">
        <v>28</v>
      </c>
      <c r="F61">
        <v>3</v>
      </c>
      <c r="G61">
        <v>8</v>
      </c>
      <c r="H61" t="s">
        <v>41</v>
      </c>
      <c r="I61" t="s">
        <v>111</v>
      </c>
      <c r="J61" t="s">
        <v>24</v>
      </c>
      <c r="K61" t="s">
        <v>25</v>
      </c>
      <c r="L61" t="s">
        <v>34</v>
      </c>
      <c r="M61">
        <v>2</v>
      </c>
      <c r="N61" t="s">
        <v>43</v>
      </c>
      <c r="O61">
        <v>48</v>
      </c>
      <c r="P61">
        <v>48</v>
      </c>
      <c r="Q61">
        <v>1</v>
      </c>
    </row>
    <row r="62" spans="1:17" x14ac:dyDescent="0.2">
      <c r="A62" t="s">
        <v>18</v>
      </c>
      <c r="B62" t="s">
        <v>19</v>
      </c>
      <c r="C62" t="s">
        <v>51</v>
      </c>
      <c r="D62" t="s">
        <v>48</v>
      </c>
      <c r="E62">
        <v>37</v>
      </c>
      <c r="F62">
        <v>16</v>
      </c>
      <c r="G62">
        <v>100</v>
      </c>
      <c r="H62" t="s">
        <v>49</v>
      </c>
      <c r="I62" t="s">
        <v>50</v>
      </c>
      <c r="J62" t="s">
        <v>47</v>
      </c>
      <c r="K62" t="s">
        <v>25</v>
      </c>
      <c r="L62" t="s">
        <v>34</v>
      </c>
      <c r="M62">
        <v>30</v>
      </c>
      <c r="N62" t="s">
        <v>27</v>
      </c>
      <c r="O62">
        <v>50</v>
      </c>
      <c r="P62">
        <v>40</v>
      </c>
      <c r="Q62">
        <v>1</v>
      </c>
    </row>
    <row r="63" spans="1:17" x14ac:dyDescent="0.2">
      <c r="A63" t="s">
        <v>18</v>
      </c>
      <c r="B63" t="s">
        <v>19</v>
      </c>
      <c r="C63" t="s">
        <v>30</v>
      </c>
      <c r="D63" t="s">
        <v>40</v>
      </c>
      <c r="E63">
        <v>28</v>
      </c>
      <c r="F63">
        <v>10</v>
      </c>
      <c r="G63">
        <v>20</v>
      </c>
      <c r="H63" t="s">
        <v>148</v>
      </c>
      <c r="I63" t="s">
        <v>148</v>
      </c>
      <c r="J63" t="s">
        <v>47</v>
      </c>
      <c r="K63" t="s">
        <v>25</v>
      </c>
      <c r="L63" t="s">
        <v>45</v>
      </c>
      <c r="M63">
        <v>29</v>
      </c>
      <c r="N63" t="s">
        <v>27</v>
      </c>
      <c r="O63">
        <v>47</v>
      </c>
      <c r="P63">
        <v>45</v>
      </c>
      <c r="Q63">
        <v>1</v>
      </c>
    </row>
    <row r="64" spans="1:17" x14ac:dyDescent="0.2">
      <c r="A64" t="s">
        <v>38</v>
      </c>
      <c r="B64" t="s">
        <v>19</v>
      </c>
      <c r="C64" t="s">
        <v>30</v>
      </c>
      <c r="D64" t="s">
        <v>48</v>
      </c>
      <c r="E64">
        <v>24</v>
      </c>
      <c r="F64">
        <v>2</v>
      </c>
      <c r="G64">
        <v>30</v>
      </c>
      <c r="H64" t="s">
        <v>49</v>
      </c>
      <c r="I64" t="s">
        <v>50</v>
      </c>
      <c r="J64" t="s">
        <v>33</v>
      </c>
      <c r="K64" t="s">
        <v>25</v>
      </c>
      <c r="L64" t="s">
        <v>34</v>
      </c>
      <c r="M64">
        <v>24</v>
      </c>
      <c r="N64" t="s">
        <v>43</v>
      </c>
      <c r="O64">
        <v>60</v>
      </c>
      <c r="P64">
        <v>48</v>
      </c>
      <c r="Q64">
        <v>0</v>
      </c>
    </row>
    <row r="65" spans="1:17" x14ac:dyDescent="0.2">
      <c r="A65" t="s">
        <v>18</v>
      </c>
      <c r="B65" t="s">
        <v>19</v>
      </c>
      <c r="C65" t="s">
        <v>30</v>
      </c>
      <c r="D65" t="s">
        <v>40</v>
      </c>
      <c r="E65">
        <v>25</v>
      </c>
      <c r="F65">
        <v>3</v>
      </c>
      <c r="G65">
        <v>90</v>
      </c>
      <c r="H65" t="s">
        <v>49</v>
      </c>
      <c r="I65" t="s">
        <v>50</v>
      </c>
      <c r="J65" t="s">
        <v>47</v>
      </c>
      <c r="K65" t="s">
        <v>25</v>
      </c>
      <c r="L65" t="s">
        <v>34</v>
      </c>
      <c r="M65">
        <v>32</v>
      </c>
      <c r="N65" t="s">
        <v>27</v>
      </c>
      <c r="O65">
        <v>45</v>
      </c>
      <c r="P65">
        <v>42.5</v>
      </c>
      <c r="Q65">
        <v>1</v>
      </c>
    </row>
    <row r="66" spans="1:17" x14ac:dyDescent="0.2">
      <c r="A66" t="s">
        <v>38</v>
      </c>
      <c r="B66" t="s">
        <v>53</v>
      </c>
      <c r="C66" t="s">
        <v>30</v>
      </c>
      <c r="D66" t="s">
        <v>40</v>
      </c>
      <c r="E66">
        <v>24</v>
      </c>
      <c r="F66">
        <v>2</v>
      </c>
      <c r="G66">
        <v>90</v>
      </c>
      <c r="H66" t="s">
        <v>54</v>
      </c>
      <c r="I66" t="s">
        <v>50</v>
      </c>
      <c r="J66" t="s">
        <v>47</v>
      </c>
      <c r="K66" t="s">
        <v>25</v>
      </c>
      <c r="L66" t="s">
        <v>34</v>
      </c>
      <c r="M66">
        <v>19</v>
      </c>
      <c r="N66" t="s">
        <v>27</v>
      </c>
      <c r="O66">
        <v>50</v>
      </c>
      <c r="P66">
        <v>45</v>
      </c>
      <c r="Q66">
        <v>1</v>
      </c>
    </row>
    <row r="67" spans="1:17" x14ac:dyDescent="0.2">
      <c r="A67" t="s">
        <v>18</v>
      </c>
      <c r="B67" t="s">
        <v>78</v>
      </c>
      <c r="C67" t="s">
        <v>30</v>
      </c>
      <c r="D67" t="s">
        <v>31</v>
      </c>
      <c r="E67">
        <v>27</v>
      </c>
      <c r="F67">
        <v>2</v>
      </c>
      <c r="G67">
        <v>15</v>
      </c>
      <c r="H67" t="s">
        <v>22</v>
      </c>
      <c r="I67" t="s">
        <v>23</v>
      </c>
      <c r="J67" t="s">
        <v>33</v>
      </c>
      <c r="K67" t="s">
        <v>25</v>
      </c>
      <c r="L67" t="s">
        <v>34</v>
      </c>
      <c r="M67">
        <v>22</v>
      </c>
      <c r="N67" t="s">
        <v>35</v>
      </c>
      <c r="O67">
        <v>60</v>
      </c>
      <c r="P67">
        <v>45</v>
      </c>
      <c r="Q67">
        <v>1</v>
      </c>
    </row>
    <row r="68" spans="1:17" x14ac:dyDescent="0.2">
      <c r="A68" t="s">
        <v>18</v>
      </c>
      <c r="B68" t="s">
        <v>148</v>
      </c>
      <c r="C68" t="s">
        <v>30</v>
      </c>
      <c r="D68" t="s">
        <v>48</v>
      </c>
      <c r="E68">
        <v>24</v>
      </c>
      <c r="F68">
        <v>1</v>
      </c>
      <c r="G68">
        <v>30</v>
      </c>
      <c r="H68" t="s">
        <v>86</v>
      </c>
      <c r="I68" t="s">
        <v>50</v>
      </c>
      <c r="J68" t="s">
        <v>33</v>
      </c>
      <c r="K68" t="s">
        <v>25</v>
      </c>
      <c r="L68" t="s">
        <v>34</v>
      </c>
      <c r="M68">
        <v>14</v>
      </c>
      <c r="N68" t="s">
        <v>43</v>
      </c>
      <c r="O68">
        <v>66</v>
      </c>
      <c r="P68">
        <v>45</v>
      </c>
      <c r="Q68">
        <v>0</v>
      </c>
    </row>
    <row r="69" spans="1:17" x14ac:dyDescent="0.2">
      <c r="A69" t="s">
        <v>18</v>
      </c>
      <c r="B69" t="s">
        <v>53</v>
      </c>
      <c r="C69" t="s">
        <v>20</v>
      </c>
      <c r="D69" t="s">
        <v>46</v>
      </c>
      <c r="E69">
        <v>34</v>
      </c>
      <c r="F69">
        <v>10</v>
      </c>
      <c r="G69">
        <v>30</v>
      </c>
      <c r="H69" t="s">
        <v>49</v>
      </c>
      <c r="I69" t="s">
        <v>70</v>
      </c>
      <c r="J69" t="s">
        <v>47</v>
      </c>
      <c r="K69" t="s">
        <v>25</v>
      </c>
      <c r="L69" t="s">
        <v>45</v>
      </c>
      <c r="M69">
        <v>60</v>
      </c>
      <c r="N69" t="s">
        <v>27</v>
      </c>
      <c r="O69">
        <v>45</v>
      </c>
      <c r="P69">
        <v>45</v>
      </c>
      <c r="Q69">
        <v>1</v>
      </c>
    </row>
    <row r="70" spans="1:17" x14ac:dyDescent="0.2">
      <c r="A70" t="s">
        <v>18</v>
      </c>
      <c r="B70" t="s">
        <v>148</v>
      </c>
      <c r="C70" t="s">
        <v>20</v>
      </c>
      <c r="D70" t="s">
        <v>40</v>
      </c>
      <c r="E70">
        <v>28</v>
      </c>
      <c r="F70">
        <v>9</v>
      </c>
      <c r="G70">
        <v>150</v>
      </c>
      <c r="H70" t="s">
        <v>49</v>
      </c>
      <c r="I70" t="s">
        <v>70</v>
      </c>
      <c r="J70" t="s">
        <v>33</v>
      </c>
      <c r="K70" t="s">
        <v>25</v>
      </c>
      <c r="L70" t="s">
        <v>45</v>
      </c>
      <c r="M70">
        <v>30</v>
      </c>
      <c r="N70" t="s">
        <v>43</v>
      </c>
      <c r="O70">
        <v>48</v>
      </c>
      <c r="P70">
        <v>48</v>
      </c>
      <c r="Q70">
        <v>1</v>
      </c>
    </row>
    <row r="71" spans="1:17" x14ac:dyDescent="0.2">
      <c r="A71" t="s">
        <v>18</v>
      </c>
      <c r="B71" t="s">
        <v>148</v>
      </c>
      <c r="C71" t="s">
        <v>51</v>
      </c>
      <c r="D71" t="s">
        <v>48</v>
      </c>
      <c r="E71">
        <v>31</v>
      </c>
      <c r="F71">
        <v>7</v>
      </c>
      <c r="G71">
        <v>30</v>
      </c>
      <c r="H71" t="s">
        <v>49</v>
      </c>
      <c r="I71" t="s">
        <v>50</v>
      </c>
      <c r="J71" t="s">
        <v>33</v>
      </c>
      <c r="K71" t="s">
        <v>25</v>
      </c>
      <c r="L71" t="s">
        <v>34</v>
      </c>
      <c r="M71">
        <v>13</v>
      </c>
      <c r="N71" t="s">
        <v>43</v>
      </c>
      <c r="O71">
        <v>40</v>
      </c>
      <c r="P71">
        <v>40</v>
      </c>
      <c r="Q71">
        <v>1</v>
      </c>
    </row>
    <row r="72" spans="1:17" x14ac:dyDescent="0.2">
      <c r="A72" t="s">
        <v>18</v>
      </c>
      <c r="B72" t="s">
        <v>148</v>
      </c>
      <c r="C72" t="s">
        <v>20</v>
      </c>
      <c r="D72" t="s">
        <v>31</v>
      </c>
      <c r="E72">
        <v>34</v>
      </c>
      <c r="F72">
        <v>12</v>
      </c>
      <c r="G72">
        <v>5</v>
      </c>
      <c r="H72" t="s">
        <v>148</v>
      </c>
      <c r="I72" t="s">
        <v>111</v>
      </c>
      <c r="J72" t="s">
        <v>33</v>
      </c>
      <c r="K72" t="s">
        <v>25</v>
      </c>
      <c r="L72" t="s">
        <v>26</v>
      </c>
      <c r="M72">
        <v>50</v>
      </c>
      <c r="N72" t="s">
        <v>27</v>
      </c>
      <c r="O72">
        <v>60</v>
      </c>
      <c r="P72">
        <v>30</v>
      </c>
      <c r="Q72">
        <v>1</v>
      </c>
    </row>
    <row r="73" spans="1:17" x14ac:dyDescent="0.2">
      <c r="A73" t="s">
        <v>18</v>
      </c>
      <c r="B73" t="s">
        <v>148</v>
      </c>
      <c r="C73" t="s">
        <v>30</v>
      </c>
      <c r="D73" t="s">
        <v>48</v>
      </c>
      <c r="E73">
        <v>27</v>
      </c>
      <c r="F73">
        <v>5</v>
      </c>
      <c r="G73">
        <v>30</v>
      </c>
      <c r="H73" t="s">
        <v>148</v>
      </c>
      <c r="I73" t="s">
        <v>70</v>
      </c>
      <c r="J73" t="s">
        <v>47</v>
      </c>
      <c r="K73" t="s">
        <v>55</v>
      </c>
      <c r="L73" t="s">
        <v>45</v>
      </c>
      <c r="M73">
        <v>48</v>
      </c>
      <c r="N73" t="s">
        <v>43</v>
      </c>
      <c r="O73">
        <v>40</v>
      </c>
      <c r="P73">
        <v>48</v>
      </c>
      <c r="Q73">
        <v>1</v>
      </c>
    </row>
    <row r="74" spans="1:17" x14ac:dyDescent="0.2">
      <c r="A74" t="s">
        <v>18</v>
      </c>
      <c r="B74" t="s">
        <v>148</v>
      </c>
      <c r="C74" t="s">
        <v>30</v>
      </c>
      <c r="D74" t="s">
        <v>48</v>
      </c>
      <c r="E74">
        <v>25</v>
      </c>
      <c r="F74">
        <v>5</v>
      </c>
      <c r="G74">
        <v>60</v>
      </c>
      <c r="H74" t="s">
        <v>148</v>
      </c>
      <c r="I74" t="s">
        <v>50</v>
      </c>
      <c r="J74" t="s">
        <v>33</v>
      </c>
      <c r="K74" t="s">
        <v>25</v>
      </c>
      <c r="L74" t="s">
        <v>45</v>
      </c>
      <c r="M74">
        <v>2</v>
      </c>
      <c r="N74" t="s">
        <v>43</v>
      </c>
      <c r="O74">
        <v>48</v>
      </c>
      <c r="P74">
        <v>36</v>
      </c>
      <c r="Q74">
        <v>1</v>
      </c>
    </row>
    <row r="75" spans="1:17" x14ac:dyDescent="0.2">
      <c r="A75" t="s">
        <v>18</v>
      </c>
      <c r="B75" t="s">
        <v>148</v>
      </c>
      <c r="C75" t="s">
        <v>30</v>
      </c>
      <c r="D75" t="s">
        <v>40</v>
      </c>
      <c r="E75">
        <v>28</v>
      </c>
      <c r="F75">
        <v>10</v>
      </c>
      <c r="G75">
        <v>55</v>
      </c>
      <c r="H75" t="s">
        <v>49</v>
      </c>
      <c r="I75" t="s">
        <v>148</v>
      </c>
      <c r="J75" t="s">
        <v>33</v>
      </c>
      <c r="K75" t="s">
        <v>25</v>
      </c>
      <c r="L75" t="s">
        <v>34</v>
      </c>
      <c r="M75">
        <v>36</v>
      </c>
      <c r="N75" t="s">
        <v>43</v>
      </c>
      <c r="O75">
        <v>75</v>
      </c>
      <c r="P75">
        <v>54</v>
      </c>
      <c r="Q75">
        <v>1</v>
      </c>
    </row>
    <row r="76" spans="1:17" x14ac:dyDescent="0.2">
      <c r="A76" t="s">
        <v>18</v>
      </c>
      <c r="B76" t="s">
        <v>19</v>
      </c>
      <c r="C76" t="s">
        <v>51</v>
      </c>
      <c r="D76" t="s">
        <v>46</v>
      </c>
      <c r="E76">
        <v>33</v>
      </c>
      <c r="F76">
        <v>10</v>
      </c>
      <c r="G76">
        <v>10</v>
      </c>
      <c r="H76" t="s">
        <v>148</v>
      </c>
      <c r="I76" t="s">
        <v>50</v>
      </c>
      <c r="J76" t="s">
        <v>33</v>
      </c>
      <c r="K76" t="s">
        <v>25</v>
      </c>
      <c r="L76" t="s">
        <v>26</v>
      </c>
      <c r="M76">
        <v>35</v>
      </c>
      <c r="N76" t="s">
        <v>27</v>
      </c>
      <c r="O76">
        <v>50</v>
      </c>
      <c r="P76">
        <v>45.5</v>
      </c>
      <c r="Q76">
        <v>1</v>
      </c>
    </row>
    <row r="77" spans="1:17" x14ac:dyDescent="0.2">
      <c r="A77" t="s">
        <v>18</v>
      </c>
      <c r="B77" t="s">
        <v>103</v>
      </c>
      <c r="C77" t="s">
        <v>30</v>
      </c>
      <c r="D77" t="s">
        <v>40</v>
      </c>
      <c r="E77">
        <v>27</v>
      </c>
      <c r="F77">
        <v>3</v>
      </c>
      <c r="G77">
        <v>0</v>
      </c>
      <c r="H77" t="s">
        <v>49</v>
      </c>
      <c r="I77" t="s">
        <v>50</v>
      </c>
      <c r="J77" t="s">
        <v>24</v>
      </c>
      <c r="K77" t="s">
        <v>92</v>
      </c>
      <c r="L77" t="s">
        <v>45</v>
      </c>
      <c r="M77">
        <v>0</v>
      </c>
      <c r="N77" t="s">
        <v>35</v>
      </c>
      <c r="O77">
        <v>48</v>
      </c>
      <c r="P77">
        <v>72</v>
      </c>
      <c r="Q77">
        <v>0</v>
      </c>
    </row>
    <row r="78" spans="1:17" x14ac:dyDescent="0.2">
      <c r="A78" t="s">
        <v>18</v>
      </c>
      <c r="B78" t="s">
        <v>103</v>
      </c>
      <c r="C78" t="s">
        <v>30</v>
      </c>
      <c r="D78" t="s">
        <v>31</v>
      </c>
      <c r="E78">
        <v>28</v>
      </c>
      <c r="F78">
        <v>2</v>
      </c>
      <c r="G78">
        <v>20</v>
      </c>
      <c r="H78" t="s">
        <v>54</v>
      </c>
      <c r="I78" t="s">
        <v>23</v>
      </c>
      <c r="J78" t="s">
        <v>47</v>
      </c>
      <c r="K78" t="s">
        <v>25</v>
      </c>
      <c r="L78" t="s">
        <v>26</v>
      </c>
      <c r="M78">
        <v>22</v>
      </c>
      <c r="N78" t="s">
        <v>27</v>
      </c>
      <c r="O78">
        <v>40</v>
      </c>
      <c r="P78">
        <v>40</v>
      </c>
      <c r="Q78">
        <v>1</v>
      </c>
    </row>
    <row r="79" spans="1:17" x14ac:dyDescent="0.2">
      <c r="A79" t="s">
        <v>18</v>
      </c>
      <c r="B79" t="s">
        <v>19</v>
      </c>
      <c r="C79" t="s">
        <v>20</v>
      </c>
      <c r="D79" t="s">
        <v>46</v>
      </c>
      <c r="E79">
        <v>33</v>
      </c>
      <c r="F79">
        <v>9</v>
      </c>
      <c r="G79">
        <v>35</v>
      </c>
      <c r="H79" t="s">
        <v>49</v>
      </c>
      <c r="I79" t="s">
        <v>50</v>
      </c>
      <c r="J79" t="s">
        <v>33</v>
      </c>
      <c r="K79" t="s">
        <v>25</v>
      </c>
      <c r="L79" t="s">
        <v>26</v>
      </c>
      <c r="M79">
        <v>29</v>
      </c>
      <c r="N79" t="s">
        <v>27</v>
      </c>
      <c r="O79">
        <v>45</v>
      </c>
      <c r="P79">
        <v>45</v>
      </c>
      <c r="Q79">
        <v>1</v>
      </c>
    </row>
    <row r="80" spans="1:17" x14ac:dyDescent="0.2">
      <c r="A80" t="s">
        <v>18</v>
      </c>
      <c r="B80" t="s">
        <v>19</v>
      </c>
      <c r="C80" t="s">
        <v>51</v>
      </c>
      <c r="D80" t="s">
        <v>40</v>
      </c>
      <c r="E80">
        <v>30</v>
      </c>
      <c r="F80">
        <v>6</v>
      </c>
      <c r="G80">
        <v>75</v>
      </c>
      <c r="H80" t="s">
        <v>49</v>
      </c>
      <c r="I80" t="s">
        <v>50</v>
      </c>
      <c r="J80" t="s">
        <v>47</v>
      </c>
      <c r="K80" t="s">
        <v>25</v>
      </c>
      <c r="L80" t="s">
        <v>26</v>
      </c>
      <c r="M80">
        <v>32</v>
      </c>
      <c r="N80" t="s">
        <v>27</v>
      </c>
      <c r="O80">
        <v>50</v>
      </c>
      <c r="P80">
        <v>45</v>
      </c>
      <c r="Q80">
        <v>1</v>
      </c>
    </row>
    <row r="81" spans="1:17" x14ac:dyDescent="0.2">
      <c r="A81" t="s">
        <v>18</v>
      </c>
      <c r="B81" t="s">
        <v>19</v>
      </c>
      <c r="C81" t="s">
        <v>51</v>
      </c>
      <c r="D81" t="s">
        <v>31</v>
      </c>
      <c r="E81">
        <v>37</v>
      </c>
      <c r="F81">
        <v>13</v>
      </c>
      <c r="G81">
        <v>45</v>
      </c>
      <c r="H81" t="s">
        <v>49</v>
      </c>
      <c r="I81" t="s">
        <v>50</v>
      </c>
      <c r="J81" t="s">
        <v>24</v>
      </c>
      <c r="K81" t="s">
        <v>25</v>
      </c>
      <c r="L81" t="s">
        <v>26</v>
      </c>
      <c r="M81">
        <v>29</v>
      </c>
      <c r="N81" t="s">
        <v>27</v>
      </c>
      <c r="O81">
        <v>50</v>
      </c>
      <c r="P81">
        <v>40</v>
      </c>
      <c r="Q81">
        <v>1</v>
      </c>
    </row>
    <row r="82" spans="1:17" x14ac:dyDescent="0.2">
      <c r="A82" t="s">
        <v>18</v>
      </c>
      <c r="B82" t="s">
        <v>53</v>
      </c>
      <c r="C82" t="s">
        <v>30</v>
      </c>
      <c r="D82" t="s">
        <v>56</v>
      </c>
      <c r="E82">
        <v>27</v>
      </c>
      <c r="F82">
        <v>7</v>
      </c>
      <c r="G82">
        <v>20</v>
      </c>
      <c r="H82" t="s">
        <v>54</v>
      </c>
      <c r="I82" t="s">
        <v>50</v>
      </c>
      <c r="J82" t="s">
        <v>33</v>
      </c>
      <c r="K82" t="s">
        <v>55</v>
      </c>
      <c r="L82" t="s">
        <v>45</v>
      </c>
      <c r="M82">
        <v>15</v>
      </c>
      <c r="N82" t="s">
        <v>27</v>
      </c>
      <c r="O82">
        <v>70</v>
      </c>
      <c r="P82">
        <v>30</v>
      </c>
      <c r="Q82">
        <v>0</v>
      </c>
    </row>
    <row r="83" spans="1:17" x14ac:dyDescent="0.2">
      <c r="A83" t="s">
        <v>18</v>
      </c>
      <c r="B83" t="s">
        <v>19</v>
      </c>
      <c r="C83" t="s">
        <v>30</v>
      </c>
      <c r="D83" t="s">
        <v>40</v>
      </c>
      <c r="E83">
        <v>26</v>
      </c>
      <c r="F83">
        <v>4</v>
      </c>
      <c r="G83">
        <v>45</v>
      </c>
      <c r="H83" t="s">
        <v>49</v>
      </c>
      <c r="I83" t="s">
        <v>42</v>
      </c>
      <c r="J83" t="s">
        <v>47</v>
      </c>
      <c r="K83" t="s">
        <v>25</v>
      </c>
      <c r="L83" t="s">
        <v>26</v>
      </c>
      <c r="M83">
        <v>30</v>
      </c>
      <c r="N83" t="s">
        <v>27</v>
      </c>
      <c r="O83">
        <v>50</v>
      </c>
      <c r="P83">
        <v>45</v>
      </c>
      <c r="Q83">
        <v>1</v>
      </c>
    </row>
    <row r="84" spans="1:17" x14ac:dyDescent="0.2">
      <c r="A84" t="s">
        <v>38</v>
      </c>
      <c r="B84" t="s">
        <v>148</v>
      </c>
      <c r="C84" t="s">
        <v>30</v>
      </c>
      <c r="D84" t="s">
        <v>40</v>
      </c>
      <c r="E84">
        <v>24</v>
      </c>
      <c r="F84">
        <v>2</v>
      </c>
      <c r="G84">
        <v>5</v>
      </c>
      <c r="H84" t="s">
        <v>49</v>
      </c>
      <c r="I84" t="s">
        <v>50</v>
      </c>
      <c r="J84" t="s">
        <v>47</v>
      </c>
      <c r="K84" t="s">
        <v>25</v>
      </c>
      <c r="L84" t="s">
        <v>45</v>
      </c>
      <c r="M84">
        <v>60</v>
      </c>
      <c r="N84" t="s">
        <v>27</v>
      </c>
      <c r="O84">
        <v>45</v>
      </c>
      <c r="P84">
        <v>40</v>
      </c>
      <c r="Q84">
        <v>1</v>
      </c>
    </row>
    <row r="85" spans="1:17" x14ac:dyDescent="0.2">
      <c r="A85" t="s">
        <v>18</v>
      </c>
      <c r="B85" t="s">
        <v>29</v>
      </c>
      <c r="C85" t="s">
        <v>51</v>
      </c>
      <c r="D85" t="s">
        <v>37</v>
      </c>
      <c r="E85">
        <v>38</v>
      </c>
      <c r="F85">
        <v>16</v>
      </c>
      <c r="G85">
        <v>90</v>
      </c>
      <c r="H85" t="s">
        <v>49</v>
      </c>
      <c r="I85" t="s">
        <v>148</v>
      </c>
      <c r="J85" t="s">
        <v>33</v>
      </c>
      <c r="K85" t="s">
        <v>25</v>
      </c>
      <c r="L85" t="s">
        <v>26</v>
      </c>
      <c r="M85">
        <v>40</v>
      </c>
      <c r="N85" t="s">
        <v>35</v>
      </c>
      <c r="O85">
        <v>50</v>
      </c>
      <c r="P85">
        <v>45</v>
      </c>
      <c r="Q85">
        <v>1</v>
      </c>
    </row>
    <row r="86" spans="1:17" x14ac:dyDescent="0.2">
      <c r="A86" t="s">
        <v>18</v>
      </c>
      <c r="B86" t="s">
        <v>19</v>
      </c>
      <c r="C86" t="s">
        <v>51</v>
      </c>
      <c r="D86" t="s">
        <v>31</v>
      </c>
      <c r="E86">
        <v>33</v>
      </c>
      <c r="F86">
        <v>13</v>
      </c>
      <c r="G86">
        <v>30</v>
      </c>
      <c r="H86" t="s">
        <v>49</v>
      </c>
      <c r="I86" t="s">
        <v>50</v>
      </c>
      <c r="J86" t="s">
        <v>47</v>
      </c>
      <c r="K86" t="s">
        <v>25</v>
      </c>
      <c r="L86" t="s">
        <v>26</v>
      </c>
      <c r="M86">
        <v>45</v>
      </c>
      <c r="N86" t="s">
        <v>27</v>
      </c>
      <c r="O86">
        <v>45</v>
      </c>
      <c r="P86">
        <v>40</v>
      </c>
      <c r="Q86">
        <v>1</v>
      </c>
    </row>
    <row r="87" spans="1:17" x14ac:dyDescent="0.2">
      <c r="A87" t="s">
        <v>18</v>
      </c>
      <c r="B87" t="s">
        <v>103</v>
      </c>
      <c r="C87" t="s">
        <v>30</v>
      </c>
      <c r="D87" t="s">
        <v>48</v>
      </c>
      <c r="E87">
        <v>26</v>
      </c>
      <c r="F87">
        <v>8</v>
      </c>
      <c r="G87">
        <v>30</v>
      </c>
      <c r="H87" t="s">
        <v>148</v>
      </c>
      <c r="I87" t="s">
        <v>50</v>
      </c>
      <c r="J87" t="s">
        <v>33</v>
      </c>
      <c r="K87" t="s">
        <v>25</v>
      </c>
      <c r="L87" t="s">
        <v>26</v>
      </c>
      <c r="M87">
        <v>12</v>
      </c>
      <c r="N87" t="s">
        <v>35</v>
      </c>
      <c r="O87">
        <v>48</v>
      </c>
      <c r="P87">
        <v>48</v>
      </c>
      <c r="Q87">
        <v>1</v>
      </c>
    </row>
    <row r="88" spans="1:17" x14ac:dyDescent="0.2">
      <c r="A88" t="s">
        <v>18</v>
      </c>
      <c r="B88" t="s">
        <v>19</v>
      </c>
      <c r="C88" t="s">
        <v>51</v>
      </c>
      <c r="D88" t="s">
        <v>31</v>
      </c>
      <c r="E88">
        <v>32</v>
      </c>
      <c r="F88">
        <v>11</v>
      </c>
      <c r="G88">
        <v>65</v>
      </c>
      <c r="H88" t="s">
        <v>49</v>
      </c>
      <c r="I88" t="s">
        <v>50</v>
      </c>
      <c r="J88" t="s">
        <v>47</v>
      </c>
      <c r="K88" t="s">
        <v>25</v>
      </c>
      <c r="L88" t="s">
        <v>26</v>
      </c>
      <c r="M88">
        <v>40</v>
      </c>
      <c r="N88" t="s">
        <v>27</v>
      </c>
      <c r="O88">
        <v>40</v>
      </c>
      <c r="P88">
        <v>48</v>
      </c>
      <c r="Q88">
        <v>1</v>
      </c>
    </row>
    <row r="89" spans="1:17" x14ac:dyDescent="0.2">
      <c r="A89" t="s">
        <v>18</v>
      </c>
      <c r="B89" t="s">
        <v>19</v>
      </c>
      <c r="C89" t="s">
        <v>51</v>
      </c>
      <c r="D89" t="s">
        <v>46</v>
      </c>
      <c r="E89">
        <v>35</v>
      </c>
      <c r="F89">
        <v>15</v>
      </c>
      <c r="G89">
        <v>10</v>
      </c>
      <c r="H89" t="s">
        <v>49</v>
      </c>
      <c r="I89" t="s">
        <v>23</v>
      </c>
      <c r="J89" t="s">
        <v>33</v>
      </c>
      <c r="K89" t="s">
        <v>25</v>
      </c>
      <c r="L89" t="s">
        <v>45</v>
      </c>
      <c r="M89">
        <v>28</v>
      </c>
      <c r="N89" t="s">
        <v>27</v>
      </c>
      <c r="O89">
        <v>40</v>
      </c>
      <c r="P89">
        <v>40</v>
      </c>
      <c r="Q89">
        <v>1</v>
      </c>
    </row>
    <row r="90" spans="1:17" x14ac:dyDescent="0.2">
      <c r="A90" t="s">
        <v>18</v>
      </c>
      <c r="B90" t="s">
        <v>19</v>
      </c>
      <c r="C90" t="s">
        <v>51</v>
      </c>
      <c r="D90" t="s">
        <v>46</v>
      </c>
      <c r="E90">
        <v>37</v>
      </c>
      <c r="F90">
        <v>16</v>
      </c>
      <c r="G90">
        <v>20</v>
      </c>
      <c r="H90" t="s">
        <v>49</v>
      </c>
      <c r="I90" t="s">
        <v>50</v>
      </c>
      <c r="J90" t="s">
        <v>33</v>
      </c>
      <c r="K90" t="s">
        <v>25</v>
      </c>
      <c r="L90" t="s">
        <v>34</v>
      </c>
      <c r="M90">
        <v>35</v>
      </c>
      <c r="N90" t="s">
        <v>27</v>
      </c>
      <c r="O90">
        <v>55</v>
      </c>
      <c r="P90">
        <v>40</v>
      </c>
      <c r="Q90">
        <v>0</v>
      </c>
    </row>
    <row r="91" spans="1:17" x14ac:dyDescent="0.2">
      <c r="A91" t="s">
        <v>18</v>
      </c>
      <c r="B91" t="s">
        <v>19</v>
      </c>
      <c r="C91" t="s">
        <v>51</v>
      </c>
      <c r="D91" t="s">
        <v>21</v>
      </c>
      <c r="E91">
        <v>53</v>
      </c>
      <c r="F91">
        <v>29</v>
      </c>
      <c r="G91">
        <v>90</v>
      </c>
      <c r="H91" t="s">
        <v>49</v>
      </c>
      <c r="I91" t="s">
        <v>148</v>
      </c>
      <c r="J91" t="s">
        <v>47</v>
      </c>
      <c r="K91" t="s">
        <v>25</v>
      </c>
      <c r="L91" t="s">
        <v>34</v>
      </c>
      <c r="M91">
        <v>30</v>
      </c>
      <c r="N91" t="s">
        <v>27</v>
      </c>
      <c r="O91">
        <v>45</v>
      </c>
      <c r="P91">
        <v>45</v>
      </c>
      <c r="Q91">
        <v>1</v>
      </c>
    </row>
    <row r="92" spans="1:17" x14ac:dyDescent="0.2">
      <c r="A92" t="s">
        <v>18</v>
      </c>
      <c r="B92" t="s">
        <v>103</v>
      </c>
      <c r="C92" t="s">
        <v>20</v>
      </c>
      <c r="D92" t="s">
        <v>46</v>
      </c>
      <c r="E92">
        <v>27</v>
      </c>
      <c r="F92">
        <v>6</v>
      </c>
      <c r="G92">
        <v>30</v>
      </c>
      <c r="H92" t="s">
        <v>54</v>
      </c>
      <c r="I92" t="s">
        <v>50</v>
      </c>
      <c r="J92" t="s">
        <v>33</v>
      </c>
      <c r="K92" t="s">
        <v>25</v>
      </c>
      <c r="L92" t="s">
        <v>45</v>
      </c>
      <c r="M92">
        <v>20</v>
      </c>
      <c r="N92" t="s">
        <v>27</v>
      </c>
      <c r="O92">
        <v>40</v>
      </c>
      <c r="P92">
        <v>40</v>
      </c>
      <c r="Q92">
        <v>1</v>
      </c>
    </row>
    <row r="93" spans="1:17" x14ac:dyDescent="0.2">
      <c r="A93" t="s">
        <v>18</v>
      </c>
      <c r="B93" t="s">
        <v>19</v>
      </c>
      <c r="C93" t="s">
        <v>51</v>
      </c>
      <c r="D93" t="s">
        <v>21</v>
      </c>
      <c r="E93">
        <v>49</v>
      </c>
      <c r="F93">
        <v>25</v>
      </c>
      <c r="G93">
        <v>90</v>
      </c>
      <c r="H93" t="s">
        <v>49</v>
      </c>
      <c r="I93" t="s">
        <v>70</v>
      </c>
      <c r="J93" t="s">
        <v>47</v>
      </c>
      <c r="K93" t="s">
        <v>25</v>
      </c>
      <c r="L93" t="s">
        <v>26</v>
      </c>
      <c r="M93">
        <v>34</v>
      </c>
      <c r="N93" t="s">
        <v>27</v>
      </c>
      <c r="O93">
        <v>50</v>
      </c>
      <c r="P93">
        <v>45</v>
      </c>
      <c r="Q93">
        <v>1</v>
      </c>
    </row>
    <row r="94" spans="1:17" x14ac:dyDescent="0.2">
      <c r="A94" t="s">
        <v>18</v>
      </c>
      <c r="B94" t="s">
        <v>19</v>
      </c>
      <c r="C94" t="s">
        <v>51</v>
      </c>
      <c r="D94" t="s">
        <v>46</v>
      </c>
      <c r="E94">
        <v>42</v>
      </c>
      <c r="F94">
        <v>19</v>
      </c>
      <c r="G94">
        <v>25</v>
      </c>
      <c r="H94" t="s">
        <v>49</v>
      </c>
      <c r="I94" t="s">
        <v>50</v>
      </c>
      <c r="J94" t="s">
        <v>33</v>
      </c>
      <c r="K94" t="s">
        <v>25</v>
      </c>
      <c r="L94" t="s">
        <v>26</v>
      </c>
      <c r="M94">
        <v>40</v>
      </c>
      <c r="N94" t="s">
        <v>27</v>
      </c>
      <c r="O94">
        <v>56</v>
      </c>
      <c r="P94">
        <v>48</v>
      </c>
      <c r="Q94">
        <v>1</v>
      </c>
    </row>
    <row r="95" spans="1:17" x14ac:dyDescent="0.2">
      <c r="A95" t="s">
        <v>18</v>
      </c>
      <c r="B95" t="s">
        <v>19</v>
      </c>
      <c r="C95" t="s">
        <v>51</v>
      </c>
      <c r="D95" t="s">
        <v>40</v>
      </c>
      <c r="E95">
        <v>24</v>
      </c>
      <c r="F95">
        <v>6</v>
      </c>
      <c r="G95">
        <v>100</v>
      </c>
      <c r="H95" t="s">
        <v>49</v>
      </c>
      <c r="I95" t="s">
        <v>148</v>
      </c>
      <c r="J95" t="s">
        <v>47</v>
      </c>
      <c r="K95" t="s">
        <v>25</v>
      </c>
      <c r="L95" t="s">
        <v>45</v>
      </c>
      <c r="M95">
        <v>35</v>
      </c>
      <c r="N95" t="s">
        <v>27</v>
      </c>
      <c r="O95">
        <v>60</v>
      </c>
      <c r="P95">
        <v>40</v>
      </c>
      <c r="Q95">
        <v>0</v>
      </c>
    </row>
    <row r="96" spans="1:17" x14ac:dyDescent="0.2">
      <c r="A96" t="s">
        <v>18</v>
      </c>
      <c r="B96" t="s">
        <v>19</v>
      </c>
      <c r="C96" t="s">
        <v>20</v>
      </c>
      <c r="D96" t="s">
        <v>40</v>
      </c>
      <c r="E96">
        <v>30</v>
      </c>
      <c r="F96">
        <v>8</v>
      </c>
      <c r="G96">
        <v>20</v>
      </c>
      <c r="H96" t="s">
        <v>49</v>
      </c>
      <c r="I96" t="s">
        <v>70</v>
      </c>
      <c r="J96" t="s">
        <v>33</v>
      </c>
      <c r="K96" t="s">
        <v>25</v>
      </c>
      <c r="L96" t="s">
        <v>34</v>
      </c>
      <c r="M96">
        <v>29</v>
      </c>
      <c r="N96" t="s">
        <v>27</v>
      </c>
      <c r="O96">
        <v>50</v>
      </c>
      <c r="P96">
        <v>48</v>
      </c>
      <c r="Q96">
        <v>1</v>
      </c>
    </row>
    <row r="97" spans="1:17" x14ac:dyDescent="0.2">
      <c r="A97" t="s">
        <v>18</v>
      </c>
      <c r="B97" t="s">
        <v>19</v>
      </c>
      <c r="C97" t="s">
        <v>51</v>
      </c>
      <c r="D97" t="s">
        <v>46</v>
      </c>
      <c r="E97">
        <v>32</v>
      </c>
      <c r="F97">
        <v>12</v>
      </c>
      <c r="G97">
        <v>20</v>
      </c>
      <c r="H97" t="s">
        <v>49</v>
      </c>
      <c r="I97" t="s">
        <v>50</v>
      </c>
      <c r="J97" t="s">
        <v>33</v>
      </c>
      <c r="K97" t="s">
        <v>25</v>
      </c>
      <c r="L97" t="s">
        <v>45</v>
      </c>
      <c r="M97">
        <v>30</v>
      </c>
      <c r="N97" t="s">
        <v>27</v>
      </c>
      <c r="O97">
        <v>40</v>
      </c>
      <c r="P97">
        <v>45</v>
      </c>
      <c r="Q97">
        <v>1</v>
      </c>
    </row>
    <row r="98" spans="1:17" x14ac:dyDescent="0.2">
      <c r="A98" t="s">
        <v>18</v>
      </c>
      <c r="B98" t="s">
        <v>19</v>
      </c>
      <c r="C98" t="s">
        <v>51</v>
      </c>
      <c r="D98" t="s">
        <v>37</v>
      </c>
      <c r="E98">
        <v>48</v>
      </c>
      <c r="F98">
        <v>27</v>
      </c>
      <c r="G98">
        <v>90</v>
      </c>
      <c r="H98" t="s">
        <v>148</v>
      </c>
      <c r="I98" t="s">
        <v>70</v>
      </c>
      <c r="J98" t="s">
        <v>33</v>
      </c>
      <c r="K98" t="s">
        <v>25</v>
      </c>
      <c r="L98" t="s">
        <v>34</v>
      </c>
      <c r="M98">
        <v>29</v>
      </c>
      <c r="N98" t="s">
        <v>27</v>
      </c>
      <c r="O98">
        <v>50</v>
      </c>
      <c r="P98">
        <v>40</v>
      </c>
      <c r="Q98">
        <v>1</v>
      </c>
    </row>
    <row r="99" spans="1:17" x14ac:dyDescent="0.2">
      <c r="A99" t="s">
        <v>18</v>
      </c>
      <c r="B99" t="s">
        <v>74</v>
      </c>
      <c r="C99" t="s">
        <v>30</v>
      </c>
      <c r="D99" t="s">
        <v>46</v>
      </c>
      <c r="E99">
        <v>30</v>
      </c>
      <c r="F99">
        <v>8</v>
      </c>
      <c r="G99">
        <v>10</v>
      </c>
      <c r="H99" t="s">
        <v>22</v>
      </c>
      <c r="I99" t="s">
        <v>70</v>
      </c>
      <c r="J99" t="s">
        <v>33</v>
      </c>
      <c r="K99" t="s">
        <v>25</v>
      </c>
      <c r="L99" t="s">
        <v>45</v>
      </c>
      <c r="M99">
        <v>42</v>
      </c>
      <c r="N99" t="s">
        <v>43</v>
      </c>
      <c r="O99">
        <v>84</v>
      </c>
      <c r="P99">
        <v>56</v>
      </c>
      <c r="Q99">
        <v>0</v>
      </c>
    </row>
    <row r="100" spans="1:17" x14ac:dyDescent="0.2">
      <c r="A100" t="s">
        <v>18</v>
      </c>
      <c r="B100" t="s">
        <v>19</v>
      </c>
      <c r="C100" t="s">
        <v>30</v>
      </c>
      <c r="D100" t="s">
        <v>40</v>
      </c>
      <c r="E100">
        <v>28</v>
      </c>
      <c r="F100">
        <v>7</v>
      </c>
      <c r="G100">
        <v>45</v>
      </c>
      <c r="H100" t="s">
        <v>49</v>
      </c>
      <c r="I100" t="s">
        <v>50</v>
      </c>
      <c r="J100" t="s">
        <v>33</v>
      </c>
      <c r="K100" t="s">
        <v>25</v>
      </c>
      <c r="L100" t="s">
        <v>34</v>
      </c>
      <c r="M100">
        <v>28</v>
      </c>
      <c r="N100" t="s">
        <v>43</v>
      </c>
      <c r="O100">
        <v>48</v>
      </c>
      <c r="P100">
        <v>48</v>
      </c>
      <c r="Q100">
        <v>1</v>
      </c>
    </row>
    <row r="101" spans="1:17" x14ac:dyDescent="0.2">
      <c r="A101" t="s">
        <v>38</v>
      </c>
      <c r="B101" t="s">
        <v>19</v>
      </c>
      <c r="C101" t="s">
        <v>20</v>
      </c>
      <c r="D101" t="s">
        <v>40</v>
      </c>
      <c r="E101">
        <v>35</v>
      </c>
      <c r="F101">
        <v>15</v>
      </c>
      <c r="G101">
        <v>90</v>
      </c>
      <c r="H101" t="s">
        <v>148</v>
      </c>
      <c r="I101" t="s">
        <v>50</v>
      </c>
      <c r="J101" t="s">
        <v>33</v>
      </c>
      <c r="K101" t="s">
        <v>55</v>
      </c>
      <c r="L101" t="s">
        <v>26</v>
      </c>
      <c r="M101">
        <v>21</v>
      </c>
      <c r="N101" t="s">
        <v>35</v>
      </c>
      <c r="O101">
        <v>52</v>
      </c>
      <c r="P101">
        <v>45</v>
      </c>
      <c r="Q101">
        <v>1</v>
      </c>
    </row>
    <row r="102" spans="1:17" x14ac:dyDescent="0.2">
      <c r="A102" t="s">
        <v>18</v>
      </c>
      <c r="B102" t="s">
        <v>19</v>
      </c>
      <c r="C102" t="s">
        <v>20</v>
      </c>
      <c r="D102" t="s">
        <v>40</v>
      </c>
      <c r="E102">
        <v>29</v>
      </c>
      <c r="F102">
        <v>8</v>
      </c>
      <c r="G102">
        <v>60</v>
      </c>
      <c r="H102" t="s">
        <v>49</v>
      </c>
      <c r="I102" t="s">
        <v>50</v>
      </c>
      <c r="J102" t="s">
        <v>33</v>
      </c>
      <c r="K102" t="s">
        <v>25</v>
      </c>
      <c r="L102" t="s">
        <v>34</v>
      </c>
      <c r="M102">
        <v>33</v>
      </c>
      <c r="N102" t="s">
        <v>27</v>
      </c>
      <c r="O102">
        <v>45</v>
      </c>
      <c r="P102">
        <v>45</v>
      </c>
      <c r="Q102">
        <v>1</v>
      </c>
    </row>
    <row r="103" spans="1:17" x14ac:dyDescent="0.2">
      <c r="A103" t="s">
        <v>18</v>
      </c>
      <c r="B103" t="s">
        <v>53</v>
      </c>
      <c r="C103" t="s">
        <v>51</v>
      </c>
      <c r="D103" t="s">
        <v>21</v>
      </c>
      <c r="E103">
        <v>41</v>
      </c>
      <c r="F103">
        <v>20</v>
      </c>
      <c r="G103">
        <v>60</v>
      </c>
      <c r="H103" t="s">
        <v>41</v>
      </c>
      <c r="I103" t="s">
        <v>148</v>
      </c>
      <c r="J103" t="s">
        <v>47</v>
      </c>
      <c r="K103" t="s">
        <v>25</v>
      </c>
      <c r="L103" t="s">
        <v>26</v>
      </c>
      <c r="M103">
        <v>44</v>
      </c>
      <c r="N103" t="s">
        <v>27</v>
      </c>
      <c r="O103">
        <v>45</v>
      </c>
      <c r="P103">
        <v>40</v>
      </c>
      <c r="Q103">
        <v>1</v>
      </c>
    </row>
    <row r="104" spans="1:17" x14ac:dyDescent="0.2">
      <c r="A104" t="s">
        <v>18</v>
      </c>
      <c r="B104" t="s">
        <v>19</v>
      </c>
      <c r="C104" t="s">
        <v>20</v>
      </c>
      <c r="D104" t="s">
        <v>40</v>
      </c>
      <c r="E104">
        <v>27</v>
      </c>
      <c r="F104">
        <v>10</v>
      </c>
      <c r="G104">
        <v>40</v>
      </c>
      <c r="H104" t="s">
        <v>86</v>
      </c>
      <c r="I104" t="s">
        <v>50</v>
      </c>
      <c r="J104" t="s">
        <v>33</v>
      </c>
      <c r="K104" t="s">
        <v>25</v>
      </c>
      <c r="L104" t="s">
        <v>26</v>
      </c>
      <c r="M104">
        <v>29</v>
      </c>
      <c r="N104" t="s">
        <v>27</v>
      </c>
      <c r="O104">
        <v>40</v>
      </c>
      <c r="P104">
        <v>45</v>
      </c>
      <c r="Q104">
        <v>1</v>
      </c>
    </row>
    <row r="105" spans="1:17" x14ac:dyDescent="0.2">
      <c r="A105" t="s">
        <v>38</v>
      </c>
      <c r="B105" t="s">
        <v>148</v>
      </c>
      <c r="C105" t="s">
        <v>30</v>
      </c>
      <c r="D105" t="s">
        <v>48</v>
      </c>
      <c r="E105">
        <v>26</v>
      </c>
      <c r="F105">
        <v>2</v>
      </c>
      <c r="G105">
        <v>25</v>
      </c>
      <c r="H105" t="s">
        <v>41</v>
      </c>
      <c r="I105" t="s">
        <v>111</v>
      </c>
      <c r="J105" t="s">
        <v>33</v>
      </c>
      <c r="K105" t="s">
        <v>25</v>
      </c>
      <c r="L105" t="s">
        <v>34</v>
      </c>
      <c r="M105">
        <v>28</v>
      </c>
      <c r="N105" t="s">
        <v>43</v>
      </c>
      <c r="O105">
        <v>54</v>
      </c>
      <c r="P105">
        <v>48</v>
      </c>
      <c r="Q105">
        <v>1</v>
      </c>
    </row>
    <row r="106" spans="1:17" x14ac:dyDescent="0.2">
      <c r="A106" t="s">
        <v>18</v>
      </c>
      <c r="B106" t="s">
        <v>19</v>
      </c>
      <c r="C106" t="s">
        <v>51</v>
      </c>
      <c r="D106" t="s">
        <v>56</v>
      </c>
      <c r="E106">
        <v>39</v>
      </c>
      <c r="F106">
        <v>19</v>
      </c>
      <c r="G106">
        <v>20</v>
      </c>
      <c r="H106" t="s">
        <v>49</v>
      </c>
      <c r="I106" t="s">
        <v>23</v>
      </c>
      <c r="J106" t="s">
        <v>33</v>
      </c>
      <c r="K106" t="s">
        <v>25</v>
      </c>
      <c r="L106" t="s">
        <v>34</v>
      </c>
      <c r="M106">
        <v>38</v>
      </c>
      <c r="N106" t="s">
        <v>27</v>
      </c>
      <c r="O106">
        <v>48</v>
      </c>
      <c r="P106">
        <v>48</v>
      </c>
      <c r="Q106">
        <v>1</v>
      </c>
    </row>
    <row r="107" spans="1:17" x14ac:dyDescent="0.2">
      <c r="A107" t="s">
        <v>18</v>
      </c>
      <c r="B107" t="s">
        <v>19</v>
      </c>
      <c r="C107" t="s">
        <v>51</v>
      </c>
      <c r="D107" t="s">
        <v>37</v>
      </c>
      <c r="E107">
        <v>41</v>
      </c>
      <c r="F107">
        <v>18</v>
      </c>
      <c r="G107">
        <v>45</v>
      </c>
      <c r="H107" t="s">
        <v>49</v>
      </c>
      <c r="I107" t="s">
        <v>70</v>
      </c>
      <c r="J107" t="s">
        <v>47</v>
      </c>
      <c r="K107" t="s">
        <v>25</v>
      </c>
      <c r="L107" t="s">
        <v>45</v>
      </c>
      <c r="M107">
        <v>28</v>
      </c>
      <c r="N107" t="s">
        <v>27</v>
      </c>
      <c r="O107">
        <v>60</v>
      </c>
      <c r="P107">
        <v>40</v>
      </c>
      <c r="Q107">
        <v>0</v>
      </c>
    </row>
    <row r="108" spans="1:17" x14ac:dyDescent="0.2">
      <c r="A108" t="s">
        <v>18</v>
      </c>
      <c r="B108" t="s">
        <v>103</v>
      </c>
      <c r="C108" t="s">
        <v>30</v>
      </c>
      <c r="D108" t="s">
        <v>21</v>
      </c>
      <c r="E108">
        <v>27</v>
      </c>
      <c r="F108">
        <v>7</v>
      </c>
      <c r="G108">
        <v>15</v>
      </c>
      <c r="H108" t="s">
        <v>148</v>
      </c>
      <c r="I108" t="s">
        <v>50</v>
      </c>
      <c r="J108" t="s">
        <v>47</v>
      </c>
      <c r="K108" t="s">
        <v>25</v>
      </c>
      <c r="L108" t="s">
        <v>45</v>
      </c>
      <c r="M108">
        <v>24</v>
      </c>
      <c r="N108" t="s">
        <v>35</v>
      </c>
      <c r="O108">
        <v>72</v>
      </c>
      <c r="P108">
        <v>48</v>
      </c>
      <c r="Q108">
        <v>0</v>
      </c>
    </row>
    <row r="109" spans="1:17" x14ac:dyDescent="0.2">
      <c r="A109" t="s">
        <v>18</v>
      </c>
      <c r="B109" t="s">
        <v>74</v>
      </c>
      <c r="C109" t="s">
        <v>20</v>
      </c>
      <c r="D109" t="s">
        <v>40</v>
      </c>
      <c r="E109">
        <v>31</v>
      </c>
      <c r="F109">
        <v>7</v>
      </c>
      <c r="G109">
        <v>45</v>
      </c>
      <c r="H109" t="s">
        <v>22</v>
      </c>
      <c r="I109" t="s">
        <v>70</v>
      </c>
      <c r="J109" t="s">
        <v>33</v>
      </c>
      <c r="K109" t="s">
        <v>25</v>
      </c>
      <c r="L109" t="s">
        <v>26</v>
      </c>
      <c r="M109">
        <v>30</v>
      </c>
      <c r="N109" t="s">
        <v>35</v>
      </c>
      <c r="O109">
        <v>54</v>
      </c>
      <c r="P109">
        <v>48</v>
      </c>
      <c r="Q109">
        <v>1</v>
      </c>
    </row>
    <row r="110" spans="1:17" x14ac:dyDescent="0.2">
      <c r="A110" t="s">
        <v>18</v>
      </c>
      <c r="B110" t="s">
        <v>148</v>
      </c>
      <c r="C110" t="s">
        <v>20</v>
      </c>
      <c r="D110" t="s">
        <v>40</v>
      </c>
      <c r="E110">
        <v>32</v>
      </c>
      <c r="F110">
        <v>13</v>
      </c>
      <c r="G110">
        <v>60</v>
      </c>
      <c r="H110" t="s">
        <v>22</v>
      </c>
      <c r="I110" t="s">
        <v>70</v>
      </c>
      <c r="J110" t="s">
        <v>33</v>
      </c>
      <c r="K110" t="s">
        <v>25</v>
      </c>
      <c r="L110" t="s">
        <v>34</v>
      </c>
      <c r="M110">
        <v>20</v>
      </c>
      <c r="N110" t="s">
        <v>43</v>
      </c>
      <c r="O110">
        <v>60</v>
      </c>
      <c r="P110">
        <v>72</v>
      </c>
      <c r="Q110">
        <v>1</v>
      </c>
    </row>
    <row r="111" spans="1:17" x14ac:dyDescent="0.2">
      <c r="A111" t="s">
        <v>18</v>
      </c>
      <c r="B111" t="s">
        <v>148</v>
      </c>
      <c r="C111" t="s">
        <v>51</v>
      </c>
      <c r="D111" t="s">
        <v>40</v>
      </c>
      <c r="E111">
        <v>28</v>
      </c>
      <c r="F111">
        <v>10</v>
      </c>
      <c r="G111">
        <v>116.66666666666667</v>
      </c>
      <c r="H111" t="s">
        <v>22</v>
      </c>
      <c r="I111" t="s">
        <v>70</v>
      </c>
      <c r="J111" t="s">
        <v>33</v>
      </c>
      <c r="K111" t="s">
        <v>25</v>
      </c>
      <c r="L111" t="s">
        <v>34</v>
      </c>
      <c r="M111">
        <v>30</v>
      </c>
      <c r="N111" t="s">
        <v>43</v>
      </c>
      <c r="O111">
        <v>50</v>
      </c>
      <c r="P111">
        <v>50</v>
      </c>
      <c r="Q111">
        <v>1</v>
      </c>
    </row>
    <row r="112" spans="1:17" x14ac:dyDescent="0.2">
      <c r="A112" t="s">
        <v>18</v>
      </c>
      <c r="B112" t="s">
        <v>74</v>
      </c>
      <c r="C112" t="s">
        <v>51</v>
      </c>
      <c r="D112" t="s">
        <v>40</v>
      </c>
      <c r="E112">
        <v>37</v>
      </c>
      <c r="F112">
        <v>16</v>
      </c>
      <c r="G112">
        <v>40</v>
      </c>
      <c r="H112" t="s">
        <v>22</v>
      </c>
      <c r="I112" t="s">
        <v>70</v>
      </c>
      <c r="J112" t="s">
        <v>33</v>
      </c>
      <c r="K112" t="s">
        <v>25</v>
      </c>
      <c r="L112" t="s">
        <v>26</v>
      </c>
      <c r="M112">
        <v>42</v>
      </c>
      <c r="N112" t="s">
        <v>35</v>
      </c>
      <c r="O112">
        <v>70</v>
      </c>
      <c r="P112">
        <v>48</v>
      </c>
      <c r="Q112">
        <v>1</v>
      </c>
    </row>
    <row r="113" spans="1:17" x14ac:dyDescent="0.2">
      <c r="A113" t="s">
        <v>18</v>
      </c>
      <c r="B113" t="s">
        <v>103</v>
      </c>
      <c r="C113" t="s">
        <v>30</v>
      </c>
      <c r="D113" t="s">
        <v>48</v>
      </c>
      <c r="E113">
        <v>28</v>
      </c>
      <c r="F113">
        <v>7</v>
      </c>
      <c r="G113">
        <v>15</v>
      </c>
      <c r="H113" t="s">
        <v>148</v>
      </c>
      <c r="I113" t="s">
        <v>50</v>
      </c>
      <c r="J113" t="s">
        <v>33</v>
      </c>
      <c r="K113" t="s">
        <v>55</v>
      </c>
      <c r="L113" t="s">
        <v>34</v>
      </c>
      <c r="M113">
        <v>4</v>
      </c>
      <c r="N113" t="s">
        <v>43</v>
      </c>
      <c r="O113">
        <v>50</v>
      </c>
      <c r="P113">
        <v>48</v>
      </c>
      <c r="Q113">
        <v>1</v>
      </c>
    </row>
    <row r="114" spans="1:17" x14ac:dyDescent="0.2">
      <c r="A114" t="s">
        <v>38</v>
      </c>
      <c r="B114" t="s">
        <v>148</v>
      </c>
      <c r="C114" t="s">
        <v>51</v>
      </c>
      <c r="D114" t="s">
        <v>31</v>
      </c>
      <c r="E114">
        <v>37</v>
      </c>
      <c r="F114">
        <v>14</v>
      </c>
      <c r="G114">
        <v>15</v>
      </c>
      <c r="H114" t="s">
        <v>54</v>
      </c>
      <c r="I114" t="s">
        <v>42</v>
      </c>
      <c r="J114" t="s">
        <v>47</v>
      </c>
      <c r="K114" t="s">
        <v>25</v>
      </c>
      <c r="L114" t="s">
        <v>45</v>
      </c>
      <c r="M114">
        <v>20</v>
      </c>
      <c r="N114" t="s">
        <v>27</v>
      </c>
      <c r="O114">
        <v>60</v>
      </c>
      <c r="P114">
        <v>42.5</v>
      </c>
      <c r="Q114">
        <v>1</v>
      </c>
    </row>
    <row r="115" spans="1:17" x14ac:dyDescent="0.2">
      <c r="A115" t="s">
        <v>18</v>
      </c>
      <c r="B115" t="s">
        <v>74</v>
      </c>
      <c r="C115" t="s">
        <v>20</v>
      </c>
      <c r="D115" t="s">
        <v>40</v>
      </c>
      <c r="E115">
        <v>27</v>
      </c>
      <c r="F115">
        <v>7</v>
      </c>
      <c r="G115">
        <v>40</v>
      </c>
      <c r="H115" t="s">
        <v>22</v>
      </c>
      <c r="I115" t="s">
        <v>70</v>
      </c>
      <c r="J115" t="s">
        <v>33</v>
      </c>
      <c r="K115" t="s">
        <v>25</v>
      </c>
      <c r="L115" t="s">
        <v>34</v>
      </c>
      <c r="M115">
        <v>25</v>
      </c>
      <c r="N115" t="s">
        <v>43</v>
      </c>
      <c r="O115">
        <v>54</v>
      </c>
      <c r="P115">
        <v>54</v>
      </c>
      <c r="Q115">
        <v>1</v>
      </c>
    </row>
    <row r="116" spans="1:17" x14ac:dyDescent="0.2">
      <c r="A116" t="s">
        <v>18</v>
      </c>
      <c r="B116" t="s">
        <v>19</v>
      </c>
      <c r="C116" t="s">
        <v>30</v>
      </c>
      <c r="D116" t="s">
        <v>40</v>
      </c>
      <c r="E116">
        <v>29</v>
      </c>
      <c r="F116">
        <v>8</v>
      </c>
      <c r="G116">
        <v>70</v>
      </c>
      <c r="H116" t="s">
        <v>49</v>
      </c>
      <c r="I116" t="s">
        <v>50</v>
      </c>
      <c r="J116" t="s">
        <v>33</v>
      </c>
      <c r="K116" t="s">
        <v>25</v>
      </c>
      <c r="L116" t="s">
        <v>34</v>
      </c>
      <c r="M116">
        <v>27</v>
      </c>
      <c r="N116" t="s">
        <v>43</v>
      </c>
      <c r="O116">
        <v>48</v>
      </c>
      <c r="P116">
        <v>48</v>
      </c>
      <c r="Q116">
        <v>1</v>
      </c>
    </row>
    <row r="117" spans="1:17" x14ac:dyDescent="0.2">
      <c r="A117" t="s">
        <v>18</v>
      </c>
      <c r="B117" t="s">
        <v>19</v>
      </c>
      <c r="C117" t="s">
        <v>51</v>
      </c>
      <c r="D117" t="s">
        <v>46</v>
      </c>
      <c r="E117">
        <v>33</v>
      </c>
      <c r="F117">
        <v>10</v>
      </c>
      <c r="G117">
        <v>90</v>
      </c>
      <c r="H117" t="s">
        <v>49</v>
      </c>
      <c r="I117" t="s">
        <v>50</v>
      </c>
      <c r="J117" t="s">
        <v>33</v>
      </c>
      <c r="K117" t="s">
        <v>25</v>
      </c>
      <c r="L117" t="s">
        <v>26</v>
      </c>
      <c r="M117">
        <v>21</v>
      </c>
      <c r="N117" t="s">
        <v>35</v>
      </c>
      <c r="O117">
        <v>54</v>
      </c>
      <c r="P117">
        <v>54</v>
      </c>
      <c r="Q1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155F-CE73-41F0-AEA3-00DAAB462DCA}">
  <dimension ref="A1:V21"/>
  <sheetViews>
    <sheetView workbookViewId="0">
      <selection activeCell="G23" sqref="G23"/>
    </sheetView>
  </sheetViews>
  <sheetFormatPr defaultRowHeight="15" x14ac:dyDescent="0.2"/>
  <cols>
    <col min="1" max="1" width="36.3203125" customWidth="1"/>
    <col min="2" max="2" width="5.91796875" bestFit="1" customWidth="1"/>
    <col min="3" max="3" width="9.28125" bestFit="1" customWidth="1"/>
    <col min="4" max="4" width="7.80078125" bestFit="1" customWidth="1"/>
    <col min="5" max="5" width="17.21875" bestFit="1" customWidth="1"/>
    <col min="6" max="6" width="25.55859375" bestFit="1" customWidth="1"/>
    <col min="7" max="7" width="13.71875" bestFit="1" customWidth="1"/>
    <col min="8" max="9" width="11.97265625" style="13" bestFit="1" customWidth="1"/>
    <col min="10" max="10" width="11.97265625" bestFit="1" customWidth="1"/>
    <col min="11" max="11" width="6.05078125" bestFit="1" customWidth="1"/>
    <col min="12" max="12" width="11.97265625" bestFit="1" customWidth="1"/>
    <col min="13" max="13" width="6.05078125" bestFit="1" customWidth="1"/>
    <col min="14" max="14" width="4.5703125" bestFit="1" customWidth="1"/>
    <col min="15" max="18" width="11.97265625" bestFit="1" customWidth="1"/>
    <col min="19" max="19" width="15.87109375" customWidth="1"/>
    <col min="20" max="20" width="11.97265625" bestFit="1" customWidth="1"/>
  </cols>
  <sheetData>
    <row r="1" spans="1:22" x14ac:dyDescent="0.2">
      <c r="A1" s="10" t="s">
        <v>178</v>
      </c>
      <c r="B1" s="10" t="s">
        <v>150</v>
      </c>
      <c r="C1" s="10" t="s">
        <v>173</v>
      </c>
      <c r="D1" s="10" t="s">
        <v>174</v>
      </c>
      <c r="E1" s="10" t="s">
        <v>181</v>
      </c>
      <c r="F1" s="10" t="s">
        <v>180</v>
      </c>
      <c r="G1" s="10" t="s">
        <v>182</v>
      </c>
      <c r="H1" s="12" t="s">
        <v>169</v>
      </c>
      <c r="I1" s="12" t="s">
        <v>170</v>
      </c>
      <c r="J1" s="10" t="s">
        <v>171</v>
      </c>
      <c r="K1" s="11">
        <v>0.25</v>
      </c>
      <c r="L1" s="11">
        <v>0.5</v>
      </c>
      <c r="M1" s="11">
        <v>0.75</v>
      </c>
      <c r="N1" s="10" t="s">
        <v>172</v>
      </c>
      <c r="O1" s="10" t="s">
        <v>179</v>
      </c>
      <c r="P1" s="10" t="s">
        <v>183</v>
      </c>
      <c r="Q1" s="10" t="s">
        <v>184</v>
      </c>
      <c r="R1" s="10" t="s">
        <v>185</v>
      </c>
      <c r="S1" s="10" t="s">
        <v>193</v>
      </c>
      <c r="T1" s="10" t="s">
        <v>194</v>
      </c>
    </row>
    <row r="2" spans="1:22" x14ac:dyDescent="0.2">
      <c r="A2" s="17" t="s">
        <v>1</v>
      </c>
      <c r="B2" s="17">
        <v>116</v>
      </c>
      <c r="C2" s="17">
        <v>2</v>
      </c>
      <c r="D2" s="17" t="s">
        <v>176</v>
      </c>
      <c r="E2" s="17">
        <v>0</v>
      </c>
      <c r="F2" s="17" t="s">
        <v>18</v>
      </c>
      <c r="G2" s="17">
        <v>95</v>
      </c>
      <c r="H2" s="18"/>
      <c r="I2" s="18"/>
      <c r="J2" s="17"/>
      <c r="K2" s="17"/>
      <c r="L2" s="17"/>
      <c r="M2" s="17"/>
      <c r="N2" s="17"/>
      <c r="O2" s="17"/>
      <c r="P2" s="17"/>
      <c r="Q2" s="17" t="s">
        <v>186</v>
      </c>
      <c r="R2" s="17" t="s">
        <v>186</v>
      </c>
      <c r="S2" s="17"/>
      <c r="T2" s="17"/>
      <c r="V2" s="14"/>
    </row>
    <row r="3" spans="1:22" x14ac:dyDescent="0.2">
      <c r="A3" s="17" t="s">
        <v>152</v>
      </c>
      <c r="B3" s="17">
        <v>116</v>
      </c>
      <c r="C3" s="17">
        <v>7</v>
      </c>
      <c r="D3" s="17" t="s">
        <v>176</v>
      </c>
      <c r="E3" s="17">
        <v>0</v>
      </c>
      <c r="F3" s="17" t="s">
        <v>19</v>
      </c>
      <c r="G3" s="17">
        <v>50</v>
      </c>
      <c r="H3" s="18"/>
      <c r="I3" s="18"/>
      <c r="J3" s="17"/>
      <c r="K3" s="17"/>
      <c r="L3" s="17"/>
      <c r="M3" s="17"/>
      <c r="N3" s="17"/>
      <c r="O3" s="17"/>
      <c r="P3" s="17"/>
      <c r="Q3" s="17" t="s">
        <v>186</v>
      </c>
      <c r="R3" s="17" t="s">
        <v>186</v>
      </c>
      <c r="S3" s="17"/>
      <c r="T3" s="17"/>
      <c r="V3" s="14"/>
    </row>
    <row r="4" spans="1:22" x14ac:dyDescent="0.2">
      <c r="A4" s="17" t="s">
        <v>3</v>
      </c>
      <c r="B4" s="17">
        <v>116</v>
      </c>
      <c r="C4" s="17">
        <v>3</v>
      </c>
      <c r="D4" s="17" t="s">
        <v>176</v>
      </c>
      <c r="E4" s="17">
        <v>0</v>
      </c>
      <c r="F4" s="17" t="s">
        <v>30</v>
      </c>
      <c r="G4" s="17">
        <v>60</v>
      </c>
      <c r="H4" s="18"/>
      <c r="I4" s="18"/>
      <c r="J4" s="17"/>
      <c r="K4" s="17"/>
      <c r="L4" s="17"/>
      <c r="M4" s="17"/>
      <c r="N4" s="17"/>
      <c r="O4" s="17"/>
      <c r="P4" s="17"/>
      <c r="Q4" s="17" t="s">
        <v>186</v>
      </c>
      <c r="R4" s="17" t="s">
        <v>186</v>
      </c>
      <c r="S4" s="17"/>
      <c r="T4" s="17"/>
      <c r="V4" s="14"/>
    </row>
    <row r="5" spans="1:22" x14ac:dyDescent="0.2">
      <c r="A5" s="17" t="s">
        <v>4</v>
      </c>
      <c r="B5" s="17">
        <v>116</v>
      </c>
      <c r="C5" s="17">
        <v>8</v>
      </c>
      <c r="D5" s="17" t="s">
        <v>176</v>
      </c>
      <c r="E5" s="17">
        <v>0</v>
      </c>
      <c r="F5" s="17" t="s">
        <v>40</v>
      </c>
      <c r="G5" s="17">
        <v>34</v>
      </c>
      <c r="H5" s="18"/>
      <c r="I5" s="18"/>
      <c r="J5" s="17"/>
      <c r="K5" s="17"/>
      <c r="L5" s="17"/>
      <c r="M5" s="17"/>
      <c r="N5" s="17"/>
      <c r="O5" s="17"/>
      <c r="P5" s="17"/>
      <c r="Q5" s="17" t="s">
        <v>186</v>
      </c>
      <c r="R5" s="17" t="s">
        <v>186</v>
      </c>
      <c r="S5" s="17"/>
      <c r="T5" s="17"/>
      <c r="V5" s="14"/>
    </row>
    <row r="6" spans="1:22" x14ac:dyDescent="0.2">
      <c r="A6" s="16" t="s">
        <v>5</v>
      </c>
      <c r="B6" s="16">
        <v>116</v>
      </c>
      <c r="C6" s="16">
        <v>23</v>
      </c>
      <c r="D6" s="16" t="s">
        <v>175</v>
      </c>
      <c r="E6" s="16">
        <v>0</v>
      </c>
      <c r="F6" s="16"/>
      <c r="G6" s="16"/>
      <c r="H6" s="19">
        <v>30.439655172413701</v>
      </c>
      <c r="I6" s="19">
        <v>5.8298911811806402</v>
      </c>
      <c r="J6" s="16">
        <v>24</v>
      </c>
      <c r="K6" s="16">
        <v>27</v>
      </c>
      <c r="L6" s="16">
        <v>28.5</v>
      </c>
      <c r="M6" s="16">
        <v>33</v>
      </c>
      <c r="N6" s="16">
        <v>53</v>
      </c>
      <c r="O6" s="16">
        <v>29</v>
      </c>
      <c r="P6" s="16">
        <f>M6-K6</f>
        <v>6</v>
      </c>
      <c r="Q6" s="16">
        <v>1.626522</v>
      </c>
      <c r="R6" s="16">
        <v>3.0007980000000001</v>
      </c>
      <c r="S6" s="16" t="s">
        <v>191</v>
      </c>
      <c r="T6" s="16" t="s">
        <v>188</v>
      </c>
      <c r="U6" s="15"/>
      <c r="V6" s="14"/>
    </row>
    <row r="7" spans="1:22" x14ac:dyDescent="0.2">
      <c r="A7" s="16" t="s">
        <v>6</v>
      </c>
      <c r="B7" s="16">
        <v>116</v>
      </c>
      <c r="C7" s="16">
        <v>23</v>
      </c>
      <c r="D7" s="16" t="s">
        <v>175</v>
      </c>
      <c r="E7" s="16">
        <v>0</v>
      </c>
      <c r="F7" s="16"/>
      <c r="G7" s="16"/>
      <c r="H7" s="19">
        <v>8.5603448275861993</v>
      </c>
      <c r="I7" s="19">
        <v>6.1109862480239796</v>
      </c>
      <c r="J7" s="16">
        <v>1</v>
      </c>
      <c r="K7" s="16">
        <v>4</v>
      </c>
      <c r="L7" s="16">
        <v>7</v>
      </c>
      <c r="M7" s="16">
        <v>11</v>
      </c>
      <c r="N7" s="16">
        <v>29</v>
      </c>
      <c r="O7" s="16">
        <v>28</v>
      </c>
      <c r="P7" s="16">
        <f>M7-K7</f>
        <v>7</v>
      </c>
      <c r="Q7" s="16">
        <v>1.400504</v>
      </c>
      <c r="R7" s="16">
        <v>1.9510529999999999</v>
      </c>
      <c r="S7" s="16" t="s">
        <v>191</v>
      </c>
      <c r="T7" s="16" t="s">
        <v>192</v>
      </c>
      <c r="U7" s="15"/>
      <c r="V7" s="14"/>
    </row>
    <row r="8" spans="1:22" x14ac:dyDescent="0.2">
      <c r="A8" s="16" t="s">
        <v>153</v>
      </c>
      <c r="B8" s="16">
        <v>116</v>
      </c>
      <c r="C8" s="16">
        <v>23</v>
      </c>
      <c r="D8" s="16" t="s">
        <v>177</v>
      </c>
      <c r="E8" s="16">
        <v>0</v>
      </c>
      <c r="F8" s="16"/>
      <c r="G8" s="16"/>
      <c r="H8" s="19">
        <v>43.479885057471201</v>
      </c>
      <c r="I8" s="19">
        <v>33.668210290142497</v>
      </c>
      <c r="J8" s="16">
        <v>0</v>
      </c>
      <c r="K8" s="16">
        <v>20</v>
      </c>
      <c r="L8" s="16">
        <v>30</v>
      </c>
      <c r="M8" s="16">
        <v>60</v>
      </c>
      <c r="N8" s="16">
        <v>180</v>
      </c>
      <c r="O8" s="16">
        <v>180</v>
      </c>
      <c r="P8" s="16">
        <f>M8-K8</f>
        <v>40</v>
      </c>
      <c r="Q8" s="16">
        <v>1.174993</v>
      </c>
      <c r="R8" s="16">
        <v>1.6956450000000001</v>
      </c>
      <c r="S8" s="16" t="s">
        <v>191</v>
      </c>
      <c r="T8" s="16" t="s">
        <v>192</v>
      </c>
      <c r="U8" s="15"/>
      <c r="V8" s="14"/>
    </row>
    <row r="9" spans="1:22" x14ac:dyDescent="0.2">
      <c r="A9" s="17" t="s">
        <v>156</v>
      </c>
      <c r="B9" s="17">
        <v>116</v>
      </c>
      <c r="C9" s="17">
        <v>7</v>
      </c>
      <c r="D9" s="17" t="s">
        <v>176</v>
      </c>
      <c r="E9" s="17">
        <v>0</v>
      </c>
      <c r="F9" s="17" t="s">
        <v>49</v>
      </c>
      <c r="G9" s="17">
        <v>45</v>
      </c>
      <c r="H9" s="18"/>
      <c r="I9" s="18"/>
      <c r="J9" s="17"/>
      <c r="K9" s="17"/>
      <c r="L9" s="17"/>
      <c r="M9" s="17"/>
      <c r="N9" s="17"/>
      <c r="O9" s="17"/>
      <c r="P9" s="17"/>
      <c r="Q9" s="17" t="s">
        <v>186</v>
      </c>
      <c r="R9" s="17" t="s">
        <v>186</v>
      </c>
      <c r="S9" s="17"/>
      <c r="T9" s="17"/>
      <c r="V9" s="14"/>
    </row>
    <row r="10" spans="1:22" x14ac:dyDescent="0.2">
      <c r="A10" s="17" t="s">
        <v>160</v>
      </c>
      <c r="B10" s="17">
        <v>116</v>
      </c>
      <c r="C10" s="17">
        <v>6</v>
      </c>
      <c r="D10" s="17" t="s">
        <v>176</v>
      </c>
      <c r="E10" s="17">
        <v>0</v>
      </c>
      <c r="F10" s="17" t="s">
        <v>50</v>
      </c>
      <c r="G10" s="17">
        <v>56</v>
      </c>
      <c r="H10" s="18"/>
      <c r="I10" s="18"/>
      <c r="J10" s="17"/>
      <c r="K10" s="17"/>
      <c r="L10" s="17"/>
      <c r="M10" s="17"/>
      <c r="N10" s="17"/>
      <c r="O10" s="17"/>
      <c r="P10" s="17"/>
      <c r="Q10" s="17" t="s">
        <v>186</v>
      </c>
      <c r="R10" s="17" t="s">
        <v>186</v>
      </c>
      <c r="S10" s="17"/>
      <c r="T10" s="17"/>
      <c r="V10" s="14"/>
    </row>
    <row r="11" spans="1:22" x14ac:dyDescent="0.2">
      <c r="A11" s="17" t="s">
        <v>10</v>
      </c>
      <c r="B11" s="17">
        <v>116</v>
      </c>
      <c r="C11" s="17">
        <v>3</v>
      </c>
      <c r="D11" s="17" t="s">
        <v>176</v>
      </c>
      <c r="E11" s="17">
        <v>0</v>
      </c>
      <c r="F11" s="17" t="s">
        <v>33</v>
      </c>
      <c r="G11" s="17">
        <v>66</v>
      </c>
      <c r="H11" s="18"/>
      <c r="I11" s="18"/>
      <c r="J11" s="17"/>
      <c r="K11" s="17"/>
      <c r="L11" s="17"/>
      <c r="M11" s="17"/>
      <c r="N11" s="17"/>
      <c r="O11" s="17"/>
      <c r="P11" s="17"/>
      <c r="Q11" s="17" t="s">
        <v>186</v>
      </c>
      <c r="R11" s="17" t="s">
        <v>186</v>
      </c>
      <c r="S11" s="17"/>
      <c r="T11" s="17"/>
      <c r="V11" s="14"/>
    </row>
    <row r="12" spans="1:22" x14ac:dyDescent="0.2">
      <c r="A12" s="17" t="s">
        <v>12</v>
      </c>
      <c r="B12" s="17">
        <v>116</v>
      </c>
      <c r="C12" s="17">
        <v>4</v>
      </c>
      <c r="D12" s="17" t="s">
        <v>176</v>
      </c>
      <c r="E12" s="17">
        <v>0</v>
      </c>
      <c r="F12" s="17" t="s">
        <v>25</v>
      </c>
      <c r="G12" s="17">
        <v>102</v>
      </c>
      <c r="H12" s="18"/>
      <c r="I12" s="18"/>
      <c r="J12" s="17"/>
      <c r="K12" s="17"/>
      <c r="L12" s="17"/>
      <c r="M12" s="17"/>
      <c r="N12" s="17"/>
      <c r="O12" s="17"/>
      <c r="P12" s="17"/>
      <c r="Q12" s="17" t="s">
        <v>186</v>
      </c>
      <c r="R12" s="17" t="s">
        <v>186</v>
      </c>
      <c r="S12" s="17"/>
      <c r="T12" s="17"/>
    </row>
    <row r="13" spans="1:22" x14ac:dyDescent="0.2">
      <c r="A13" s="17" t="s">
        <v>13</v>
      </c>
      <c r="B13" s="17">
        <v>116</v>
      </c>
      <c r="C13" s="17">
        <v>3</v>
      </c>
      <c r="D13" s="17" t="s">
        <v>176</v>
      </c>
      <c r="E13" s="17">
        <v>0</v>
      </c>
      <c r="F13" s="17" t="s">
        <v>34</v>
      </c>
      <c r="G13" s="17">
        <v>51</v>
      </c>
      <c r="H13" s="18"/>
      <c r="I13" s="18"/>
      <c r="J13" s="17"/>
      <c r="K13" s="17"/>
      <c r="L13" s="17"/>
      <c r="M13" s="17"/>
      <c r="N13" s="17"/>
      <c r="O13" s="17"/>
      <c r="P13" s="17"/>
      <c r="Q13" s="17" t="s">
        <v>186</v>
      </c>
      <c r="R13" s="17" t="s">
        <v>186</v>
      </c>
      <c r="S13" s="17"/>
      <c r="T13" s="17"/>
    </row>
    <row r="14" spans="1:22" x14ac:dyDescent="0.2">
      <c r="A14" s="16" t="s">
        <v>14</v>
      </c>
      <c r="B14" s="16">
        <v>116</v>
      </c>
      <c r="C14" s="16">
        <v>38</v>
      </c>
      <c r="D14" s="16" t="s">
        <v>175</v>
      </c>
      <c r="E14" s="16">
        <v>0</v>
      </c>
      <c r="F14" s="16"/>
      <c r="G14" s="16"/>
      <c r="H14" s="19">
        <v>27.767241379310299</v>
      </c>
      <c r="I14" s="19">
        <v>11.9239311861706</v>
      </c>
      <c r="J14" s="16">
        <v>0</v>
      </c>
      <c r="K14" s="16">
        <v>21</v>
      </c>
      <c r="L14" s="16">
        <v>29</v>
      </c>
      <c r="M14" s="16">
        <v>33.25</v>
      </c>
      <c r="N14" s="16">
        <v>60</v>
      </c>
      <c r="O14" s="16">
        <v>60</v>
      </c>
      <c r="P14" s="16">
        <f>M14-K14</f>
        <v>12.25</v>
      </c>
      <c r="Q14" s="16">
        <v>-1.4166E-2</v>
      </c>
      <c r="R14" s="16">
        <v>0.77776500000000004</v>
      </c>
      <c r="S14" s="16" t="s">
        <v>189</v>
      </c>
      <c r="T14" s="16" t="s">
        <v>192</v>
      </c>
      <c r="U14" s="15"/>
    </row>
    <row r="15" spans="1:22" x14ac:dyDescent="0.2">
      <c r="A15" s="17" t="s">
        <v>15</v>
      </c>
      <c r="B15" s="17">
        <v>116</v>
      </c>
      <c r="C15" s="17">
        <v>3</v>
      </c>
      <c r="D15" s="17" t="s">
        <v>176</v>
      </c>
      <c r="E15" s="17">
        <v>0</v>
      </c>
      <c r="F15" s="17" t="s">
        <v>27</v>
      </c>
      <c r="G15" s="17">
        <v>72</v>
      </c>
      <c r="H15" s="18"/>
      <c r="I15" s="18"/>
      <c r="J15" s="17"/>
      <c r="K15" s="17"/>
      <c r="L15" s="17"/>
      <c r="M15" s="17"/>
      <c r="N15" s="17"/>
      <c r="O15" s="17"/>
      <c r="P15" s="17"/>
      <c r="Q15" s="17" t="s">
        <v>186</v>
      </c>
      <c r="R15" s="17" t="s">
        <v>186</v>
      </c>
      <c r="S15" s="17"/>
      <c r="T15" s="17"/>
    </row>
    <row r="16" spans="1:22" x14ac:dyDescent="0.2">
      <c r="A16" s="16" t="s">
        <v>161</v>
      </c>
      <c r="B16" s="16">
        <v>116</v>
      </c>
      <c r="C16" s="16">
        <v>3</v>
      </c>
      <c r="D16" s="16" t="s">
        <v>177</v>
      </c>
      <c r="E16" s="16">
        <v>0</v>
      </c>
      <c r="F16" s="16"/>
      <c r="G16" s="16"/>
      <c r="H16" s="19">
        <v>5.8534482758620596</v>
      </c>
      <c r="I16" s="19">
        <v>0.34273352165577098</v>
      </c>
      <c r="J16" s="16">
        <v>5</v>
      </c>
      <c r="K16" s="16">
        <v>6</v>
      </c>
      <c r="L16" s="16">
        <v>6</v>
      </c>
      <c r="M16" s="16">
        <v>6</v>
      </c>
      <c r="N16" s="16">
        <v>6</v>
      </c>
      <c r="O16" s="16">
        <v>1</v>
      </c>
      <c r="P16" s="16">
        <f>M16-K16</f>
        <v>0</v>
      </c>
      <c r="Q16" s="16">
        <v>-2.0210300000000001</v>
      </c>
      <c r="R16" s="16">
        <v>2.274956</v>
      </c>
      <c r="S16" s="16" t="s">
        <v>191</v>
      </c>
      <c r="T16" s="16" t="s">
        <v>192</v>
      </c>
      <c r="U16" s="15"/>
    </row>
    <row r="17" spans="1:21" x14ac:dyDescent="0.2">
      <c r="A17" s="16" t="s">
        <v>141</v>
      </c>
      <c r="B17" s="16">
        <v>116</v>
      </c>
      <c r="C17" s="16">
        <v>25</v>
      </c>
      <c r="D17" s="16" t="s">
        <v>177</v>
      </c>
      <c r="E17" s="16">
        <v>0</v>
      </c>
      <c r="F17" s="16"/>
      <c r="G17" s="16"/>
      <c r="H17" s="19">
        <v>50.228448275862</v>
      </c>
      <c r="I17" s="19">
        <v>14.858520062266599</v>
      </c>
      <c r="J17" s="16">
        <v>15</v>
      </c>
      <c r="K17" s="16">
        <v>44</v>
      </c>
      <c r="L17" s="16">
        <v>48</v>
      </c>
      <c r="M17" s="16">
        <v>54.25</v>
      </c>
      <c r="N17" s="16">
        <v>168</v>
      </c>
      <c r="O17" s="16">
        <v>153</v>
      </c>
      <c r="P17" s="16">
        <f>M17-K17</f>
        <v>10.25</v>
      </c>
      <c r="Q17" s="16">
        <v>4.546621</v>
      </c>
      <c r="R17" s="16">
        <v>34.173157000000003</v>
      </c>
      <c r="S17" s="16" t="s">
        <v>191</v>
      </c>
      <c r="T17" s="16" t="s">
        <v>187</v>
      </c>
      <c r="U17" s="15"/>
    </row>
    <row r="18" spans="1:21" x14ac:dyDescent="0.2">
      <c r="A18" s="16" t="s">
        <v>142</v>
      </c>
      <c r="B18" s="16">
        <v>116</v>
      </c>
      <c r="C18" s="16">
        <v>18</v>
      </c>
      <c r="D18" s="16" t="s">
        <v>177</v>
      </c>
      <c r="E18" s="16">
        <v>0</v>
      </c>
      <c r="F18" s="16"/>
      <c r="G18" s="16"/>
      <c r="H18" s="19">
        <v>45.366379310344797</v>
      </c>
      <c r="I18" s="19">
        <v>7.7810689325524898</v>
      </c>
      <c r="J18" s="16">
        <v>15</v>
      </c>
      <c r="K18" s="16">
        <v>40</v>
      </c>
      <c r="L18" s="16">
        <v>45</v>
      </c>
      <c r="M18" s="16">
        <v>48</v>
      </c>
      <c r="N18" s="16">
        <v>72</v>
      </c>
      <c r="O18" s="16">
        <v>57</v>
      </c>
      <c r="P18" s="16">
        <f>M18-K18</f>
        <v>8</v>
      </c>
      <c r="Q18" s="16">
        <v>0.96161399999999997</v>
      </c>
      <c r="R18" s="16">
        <v>5.650995</v>
      </c>
      <c r="S18" s="16" t="s">
        <v>190</v>
      </c>
      <c r="T18" s="16" t="s">
        <v>187</v>
      </c>
      <c r="U18" s="15"/>
    </row>
    <row r="19" spans="1:21" x14ac:dyDescent="0.2">
      <c r="A19" s="16" t="s">
        <v>143</v>
      </c>
      <c r="B19" s="16">
        <v>116</v>
      </c>
      <c r="C19" s="16">
        <v>35</v>
      </c>
      <c r="D19" s="16" t="s">
        <v>177</v>
      </c>
      <c r="E19" s="16">
        <v>0</v>
      </c>
      <c r="F19" s="16"/>
      <c r="G19" s="16"/>
      <c r="H19" s="19">
        <v>1.31978199215141</v>
      </c>
      <c r="I19" s="19">
        <v>0.84726802350250197</v>
      </c>
      <c r="J19" s="16">
        <v>0.68571428571428505</v>
      </c>
      <c r="K19" s="16">
        <v>1</v>
      </c>
      <c r="L19" s="16">
        <v>1.0516339869281</v>
      </c>
      <c r="M19" s="16">
        <v>1.25</v>
      </c>
      <c r="N19" s="16">
        <v>5</v>
      </c>
      <c r="O19" s="16">
        <v>4.3142857142857149</v>
      </c>
      <c r="P19" s="16">
        <f>M19-K19</f>
        <v>0.25</v>
      </c>
      <c r="Q19" s="16">
        <v>3.6405569999999998</v>
      </c>
      <c r="R19" s="16">
        <v>12.762959</v>
      </c>
      <c r="S19" s="16" t="s">
        <v>191</v>
      </c>
      <c r="T19" s="16" t="s">
        <v>187</v>
      </c>
      <c r="U19" s="15"/>
    </row>
    <row r="20" spans="1:21" x14ac:dyDescent="0.2">
      <c r="A20" s="17" t="s">
        <v>17</v>
      </c>
      <c r="B20" s="17">
        <v>116</v>
      </c>
      <c r="C20" s="17">
        <v>5</v>
      </c>
      <c r="D20" s="17" t="s">
        <v>176</v>
      </c>
      <c r="E20" s="17">
        <v>0</v>
      </c>
      <c r="F20" s="17" t="s">
        <v>28</v>
      </c>
      <c r="G20" s="17">
        <v>52</v>
      </c>
      <c r="H20" s="18"/>
      <c r="I20" s="18"/>
      <c r="J20" s="17"/>
      <c r="K20" s="17"/>
      <c r="L20" s="17"/>
      <c r="M20" s="17"/>
      <c r="N20" s="17"/>
      <c r="O20" s="17"/>
      <c r="P20" s="17"/>
      <c r="Q20" s="17" t="s">
        <v>186</v>
      </c>
      <c r="R20" s="17" t="s">
        <v>186</v>
      </c>
      <c r="S20" s="17"/>
      <c r="T20" s="17"/>
    </row>
    <row r="21" spans="1:21" x14ac:dyDescent="0.2">
      <c r="A21" s="16" t="s">
        <v>168</v>
      </c>
      <c r="B21" s="16">
        <v>116</v>
      </c>
      <c r="C21" s="16">
        <v>2</v>
      </c>
      <c r="D21" s="16" t="s">
        <v>175</v>
      </c>
      <c r="E21" s="16">
        <v>0</v>
      </c>
      <c r="F21" s="16"/>
      <c r="G21" s="16"/>
      <c r="H21" s="19">
        <v>0.86206896551724099</v>
      </c>
      <c r="I21" s="19">
        <v>0.34632359143582397</v>
      </c>
      <c r="J21" s="16">
        <v>0</v>
      </c>
      <c r="K21" s="16">
        <v>1</v>
      </c>
      <c r="L21" s="16">
        <v>1</v>
      </c>
      <c r="M21" s="16">
        <v>1</v>
      </c>
      <c r="N21" s="16">
        <v>1</v>
      </c>
      <c r="O21" s="16">
        <v>1</v>
      </c>
      <c r="P21" s="16">
        <f>M21-K21</f>
        <v>0</v>
      </c>
      <c r="Q21" s="16">
        <v>-2.1276120000000001</v>
      </c>
      <c r="R21" s="16">
        <v>2.5707620000000002</v>
      </c>
      <c r="S21" s="16" t="s">
        <v>191</v>
      </c>
      <c r="T21" s="16" t="s">
        <v>187</v>
      </c>
      <c r="U21" s="15"/>
    </row>
  </sheetData>
  <autoFilter ref="D1:D21" xr:uid="{185F155F-CE73-41F0-AEA3-00DAAB462DC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5546-8528-446D-B52D-EF9F97776AF2}">
  <dimension ref="A1:W29"/>
  <sheetViews>
    <sheetView topLeftCell="L1" workbookViewId="0">
      <selection activeCell="U1" sqref="U1"/>
    </sheetView>
  </sheetViews>
  <sheetFormatPr defaultRowHeight="15" x14ac:dyDescent="0.2"/>
  <cols>
    <col min="1" max="1" width="32.28515625" bestFit="1" customWidth="1"/>
    <col min="2" max="2" width="17.75390625" bestFit="1" customWidth="1"/>
    <col min="13" max="13" width="29.99609375" bestFit="1" customWidth="1"/>
    <col min="14" max="14" width="21.38671875" bestFit="1" customWidth="1"/>
    <col min="17" max="17" width="24.88671875" bestFit="1" customWidth="1"/>
    <col min="19" max="19" width="24.88671875" bestFit="1" customWidth="1"/>
  </cols>
  <sheetData>
    <row r="1" spans="1:23" x14ac:dyDescent="0.2">
      <c r="M1" t="s">
        <v>149</v>
      </c>
      <c r="N1" t="s">
        <v>150</v>
      </c>
      <c r="O1" t="s">
        <v>151</v>
      </c>
      <c r="Q1" t="s">
        <v>8</v>
      </c>
      <c r="R1" t="s">
        <v>154</v>
      </c>
      <c r="S1" t="s">
        <v>156</v>
      </c>
      <c r="U1" t="s">
        <v>157</v>
      </c>
      <c r="V1" t="s">
        <v>155</v>
      </c>
      <c r="W1" t="s">
        <v>158</v>
      </c>
    </row>
    <row r="2" spans="1:23" x14ac:dyDescent="0.2">
      <c r="M2" t="s">
        <v>19</v>
      </c>
      <c r="N2">
        <v>50</v>
      </c>
      <c r="O2" t="s">
        <v>19</v>
      </c>
      <c r="Q2" t="s">
        <v>49</v>
      </c>
      <c r="R2">
        <v>45</v>
      </c>
      <c r="S2" t="s">
        <v>49</v>
      </c>
      <c r="U2" t="s">
        <v>50</v>
      </c>
      <c r="V2">
        <v>56</v>
      </c>
      <c r="W2" t="s">
        <v>50</v>
      </c>
    </row>
    <row r="3" spans="1:23" x14ac:dyDescent="0.2">
      <c r="A3" s="8" t="s">
        <v>146</v>
      </c>
      <c r="B3" t="s">
        <v>155</v>
      </c>
      <c r="M3" t="s">
        <v>53</v>
      </c>
      <c r="N3">
        <v>13</v>
      </c>
      <c r="O3" t="s">
        <v>53</v>
      </c>
      <c r="Q3" t="s">
        <v>22</v>
      </c>
      <c r="R3">
        <v>19</v>
      </c>
      <c r="S3" t="s">
        <v>22</v>
      </c>
      <c r="U3" t="s">
        <v>23</v>
      </c>
      <c r="V3">
        <v>18</v>
      </c>
      <c r="W3" t="s">
        <v>23</v>
      </c>
    </row>
    <row r="4" spans="1:23" x14ac:dyDescent="0.2">
      <c r="A4" s="9" t="s">
        <v>111</v>
      </c>
      <c r="B4">
        <v>3</v>
      </c>
      <c r="M4" t="s">
        <v>74</v>
      </c>
      <c r="N4">
        <v>10</v>
      </c>
      <c r="O4" t="s">
        <v>74</v>
      </c>
      <c r="Q4" t="s">
        <v>54</v>
      </c>
      <c r="R4">
        <v>15</v>
      </c>
      <c r="S4" t="s">
        <v>54</v>
      </c>
      <c r="U4" t="s">
        <v>70</v>
      </c>
      <c r="V4">
        <v>15</v>
      </c>
      <c r="W4" t="s">
        <v>70</v>
      </c>
    </row>
    <row r="5" spans="1:23" x14ac:dyDescent="0.2">
      <c r="A5" s="9" t="s">
        <v>62</v>
      </c>
      <c r="B5">
        <v>1</v>
      </c>
      <c r="M5" t="s">
        <v>103</v>
      </c>
      <c r="N5">
        <v>7</v>
      </c>
      <c r="O5" t="s">
        <v>103</v>
      </c>
      <c r="Q5" t="s">
        <v>57</v>
      </c>
      <c r="R5">
        <v>7</v>
      </c>
      <c r="S5" t="s">
        <v>57</v>
      </c>
      <c r="U5" t="s">
        <v>42</v>
      </c>
      <c r="V5">
        <v>6</v>
      </c>
      <c r="W5" t="s">
        <v>42</v>
      </c>
    </row>
    <row r="6" spans="1:23" x14ac:dyDescent="0.2">
      <c r="A6" s="9" t="s">
        <v>59</v>
      </c>
      <c r="B6">
        <v>1</v>
      </c>
      <c r="M6" t="s">
        <v>29</v>
      </c>
      <c r="N6">
        <v>6</v>
      </c>
      <c r="O6" t="s">
        <v>29</v>
      </c>
      <c r="Q6" t="s">
        <v>41</v>
      </c>
      <c r="R6">
        <v>6</v>
      </c>
      <c r="S6" t="s">
        <v>41</v>
      </c>
      <c r="U6" t="s">
        <v>111</v>
      </c>
      <c r="V6">
        <v>3</v>
      </c>
      <c r="W6" t="s">
        <v>111</v>
      </c>
    </row>
    <row r="7" spans="1:23" x14ac:dyDescent="0.2">
      <c r="A7" s="9" t="s">
        <v>73</v>
      </c>
      <c r="B7">
        <v>1</v>
      </c>
      <c r="M7" t="s">
        <v>78</v>
      </c>
      <c r="N7">
        <v>4</v>
      </c>
      <c r="O7" t="s">
        <v>78</v>
      </c>
      <c r="Q7" t="s">
        <v>86</v>
      </c>
      <c r="R7">
        <v>4</v>
      </c>
      <c r="S7" t="s">
        <v>86</v>
      </c>
      <c r="U7" t="s">
        <v>62</v>
      </c>
      <c r="V7">
        <v>1</v>
      </c>
      <c r="W7" t="s">
        <v>148</v>
      </c>
    </row>
    <row r="8" spans="1:23" x14ac:dyDescent="0.2">
      <c r="A8" s="9" t="s">
        <v>125</v>
      </c>
      <c r="B8">
        <v>1</v>
      </c>
      <c r="M8" t="s">
        <v>110</v>
      </c>
      <c r="N8">
        <v>3</v>
      </c>
      <c r="O8" t="s">
        <v>148</v>
      </c>
      <c r="Q8" t="s">
        <v>52</v>
      </c>
      <c r="R8">
        <v>3</v>
      </c>
      <c r="S8" t="s">
        <v>148</v>
      </c>
      <c r="U8" t="s">
        <v>59</v>
      </c>
      <c r="V8">
        <v>1</v>
      </c>
      <c r="W8" t="s">
        <v>148</v>
      </c>
    </row>
    <row r="9" spans="1:23" x14ac:dyDescent="0.2">
      <c r="A9" s="9" t="s">
        <v>96</v>
      </c>
      <c r="B9">
        <v>1</v>
      </c>
      <c r="M9" t="s">
        <v>71</v>
      </c>
      <c r="N9">
        <v>2</v>
      </c>
      <c r="O9" t="s">
        <v>148</v>
      </c>
      <c r="Q9" t="s">
        <v>95</v>
      </c>
      <c r="R9">
        <v>3</v>
      </c>
      <c r="S9" t="s">
        <v>148</v>
      </c>
      <c r="U9" t="s">
        <v>73</v>
      </c>
      <c r="V9">
        <v>1</v>
      </c>
      <c r="W9" t="s">
        <v>148</v>
      </c>
    </row>
    <row r="10" spans="1:23" x14ac:dyDescent="0.2">
      <c r="A10" s="9" t="s">
        <v>93</v>
      </c>
      <c r="B10">
        <v>1</v>
      </c>
      <c r="M10" t="s">
        <v>39</v>
      </c>
      <c r="N10">
        <v>2</v>
      </c>
      <c r="O10" t="s">
        <v>148</v>
      </c>
      <c r="Q10" t="s">
        <v>87</v>
      </c>
      <c r="R10">
        <v>1</v>
      </c>
      <c r="S10" t="s">
        <v>148</v>
      </c>
      <c r="U10" t="s">
        <v>125</v>
      </c>
      <c r="V10">
        <v>1</v>
      </c>
      <c r="W10" t="s">
        <v>148</v>
      </c>
    </row>
    <row r="11" spans="1:23" x14ac:dyDescent="0.2">
      <c r="A11" s="9" t="s">
        <v>50</v>
      </c>
      <c r="B11">
        <v>56</v>
      </c>
      <c r="M11" t="s">
        <v>119</v>
      </c>
      <c r="N11">
        <v>1</v>
      </c>
      <c r="O11" t="s">
        <v>148</v>
      </c>
      <c r="Q11" t="s">
        <v>123</v>
      </c>
      <c r="R11">
        <v>1</v>
      </c>
      <c r="S11" t="s">
        <v>148</v>
      </c>
      <c r="U11" t="s">
        <v>96</v>
      </c>
      <c r="V11">
        <v>1</v>
      </c>
      <c r="W11" t="s">
        <v>148</v>
      </c>
    </row>
    <row r="12" spans="1:23" x14ac:dyDescent="0.2">
      <c r="A12" s="9" t="s">
        <v>130</v>
      </c>
      <c r="B12">
        <v>1</v>
      </c>
      <c r="M12" t="s">
        <v>134</v>
      </c>
      <c r="N12">
        <v>1</v>
      </c>
      <c r="O12" t="s">
        <v>148</v>
      </c>
      <c r="Q12" t="s">
        <v>107</v>
      </c>
      <c r="R12">
        <v>1</v>
      </c>
      <c r="S12" t="s">
        <v>148</v>
      </c>
      <c r="U12" t="s">
        <v>93</v>
      </c>
      <c r="V12">
        <v>1</v>
      </c>
      <c r="W12" t="s">
        <v>148</v>
      </c>
    </row>
    <row r="13" spans="1:23" x14ac:dyDescent="0.2">
      <c r="A13" s="9" t="s">
        <v>65</v>
      </c>
      <c r="B13">
        <v>1</v>
      </c>
      <c r="M13" t="s">
        <v>114</v>
      </c>
      <c r="N13">
        <v>1</v>
      </c>
      <c r="O13" t="s">
        <v>148</v>
      </c>
      <c r="Q13" t="s">
        <v>118</v>
      </c>
      <c r="R13">
        <v>1</v>
      </c>
      <c r="S13" t="s">
        <v>148</v>
      </c>
      <c r="U13" t="s">
        <v>130</v>
      </c>
      <c r="V13">
        <v>1</v>
      </c>
      <c r="W13" t="s">
        <v>148</v>
      </c>
    </row>
    <row r="14" spans="1:23" x14ac:dyDescent="0.2">
      <c r="A14" s="9" t="s">
        <v>91</v>
      </c>
      <c r="B14">
        <v>1</v>
      </c>
      <c r="M14" t="s">
        <v>124</v>
      </c>
      <c r="N14">
        <v>1</v>
      </c>
      <c r="O14" t="s">
        <v>148</v>
      </c>
      <c r="Q14" t="s">
        <v>50</v>
      </c>
      <c r="R14">
        <v>1</v>
      </c>
      <c r="S14" t="s">
        <v>148</v>
      </c>
      <c r="U14" t="s">
        <v>65</v>
      </c>
      <c r="V14">
        <v>1</v>
      </c>
      <c r="W14" t="s">
        <v>148</v>
      </c>
    </row>
    <row r="15" spans="1:23" x14ac:dyDescent="0.2">
      <c r="A15" s="9" t="s">
        <v>42</v>
      </c>
      <c r="B15">
        <v>6</v>
      </c>
      <c r="M15" t="s">
        <v>138</v>
      </c>
      <c r="N15">
        <v>1</v>
      </c>
      <c r="O15" t="s">
        <v>148</v>
      </c>
      <c r="Q15" t="s">
        <v>129</v>
      </c>
      <c r="R15">
        <v>1</v>
      </c>
      <c r="S15" t="s">
        <v>148</v>
      </c>
      <c r="U15" t="s">
        <v>91</v>
      </c>
      <c r="V15">
        <v>1</v>
      </c>
      <c r="W15" t="s">
        <v>148</v>
      </c>
    </row>
    <row r="16" spans="1:23" x14ac:dyDescent="0.2">
      <c r="A16" s="9" t="s">
        <v>89</v>
      </c>
      <c r="B16">
        <v>1</v>
      </c>
      <c r="M16" t="s">
        <v>121</v>
      </c>
      <c r="N16">
        <v>1</v>
      </c>
      <c r="O16" t="s">
        <v>148</v>
      </c>
      <c r="Q16" t="s">
        <v>72</v>
      </c>
      <c r="R16">
        <v>1</v>
      </c>
      <c r="S16" t="s">
        <v>148</v>
      </c>
      <c r="U16" t="s">
        <v>89</v>
      </c>
      <c r="V16">
        <v>1</v>
      </c>
      <c r="W16" t="s">
        <v>148</v>
      </c>
    </row>
    <row r="17" spans="1:23" x14ac:dyDescent="0.2">
      <c r="A17" s="9" t="s">
        <v>112</v>
      </c>
      <c r="B17">
        <v>1</v>
      </c>
      <c r="M17" t="s">
        <v>136</v>
      </c>
      <c r="N17">
        <v>1</v>
      </c>
      <c r="O17" t="s">
        <v>148</v>
      </c>
      <c r="Q17" t="s">
        <v>120</v>
      </c>
      <c r="R17">
        <v>1</v>
      </c>
      <c r="S17" t="s">
        <v>148</v>
      </c>
      <c r="U17" t="s">
        <v>112</v>
      </c>
      <c r="V17">
        <v>1</v>
      </c>
      <c r="W17" t="s">
        <v>148</v>
      </c>
    </row>
    <row r="18" spans="1:23" x14ac:dyDescent="0.2">
      <c r="A18" s="9" t="s">
        <v>101</v>
      </c>
      <c r="B18">
        <v>1</v>
      </c>
      <c r="M18" t="s">
        <v>115</v>
      </c>
      <c r="N18">
        <v>1</v>
      </c>
      <c r="O18" t="s">
        <v>148</v>
      </c>
      <c r="Q18" t="s">
        <v>90</v>
      </c>
      <c r="R18">
        <v>1</v>
      </c>
      <c r="S18" t="s">
        <v>148</v>
      </c>
      <c r="U18" t="s">
        <v>101</v>
      </c>
      <c r="V18">
        <v>1</v>
      </c>
      <c r="W18" t="s">
        <v>148</v>
      </c>
    </row>
    <row r="19" spans="1:23" x14ac:dyDescent="0.2">
      <c r="A19" s="9" t="s">
        <v>127</v>
      </c>
      <c r="B19">
        <v>1</v>
      </c>
      <c r="M19" t="s">
        <v>113</v>
      </c>
      <c r="N19">
        <v>1</v>
      </c>
      <c r="O19" t="s">
        <v>148</v>
      </c>
      <c r="Q19" t="s">
        <v>137</v>
      </c>
      <c r="R19">
        <v>1</v>
      </c>
      <c r="S19" t="s">
        <v>148</v>
      </c>
      <c r="U19" t="s">
        <v>127</v>
      </c>
      <c r="V19">
        <v>1</v>
      </c>
      <c r="W19" t="s">
        <v>148</v>
      </c>
    </row>
    <row r="20" spans="1:23" x14ac:dyDescent="0.2">
      <c r="A20" s="9" t="s">
        <v>122</v>
      </c>
      <c r="B20">
        <v>1</v>
      </c>
      <c r="M20" t="s">
        <v>64</v>
      </c>
      <c r="N20">
        <v>1</v>
      </c>
      <c r="O20" t="s">
        <v>148</v>
      </c>
      <c r="Q20" t="s">
        <v>104</v>
      </c>
      <c r="R20">
        <v>1</v>
      </c>
      <c r="S20" t="s">
        <v>148</v>
      </c>
      <c r="U20" t="s">
        <v>122</v>
      </c>
      <c r="V20">
        <v>1</v>
      </c>
      <c r="W20" t="s">
        <v>148</v>
      </c>
    </row>
    <row r="21" spans="1:23" x14ac:dyDescent="0.2">
      <c r="A21" s="9" t="s">
        <v>108</v>
      </c>
      <c r="B21">
        <v>1</v>
      </c>
      <c r="M21" t="s">
        <v>94</v>
      </c>
      <c r="N21">
        <v>1</v>
      </c>
      <c r="O21" t="s">
        <v>148</v>
      </c>
      <c r="Q21" t="s">
        <v>117</v>
      </c>
      <c r="R21">
        <v>1</v>
      </c>
      <c r="S21" t="s">
        <v>148</v>
      </c>
      <c r="U21" t="s">
        <v>108</v>
      </c>
      <c r="V21">
        <v>1</v>
      </c>
      <c r="W21" t="s">
        <v>148</v>
      </c>
    </row>
    <row r="22" spans="1:23" x14ac:dyDescent="0.2">
      <c r="A22" s="9" t="s">
        <v>32</v>
      </c>
      <c r="B22">
        <v>1</v>
      </c>
      <c r="M22" t="s">
        <v>109</v>
      </c>
      <c r="N22">
        <v>1</v>
      </c>
      <c r="O22" t="s">
        <v>148</v>
      </c>
      <c r="Q22" t="s">
        <v>126</v>
      </c>
      <c r="R22">
        <v>1</v>
      </c>
      <c r="S22" t="s">
        <v>148</v>
      </c>
      <c r="U22" t="s">
        <v>32</v>
      </c>
      <c r="V22">
        <v>1</v>
      </c>
      <c r="W22" t="s">
        <v>148</v>
      </c>
    </row>
    <row r="23" spans="1:23" x14ac:dyDescent="0.2">
      <c r="A23" s="9" t="s">
        <v>70</v>
      </c>
      <c r="B23">
        <v>15</v>
      </c>
      <c r="M23" t="s">
        <v>60</v>
      </c>
      <c r="N23">
        <v>1</v>
      </c>
      <c r="O23" t="s">
        <v>148</v>
      </c>
      <c r="Q23" t="s">
        <v>69</v>
      </c>
      <c r="R23">
        <v>1</v>
      </c>
      <c r="S23" t="s">
        <v>148</v>
      </c>
      <c r="U23" t="s">
        <v>128</v>
      </c>
      <c r="V23">
        <v>1</v>
      </c>
      <c r="W23" t="s">
        <v>148</v>
      </c>
    </row>
    <row r="24" spans="1:23" x14ac:dyDescent="0.2">
      <c r="A24" s="9" t="s">
        <v>128</v>
      </c>
      <c r="B24">
        <v>1</v>
      </c>
      <c r="M24" t="s">
        <v>116</v>
      </c>
      <c r="N24">
        <v>1</v>
      </c>
      <c r="O24" t="s">
        <v>148</v>
      </c>
      <c r="U24" t="s">
        <v>105</v>
      </c>
      <c r="V24">
        <v>1</v>
      </c>
      <c r="W24" t="s">
        <v>148</v>
      </c>
    </row>
    <row r="25" spans="1:23" x14ac:dyDescent="0.2">
      <c r="A25" s="9" t="s">
        <v>105</v>
      </c>
      <c r="B25">
        <v>1</v>
      </c>
      <c r="M25" t="s">
        <v>68</v>
      </c>
      <c r="N25">
        <v>1</v>
      </c>
      <c r="O25" t="s">
        <v>148</v>
      </c>
    </row>
    <row r="26" spans="1:23" x14ac:dyDescent="0.2">
      <c r="A26" s="9" t="s">
        <v>23</v>
      </c>
      <c r="B26">
        <v>18</v>
      </c>
      <c r="M26" t="s">
        <v>63</v>
      </c>
      <c r="N26">
        <v>1</v>
      </c>
      <c r="O26" t="s">
        <v>148</v>
      </c>
    </row>
    <row r="27" spans="1:23" x14ac:dyDescent="0.2">
      <c r="A27" s="9" t="s">
        <v>147</v>
      </c>
      <c r="B27">
        <v>116</v>
      </c>
      <c r="M27" t="s">
        <v>88</v>
      </c>
      <c r="N27">
        <v>1</v>
      </c>
      <c r="O27" t="s">
        <v>148</v>
      </c>
    </row>
    <row r="28" spans="1:23" x14ac:dyDescent="0.2">
      <c r="M28" t="s">
        <v>85</v>
      </c>
      <c r="N28">
        <v>1</v>
      </c>
      <c r="O28" t="s">
        <v>148</v>
      </c>
    </row>
    <row r="29" spans="1:23" x14ac:dyDescent="0.2">
      <c r="M29" t="s">
        <v>100</v>
      </c>
      <c r="N29">
        <v>1</v>
      </c>
      <c r="O29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0.unaltered</vt:lpstr>
      <vt:lpstr>1.preprocessing</vt:lpstr>
      <vt:lpstr>2.cleaned</vt:lpstr>
      <vt:lpstr>3.dscr_stats</vt:lpstr>
      <vt:lpstr>rough_sheet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Niharika Singh</dc:creator>
  <cp:lastModifiedBy>NIHARYKA SINGH .</cp:lastModifiedBy>
  <dcterms:created xsi:type="dcterms:W3CDTF">2024-03-19T02:28:58Z</dcterms:created>
  <dcterms:modified xsi:type="dcterms:W3CDTF">2024-03-19T19:01:16Z</dcterms:modified>
</cp:coreProperties>
</file>