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140" yWindow="720" windowWidth="26340" windowHeight="15740" tabRatio="500" firstSheet="1" activeTab="2"/>
  </bookViews>
  <sheets>
    <sheet name="PrivsByYear" sheetId="1" r:id="rId1"/>
    <sheet name="SA_Info" sheetId="2" r:id="rId2"/>
    <sheet name="mp-Contagio" sheetId="3" r:id="rId3"/>
    <sheet name="mp-Genom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3" i="3"/>
  <c r="A1" i="3"/>
  <c r="B1" i="4"/>
  <c r="E1" i="4"/>
  <c r="Q1" i="3"/>
  <c r="T1" i="3"/>
  <c r="M1" i="3"/>
  <c r="P1" i="3"/>
  <c r="I1" i="3"/>
  <c r="L1" i="3"/>
  <c r="D1" i="3"/>
  <c r="G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K6" i="2"/>
  <c r="G6" i="2"/>
  <c r="N6" i="2"/>
  <c r="M6" i="2"/>
  <c r="L6" i="2"/>
  <c r="B6" i="2"/>
  <c r="D11" i="1"/>
  <c r="D10" i="1"/>
  <c r="F11" i="1"/>
  <c r="G11" i="1"/>
  <c r="E11" i="1"/>
  <c r="E10" i="1"/>
  <c r="F10" i="1"/>
  <c r="G10" i="1"/>
</calcChain>
</file>

<file path=xl/sharedStrings.xml><?xml version="1.0" encoding="utf-8"?>
<sst xmlns="http://schemas.openxmlformats.org/spreadsheetml/2006/main" count="536" uniqueCount="186">
  <si>
    <t>GP</t>
  </si>
  <si>
    <t>Mal</t>
  </si>
  <si>
    <t>x</t>
  </si>
  <si>
    <t>Raw Data</t>
  </si>
  <si>
    <t>Report Data</t>
  </si>
  <si>
    <t>Count</t>
  </si>
  <si>
    <t>AppCount</t>
  </si>
  <si>
    <t>Defect/LOC</t>
  </si>
  <si>
    <t>Opriv</t>
  </si>
  <si>
    <t>Upriv</t>
  </si>
  <si>
    <t>Priv</t>
  </si>
  <si>
    <t>Genome</t>
  </si>
  <si>
    <t>Malware</t>
  </si>
  <si>
    <t>Contagio</t>
  </si>
  <si>
    <t>LOC</t>
  </si>
  <si>
    <t>com.android.launcher.permission.INSTALL_SHORTCUT</t>
  </si>
  <si>
    <t>READ_PHONE_STATE</t>
  </si>
  <si>
    <t>com.android.browser.permission.READ_HISTORY_BOOKMARKS</t>
  </si>
  <si>
    <t>com.android.launcher.permission.UNINSTALL_SHORTCUT</t>
  </si>
  <si>
    <t>com.google.android.c2dm.permission.RECEIVE</t>
  </si>
  <si>
    <t>com.android.alarm.permission.SET_ALARM</t>
  </si>
  <si>
    <t>com.android.browser.permission.WRITE_HISTORY_BOOKMARKS</t>
  </si>
  <si>
    <t>com.android.launcher.permission.READ_SETTINGS</t>
  </si>
  <si>
    <t>com.android.vending.BILLING</t>
  </si>
  <si>
    <t>com.changedroid.picture.collage.creator.C2D_MESSAGE</t>
  </si>
  <si>
    <t>com.changedroid.picture.collage.creator.permission.C2D_MESSAGE</t>
  </si>
  <si>
    <t>com.fede.launcher.permission.READ_SETTINGS</t>
  </si>
  <si>
    <t>com.hk515.activity.permission.JPUSH_MESSAGE</t>
  </si>
  <si>
    <t>com.htc.launcher.permission.READ_SETTINGS</t>
  </si>
  <si>
    <t>com.lge.launcher.permission.INSTALL_SHORTCUT</t>
  </si>
  <si>
    <t>com.lge.launcher.permission.READ_SETTINGS</t>
  </si>
  <si>
    <t>com.motorola.dlauncher.permission.INSTALL_SHORTCUT</t>
  </si>
  <si>
    <t>com.motorola.dlauncher.permission.READ_SETTINGS</t>
  </si>
  <si>
    <t>com.motorola.launcher.permission.INSTALL_SHORTCUT</t>
  </si>
  <si>
    <t>com.motorola.launcher.permission.READ_SETTINGS</t>
  </si>
  <si>
    <t>org.adw.launcher.permission.READ_SETTINGS</t>
  </si>
  <si>
    <t>Permission</t>
  </si>
  <si>
    <t>Percentage</t>
  </si>
  <si>
    <t>com.google.elements.permission.C2D_MESSAGE</t>
  </si>
  <si>
    <t>com.android.email.permission.ACCESS_PROVIDER</t>
  </si>
  <si>
    <t>com.google.android.gms.permission.ACTIVITY_RECOGNITION</t>
  </si>
  <si>
    <t>com.android.launcher.action.INSTALL_SHORTCUT</t>
  </si>
  <si>
    <t>com.android.launcher.permission.WRITE_SETTINGS</t>
  </si>
  <si>
    <t>com.google.android.v54new.permission.JPUSH_MESSAGE</t>
  </si>
  <si>
    <t>INTERNET</t>
  </si>
  <si>
    <t>ACCESS_NETWORK_STATE</t>
  </si>
  <si>
    <t>RECEIVE_BOOT_COMPLETED</t>
  </si>
  <si>
    <t>RECEIVE_SMS</t>
  </si>
  <si>
    <t>WRITE_EXTERNAL_STORAGE</t>
  </si>
  <si>
    <t>SEND_SMS</t>
  </si>
  <si>
    <t>WAKE_LOCK</t>
  </si>
  <si>
    <t>READ_CONTACTS</t>
  </si>
  <si>
    <t>ACCESS_WIFI_STATE</t>
  </si>
  <si>
    <t>READ_SMS</t>
  </si>
  <si>
    <t>GET_TASKS</t>
  </si>
  <si>
    <t>CALL_PHONE</t>
  </si>
  <si>
    <t>SYSTEM_ALERT_WINDOW</t>
  </si>
  <si>
    <t>CHANGE_COMPONENT_ENABLED_STATE</t>
  </si>
  <si>
    <t>MODIFY_PHONE_STATE</t>
  </si>
  <si>
    <t>RAISED_THREAD_PRIORITY</t>
  </si>
  <si>
    <t>VIBRATE</t>
  </si>
  <si>
    <t>ACCESS_COARSE_LOCATION</t>
  </si>
  <si>
    <t>RECEIVE_MMS</t>
  </si>
  <si>
    <t>PROCESS_OUTGOING_CALLS</t>
  </si>
  <si>
    <t>ACCESS_FINE_LOCATION</t>
  </si>
  <si>
    <t>WRITE_APN_SETTINGS</t>
  </si>
  <si>
    <t>MOUNT_UNMOUNT_FILESYSTEMS</t>
  </si>
  <si>
    <t>WRITE_SMS</t>
  </si>
  <si>
    <t>CHANGE_WIFI_STATE</t>
  </si>
  <si>
    <t>DISABLE_KEYGUARD</t>
  </si>
  <si>
    <t>RECORD_AUDIO</t>
  </si>
  <si>
    <t>WRITE_SETTINGS</t>
  </si>
  <si>
    <t>WRITE_CONTACTS</t>
  </si>
  <si>
    <t>CAMERA</t>
  </si>
  <si>
    <t>CHANGE_NETWORK_STATE</t>
  </si>
  <si>
    <t>READ_EXTERNAL_STORAGE</t>
  </si>
  <si>
    <t>GET_ACCOUNTS</t>
  </si>
  <si>
    <t>DELETE_PACKAGES</t>
  </si>
  <si>
    <t>INSTALL_PACKAGES</t>
  </si>
  <si>
    <t>RESTART_PACKAGES</t>
  </si>
  <si>
    <t>KILL_BACKGROUND_PROCESSES</t>
  </si>
  <si>
    <t>READ_LOGS</t>
  </si>
  <si>
    <t>BATTERY_STATS</t>
  </si>
  <si>
    <t>MODIFY_AUDIO_SETTINGS</t>
  </si>
  <si>
    <t>FLASHLIGHT</t>
  </si>
  <si>
    <t>UPDATE_DEVICE_STATS</t>
  </si>
  <si>
    <t>READ_CALL_LOG</t>
  </si>
  <si>
    <t>ACCESS_LOCATION_EXTRA_COMMANDS</t>
  </si>
  <si>
    <t>READ_PROFILE</t>
  </si>
  <si>
    <t>SET_WALLPAPER</t>
  </si>
  <si>
    <t>REBOOT</t>
  </si>
  <si>
    <t>WRITE_CALL_LOG</t>
  </si>
  <si>
    <t>WRITE_SECURE_SETTINGS</t>
  </si>
  <si>
    <t>ACCESS_DOWNLOAD_MANAGER</t>
  </si>
  <si>
    <t>ACCESS_MOCK_LOCATION</t>
  </si>
  <si>
    <t>CALL_PRIVILEGED</t>
  </si>
  <si>
    <t>ADD_SYSTEM_SERVICE</t>
  </si>
  <si>
    <t>CLEAR_APP_CACHE</t>
  </si>
  <si>
    <t>DOWNLOAD_WITHOUT_NOTIFICATION</t>
  </si>
  <si>
    <t>BLUETOOTH</t>
  </si>
  <si>
    <t>CLEAR_APP_USER_DATA</t>
  </si>
  <si>
    <t>BLUETOOTH_ADMIN</t>
  </si>
  <si>
    <t>BROADCAST_PACKAGE_REMOVED</t>
  </si>
  <si>
    <t>BROADCAST_STICKY</t>
  </si>
  <si>
    <t>READ_CALENDAR</t>
  </si>
  <si>
    <t>CONTROL_LOCATION_UPDATES</t>
  </si>
  <si>
    <t>ACCESS_COARSE_UPDATES</t>
  </si>
  <si>
    <t>DEVICE_POWER</t>
  </si>
  <si>
    <t>ACCESS_LOCATION</t>
  </si>
  <si>
    <t>INJECT_EVENTS</t>
  </si>
  <si>
    <t>BAIDU_LOCATION_SERVICE</t>
  </si>
  <si>
    <t>READ_INPUT_STATE</t>
  </si>
  <si>
    <t>READ_OWNER_DATA</t>
  </si>
  <si>
    <t>ACCESS_CHECKIN_PROPERTIES</t>
  </si>
  <si>
    <t>CHANGE_CONFIGURATION</t>
  </si>
  <si>
    <t>RECEIVE_WAP_PUSH</t>
  </si>
  <si>
    <t>SET_PREFERRED_APPLICATIONS</t>
  </si>
  <si>
    <t>BIND_DEVICE_ADMIN</t>
  </si>
  <si>
    <t>MOUNT_FORMAT_FILESYSTEMS</t>
  </si>
  <si>
    <t>SET_PROCESS_FOREGROUND</t>
  </si>
  <si>
    <t>BIND_REMOTEVIEWS</t>
  </si>
  <si>
    <t>SIGNAL_PERSISTENT_PROCESSES</t>
  </si>
  <si>
    <t>RECEIVE_USER_PRESENT</t>
  </si>
  <si>
    <t>BRICK</t>
  </si>
  <si>
    <t>RECORD_VIDEO</t>
  </si>
  <si>
    <t>FORCE_STOP_PACKAGES</t>
  </si>
  <si>
    <t>USER_PRESENT</t>
  </si>
  <si>
    <t>BROADCAST_PACKAGE_ADDED</t>
  </si>
  <si>
    <t>GET_PACKAGE_SIZE</t>
  </si>
  <si>
    <t>BROADCAST_PACKAGE_INSTALL</t>
  </si>
  <si>
    <t>BROADCAST_PACKAGE_REPLACED</t>
  </si>
  <si>
    <t>INTERACT_ACROSS_USERS_FULL</t>
  </si>
  <si>
    <t>PERMISSION_NAME</t>
  </si>
  <si>
    <t>MANAGE_APP_TOKENS</t>
  </si>
  <si>
    <t>PERSISTENT_ACTIVITY</t>
  </si>
  <si>
    <t>SET_ANIMATION_SCALE</t>
  </si>
  <si>
    <t>SET_PROCESS_LIMIT</t>
  </si>
  <si>
    <t>SET_ALWAYS_FINISH</t>
  </si>
  <si>
    <t>SET_WALLPAPER_HINTS</t>
  </si>
  <si>
    <t>USE_CREDENTIALS</t>
  </si>
  <si>
    <t>WRITE_CALENDAR</t>
  </si>
  <si>
    <t>WRITE_EXTERNAcL_STORAGE</t>
  </si>
  <si>
    <t>WRITE_MEDIA_STORAGE</t>
  </si>
  <si>
    <t>WRITE_SYNC_SETTINGS</t>
  </si>
  <si>
    <t>com.saavn.C2D_MESSAGE</t>
  </si>
  <si>
    <t>Total permissions</t>
  </si>
  <si>
    <t>Total Apps</t>
  </si>
  <si>
    <t>com.android.vending.CHECK_LICENSE</t>
  </si>
  <si>
    <t>com.lge.launcher.permission.UNINSTALL_SHORTCUT</t>
  </si>
  <si>
    <t>com.lge.launcher.permission.WRITE_SETTINGS</t>
  </si>
  <si>
    <t>com.motorola.launcher.permission.UNINSTALL_SHORTCUT</t>
  </si>
  <si>
    <t>com.motorola.launcher.permission.WRITE_SETTINGS</t>
  </si>
  <si>
    <t>com.motorola.dlauncher.permission.UNINSTALL_SHORTCUT</t>
  </si>
  <si>
    <t>com.motorola.dlauncher.permission.WRITE_SETTINGS</t>
  </si>
  <si>
    <t>com.estrongs.android.pop.PERMISSION</t>
  </si>
  <si>
    <t>com.google.android.googleapps.permission.GOOGLE_AUTH</t>
  </si>
  <si>
    <t>com.google.android.providers.gmail.permission.READ_GMAIL</t>
  </si>
  <si>
    <t>com.openintents.notepad.READ_PERMISSION</t>
  </si>
  <si>
    <t>com.openintents.notepad.WRITE_PERMISSION</t>
  </si>
  <si>
    <t>com.openintents.safe.ACCESS_INTENTS</t>
  </si>
  <si>
    <t>ACCESS_GPS</t>
  </si>
  <si>
    <t>EXPAND_STATUS_BAR</t>
  </si>
  <si>
    <t>GLOBAL_SEARCH_CONTROL</t>
  </si>
  <si>
    <t>ACCESS_CACHE_FILESYSTEM</t>
  </si>
  <si>
    <t>WRITE_OWNER_DATA</t>
  </si>
  <si>
    <t>ACCESS_DOWNLOAD_MANAGER_ADVANCED</t>
  </si>
  <si>
    <t>ACCESS_DRM</t>
  </si>
  <si>
    <t>INSTALL_DRM</t>
  </si>
  <si>
    <t>SEND_DOWNLOAD_COMPLETED_INTENTS</t>
  </si>
  <si>
    <t>ACCESS_LOCATTON_MOCK_LOCATION</t>
  </si>
  <si>
    <t>DELETE_CACHE_FILES</t>
  </si>
  <si>
    <t>READ_SYNC_SETTINGS</t>
  </si>
  <si>
    <t>SET_ORIENTATION</t>
  </si>
  <si>
    <t>BOOT_COMPLETED</t>
  </si>
  <si>
    <t>ACCESS_WIMAX_STATE</t>
  </si>
  <si>
    <t>CHANGE_WIMAX_STATE</t>
  </si>
  <si>
    <t>HARDWARE_TEST</t>
  </si>
  <si>
    <t>READ_SECURE_SETTINGS</t>
  </si>
  <si>
    <t>REORDER_TASKS</t>
  </si>
  <si>
    <t>ACCESS_COURSE_LOCATION</t>
  </si>
  <si>
    <t>BIND_WALLPAPER</t>
  </si>
  <si>
    <t>BROADCAST_WAP_PUSH</t>
  </si>
  <si>
    <t>DUMP</t>
  </si>
  <si>
    <t>Normal</t>
  </si>
  <si>
    <t>D</t>
  </si>
  <si>
    <t>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</si>
</sst>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3" sqref="D13"/>
    </sheetView>
  </sheetViews>
  <sheetFormatPr baseColWidth="10" defaultRowHeight="15" x14ac:dyDescent="0"/>
  <sheetData>
    <row r="1" spans="1:7">
      <c r="A1" t="s">
        <v>3</v>
      </c>
    </row>
    <row r="2" spans="1:7">
      <c r="A2" t="s">
        <v>5</v>
      </c>
      <c r="B2">
        <v>746</v>
      </c>
      <c r="C2">
        <v>2892</v>
      </c>
      <c r="D2">
        <v>6075</v>
      </c>
      <c r="E2">
        <v>17392</v>
      </c>
      <c r="F2">
        <v>32451</v>
      </c>
      <c r="G2">
        <v>5227</v>
      </c>
    </row>
    <row r="3" spans="1:7"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</row>
    <row r="4" spans="1:7">
      <c r="A4" t="s">
        <v>0</v>
      </c>
      <c r="B4">
        <v>2.9008042895442401</v>
      </c>
      <c r="C4">
        <v>3.8651452282157699</v>
      </c>
      <c r="D4">
        <v>4.9642798353909496</v>
      </c>
      <c r="E4">
        <v>6.3121550137994502</v>
      </c>
      <c r="F4">
        <v>8.2564789991063492</v>
      </c>
      <c r="G4">
        <v>8.8964989477711907</v>
      </c>
    </row>
    <row r="5" spans="1:7">
      <c r="A5" t="s">
        <v>1</v>
      </c>
      <c r="B5" t="s">
        <v>2</v>
      </c>
      <c r="C5">
        <v>11</v>
      </c>
      <c r="D5">
        <v>7.4</v>
      </c>
      <c r="E5">
        <v>10.7</v>
      </c>
      <c r="F5">
        <v>13</v>
      </c>
      <c r="G5">
        <v>18.2</v>
      </c>
    </row>
    <row r="6" spans="1:7">
      <c r="A6" t="s">
        <v>5</v>
      </c>
      <c r="C6">
        <v>1</v>
      </c>
      <c r="D6">
        <v>8</v>
      </c>
      <c r="E6">
        <v>69</v>
      </c>
      <c r="F6">
        <v>51</v>
      </c>
      <c r="G6">
        <v>28</v>
      </c>
    </row>
    <row r="8" spans="1:7">
      <c r="A8" t="s">
        <v>4</v>
      </c>
    </row>
    <row r="9" spans="1:7">
      <c r="B9">
        <v>2010</v>
      </c>
      <c r="C9">
        <v>2011</v>
      </c>
      <c r="D9">
        <v>2012</v>
      </c>
      <c r="E9">
        <v>2013</v>
      </c>
      <c r="F9">
        <v>2014</v>
      </c>
      <c r="G9">
        <v>2015</v>
      </c>
    </row>
    <row r="10" spans="1:7">
      <c r="A10" t="s">
        <v>1</v>
      </c>
      <c r="B10" t="s">
        <v>2</v>
      </c>
      <c r="C10" t="s">
        <v>2</v>
      </c>
      <c r="D10">
        <f>ROUND(((D5*D6)+(C5*C6))/(C6+D6),2)</f>
        <v>7.8</v>
      </c>
      <c r="E10">
        <f t="shared" ref="E10:F10" si="0">E5</f>
        <v>10.7</v>
      </c>
      <c r="F10">
        <f t="shared" si="0"/>
        <v>13</v>
      </c>
      <c r="G10">
        <f>G5</f>
        <v>18.2</v>
      </c>
    </row>
    <row r="11" spans="1:7">
      <c r="A11" t="s">
        <v>0</v>
      </c>
      <c r="B11" t="s">
        <v>2</v>
      </c>
      <c r="C11" t="s">
        <v>2</v>
      </c>
      <c r="D11">
        <f>ROUND(((D4*D2)+(C4*C2))/(C2+D2),2)</f>
        <v>4.6100000000000003</v>
      </c>
      <c r="E11">
        <f>ROUND(E4,1)</f>
        <v>6.3</v>
      </c>
      <c r="F11">
        <f t="shared" ref="F11:G11" si="1">ROUND(F4,1)</f>
        <v>8.3000000000000007</v>
      </c>
      <c r="G11">
        <f t="shared" si="1"/>
        <v>8.9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"/>
  <sheetViews>
    <sheetView topLeftCell="B1" workbookViewId="0">
      <selection activeCell="N6" sqref="N6"/>
    </sheetView>
  </sheetViews>
  <sheetFormatPr baseColWidth="10" defaultRowHeight="15" x14ac:dyDescent="0"/>
  <sheetData>
    <row r="2" spans="1:16">
      <c r="A2" s="1"/>
      <c r="B2" s="1" t="s">
        <v>6</v>
      </c>
      <c r="C2" s="1"/>
      <c r="D2" s="1"/>
      <c r="E2" s="1"/>
      <c r="F2" s="1"/>
      <c r="G2" s="1" t="s">
        <v>14</v>
      </c>
      <c r="H2" s="1"/>
      <c r="I2" s="1"/>
      <c r="J2" s="1"/>
      <c r="K2" s="1" t="s">
        <v>7</v>
      </c>
      <c r="L2" s="1" t="s">
        <v>8</v>
      </c>
      <c r="M2" s="1" t="s">
        <v>9</v>
      </c>
      <c r="N2" s="1" t="s">
        <v>10</v>
      </c>
    </row>
    <row r="3" spans="1:16">
      <c r="A3" s="1" t="s">
        <v>0</v>
      </c>
      <c r="B3">
        <v>29897</v>
      </c>
      <c r="C3">
        <v>63.49</v>
      </c>
      <c r="D3">
        <v>1479.64</v>
      </c>
      <c r="E3">
        <v>408.94</v>
      </c>
      <c r="F3">
        <v>4863.49</v>
      </c>
      <c r="G3">
        <v>158689.48000000001</v>
      </c>
      <c r="H3">
        <v>1291.78</v>
      </c>
      <c r="I3">
        <v>315.41000000000003</v>
      </c>
      <c r="J3">
        <v>2.5799999999999998E-3</v>
      </c>
      <c r="K3">
        <v>3.065E-2</v>
      </c>
      <c r="L3">
        <v>3</v>
      </c>
      <c r="M3">
        <v>3.3</v>
      </c>
      <c r="N3">
        <v>7.8</v>
      </c>
      <c r="O3">
        <v>2.6</v>
      </c>
      <c r="P3">
        <v>2.36</v>
      </c>
    </row>
    <row r="4" spans="1:16">
      <c r="A4" s="1" t="s">
        <v>11</v>
      </c>
      <c r="B4">
        <v>837</v>
      </c>
      <c r="G4">
        <v>27449.95</v>
      </c>
      <c r="K4">
        <v>7.7439999999999995E-2</v>
      </c>
      <c r="L4">
        <v>5.9</v>
      </c>
      <c r="M4">
        <v>1.8</v>
      </c>
      <c r="N4">
        <v>12.3</v>
      </c>
    </row>
    <row r="5" spans="1:16">
      <c r="A5" s="1" t="s">
        <v>13</v>
      </c>
      <c r="B5">
        <v>129</v>
      </c>
      <c r="G5">
        <v>64321.67</v>
      </c>
      <c r="K5">
        <v>1.1769999999999999E-2</v>
      </c>
      <c r="L5">
        <v>6.3</v>
      </c>
      <c r="M5">
        <v>2.5</v>
      </c>
      <c r="N5">
        <v>12.8</v>
      </c>
    </row>
    <row r="6" spans="1:16">
      <c r="A6" s="1" t="s">
        <v>12</v>
      </c>
      <c r="B6">
        <f>B4+B5</f>
        <v>966</v>
      </c>
      <c r="G6">
        <f>ROUND((((G4*B4)+(G5*B5))/B6),1)</f>
        <v>32373.8</v>
      </c>
      <c r="K6">
        <f>ROUND((((K4*B4)+(K5*B5))/B6),5)</f>
        <v>6.8669999999999995E-2</v>
      </c>
      <c r="L6">
        <f>ROUND((((L4*B4)+(L5*B5))/B6),1)</f>
        <v>6</v>
      </c>
      <c r="M6">
        <f>ROUND((((M4*B4)+(M5*B5))/B6),1)</f>
        <v>1.9</v>
      </c>
      <c r="N6">
        <f>ROUND((((N4*B4)+(N5*B5))/B6),1)</f>
        <v>12.4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abSelected="1" topLeftCell="C2" workbookViewId="0">
      <selection activeCell="R10" sqref="R10"/>
    </sheetView>
  </sheetViews>
  <sheetFormatPr baseColWidth="10" defaultRowHeight="15" x14ac:dyDescent="0"/>
  <sheetData>
    <row r="1" spans="1:20">
      <c r="A1">
        <f>SUM(A3:A119)</f>
        <v>15939</v>
      </c>
      <c r="B1" t="s">
        <v>146</v>
      </c>
      <c r="C1">
        <v>1257</v>
      </c>
      <c r="D1">
        <f>SUM(D3:D18)</f>
        <v>59</v>
      </c>
      <c r="E1" t="s">
        <v>146</v>
      </c>
      <c r="F1">
        <v>8</v>
      </c>
      <c r="G1">
        <f>D1/F1</f>
        <v>7.375</v>
      </c>
      <c r="I1">
        <f>SUM(I3:I92)</f>
        <v>739</v>
      </c>
      <c r="J1" s="2" t="s">
        <v>146</v>
      </c>
      <c r="K1">
        <v>69</v>
      </c>
      <c r="L1">
        <f>I1/K1</f>
        <v>10.710144927536232</v>
      </c>
      <c r="M1">
        <f>SUM(M3:M82)</f>
        <v>662</v>
      </c>
      <c r="N1" s="2" t="s">
        <v>146</v>
      </c>
      <c r="O1">
        <v>51</v>
      </c>
      <c r="P1">
        <f>M1/O1</f>
        <v>12.980392156862745</v>
      </c>
      <c r="Q1">
        <f>SUM(Q3:Q70)</f>
        <v>509</v>
      </c>
      <c r="R1" s="2" t="s">
        <v>146</v>
      </c>
      <c r="S1">
        <v>28</v>
      </c>
      <c r="T1">
        <f>Q1/S1</f>
        <v>18.178571428571427</v>
      </c>
    </row>
    <row r="2" spans="1:20">
      <c r="A2">
        <v>2012</v>
      </c>
      <c r="B2" t="s">
        <v>36</v>
      </c>
      <c r="D2">
        <v>2012</v>
      </c>
      <c r="E2" t="s">
        <v>36</v>
      </c>
      <c r="G2" t="s">
        <v>37</v>
      </c>
      <c r="I2">
        <v>2013</v>
      </c>
      <c r="K2" s="2" t="s">
        <v>37</v>
      </c>
      <c r="M2">
        <v>2014</v>
      </c>
      <c r="O2" s="2" t="s">
        <v>37</v>
      </c>
      <c r="Q2">
        <v>2015</v>
      </c>
      <c r="S2" s="2" t="s">
        <v>37</v>
      </c>
    </row>
    <row r="3" spans="1:20">
      <c r="A3">
        <v>1232</v>
      </c>
      <c r="B3" t="s">
        <v>44</v>
      </c>
      <c r="C3">
        <f>ROUND(A3/1257,2)</f>
        <v>0.98</v>
      </c>
      <c r="D3">
        <v>8</v>
      </c>
      <c r="E3" t="s">
        <v>44</v>
      </c>
      <c r="G3">
        <f t="shared" ref="G3:G17" si="0">ROUND(D3/8,2)</f>
        <v>1</v>
      </c>
      <c r="I3">
        <v>66</v>
      </c>
      <c r="J3" t="s">
        <v>44</v>
      </c>
      <c r="K3">
        <f>ROUND(I3/69,2)</f>
        <v>0.96</v>
      </c>
      <c r="M3">
        <v>49</v>
      </c>
      <c r="N3" t="s">
        <v>44</v>
      </c>
      <c r="O3">
        <f>ROUND(M3/51,2)</f>
        <v>0.96</v>
      </c>
      <c r="Q3">
        <v>28</v>
      </c>
      <c r="R3" t="s">
        <v>44</v>
      </c>
      <c r="S3">
        <f>ROUND(Q3/28,2)</f>
        <v>1</v>
      </c>
      <c r="T3" t="s">
        <v>183</v>
      </c>
    </row>
    <row r="4" spans="1:20">
      <c r="A4">
        <v>1179</v>
      </c>
      <c r="B4" t="s">
        <v>16</v>
      </c>
      <c r="C4">
        <f t="shared" ref="C4:C67" si="1">ROUND(A4/1257,2)</f>
        <v>0.94</v>
      </c>
      <c r="D4">
        <v>7</v>
      </c>
      <c r="E4" t="s">
        <v>16</v>
      </c>
      <c r="G4">
        <f t="shared" si="0"/>
        <v>0.88</v>
      </c>
      <c r="I4">
        <v>61</v>
      </c>
      <c r="J4" t="s">
        <v>16</v>
      </c>
      <c r="K4">
        <f t="shared" ref="K4:K67" si="2">ROUND(I4/69,2)</f>
        <v>0.88</v>
      </c>
      <c r="M4">
        <v>45</v>
      </c>
      <c r="N4" t="s">
        <v>45</v>
      </c>
      <c r="O4">
        <f t="shared" ref="O4:O67" si="3">ROUND(M4/51,2)</f>
        <v>0.88</v>
      </c>
      <c r="Q4">
        <v>26</v>
      </c>
      <c r="R4" t="s">
        <v>16</v>
      </c>
      <c r="S4">
        <f t="shared" ref="S4:S67" si="4">ROUND(Q4/28,2)</f>
        <v>0.93</v>
      </c>
      <c r="T4" t="s">
        <v>184</v>
      </c>
    </row>
    <row r="5" spans="1:20">
      <c r="A5">
        <v>1023</v>
      </c>
      <c r="B5" t="s">
        <v>45</v>
      </c>
      <c r="C5">
        <f t="shared" si="1"/>
        <v>0.81</v>
      </c>
      <c r="D5">
        <v>7</v>
      </c>
      <c r="E5" t="s">
        <v>46</v>
      </c>
      <c r="G5">
        <f t="shared" si="0"/>
        <v>0.88</v>
      </c>
      <c r="I5">
        <v>53</v>
      </c>
      <c r="J5" t="s">
        <v>45</v>
      </c>
      <c r="K5">
        <f t="shared" si="2"/>
        <v>0.77</v>
      </c>
      <c r="M5">
        <v>43</v>
      </c>
      <c r="N5" t="s">
        <v>16</v>
      </c>
      <c r="O5">
        <f t="shared" si="3"/>
        <v>0.84</v>
      </c>
      <c r="Q5">
        <v>24</v>
      </c>
      <c r="R5" t="s">
        <v>46</v>
      </c>
      <c r="S5">
        <f t="shared" si="4"/>
        <v>0.86</v>
      </c>
      <c r="T5" t="s">
        <v>185</v>
      </c>
    </row>
    <row r="6" spans="1:20">
      <c r="A6">
        <v>847</v>
      </c>
      <c r="B6" t="s">
        <v>48</v>
      </c>
      <c r="C6">
        <f t="shared" si="1"/>
        <v>0.67</v>
      </c>
      <c r="D6">
        <v>7</v>
      </c>
      <c r="E6" t="s">
        <v>47</v>
      </c>
      <c r="G6">
        <f t="shared" si="0"/>
        <v>0.88</v>
      </c>
      <c r="I6">
        <v>49</v>
      </c>
      <c r="J6" t="s">
        <v>48</v>
      </c>
      <c r="K6">
        <f t="shared" si="2"/>
        <v>0.71</v>
      </c>
      <c r="M6">
        <v>36</v>
      </c>
      <c r="N6" t="s">
        <v>46</v>
      </c>
      <c r="O6">
        <f t="shared" si="3"/>
        <v>0.71</v>
      </c>
      <c r="Q6">
        <v>23</v>
      </c>
      <c r="R6" t="s">
        <v>45</v>
      </c>
      <c r="S6">
        <f t="shared" si="4"/>
        <v>0.82</v>
      </c>
      <c r="T6" t="s">
        <v>183</v>
      </c>
    </row>
    <row r="7" spans="1:20">
      <c r="A7">
        <v>804</v>
      </c>
      <c r="B7" t="s">
        <v>52</v>
      </c>
      <c r="C7">
        <f t="shared" si="1"/>
        <v>0.64</v>
      </c>
      <c r="D7">
        <v>6</v>
      </c>
      <c r="E7" t="s">
        <v>49</v>
      </c>
      <c r="G7">
        <f t="shared" si="0"/>
        <v>0.75</v>
      </c>
      <c r="I7">
        <v>42</v>
      </c>
      <c r="J7" t="s">
        <v>47</v>
      </c>
      <c r="K7">
        <f t="shared" si="2"/>
        <v>0.61</v>
      </c>
      <c r="M7">
        <v>32</v>
      </c>
      <c r="N7" t="s">
        <v>48</v>
      </c>
      <c r="O7">
        <f t="shared" si="3"/>
        <v>0.63</v>
      </c>
      <c r="Q7">
        <v>22</v>
      </c>
      <c r="R7" t="s">
        <v>48</v>
      </c>
      <c r="S7">
        <f t="shared" si="4"/>
        <v>0.79</v>
      </c>
      <c r="T7" t="s">
        <v>184</v>
      </c>
    </row>
    <row r="8" spans="1:20">
      <c r="A8">
        <v>790</v>
      </c>
      <c r="B8" t="s">
        <v>53</v>
      </c>
      <c r="C8">
        <f t="shared" si="1"/>
        <v>0.63</v>
      </c>
      <c r="D8">
        <v>5</v>
      </c>
      <c r="E8" t="s">
        <v>50</v>
      </c>
      <c r="G8">
        <f t="shared" si="0"/>
        <v>0.63</v>
      </c>
      <c r="I8">
        <v>38</v>
      </c>
      <c r="J8" t="s">
        <v>51</v>
      </c>
      <c r="K8">
        <f t="shared" si="2"/>
        <v>0.55000000000000004</v>
      </c>
      <c r="M8">
        <v>27</v>
      </c>
      <c r="N8" t="s">
        <v>52</v>
      </c>
      <c r="O8">
        <f t="shared" si="3"/>
        <v>0.53</v>
      </c>
      <c r="Q8">
        <v>21</v>
      </c>
      <c r="R8" t="s">
        <v>49</v>
      </c>
      <c r="S8">
        <f t="shared" si="4"/>
        <v>0.75</v>
      </c>
      <c r="T8" t="s">
        <v>184</v>
      </c>
    </row>
    <row r="9" spans="1:20">
      <c r="A9">
        <v>688</v>
      </c>
      <c r="B9" t="s">
        <v>46</v>
      </c>
      <c r="C9">
        <f t="shared" si="1"/>
        <v>0.55000000000000004</v>
      </c>
      <c r="D9">
        <v>4</v>
      </c>
      <c r="E9" t="s">
        <v>53</v>
      </c>
      <c r="G9">
        <f t="shared" si="0"/>
        <v>0.5</v>
      </c>
      <c r="I9">
        <v>36</v>
      </c>
      <c r="J9" t="s">
        <v>46</v>
      </c>
      <c r="K9">
        <f t="shared" si="2"/>
        <v>0.52</v>
      </c>
      <c r="M9">
        <v>26</v>
      </c>
      <c r="N9" t="s">
        <v>47</v>
      </c>
      <c r="O9">
        <f t="shared" si="3"/>
        <v>0.51</v>
      </c>
      <c r="Q9">
        <v>20</v>
      </c>
      <c r="R9" t="s">
        <v>47</v>
      </c>
      <c r="S9">
        <f t="shared" si="4"/>
        <v>0.71</v>
      </c>
      <c r="T9" t="s">
        <v>184</v>
      </c>
    </row>
    <row r="10" spans="1:20">
      <c r="A10">
        <v>658</v>
      </c>
      <c r="B10" t="s">
        <v>67</v>
      </c>
      <c r="C10">
        <f t="shared" si="1"/>
        <v>0.52</v>
      </c>
      <c r="D10">
        <v>4</v>
      </c>
      <c r="E10" t="s">
        <v>48</v>
      </c>
      <c r="G10">
        <f t="shared" si="0"/>
        <v>0.5</v>
      </c>
      <c r="I10">
        <v>27</v>
      </c>
      <c r="J10" t="s">
        <v>53</v>
      </c>
      <c r="K10">
        <f t="shared" si="2"/>
        <v>0.39</v>
      </c>
      <c r="M10">
        <v>26</v>
      </c>
      <c r="N10" t="s">
        <v>49</v>
      </c>
      <c r="O10">
        <f t="shared" si="3"/>
        <v>0.51</v>
      </c>
      <c r="Q10">
        <v>19</v>
      </c>
      <c r="R10" t="s">
        <v>52</v>
      </c>
      <c r="S10">
        <f t="shared" si="4"/>
        <v>0.68</v>
      </c>
      <c r="T10" t="s">
        <v>183</v>
      </c>
    </row>
    <row r="11" spans="1:20">
      <c r="A11">
        <v>553</v>
      </c>
      <c r="B11" t="s">
        <v>49</v>
      </c>
      <c r="C11">
        <f t="shared" si="1"/>
        <v>0.44</v>
      </c>
      <c r="D11">
        <v>3</v>
      </c>
      <c r="E11" t="s">
        <v>45</v>
      </c>
      <c r="G11">
        <f t="shared" si="0"/>
        <v>0.38</v>
      </c>
      <c r="I11">
        <v>26</v>
      </c>
      <c r="J11" t="s">
        <v>49</v>
      </c>
      <c r="K11">
        <f t="shared" si="2"/>
        <v>0.38</v>
      </c>
      <c r="M11">
        <v>22</v>
      </c>
      <c r="N11" t="s">
        <v>54</v>
      </c>
      <c r="O11">
        <f t="shared" si="3"/>
        <v>0.43</v>
      </c>
      <c r="Q11">
        <v>19</v>
      </c>
      <c r="R11" t="s">
        <v>51</v>
      </c>
      <c r="S11">
        <f t="shared" si="4"/>
        <v>0.68</v>
      </c>
      <c r="T11" t="s">
        <v>184</v>
      </c>
    </row>
    <row r="12" spans="1:20">
      <c r="A12">
        <v>499</v>
      </c>
      <c r="B12" t="s">
        <v>47</v>
      </c>
      <c r="C12">
        <f t="shared" si="1"/>
        <v>0.4</v>
      </c>
      <c r="D12">
        <v>2</v>
      </c>
      <c r="E12" t="s">
        <v>51</v>
      </c>
      <c r="G12">
        <f t="shared" si="0"/>
        <v>0.25</v>
      </c>
      <c r="I12">
        <v>21</v>
      </c>
      <c r="J12" t="s">
        <v>55</v>
      </c>
      <c r="K12">
        <f t="shared" si="2"/>
        <v>0.3</v>
      </c>
      <c r="M12">
        <v>21</v>
      </c>
      <c r="N12" t="s">
        <v>51</v>
      </c>
      <c r="O12">
        <f t="shared" si="3"/>
        <v>0.41</v>
      </c>
      <c r="Q12">
        <v>17</v>
      </c>
      <c r="R12" t="s">
        <v>56</v>
      </c>
      <c r="S12">
        <f t="shared" si="4"/>
        <v>0.61</v>
      </c>
      <c r="T12" t="s">
        <v>185</v>
      </c>
    </row>
    <row r="13" spans="1:20">
      <c r="A13">
        <v>483</v>
      </c>
      <c r="B13" t="s">
        <v>60</v>
      </c>
      <c r="C13">
        <f t="shared" si="1"/>
        <v>0.38</v>
      </c>
      <c r="D13">
        <v>1</v>
      </c>
      <c r="E13" t="s">
        <v>57</v>
      </c>
      <c r="G13">
        <f t="shared" si="0"/>
        <v>0.13</v>
      </c>
      <c r="I13">
        <v>19</v>
      </c>
      <c r="J13" t="s">
        <v>52</v>
      </c>
      <c r="K13">
        <f t="shared" si="2"/>
        <v>0.28000000000000003</v>
      </c>
      <c r="M13">
        <v>21</v>
      </c>
      <c r="N13" t="s">
        <v>50</v>
      </c>
      <c r="O13">
        <f t="shared" si="3"/>
        <v>0.41</v>
      </c>
      <c r="Q13">
        <v>15</v>
      </c>
      <c r="R13" t="s">
        <v>53</v>
      </c>
      <c r="S13">
        <f t="shared" si="4"/>
        <v>0.54</v>
      </c>
    </row>
    <row r="14" spans="1:20">
      <c r="A14">
        <v>480</v>
      </c>
      <c r="B14" t="s">
        <v>61</v>
      </c>
      <c r="C14">
        <f t="shared" si="1"/>
        <v>0.38</v>
      </c>
      <c r="D14">
        <v>1</v>
      </c>
      <c r="E14" t="s">
        <v>58</v>
      </c>
      <c r="G14">
        <f t="shared" si="0"/>
        <v>0.13</v>
      </c>
      <c r="I14">
        <v>17</v>
      </c>
      <c r="J14" t="s">
        <v>54</v>
      </c>
      <c r="K14">
        <f t="shared" si="2"/>
        <v>0.25</v>
      </c>
      <c r="M14">
        <v>20</v>
      </c>
      <c r="N14" t="s">
        <v>53</v>
      </c>
      <c r="O14">
        <f t="shared" si="3"/>
        <v>0.39</v>
      </c>
      <c r="Q14">
        <v>15</v>
      </c>
      <c r="R14" t="s">
        <v>50</v>
      </c>
      <c r="S14">
        <f t="shared" si="4"/>
        <v>0.54</v>
      </c>
    </row>
    <row r="15" spans="1:20">
      <c r="A15">
        <v>457</v>
      </c>
      <c r="B15" t="s">
        <v>51</v>
      </c>
      <c r="C15">
        <f t="shared" si="1"/>
        <v>0.36</v>
      </c>
      <c r="D15">
        <v>1</v>
      </c>
      <c r="E15" t="s">
        <v>59</v>
      </c>
      <c r="G15">
        <f t="shared" si="0"/>
        <v>0.13</v>
      </c>
      <c r="I15">
        <v>16</v>
      </c>
      <c r="J15" t="s">
        <v>60</v>
      </c>
      <c r="K15">
        <f t="shared" si="2"/>
        <v>0.23</v>
      </c>
      <c r="M15">
        <v>14</v>
      </c>
      <c r="N15" t="s">
        <v>55</v>
      </c>
      <c r="O15">
        <f t="shared" si="3"/>
        <v>0.27</v>
      </c>
      <c r="Q15">
        <v>14</v>
      </c>
      <c r="R15" t="s">
        <v>61</v>
      </c>
      <c r="S15">
        <f t="shared" si="4"/>
        <v>0.5</v>
      </c>
    </row>
    <row r="16" spans="1:20">
      <c r="A16">
        <v>432</v>
      </c>
      <c r="B16" t="s">
        <v>64</v>
      </c>
      <c r="C16">
        <f t="shared" si="1"/>
        <v>0.34</v>
      </c>
      <c r="D16">
        <v>1</v>
      </c>
      <c r="E16" t="s">
        <v>62</v>
      </c>
      <c r="G16">
        <f t="shared" si="0"/>
        <v>0.13</v>
      </c>
      <c r="I16">
        <v>14</v>
      </c>
      <c r="J16" t="s">
        <v>63</v>
      </c>
      <c r="K16">
        <f t="shared" si="2"/>
        <v>0.2</v>
      </c>
      <c r="M16">
        <v>14</v>
      </c>
      <c r="N16" t="s">
        <v>56</v>
      </c>
      <c r="O16">
        <f t="shared" si="3"/>
        <v>0.27</v>
      </c>
      <c r="Q16">
        <v>14</v>
      </c>
      <c r="R16" t="s">
        <v>64</v>
      </c>
      <c r="S16">
        <f t="shared" si="4"/>
        <v>0.5</v>
      </c>
    </row>
    <row r="17" spans="1:19">
      <c r="A17">
        <v>425</v>
      </c>
      <c r="B17" t="s">
        <v>50</v>
      </c>
      <c r="C17">
        <f t="shared" si="1"/>
        <v>0.34</v>
      </c>
      <c r="D17">
        <v>1</v>
      </c>
      <c r="E17" t="s">
        <v>65</v>
      </c>
      <c r="G17">
        <f t="shared" si="0"/>
        <v>0.13</v>
      </c>
      <c r="I17">
        <v>13</v>
      </c>
      <c r="J17" t="s">
        <v>66</v>
      </c>
      <c r="K17">
        <f t="shared" si="2"/>
        <v>0.19</v>
      </c>
      <c r="M17">
        <v>14</v>
      </c>
      <c r="N17" t="s">
        <v>67</v>
      </c>
      <c r="O17">
        <f t="shared" si="3"/>
        <v>0.27</v>
      </c>
      <c r="Q17">
        <v>13</v>
      </c>
      <c r="R17" t="s">
        <v>55</v>
      </c>
      <c r="S17">
        <f t="shared" si="4"/>
        <v>0.46</v>
      </c>
    </row>
    <row r="18" spans="1:19">
      <c r="A18">
        <v>424</v>
      </c>
      <c r="B18" t="s">
        <v>55</v>
      </c>
      <c r="C18">
        <f t="shared" si="1"/>
        <v>0.34</v>
      </c>
      <c r="D18">
        <v>1</v>
      </c>
      <c r="E18" t="s">
        <v>67</v>
      </c>
      <c r="G18">
        <f>ROUND(D18/8,2)</f>
        <v>0.13</v>
      </c>
      <c r="I18">
        <v>13</v>
      </c>
      <c r="J18" t="s">
        <v>50</v>
      </c>
      <c r="K18">
        <f t="shared" si="2"/>
        <v>0.19</v>
      </c>
      <c r="M18">
        <v>13</v>
      </c>
      <c r="N18" t="s">
        <v>68</v>
      </c>
      <c r="O18">
        <f t="shared" si="3"/>
        <v>0.25</v>
      </c>
      <c r="Q18">
        <v>13</v>
      </c>
      <c r="R18" t="s">
        <v>69</v>
      </c>
      <c r="S18">
        <f t="shared" si="4"/>
        <v>0.46</v>
      </c>
    </row>
    <row r="19" spans="1:19">
      <c r="A19">
        <v>398</v>
      </c>
      <c r="B19" t="s">
        <v>68</v>
      </c>
      <c r="C19">
        <f t="shared" si="1"/>
        <v>0.32</v>
      </c>
      <c r="I19">
        <v>13</v>
      </c>
      <c r="J19" t="s">
        <v>67</v>
      </c>
      <c r="K19">
        <f t="shared" si="2"/>
        <v>0.19</v>
      </c>
      <c r="M19">
        <v>11</v>
      </c>
      <c r="N19" t="s">
        <v>70</v>
      </c>
      <c r="O19">
        <f t="shared" si="3"/>
        <v>0.22</v>
      </c>
      <c r="Q19">
        <v>12</v>
      </c>
      <c r="R19" t="s">
        <v>60</v>
      </c>
      <c r="S19">
        <f t="shared" si="4"/>
        <v>0.43</v>
      </c>
    </row>
    <row r="20" spans="1:19">
      <c r="A20">
        <v>374</v>
      </c>
      <c r="B20" t="s">
        <v>72</v>
      </c>
      <c r="C20">
        <f t="shared" si="1"/>
        <v>0.3</v>
      </c>
      <c r="I20">
        <v>11</v>
      </c>
      <c r="J20" t="s">
        <v>56</v>
      </c>
      <c r="K20">
        <f t="shared" si="2"/>
        <v>0.16</v>
      </c>
      <c r="M20">
        <v>11</v>
      </c>
      <c r="N20" t="s">
        <v>71</v>
      </c>
      <c r="O20">
        <f t="shared" si="3"/>
        <v>0.22</v>
      </c>
      <c r="Q20">
        <v>11</v>
      </c>
      <c r="R20" t="s">
        <v>54</v>
      </c>
      <c r="S20">
        <f t="shared" si="4"/>
        <v>0.39</v>
      </c>
    </row>
    <row r="21" spans="1:19">
      <c r="A21">
        <v>349</v>
      </c>
      <c r="B21" t="s">
        <v>65</v>
      </c>
      <c r="C21">
        <f t="shared" si="1"/>
        <v>0.28000000000000003</v>
      </c>
      <c r="I21">
        <v>11</v>
      </c>
      <c r="J21" t="s">
        <v>72</v>
      </c>
      <c r="K21">
        <f t="shared" si="2"/>
        <v>0.16</v>
      </c>
      <c r="M21">
        <v>10</v>
      </c>
      <c r="N21" t="s">
        <v>61</v>
      </c>
      <c r="O21">
        <f t="shared" si="3"/>
        <v>0.2</v>
      </c>
      <c r="Q21">
        <v>10</v>
      </c>
      <c r="R21" t="s">
        <v>73</v>
      </c>
      <c r="S21">
        <f t="shared" si="4"/>
        <v>0.36</v>
      </c>
    </row>
    <row r="22" spans="1:19">
      <c r="A22">
        <v>333</v>
      </c>
      <c r="B22" t="s">
        <v>79</v>
      </c>
      <c r="C22">
        <f t="shared" si="1"/>
        <v>0.26</v>
      </c>
      <c r="I22">
        <v>10</v>
      </c>
      <c r="J22" t="s">
        <v>68</v>
      </c>
      <c r="K22">
        <f t="shared" si="2"/>
        <v>0.14000000000000001</v>
      </c>
      <c r="M22">
        <v>10</v>
      </c>
      <c r="N22" t="s">
        <v>74</v>
      </c>
      <c r="O22">
        <f t="shared" si="3"/>
        <v>0.2</v>
      </c>
      <c r="Q22">
        <v>10</v>
      </c>
      <c r="R22" t="s">
        <v>67</v>
      </c>
      <c r="S22">
        <f t="shared" si="4"/>
        <v>0.36</v>
      </c>
    </row>
    <row r="23" spans="1:19">
      <c r="A23">
        <v>264</v>
      </c>
      <c r="B23" t="s">
        <v>78</v>
      </c>
      <c r="C23">
        <f t="shared" si="1"/>
        <v>0.21</v>
      </c>
      <c r="I23">
        <v>10</v>
      </c>
      <c r="J23" t="s">
        <v>75</v>
      </c>
      <c r="K23">
        <f t="shared" si="2"/>
        <v>0.14000000000000001</v>
      </c>
      <c r="M23">
        <v>9</v>
      </c>
      <c r="N23" t="s">
        <v>64</v>
      </c>
      <c r="O23">
        <f t="shared" si="3"/>
        <v>0.18</v>
      </c>
      <c r="Q23">
        <v>9</v>
      </c>
      <c r="R23" t="s">
        <v>66</v>
      </c>
      <c r="S23">
        <f t="shared" si="4"/>
        <v>0.32</v>
      </c>
    </row>
    <row r="24" spans="1:19">
      <c r="A24">
        <v>248</v>
      </c>
      <c r="B24" t="s">
        <v>69</v>
      </c>
      <c r="C24">
        <f t="shared" si="1"/>
        <v>0.2</v>
      </c>
      <c r="I24">
        <v>10</v>
      </c>
      <c r="J24" t="s">
        <v>15</v>
      </c>
      <c r="K24">
        <f t="shared" si="2"/>
        <v>0.14000000000000001</v>
      </c>
      <c r="M24">
        <v>9</v>
      </c>
      <c r="N24" t="s">
        <v>76</v>
      </c>
      <c r="O24">
        <f t="shared" si="3"/>
        <v>0.18</v>
      </c>
      <c r="Q24">
        <v>8</v>
      </c>
      <c r="R24" t="s">
        <v>63</v>
      </c>
      <c r="S24">
        <f t="shared" si="4"/>
        <v>0.28999999999999998</v>
      </c>
    </row>
    <row r="25" spans="1:19">
      <c r="A25">
        <v>240</v>
      </c>
      <c r="B25" t="s">
        <v>81</v>
      </c>
      <c r="C25">
        <f t="shared" si="1"/>
        <v>0.19</v>
      </c>
      <c r="I25">
        <v>9</v>
      </c>
      <c r="J25" t="s">
        <v>77</v>
      </c>
      <c r="K25">
        <f t="shared" si="2"/>
        <v>0.13</v>
      </c>
      <c r="M25">
        <v>9</v>
      </c>
      <c r="N25" t="s">
        <v>72</v>
      </c>
      <c r="O25">
        <f t="shared" si="3"/>
        <v>0.18</v>
      </c>
      <c r="Q25">
        <v>8</v>
      </c>
      <c r="R25" t="s">
        <v>75</v>
      </c>
      <c r="S25">
        <f t="shared" si="4"/>
        <v>0.28999999999999998</v>
      </c>
    </row>
    <row r="26" spans="1:19">
      <c r="A26">
        <v>217</v>
      </c>
      <c r="B26" t="s">
        <v>54</v>
      </c>
      <c r="C26">
        <f t="shared" si="1"/>
        <v>0.17</v>
      </c>
      <c r="I26">
        <v>9</v>
      </c>
      <c r="J26" t="s">
        <v>78</v>
      </c>
      <c r="K26">
        <f t="shared" si="2"/>
        <v>0.13</v>
      </c>
      <c r="M26">
        <v>9</v>
      </c>
      <c r="N26" t="s">
        <v>15</v>
      </c>
      <c r="O26">
        <f t="shared" si="3"/>
        <v>0.18</v>
      </c>
      <c r="Q26">
        <v>8</v>
      </c>
      <c r="R26" t="s">
        <v>72</v>
      </c>
      <c r="S26">
        <f t="shared" si="4"/>
        <v>0.28999999999999998</v>
      </c>
    </row>
    <row r="27" spans="1:19">
      <c r="A27">
        <v>189</v>
      </c>
      <c r="B27" t="s">
        <v>17</v>
      </c>
      <c r="C27">
        <f t="shared" si="1"/>
        <v>0.15</v>
      </c>
      <c r="I27">
        <v>8</v>
      </c>
      <c r="J27" t="s">
        <v>64</v>
      </c>
      <c r="K27">
        <f t="shared" si="2"/>
        <v>0.12</v>
      </c>
      <c r="M27">
        <v>8</v>
      </c>
      <c r="N27" t="s">
        <v>78</v>
      </c>
      <c r="O27">
        <f t="shared" si="3"/>
        <v>0.16</v>
      </c>
      <c r="Q27">
        <v>8</v>
      </c>
      <c r="R27" t="s">
        <v>71</v>
      </c>
      <c r="S27">
        <f t="shared" si="4"/>
        <v>0.28999999999999998</v>
      </c>
    </row>
    <row r="28" spans="1:19">
      <c r="A28">
        <v>178</v>
      </c>
      <c r="B28" t="s">
        <v>87</v>
      </c>
      <c r="C28">
        <f t="shared" si="1"/>
        <v>0.14000000000000001</v>
      </c>
      <c r="I28">
        <v>8</v>
      </c>
      <c r="J28" t="s">
        <v>79</v>
      </c>
      <c r="K28">
        <f t="shared" si="2"/>
        <v>0.12</v>
      </c>
      <c r="M28">
        <v>8</v>
      </c>
      <c r="N28" t="s">
        <v>80</v>
      </c>
      <c r="O28">
        <f t="shared" si="3"/>
        <v>0.16</v>
      </c>
      <c r="Q28">
        <v>8</v>
      </c>
      <c r="R28" t="s">
        <v>15</v>
      </c>
      <c r="S28">
        <f t="shared" si="4"/>
        <v>0.28999999999999998</v>
      </c>
    </row>
    <row r="29" spans="1:19">
      <c r="A29">
        <v>174</v>
      </c>
      <c r="B29" t="s">
        <v>75</v>
      </c>
      <c r="C29">
        <f t="shared" si="1"/>
        <v>0.14000000000000001</v>
      </c>
      <c r="I29">
        <v>7</v>
      </c>
      <c r="J29" t="s">
        <v>61</v>
      </c>
      <c r="K29">
        <f t="shared" si="2"/>
        <v>0.1</v>
      </c>
      <c r="M29">
        <v>7</v>
      </c>
      <c r="N29" t="s">
        <v>58</v>
      </c>
      <c r="O29">
        <f t="shared" si="3"/>
        <v>0.14000000000000001</v>
      </c>
      <c r="Q29">
        <v>7</v>
      </c>
      <c r="R29" t="s">
        <v>74</v>
      </c>
      <c r="S29">
        <f t="shared" si="4"/>
        <v>0.25</v>
      </c>
    </row>
    <row r="30" spans="1:19">
      <c r="A30">
        <v>157</v>
      </c>
      <c r="B30" t="s">
        <v>89</v>
      </c>
      <c r="C30">
        <f t="shared" si="1"/>
        <v>0.12</v>
      </c>
      <c r="I30">
        <v>7</v>
      </c>
      <c r="J30" t="s">
        <v>74</v>
      </c>
      <c r="K30">
        <f t="shared" si="2"/>
        <v>0.1</v>
      </c>
      <c r="M30">
        <v>7</v>
      </c>
      <c r="N30" t="s">
        <v>66</v>
      </c>
      <c r="O30">
        <f t="shared" si="3"/>
        <v>0.14000000000000001</v>
      </c>
      <c r="Q30">
        <v>7</v>
      </c>
      <c r="R30" t="s">
        <v>76</v>
      </c>
      <c r="S30">
        <f t="shared" si="4"/>
        <v>0.25</v>
      </c>
    </row>
    <row r="31" spans="1:19">
      <c r="A31">
        <v>147</v>
      </c>
      <c r="B31" t="s">
        <v>21</v>
      </c>
      <c r="C31">
        <f t="shared" si="1"/>
        <v>0.12</v>
      </c>
      <c r="I31">
        <v>5</v>
      </c>
      <c r="J31" t="s">
        <v>80</v>
      </c>
      <c r="K31">
        <f t="shared" si="2"/>
        <v>7.0000000000000007E-2</v>
      </c>
      <c r="M31">
        <v>7</v>
      </c>
      <c r="N31" t="s">
        <v>63</v>
      </c>
      <c r="O31">
        <f t="shared" si="3"/>
        <v>0.14000000000000001</v>
      </c>
      <c r="Q31">
        <v>6</v>
      </c>
      <c r="R31" t="s">
        <v>81</v>
      </c>
      <c r="S31">
        <f t="shared" si="4"/>
        <v>0.21</v>
      </c>
    </row>
    <row r="32" spans="1:19">
      <c r="A32">
        <v>124</v>
      </c>
      <c r="B32" t="s">
        <v>66</v>
      </c>
      <c r="C32">
        <f t="shared" si="1"/>
        <v>0.1</v>
      </c>
      <c r="I32">
        <v>5</v>
      </c>
      <c r="J32" t="s">
        <v>81</v>
      </c>
      <c r="K32">
        <f t="shared" si="2"/>
        <v>7.0000000000000007E-2</v>
      </c>
      <c r="M32">
        <v>7</v>
      </c>
      <c r="N32" t="s">
        <v>60</v>
      </c>
      <c r="O32">
        <f t="shared" si="3"/>
        <v>0.14000000000000001</v>
      </c>
      <c r="Q32">
        <v>6</v>
      </c>
      <c r="R32" t="s">
        <v>18</v>
      </c>
      <c r="S32">
        <f t="shared" si="4"/>
        <v>0.21</v>
      </c>
    </row>
    <row r="33" spans="1:19">
      <c r="A33">
        <v>112</v>
      </c>
      <c r="B33" t="s">
        <v>15</v>
      </c>
      <c r="C33">
        <f t="shared" si="1"/>
        <v>0.09</v>
      </c>
      <c r="I33">
        <v>5</v>
      </c>
      <c r="J33" t="s">
        <v>71</v>
      </c>
      <c r="K33">
        <f t="shared" si="2"/>
        <v>7.0000000000000007E-2</v>
      </c>
      <c r="M33">
        <v>6</v>
      </c>
      <c r="N33" t="s">
        <v>77</v>
      </c>
      <c r="O33">
        <f t="shared" si="3"/>
        <v>0.12</v>
      </c>
      <c r="Q33">
        <v>5</v>
      </c>
      <c r="R33" t="s">
        <v>82</v>
      </c>
      <c r="S33">
        <f t="shared" si="4"/>
        <v>0.18</v>
      </c>
    </row>
    <row r="34" spans="1:19">
      <c r="A34">
        <v>91</v>
      </c>
      <c r="B34" t="s">
        <v>71</v>
      </c>
      <c r="C34">
        <f t="shared" si="1"/>
        <v>7.0000000000000007E-2</v>
      </c>
      <c r="I34">
        <v>4</v>
      </c>
      <c r="J34" t="s">
        <v>69</v>
      </c>
      <c r="K34">
        <f t="shared" si="2"/>
        <v>0.06</v>
      </c>
      <c r="M34">
        <v>6</v>
      </c>
      <c r="N34" t="s">
        <v>83</v>
      </c>
      <c r="O34">
        <f t="shared" si="3"/>
        <v>0.12</v>
      </c>
      <c r="Q34">
        <v>5</v>
      </c>
      <c r="R34" t="s">
        <v>68</v>
      </c>
      <c r="S34">
        <f t="shared" si="4"/>
        <v>0.18</v>
      </c>
    </row>
    <row r="35" spans="1:19">
      <c r="A35">
        <v>69</v>
      </c>
      <c r="B35" t="s">
        <v>63</v>
      </c>
      <c r="C35">
        <f t="shared" si="1"/>
        <v>0.05</v>
      </c>
      <c r="I35">
        <v>4</v>
      </c>
      <c r="J35" t="s">
        <v>76</v>
      </c>
      <c r="K35">
        <f t="shared" si="2"/>
        <v>0.06</v>
      </c>
      <c r="M35">
        <v>6</v>
      </c>
      <c r="N35" t="s">
        <v>75</v>
      </c>
      <c r="O35">
        <f t="shared" si="3"/>
        <v>0.12</v>
      </c>
      <c r="Q35">
        <v>5</v>
      </c>
      <c r="R35" t="s">
        <v>84</v>
      </c>
      <c r="S35">
        <f t="shared" si="4"/>
        <v>0.18</v>
      </c>
    </row>
    <row r="36" spans="1:19">
      <c r="A36">
        <v>65</v>
      </c>
      <c r="B36" t="s">
        <v>160</v>
      </c>
      <c r="C36">
        <f t="shared" si="1"/>
        <v>0.05</v>
      </c>
      <c r="I36">
        <v>4</v>
      </c>
      <c r="J36" t="s">
        <v>70</v>
      </c>
      <c r="K36">
        <f t="shared" si="2"/>
        <v>0.06</v>
      </c>
      <c r="M36">
        <v>6</v>
      </c>
      <c r="N36" t="s">
        <v>79</v>
      </c>
      <c r="O36">
        <f t="shared" si="3"/>
        <v>0.12</v>
      </c>
      <c r="Q36">
        <v>5</v>
      </c>
      <c r="R36" t="s">
        <v>58</v>
      </c>
      <c r="S36">
        <f t="shared" si="4"/>
        <v>0.18</v>
      </c>
    </row>
    <row r="37" spans="1:19">
      <c r="A37">
        <v>65</v>
      </c>
      <c r="B37" t="s">
        <v>115</v>
      </c>
      <c r="C37">
        <f t="shared" si="1"/>
        <v>0.05</v>
      </c>
      <c r="I37">
        <v>4</v>
      </c>
      <c r="J37" t="s">
        <v>85</v>
      </c>
      <c r="K37">
        <f t="shared" si="2"/>
        <v>0.06</v>
      </c>
      <c r="M37">
        <v>5</v>
      </c>
      <c r="N37" t="s">
        <v>73</v>
      </c>
      <c r="O37">
        <f t="shared" si="3"/>
        <v>0.1</v>
      </c>
      <c r="Q37">
        <v>5</v>
      </c>
      <c r="R37" t="s">
        <v>86</v>
      </c>
      <c r="S37">
        <f t="shared" si="4"/>
        <v>0.18</v>
      </c>
    </row>
    <row r="38" spans="1:19">
      <c r="A38">
        <v>64</v>
      </c>
      <c r="B38" t="s">
        <v>62</v>
      </c>
      <c r="C38">
        <f t="shared" si="1"/>
        <v>0.05</v>
      </c>
      <c r="I38">
        <v>3</v>
      </c>
      <c r="J38" t="s">
        <v>87</v>
      </c>
      <c r="K38">
        <f t="shared" si="2"/>
        <v>0.04</v>
      </c>
      <c r="M38">
        <v>5</v>
      </c>
      <c r="N38" t="s">
        <v>86</v>
      </c>
      <c r="O38">
        <f t="shared" si="3"/>
        <v>0.1</v>
      </c>
      <c r="Q38">
        <v>5</v>
      </c>
      <c r="R38" t="s">
        <v>88</v>
      </c>
      <c r="S38">
        <f t="shared" si="4"/>
        <v>0.18</v>
      </c>
    </row>
    <row r="39" spans="1:19">
      <c r="A39">
        <v>63</v>
      </c>
      <c r="B39" t="s">
        <v>77</v>
      </c>
      <c r="C39">
        <f t="shared" si="1"/>
        <v>0.05</v>
      </c>
      <c r="I39">
        <v>3</v>
      </c>
      <c r="J39" t="s">
        <v>83</v>
      </c>
      <c r="K39">
        <f t="shared" si="2"/>
        <v>0.04</v>
      </c>
      <c r="M39">
        <v>5</v>
      </c>
      <c r="N39" t="s">
        <v>81</v>
      </c>
      <c r="O39">
        <f t="shared" si="3"/>
        <v>0.1</v>
      </c>
      <c r="Q39">
        <v>5</v>
      </c>
      <c r="R39" t="s">
        <v>89</v>
      </c>
      <c r="S39">
        <f t="shared" si="4"/>
        <v>0.18</v>
      </c>
    </row>
    <row r="40" spans="1:19">
      <c r="A40">
        <v>62</v>
      </c>
      <c r="B40" t="s">
        <v>108</v>
      </c>
      <c r="C40">
        <f t="shared" si="1"/>
        <v>0.05</v>
      </c>
      <c r="I40">
        <v>3</v>
      </c>
      <c r="J40" t="s">
        <v>90</v>
      </c>
      <c r="K40">
        <f t="shared" si="2"/>
        <v>0.04</v>
      </c>
      <c r="M40">
        <v>5</v>
      </c>
      <c r="N40" t="s">
        <v>91</v>
      </c>
      <c r="O40">
        <f t="shared" si="3"/>
        <v>0.1</v>
      </c>
      <c r="Q40">
        <v>5</v>
      </c>
      <c r="R40" t="s">
        <v>91</v>
      </c>
      <c r="S40">
        <f t="shared" si="4"/>
        <v>0.18</v>
      </c>
    </row>
    <row r="41" spans="1:19">
      <c r="A41">
        <v>58</v>
      </c>
      <c r="B41" t="s">
        <v>74</v>
      </c>
      <c r="C41">
        <f t="shared" si="1"/>
        <v>0.05</v>
      </c>
      <c r="I41">
        <v>2</v>
      </c>
      <c r="J41" t="s">
        <v>16</v>
      </c>
      <c r="K41">
        <f t="shared" si="2"/>
        <v>0.03</v>
      </c>
      <c r="M41">
        <v>5</v>
      </c>
      <c r="N41" t="s">
        <v>92</v>
      </c>
      <c r="O41">
        <f t="shared" si="3"/>
        <v>0.1</v>
      </c>
      <c r="Q41">
        <v>4</v>
      </c>
      <c r="R41" t="s">
        <v>93</v>
      </c>
      <c r="S41">
        <f t="shared" si="4"/>
        <v>0.14000000000000001</v>
      </c>
    </row>
    <row r="42" spans="1:19">
      <c r="A42">
        <v>54</v>
      </c>
      <c r="B42" t="s">
        <v>22</v>
      </c>
      <c r="C42">
        <f t="shared" si="1"/>
        <v>0.04</v>
      </c>
      <c r="I42">
        <v>2</v>
      </c>
      <c r="J42" t="s">
        <v>94</v>
      </c>
      <c r="K42">
        <f t="shared" si="2"/>
        <v>0.03</v>
      </c>
      <c r="M42">
        <v>5</v>
      </c>
      <c r="N42" t="s">
        <v>17</v>
      </c>
      <c r="O42">
        <f t="shared" si="3"/>
        <v>0.1</v>
      </c>
      <c r="Q42">
        <v>4</v>
      </c>
      <c r="R42" t="s">
        <v>95</v>
      </c>
      <c r="S42">
        <f t="shared" si="4"/>
        <v>0.14000000000000001</v>
      </c>
    </row>
    <row r="43" spans="1:19">
      <c r="A43">
        <v>53</v>
      </c>
      <c r="B43" t="s">
        <v>42</v>
      </c>
      <c r="C43">
        <f t="shared" si="1"/>
        <v>0.04</v>
      </c>
      <c r="I43">
        <v>2</v>
      </c>
      <c r="J43" t="s">
        <v>96</v>
      </c>
      <c r="K43">
        <f t="shared" si="2"/>
        <v>0.03</v>
      </c>
      <c r="M43">
        <v>4</v>
      </c>
      <c r="N43" t="s">
        <v>97</v>
      </c>
      <c r="O43">
        <f t="shared" si="3"/>
        <v>0.08</v>
      </c>
      <c r="Q43">
        <v>4</v>
      </c>
      <c r="R43" t="s">
        <v>98</v>
      </c>
      <c r="S43">
        <f t="shared" si="4"/>
        <v>0.14000000000000001</v>
      </c>
    </row>
    <row r="44" spans="1:19">
      <c r="A44">
        <v>51</v>
      </c>
      <c r="B44" t="s">
        <v>76</v>
      </c>
      <c r="C44">
        <f t="shared" si="1"/>
        <v>0.04</v>
      </c>
      <c r="I44">
        <v>2</v>
      </c>
      <c r="J44" t="s">
        <v>99</v>
      </c>
      <c r="K44">
        <f t="shared" si="2"/>
        <v>0.03</v>
      </c>
      <c r="M44">
        <v>4</v>
      </c>
      <c r="N44" t="s">
        <v>100</v>
      </c>
      <c r="O44">
        <f t="shared" si="3"/>
        <v>0.08</v>
      </c>
      <c r="Q44">
        <v>4</v>
      </c>
      <c r="R44" t="s">
        <v>70</v>
      </c>
      <c r="S44">
        <f t="shared" si="4"/>
        <v>0.14000000000000001</v>
      </c>
    </row>
    <row r="45" spans="1:19">
      <c r="A45">
        <v>41</v>
      </c>
      <c r="B45" t="s">
        <v>161</v>
      </c>
      <c r="C45">
        <f t="shared" si="1"/>
        <v>0.03</v>
      </c>
      <c r="I45">
        <v>2</v>
      </c>
      <c r="J45" t="s">
        <v>101</v>
      </c>
      <c r="K45">
        <f t="shared" si="2"/>
        <v>0.03</v>
      </c>
      <c r="M45">
        <v>4</v>
      </c>
      <c r="N45" t="s">
        <v>65</v>
      </c>
      <c r="O45">
        <f t="shared" si="3"/>
        <v>0.08</v>
      </c>
      <c r="Q45">
        <v>4</v>
      </c>
      <c r="R45" t="s">
        <v>17</v>
      </c>
      <c r="S45">
        <f t="shared" si="4"/>
        <v>0.14000000000000001</v>
      </c>
    </row>
    <row r="46" spans="1:19">
      <c r="A46">
        <v>41</v>
      </c>
      <c r="B46" t="s">
        <v>162</v>
      </c>
      <c r="C46">
        <f t="shared" si="1"/>
        <v>0.03</v>
      </c>
      <c r="I46">
        <v>2</v>
      </c>
      <c r="J46" t="s">
        <v>102</v>
      </c>
      <c r="K46">
        <f t="shared" si="2"/>
        <v>0.03</v>
      </c>
      <c r="M46">
        <v>4</v>
      </c>
      <c r="N46" t="s">
        <v>18</v>
      </c>
      <c r="O46">
        <f t="shared" si="3"/>
        <v>0.08</v>
      </c>
      <c r="Q46">
        <v>2</v>
      </c>
      <c r="R46" t="s">
        <v>83</v>
      </c>
      <c r="S46">
        <f t="shared" si="4"/>
        <v>7.0000000000000007E-2</v>
      </c>
    </row>
    <row r="47" spans="1:19">
      <c r="A47">
        <v>41</v>
      </c>
      <c r="B47" t="s">
        <v>138</v>
      </c>
      <c r="C47">
        <f t="shared" si="1"/>
        <v>0.03</v>
      </c>
      <c r="I47">
        <v>2</v>
      </c>
      <c r="J47" t="s">
        <v>103</v>
      </c>
      <c r="K47">
        <f t="shared" si="2"/>
        <v>0.03</v>
      </c>
      <c r="M47">
        <v>3</v>
      </c>
      <c r="N47" t="s">
        <v>69</v>
      </c>
      <c r="O47">
        <f t="shared" si="3"/>
        <v>0.06</v>
      </c>
      <c r="Q47">
        <v>2</v>
      </c>
      <c r="R47" t="s">
        <v>104</v>
      </c>
      <c r="S47">
        <f t="shared" si="4"/>
        <v>7.0000000000000007E-2</v>
      </c>
    </row>
    <row r="48" spans="1:19">
      <c r="A48">
        <v>39</v>
      </c>
      <c r="B48" t="s">
        <v>70</v>
      </c>
      <c r="C48">
        <f t="shared" si="1"/>
        <v>0.03</v>
      </c>
      <c r="I48">
        <v>2</v>
      </c>
      <c r="J48" t="s">
        <v>95</v>
      </c>
      <c r="K48">
        <f t="shared" si="2"/>
        <v>0.03</v>
      </c>
      <c r="M48">
        <v>3</v>
      </c>
      <c r="N48" t="s">
        <v>21</v>
      </c>
      <c r="O48">
        <f t="shared" si="3"/>
        <v>0.06</v>
      </c>
      <c r="Q48">
        <v>2</v>
      </c>
      <c r="R48" t="s">
        <v>79</v>
      </c>
      <c r="S48">
        <f t="shared" si="4"/>
        <v>7.0000000000000007E-2</v>
      </c>
    </row>
    <row r="49" spans="1:19">
      <c r="A49">
        <v>36</v>
      </c>
      <c r="B49" t="s">
        <v>58</v>
      </c>
      <c r="C49">
        <f t="shared" si="1"/>
        <v>0.03</v>
      </c>
      <c r="I49">
        <v>2</v>
      </c>
      <c r="J49" t="s">
        <v>105</v>
      </c>
      <c r="K49">
        <f t="shared" si="2"/>
        <v>0.03</v>
      </c>
      <c r="M49">
        <v>3</v>
      </c>
      <c r="N49" t="s">
        <v>19</v>
      </c>
      <c r="O49">
        <f t="shared" si="3"/>
        <v>0.06</v>
      </c>
      <c r="Q49">
        <v>1</v>
      </c>
      <c r="R49" t="s">
        <v>106</v>
      </c>
      <c r="S49">
        <f t="shared" si="4"/>
        <v>0.04</v>
      </c>
    </row>
    <row r="50" spans="1:19">
      <c r="A50">
        <v>27</v>
      </c>
      <c r="B50" t="s">
        <v>114</v>
      </c>
      <c r="C50">
        <f t="shared" si="1"/>
        <v>0.02</v>
      </c>
      <c r="I50">
        <v>2</v>
      </c>
      <c r="J50" t="s">
        <v>107</v>
      </c>
      <c r="K50">
        <f t="shared" si="2"/>
        <v>0.03</v>
      </c>
      <c r="M50">
        <v>3</v>
      </c>
      <c r="N50" t="s">
        <v>38</v>
      </c>
      <c r="O50">
        <f t="shared" si="3"/>
        <v>0.06</v>
      </c>
      <c r="Q50">
        <v>1</v>
      </c>
      <c r="R50" t="s">
        <v>108</v>
      </c>
      <c r="S50">
        <f t="shared" si="4"/>
        <v>0.04</v>
      </c>
    </row>
    <row r="51" spans="1:19">
      <c r="A51">
        <v>27</v>
      </c>
      <c r="B51" t="s">
        <v>18</v>
      </c>
      <c r="C51">
        <f t="shared" si="1"/>
        <v>0.02</v>
      </c>
      <c r="I51">
        <v>2</v>
      </c>
      <c r="J51" t="s">
        <v>109</v>
      </c>
      <c r="K51">
        <f t="shared" si="2"/>
        <v>0.03</v>
      </c>
      <c r="M51">
        <v>2</v>
      </c>
      <c r="N51" t="s">
        <v>94</v>
      </c>
      <c r="O51">
        <f t="shared" si="3"/>
        <v>0.04</v>
      </c>
      <c r="Q51">
        <v>1</v>
      </c>
      <c r="R51" t="s">
        <v>87</v>
      </c>
      <c r="S51">
        <f t="shared" si="4"/>
        <v>0.04</v>
      </c>
    </row>
    <row r="52" spans="1:19">
      <c r="A52">
        <v>19</v>
      </c>
      <c r="B52" t="s">
        <v>73</v>
      </c>
      <c r="C52">
        <f t="shared" si="1"/>
        <v>0.02</v>
      </c>
      <c r="I52">
        <v>2</v>
      </c>
      <c r="J52" t="s">
        <v>58</v>
      </c>
      <c r="K52">
        <f t="shared" si="2"/>
        <v>0.03</v>
      </c>
      <c r="M52">
        <v>2</v>
      </c>
      <c r="N52" t="s">
        <v>110</v>
      </c>
      <c r="O52">
        <f t="shared" si="3"/>
        <v>0.04</v>
      </c>
      <c r="Q52">
        <v>1</v>
      </c>
      <c r="R52" t="s">
        <v>99</v>
      </c>
      <c r="S52">
        <f t="shared" si="4"/>
        <v>0.04</v>
      </c>
    </row>
    <row r="53" spans="1:19">
      <c r="A53">
        <v>18</v>
      </c>
      <c r="B53" t="s">
        <v>163</v>
      </c>
      <c r="C53">
        <f t="shared" si="1"/>
        <v>0.01</v>
      </c>
      <c r="I53">
        <v>2</v>
      </c>
      <c r="J53" t="s">
        <v>111</v>
      </c>
      <c r="K53">
        <f t="shared" si="2"/>
        <v>0.03</v>
      </c>
      <c r="M53">
        <v>2</v>
      </c>
      <c r="N53" t="s">
        <v>107</v>
      </c>
      <c r="O53">
        <f t="shared" si="3"/>
        <v>0.04</v>
      </c>
      <c r="Q53">
        <v>1</v>
      </c>
      <c r="R53" t="s">
        <v>103</v>
      </c>
      <c r="S53">
        <f t="shared" si="4"/>
        <v>0.04</v>
      </c>
    </row>
    <row r="54" spans="1:19">
      <c r="A54">
        <v>18</v>
      </c>
      <c r="B54" t="s">
        <v>83</v>
      </c>
      <c r="C54">
        <f t="shared" si="1"/>
        <v>0.01</v>
      </c>
      <c r="I54">
        <v>2</v>
      </c>
      <c r="J54" t="s">
        <v>112</v>
      </c>
      <c r="K54">
        <f t="shared" si="2"/>
        <v>0.03</v>
      </c>
      <c r="M54">
        <v>1</v>
      </c>
      <c r="N54" t="s">
        <v>113</v>
      </c>
      <c r="O54">
        <f t="shared" si="3"/>
        <v>0.02</v>
      </c>
      <c r="Q54">
        <v>1</v>
      </c>
      <c r="R54" t="s">
        <v>114</v>
      </c>
      <c r="S54">
        <f t="shared" si="4"/>
        <v>0.04</v>
      </c>
    </row>
    <row r="55" spans="1:19">
      <c r="A55">
        <v>18</v>
      </c>
      <c r="B55" t="s">
        <v>164</v>
      </c>
      <c r="C55">
        <f t="shared" si="1"/>
        <v>0.01</v>
      </c>
      <c r="I55">
        <v>2</v>
      </c>
      <c r="J55" t="s">
        <v>62</v>
      </c>
      <c r="K55">
        <f t="shared" si="2"/>
        <v>0.03</v>
      </c>
      <c r="M55">
        <v>1</v>
      </c>
      <c r="N55" t="s">
        <v>87</v>
      </c>
      <c r="O55">
        <f t="shared" si="3"/>
        <v>0.02</v>
      </c>
      <c r="Q55">
        <v>1</v>
      </c>
      <c r="R55" t="s">
        <v>107</v>
      </c>
      <c r="S55">
        <f t="shared" si="4"/>
        <v>0.04</v>
      </c>
    </row>
    <row r="56" spans="1:19">
      <c r="A56">
        <v>18</v>
      </c>
      <c r="B56" t="s">
        <v>143</v>
      </c>
      <c r="C56">
        <f t="shared" si="1"/>
        <v>0.01</v>
      </c>
      <c r="I56">
        <v>2</v>
      </c>
      <c r="J56" t="s">
        <v>115</v>
      </c>
      <c r="K56">
        <f t="shared" si="2"/>
        <v>0.03</v>
      </c>
      <c r="M56">
        <v>1</v>
      </c>
      <c r="N56" t="s">
        <v>96</v>
      </c>
      <c r="O56">
        <f t="shared" si="3"/>
        <v>0.02</v>
      </c>
      <c r="Q56">
        <v>1</v>
      </c>
      <c r="R56" t="s">
        <v>78</v>
      </c>
      <c r="S56">
        <f t="shared" si="4"/>
        <v>0.04</v>
      </c>
    </row>
    <row r="57" spans="1:19">
      <c r="A57">
        <v>16</v>
      </c>
      <c r="B57" t="s">
        <v>93</v>
      </c>
      <c r="C57">
        <f t="shared" si="1"/>
        <v>0.01</v>
      </c>
      <c r="I57">
        <v>2</v>
      </c>
      <c r="J57" t="s">
        <v>116</v>
      </c>
      <c r="K57">
        <f t="shared" si="2"/>
        <v>0.03</v>
      </c>
      <c r="M57">
        <v>1</v>
      </c>
      <c r="N57" t="s">
        <v>117</v>
      </c>
      <c r="O57">
        <f t="shared" si="3"/>
        <v>0.02</v>
      </c>
      <c r="Q57">
        <v>1</v>
      </c>
      <c r="R57" t="s">
        <v>118</v>
      </c>
      <c r="S57">
        <f t="shared" si="4"/>
        <v>0.04</v>
      </c>
    </row>
    <row r="58" spans="1:19">
      <c r="A58">
        <v>16</v>
      </c>
      <c r="B58" t="s">
        <v>103</v>
      </c>
      <c r="C58">
        <f t="shared" si="1"/>
        <v>0.01</v>
      </c>
      <c r="I58">
        <v>2</v>
      </c>
      <c r="J58" t="s">
        <v>119</v>
      </c>
      <c r="K58">
        <f t="shared" si="2"/>
        <v>0.03</v>
      </c>
      <c r="M58">
        <v>1</v>
      </c>
      <c r="N58" t="s">
        <v>120</v>
      </c>
      <c r="O58">
        <f t="shared" si="3"/>
        <v>0.02</v>
      </c>
      <c r="Q58">
        <v>1</v>
      </c>
      <c r="R58" t="s">
        <v>59</v>
      </c>
      <c r="S58">
        <f t="shared" si="4"/>
        <v>0.04</v>
      </c>
    </row>
    <row r="59" spans="1:19">
      <c r="A59">
        <v>16</v>
      </c>
      <c r="B59" t="s">
        <v>147</v>
      </c>
      <c r="C59">
        <f t="shared" si="1"/>
        <v>0.01</v>
      </c>
      <c r="I59">
        <v>2</v>
      </c>
      <c r="J59" t="s">
        <v>121</v>
      </c>
      <c r="K59">
        <f t="shared" si="2"/>
        <v>0.03</v>
      </c>
      <c r="M59">
        <v>1</v>
      </c>
      <c r="N59" t="s">
        <v>99</v>
      </c>
      <c r="O59">
        <f t="shared" si="3"/>
        <v>0.02</v>
      </c>
      <c r="Q59">
        <v>1</v>
      </c>
      <c r="R59" t="s">
        <v>62</v>
      </c>
      <c r="S59">
        <f t="shared" si="4"/>
        <v>0.04</v>
      </c>
    </row>
    <row r="60" spans="1:19">
      <c r="A60">
        <v>15</v>
      </c>
      <c r="B60" t="s">
        <v>165</v>
      </c>
      <c r="C60">
        <f t="shared" si="1"/>
        <v>0.01</v>
      </c>
      <c r="I60">
        <v>2</v>
      </c>
      <c r="J60" t="s">
        <v>92</v>
      </c>
      <c r="K60">
        <f t="shared" si="2"/>
        <v>0.03</v>
      </c>
      <c r="M60">
        <v>1</v>
      </c>
      <c r="N60" t="s">
        <v>101</v>
      </c>
      <c r="O60">
        <f t="shared" si="3"/>
        <v>0.02</v>
      </c>
      <c r="Q60">
        <v>1</v>
      </c>
      <c r="R60" t="s">
        <v>122</v>
      </c>
      <c r="S60">
        <f t="shared" si="4"/>
        <v>0.04</v>
      </c>
    </row>
    <row r="61" spans="1:19">
      <c r="A61">
        <v>15</v>
      </c>
      <c r="B61" t="s">
        <v>107</v>
      </c>
      <c r="C61">
        <f t="shared" si="1"/>
        <v>0.01</v>
      </c>
      <c r="I61">
        <v>2</v>
      </c>
      <c r="J61" t="s">
        <v>17</v>
      </c>
      <c r="K61">
        <f t="shared" si="2"/>
        <v>0.03</v>
      </c>
      <c r="M61">
        <v>1</v>
      </c>
      <c r="N61" t="s">
        <v>123</v>
      </c>
      <c r="O61">
        <f t="shared" si="3"/>
        <v>0.02</v>
      </c>
      <c r="Q61">
        <v>1</v>
      </c>
      <c r="R61" t="s">
        <v>115</v>
      </c>
      <c r="S61">
        <f t="shared" si="4"/>
        <v>0.04</v>
      </c>
    </row>
    <row r="62" spans="1:19">
      <c r="A62">
        <v>14</v>
      </c>
      <c r="B62" t="s">
        <v>166</v>
      </c>
      <c r="C62">
        <f t="shared" si="1"/>
        <v>0.01</v>
      </c>
      <c r="I62">
        <v>2</v>
      </c>
      <c r="J62" t="s">
        <v>18</v>
      </c>
      <c r="K62">
        <f t="shared" si="2"/>
        <v>0.03</v>
      </c>
      <c r="M62">
        <v>1</v>
      </c>
      <c r="N62" t="s">
        <v>84</v>
      </c>
      <c r="O62">
        <f t="shared" si="3"/>
        <v>0.02</v>
      </c>
      <c r="Q62">
        <v>1</v>
      </c>
      <c r="R62" t="s">
        <v>124</v>
      </c>
      <c r="S62">
        <f t="shared" si="4"/>
        <v>0.04</v>
      </c>
    </row>
    <row r="63" spans="1:19">
      <c r="A63">
        <v>14</v>
      </c>
      <c r="B63" t="s">
        <v>167</v>
      </c>
      <c r="C63">
        <f t="shared" si="1"/>
        <v>0.01</v>
      </c>
      <c r="I63">
        <v>2</v>
      </c>
      <c r="J63" t="s">
        <v>19</v>
      </c>
      <c r="K63">
        <f t="shared" si="2"/>
        <v>0.03</v>
      </c>
      <c r="M63">
        <v>1</v>
      </c>
      <c r="N63" t="s">
        <v>125</v>
      </c>
      <c r="O63">
        <f t="shared" si="3"/>
        <v>0.02</v>
      </c>
      <c r="Q63">
        <v>1</v>
      </c>
      <c r="R63" t="s">
        <v>126</v>
      </c>
      <c r="S63">
        <f t="shared" si="4"/>
        <v>0.04</v>
      </c>
    </row>
    <row r="64" spans="1:19">
      <c r="A64">
        <v>14</v>
      </c>
      <c r="B64" t="s">
        <v>168</v>
      </c>
      <c r="C64">
        <f t="shared" si="1"/>
        <v>0.01</v>
      </c>
      <c r="I64">
        <v>1</v>
      </c>
      <c r="J64" t="s">
        <v>127</v>
      </c>
      <c r="K64">
        <f t="shared" si="2"/>
        <v>0.01</v>
      </c>
      <c r="M64">
        <v>1</v>
      </c>
      <c r="N64" t="s">
        <v>128</v>
      </c>
      <c r="O64">
        <f t="shared" si="3"/>
        <v>0.02</v>
      </c>
      <c r="Q64">
        <v>1</v>
      </c>
      <c r="R64" t="s">
        <v>92</v>
      </c>
      <c r="S64">
        <f t="shared" si="4"/>
        <v>0.04</v>
      </c>
    </row>
    <row r="65" spans="1:19">
      <c r="A65">
        <v>13</v>
      </c>
      <c r="B65" t="s">
        <v>99</v>
      </c>
      <c r="C65">
        <f t="shared" si="1"/>
        <v>0.01</v>
      </c>
      <c r="I65">
        <v>1</v>
      </c>
      <c r="J65" t="s">
        <v>129</v>
      </c>
      <c r="K65">
        <f t="shared" si="2"/>
        <v>0.01</v>
      </c>
      <c r="M65">
        <v>1</v>
      </c>
      <c r="N65" t="s">
        <v>109</v>
      </c>
      <c r="O65">
        <f t="shared" si="3"/>
        <v>0.02</v>
      </c>
      <c r="Q65">
        <v>1</v>
      </c>
      <c r="R65" t="s">
        <v>21</v>
      </c>
      <c r="S65">
        <f t="shared" si="4"/>
        <v>0.04</v>
      </c>
    </row>
    <row r="66" spans="1:19">
      <c r="A66">
        <v>13</v>
      </c>
      <c r="B66" t="s">
        <v>128</v>
      </c>
      <c r="C66">
        <f t="shared" si="1"/>
        <v>0.01</v>
      </c>
      <c r="I66">
        <v>1</v>
      </c>
      <c r="J66" t="s">
        <v>130</v>
      </c>
      <c r="K66">
        <f t="shared" si="2"/>
        <v>0.01</v>
      </c>
      <c r="M66">
        <v>1</v>
      </c>
      <c r="N66" t="s">
        <v>131</v>
      </c>
      <c r="O66">
        <f t="shared" si="3"/>
        <v>0.02</v>
      </c>
      <c r="Q66">
        <v>1</v>
      </c>
      <c r="R66" t="s">
        <v>39</v>
      </c>
      <c r="S66">
        <f t="shared" si="4"/>
        <v>0.04</v>
      </c>
    </row>
    <row r="67" spans="1:19">
      <c r="A67">
        <v>13</v>
      </c>
      <c r="B67" t="s">
        <v>80</v>
      </c>
      <c r="C67">
        <f t="shared" si="1"/>
        <v>0.01</v>
      </c>
      <c r="I67">
        <v>1</v>
      </c>
      <c r="J67" t="s">
        <v>73</v>
      </c>
      <c r="K67">
        <f t="shared" si="2"/>
        <v>0.01</v>
      </c>
      <c r="M67">
        <v>1</v>
      </c>
      <c r="N67" t="s">
        <v>118</v>
      </c>
      <c r="O67">
        <f t="shared" si="3"/>
        <v>0.02</v>
      </c>
      <c r="Q67">
        <v>1</v>
      </c>
      <c r="R67" t="s">
        <v>41</v>
      </c>
      <c r="S67">
        <f t="shared" si="4"/>
        <v>0.04</v>
      </c>
    </row>
    <row r="68" spans="1:19">
      <c r="A68">
        <v>13</v>
      </c>
      <c r="B68" t="s">
        <v>140</v>
      </c>
      <c r="C68">
        <f t="shared" ref="C68:C119" si="5">ROUND(A68/1257,2)</f>
        <v>0.01</v>
      </c>
      <c r="I68">
        <v>1</v>
      </c>
      <c r="J68" t="s">
        <v>128</v>
      </c>
      <c r="K68">
        <f t="shared" ref="K68:K92" si="6">ROUND(I68/69,2)</f>
        <v>0.01</v>
      </c>
      <c r="M68">
        <v>1</v>
      </c>
      <c r="N68" t="s">
        <v>132</v>
      </c>
      <c r="O68">
        <f t="shared" ref="O68:O82" si="7">ROUND(M68/51,2)</f>
        <v>0.02</v>
      </c>
      <c r="Q68">
        <v>1</v>
      </c>
      <c r="R68" t="s">
        <v>22</v>
      </c>
      <c r="S68">
        <f t="shared" ref="S68:S70" si="8">ROUND(Q68/28,2)</f>
        <v>0.04</v>
      </c>
    </row>
    <row r="69" spans="1:19">
      <c r="A69">
        <v>11</v>
      </c>
      <c r="B69" t="s">
        <v>96</v>
      </c>
      <c r="C69">
        <f t="shared" si="5"/>
        <v>0.01</v>
      </c>
      <c r="I69">
        <v>1</v>
      </c>
      <c r="J69" t="s">
        <v>133</v>
      </c>
      <c r="K69">
        <f t="shared" si="6"/>
        <v>0.01</v>
      </c>
      <c r="M69">
        <v>1</v>
      </c>
      <c r="N69" t="s">
        <v>104</v>
      </c>
      <c r="O69">
        <f t="shared" si="7"/>
        <v>0.02</v>
      </c>
      <c r="Q69">
        <v>1</v>
      </c>
      <c r="R69" t="s">
        <v>42</v>
      </c>
      <c r="S69">
        <f t="shared" si="8"/>
        <v>0.04</v>
      </c>
    </row>
    <row r="70" spans="1:19">
      <c r="A70">
        <v>11</v>
      </c>
      <c r="B70" t="s">
        <v>101</v>
      </c>
      <c r="C70">
        <f t="shared" si="5"/>
        <v>0.01</v>
      </c>
      <c r="I70">
        <v>1</v>
      </c>
      <c r="J70" t="s">
        <v>134</v>
      </c>
      <c r="K70">
        <f t="shared" si="6"/>
        <v>0.01</v>
      </c>
      <c r="M70">
        <v>1</v>
      </c>
      <c r="N70" t="s">
        <v>90</v>
      </c>
      <c r="O70">
        <f t="shared" si="7"/>
        <v>0.02</v>
      </c>
      <c r="Q70">
        <v>1</v>
      </c>
      <c r="R70" t="s">
        <v>43</v>
      </c>
      <c r="S70">
        <f t="shared" si="8"/>
        <v>0.04</v>
      </c>
    </row>
    <row r="71" spans="1:19">
      <c r="A71">
        <v>11</v>
      </c>
      <c r="B71" t="s">
        <v>28</v>
      </c>
      <c r="C71">
        <f t="shared" si="5"/>
        <v>0.01</v>
      </c>
      <c r="I71">
        <v>1</v>
      </c>
      <c r="J71" t="s">
        <v>86</v>
      </c>
      <c r="K71">
        <f t="shared" si="6"/>
        <v>0.01</v>
      </c>
      <c r="M71">
        <v>1</v>
      </c>
      <c r="N71" t="s">
        <v>135</v>
      </c>
      <c r="O71">
        <f t="shared" si="7"/>
        <v>0.02</v>
      </c>
    </row>
    <row r="72" spans="1:19">
      <c r="A72">
        <v>11</v>
      </c>
      <c r="B72" t="s">
        <v>29</v>
      </c>
      <c r="C72">
        <f t="shared" si="5"/>
        <v>0.01</v>
      </c>
      <c r="I72">
        <v>1</v>
      </c>
      <c r="J72" t="s">
        <v>122</v>
      </c>
      <c r="K72">
        <f t="shared" si="6"/>
        <v>0.01</v>
      </c>
      <c r="M72">
        <v>1</v>
      </c>
      <c r="N72" t="s">
        <v>136</v>
      </c>
      <c r="O72">
        <f t="shared" si="7"/>
        <v>0.02</v>
      </c>
    </row>
    <row r="73" spans="1:19">
      <c r="A73">
        <v>11</v>
      </c>
      <c r="B73" t="s">
        <v>30</v>
      </c>
      <c r="C73">
        <f t="shared" si="5"/>
        <v>0.01</v>
      </c>
      <c r="I73">
        <v>1</v>
      </c>
      <c r="J73" t="s">
        <v>137</v>
      </c>
      <c r="K73">
        <f t="shared" si="6"/>
        <v>0.01</v>
      </c>
      <c r="M73">
        <v>1</v>
      </c>
      <c r="N73" t="s">
        <v>138</v>
      </c>
      <c r="O73">
        <f t="shared" si="7"/>
        <v>0.02</v>
      </c>
    </row>
    <row r="74" spans="1:19">
      <c r="A74">
        <v>11</v>
      </c>
      <c r="B74" t="s">
        <v>148</v>
      </c>
      <c r="C74">
        <f t="shared" si="5"/>
        <v>0.01</v>
      </c>
      <c r="I74">
        <v>1</v>
      </c>
      <c r="J74" t="s">
        <v>65</v>
      </c>
      <c r="K74">
        <f t="shared" si="6"/>
        <v>0.01</v>
      </c>
      <c r="M74">
        <v>1</v>
      </c>
      <c r="N74" t="s">
        <v>139</v>
      </c>
      <c r="O74">
        <f t="shared" si="7"/>
        <v>0.02</v>
      </c>
    </row>
    <row r="75" spans="1:19">
      <c r="A75">
        <v>11</v>
      </c>
      <c r="B75" t="s">
        <v>149</v>
      </c>
      <c r="C75">
        <f t="shared" si="5"/>
        <v>0.01</v>
      </c>
      <c r="I75">
        <v>1</v>
      </c>
      <c r="J75" t="s">
        <v>91</v>
      </c>
      <c r="K75">
        <f t="shared" si="6"/>
        <v>0.01</v>
      </c>
      <c r="M75">
        <v>1</v>
      </c>
      <c r="N75" t="s">
        <v>140</v>
      </c>
      <c r="O75">
        <f t="shared" si="7"/>
        <v>0.02</v>
      </c>
    </row>
    <row r="76" spans="1:19">
      <c r="A76">
        <v>11</v>
      </c>
      <c r="B76" t="s">
        <v>33</v>
      </c>
      <c r="C76">
        <f t="shared" si="5"/>
        <v>0.01</v>
      </c>
      <c r="I76">
        <v>1</v>
      </c>
      <c r="J76" t="s">
        <v>20</v>
      </c>
      <c r="K76">
        <f t="shared" si="6"/>
        <v>0.01</v>
      </c>
      <c r="M76">
        <v>1</v>
      </c>
      <c r="N76" t="s">
        <v>141</v>
      </c>
      <c r="O76">
        <f t="shared" si="7"/>
        <v>0.02</v>
      </c>
    </row>
    <row r="77" spans="1:19">
      <c r="A77">
        <v>11</v>
      </c>
      <c r="B77" t="s">
        <v>34</v>
      </c>
      <c r="C77">
        <f t="shared" si="5"/>
        <v>0.01</v>
      </c>
      <c r="I77">
        <v>1</v>
      </c>
      <c r="J77" t="s">
        <v>21</v>
      </c>
      <c r="K77">
        <f t="shared" si="6"/>
        <v>0.01</v>
      </c>
      <c r="M77">
        <v>1</v>
      </c>
      <c r="N77" t="s">
        <v>142</v>
      </c>
      <c r="O77">
        <f t="shared" si="7"/>
        <v>0.02</v>
      </c>
    </row>
    <row r="78" spans="1:19">
      <c r="A78">
        <v>11</v>
      </c>
      <c r="B78" t="s">
        <v>150</v>
      </c>
      <c r="C78">
        <f t="shared" si="5"/>
        <v>0.01</v>
      </c>
      <c r="I78">
        <v>1</v>
      </c>
      <c r="J78" t="s">
        <v>22</v>
      </c>
      <c r="K78">
        <f t="shared" si="6"/>
        <v>0.01</v>
      </c>
      <c r="M78">
        <v>1</v>
      </c>
      <c r="N78" t="s">
        <v>143</v>
      </c>
      <c r="O78">
        <f t="shared" si="7"/>
        <v>0.02</v>
      </c>
    </row>
    <row r="79" spans="1:19">
      <c r="A79">
        <v>11</v>
      </c>
      <c r="B79" t="s">
        <v>151</v>
      </c>
      <c r="C79">
        <f t="shared" si="5"/>
        <v>0.01</v>
      </c>
      <c r="I79">
        <v>1</v>
      </c>
      <c r="J79" t="s">
        <v>23</v>
      </c>
      <c r="K79">
        <f t="shared" si="6"/>
        <v>0.01</v>
      </c>
      <c r="M79">
        <v>1</v>
      </c>
      <c r="N79" t="s">
        <v>39</v>
      </c>
      <c r="O79">
        <f t="shared" si="7"/>
        <v>0.02</v>
      </c>
    </row>
    <row r="80" spans="1:19">
      <c r="A80">
        <v>9</v>
      </c>
      <c r="B80" t="s">
        <v>102</v>
      </c>
      <c r="C80">
        <f t="shared" si="5"/>
        <v>0.01</v>
      </c>
      <c r="I80">
        <v>1</v>
      </c>
      <c r="J80" t="s">
        <v>24</v>
      </c>
      <c r="K80">
        <f t="shared" si="6"/>
        <v>0.01</v>
      </c>
      <c r="M80">
        <v>1</v>
      </c>
      <c r="N80" t="s">
        <v>22</v>
      </c>
      <c r="O80">
        <f t="shared" si="7"/>
        <v>0.02</v>
      </c>
    </row>
    <row r="81" spans="1:15">
      <c r="A81">
        <v>8</v>
      </c>
      <c r="B81" t="s">
        <v>169</v>
      </c>
      <c r="C81">
        <f t="shared" si="5"/>
        <v>0.01</v>
      </c>
      <c r="I81">
        <v>1</v>
      </c>
      <c r="J81" t="s">
        <v>25</v>
      </c>
      <c r="K81">
        <f t="shared" si="6"/>
        <v>0.01</v>
      </c>
      <c r="M81">
        <v>1</v>
      </c>
      <c r="N81" t="s">
        <v>23</v>
      </c>
      <c r="O81">
        <f t="shared" si="7"/>
        <v>0.02</v>
      </c>
    </row>
    <row r="82" spans="1:15">
      <c r="A82">
        <v>7</v>
      </c>
      <c r="B82" t="s">
        <v>170</v>
      </c>
      <c r="C82">
        <f t="shared" si="5"/>
        <v>0.01</v>
      </c>
      <c r="I82">
        <v>1</v>
      </c>
      <c r="J82" t="s">
        <v>26</v>
      </c>
      <c r="K82">
        <f t="shared" si="6"/>
        <v>0.01</v>
      </c>
      <c r="M82">
        <v>1</v>
      </c>
      <c r="N82" t="s">
        <v>40</v>
      </c>
      <c r="O82">
        <f t="shared" si="7"/>
        <v>0.02</v>
      </c>
    </row>
    <row r="83" spans="1:15">
      <c r="A83">
        <v>7</v>
      </c>
      <c r="B83" t="s">
        <v>92</v>
      </c>
      <c r="C83">
        <f t="shared" si="5"/>
        <v>0.01</v>
      </c>
      <c r="I83">
        <v>1</v>
      </c>
      <c r="J83" t="s">
        <v>27</v>
      </c>
      <c r="K83">
        <f t="shared" si="6"/>
        <v>0.01</v>
      </c>
    </row>
    <row r="84" spans="1:15">
      <c r="A84">
        <v>6</v>
      </c>
      <c r="B84" t="s">
        <v>84</v>
      </c>
      <c r="C84">
        <f t="shared" si="5"/>
        <v>0</v>
      </c>
      <c r="I84">
        <v>1</v>
      </c>
      <c r="J84" t="s">
        <v>28</v>
      </c>
      <c r="K84">
        <f t="shared" si="6"/>
        <v>0.01</v>
      </c>
    </row>
    <row r="85" spans="1:15">
      <c r="A85">
        <v>6</v>
      </c>
      <c r="B85" t="s">
        <v>116</v>
      </c>
      <c r="C85">
        <f t="shared" si="5"/>
        <v>0</v>
      </c>
      <c r="I85">
        <v>1</v>
      </c>
      <c r="J85" t="s">
        <v>29</v>
      </c>
      <c r="K85">
        <f t="shared" si="6"/>
        <v>0.01</v>
      </c>
    </row>
    <row r="86" spans="1:15">
      <c r="A86">
        <v>5</v>
      </c>
      <c r="B86" t="s">
        <v>97</v>
      </c>
      <c r="C86">
        <f t="shared" si="5"/>
        <v>0</v>
      </c>
      <c r="I86">
        <v>1</v>
      </c>
      <c r="J86" t="s">
        <v>30</v>
      </c>
      <c r="K86">
        <f t="shared" si="6"/>
        <v>0.01</v>
      </c>
    </row>
    <row r="87" spans="1:15">
      <c r="A87">
        <v>5</v>
      </c>
      <c r="B87" t="s">
        <v>112</v>
      </c>
      <c r="C87">
        <f t="shared" si="5"/>
        <v>0</v>
      </c>
      <c r="I87">
        <v>1</v>
      </c>
      <c r="J87" t="s">
        <v>31</v>
      </c>
      <c r="K87">
        <f t="shared" si="6"/>
        <v>0.01</v>
      </c>
    </row>
    <row r="88" spans="1:15">
      <c r="A88">
        <v>5</v>
      </c>
      <c r="B88" t="s">
        <v>171</v>
      </c>
      <c r="C88">
        <f t="shared" si="5"/>
        <v>0</v>
      </c>
      <c r="I88">
        <v>1</v>
      </c>
      <c r="J88" t="s">
        <v>32</v>
      </c>
      <c r="K88">
        <f t="shared" si="6"/>
        <v>0.01</v>
      </c>
    </row>
    <row r="89" spans="1:15">
      <c r="A89">
        <v>5</v>
      </c>
      <c r="B89" t="s">
        <v>172</v>
      </c>
      <c r="C89">
        <f t="shared" si="5"/>
        <v>0</v>
      </c>
      <c r="I89">
        <v>1</v>
      </c>
      <c r="J89" t="s">
        <v>33</v>
      </c>
      <c r="K89">
        <f t="shared" si="6"/>
        <v>0.01</v>
      </c>
    </row>
    <row r="90" spans="1:15">
      <c r="A90">
        <v>5</v>
      </c>
      <c r="B90" t="s">
        <v>31</v>
      </c>
      <c r="C90">
        <f t="shared" si="5"/>
        <v>0</v>
      </c>
      <c r="I90">
        <v>1</v>
      </c>
      <c r="J90" t="s">
        <v>34</v>
      </c>
      <c r="K90">
        <f t="shared" si="6"/>
        <v>0.01</v>
      </c>
    </row>
    <row r="91" spans="1:15">
      <c r="A91">
        <v>5</v>
      </c>
      <c r="B91" t="s">
        <v>32</v>
      </c>
      <c r="C91">
        <f t="shared" si="5"/>
        <v>0</v>
      </c>
      <c r="I91">
        <v>1</v>
      </c>
      <c r="J91" t="s">
        <v>144</v>
      </c>
      <c r="K91">
        <f t="shared" si="6"/>
        <v>0.01</v>
      </c>
    </row>
    <row r="92" spans="1:15">
      <c r="A92">
        <v>5</v>
      </c>
      <c r="B92" t="s">
        <v>152</v>
      </c>
      <c r="C92">
        <f t="shared" si="5"/>
        <v>0</v>
      </c>
      <c r="I92">
        <v>1</v>
      </c>
      <c r="J92" t="s">
        <v>35</v>
      </c>
      <c r="K92">
        <f t="shared" si="6"/>
        <v>0.01</v>
      </c>
    </row>
    <row r="93" spans="1:15">
      <c r="A93">
        <v>5</v>
      </c>
      <c r="B93" t="s">
        <v>153</v>
      </c>
      <c r="C93">
        <f t="shared" si="5"/>
        <v>0</v>
      </c>
    </row>
    <row r="94" spans="1:15">
      <c r="A94">
        <v>4</v>
      </c>
      <c r="B94" t="s">
        <v>173</v>
      </c>
      <c r="C94">
        <f t="shared" si="5"/>
        <v>0</v>
      </c>
    </row>
    <row r="95" spans="1:15">
      <c r="A95">
        <v>3</v>
      </c>
      <c r="B95" t="s">
        <v>106</v>
      </c>
      <c r="C95">
        <f t="shared" si="5"/>
        <v>0</v>
      </c>
    </row>
    <row r="96" spans="1:15">
      <c r="A96">
        <v>3</v>
      </c>
      <c r="B96" t="s">
        <v>174</v>
      </c>
      <c r="C96">
        <f t="shared" si="5"/>
        <v>0</v>
      </c>
    </row>
    <row r="97" spans="1:3">
      <c r="A97">
        <v>3</v>
      </c>
      <c r="B97" t="s">
        <v>175</v>
      </c>
      <c r="C97">
        <f t="shared" si="5"/>
        <v>0</v>
      </c>
    </row>
    <row r="98" spans="1:3">
      <c r="A98">
        <v>3</v>
      </c>
      <c r="B98" t="s">
        <v>176</v>
      </c>
      <c r="C98">
        <f t="shared" si="5"/>
        <v>0</v>
      </c>
    </row>
    <row r="99" spans="1:3">
      <c r="A99">
        <v>3</v>
      </c>
      <c r="B99" t="s">
        <v>132</v>
      </c>
      <c r="C99">
        <f t="shared" si="5"/>
        <v>0</v>
      </c>
    </row>
    <row r="100" spans="1:3">
      <c r="A100">
        <v>3</v>
      </c>
      <c r="B100" t="s">
        <v>177</v>
      </c>
      <c r="C100">
        <f t="shared" si="5"/>
        <v>0</v>
      </c>
    </row>
    <row r="101" spans="1:3">
      <c r="A101">
        <v>3</v>
      </c>
      <c r="B101" t="s">
        <v>56</v>
      </c>
      <c r="C101">
        <f t="shared" si="5"/>
        <v>0</v>
      </c>
    </row>
    <row r="102" spans="1:3">
      <c r="A102">
        <v>2</v>
      </c>
      <c r="B102" t="s">
        <v>94</v>
      </c>
      <c r="C102">
        <f t="shared" si="5"/>
        <v>0</v>
      </c>
    </row>
    <row r="103" spans="1:3">
      <c r="A103">
        <v>2</v>
      </c>
      <c r="B103" t="s">
        <v>95</v>
      </c>
      <c r="C103">
        <f t="shared" si="5"/>
        <v>0</v>
      </c>
    </row>
    <row r="104" spans="1:3">
      <c r="A104">
        <v>2</v>
      </c>
      <c r="B104" t="s">
        <v>105</v>
      </c>
      <c r="C104">
        <f t="shared" si="5"/>
        <v>0</v>
      </c>
    </row>
    <row r="105" spans="1:3">
      <c r="A105">
        <v>2</v>
      </c>
      <c r="B105" t="s">
        <v>178</v>
      </c>
      <c r="C105">
        <f t="shared" si="5"/>
        <v>0</v>
      </c>
    </row>
    <row r="106" spans="1:3">
      <c r="A106">
        <v>1</v>
      </c>
      <c r="B106" t="s">
        <v>179</v>
      </c>
      <c r="C106">
        <f t="shared" si="5"/>
        <v>0</v>
      </c>
    </row>
    <row r="107" spans="1:3">
      <c r="A107">
        <v>1</v>
      </c>
      <c r="B107" t="s">
        <v>82</v>
      </c>
      <c r="C107">
        <f t="shared" si="5"/>
        <v>0</v>
      </c>
    </row>
    <row r="108" spans="1:3">
      <c r="A108">
        <v>1</v>
      </c>
      <c r="B108" t="s">
        <v>180</v>
      </c>
      <c r="C108">
        <f t="shared" si="5"/>
        <v>0</v>
      </c>
    </row>
    <row r="109" spans="1:3">
      <c r="A109">
        <v>1</v>
      </c>
      <c r="B109" t="s">
        <v>181</v>
      </c>
      <c r="C109">
        <f t="shared" si="5"/>
        <v>0</v>
      </c>
    </row>
    <row r="110" spans="1:3">
      <c r="A110">
        <v>1</v>
      </c>
      <c r="B110" t="s">
        <v>182</v>
      </c>
      <c r="C110">
        <f t="shared" si="5"/>
        <v>0</v>
      </c>
    </row>
    <row r="111" spans="1:3">
      <c r="A111">
        <v>1</v>
      </c>
      <c r="B111" t="s">
        <v>109</v>
      </c>
      <c r="C111">
        <f t="shared" si="5"/>
        <v>0</v>
      </c>
    </row>
    <row r="112" spans="1:3">
      <c r="A112">
        <v>1</v>
      </c>
      <c r="B112" t="s">
        <v>134</v>
      </c>
      <c r="C112">
        <f t="shared" si="5"/>
        <v>0</v>
      </c>
    </row>
    <row r="113" spans="1:3">
      <c r="A113">
        <v>1</v>
      </c>
      <c r="B113" t="s">
        <v>23</v>
      </c>
      <c r="C113">
        <f t="shared" si="5"/>
        <v>0</v>
      </c>
    </row>
    <row r="114" spans="1:3">
      <c r="A114">
        <v>1</v>
      </c>
      <c r="B114" t="s">
        <v>154</v>
      </c>
      <c r="C114">
        <f t="shared" si="5"/>
        <v>0</v>
      </c>
    </row>
    <row r="115" spans="1:3">
      <c r="A115">
        <v>1</v>
      </c>
      <c r="B115" t="s">
        <v>155</v>
      </c>
      <c r="C115">
        <f t="shared" si="5"/>
        <v>0</v>
      </c>
    </row>
    <row r="116" spans="1:3">
      <c r="A116">
        <v>1</v>
      </c>
      <c r="B116" t="s">
        <v>156</v>
      </c>
      <c r="C116">
        <f t="shared" si="5"/>
        <v>0</v>
      </c>
    </row>
    <row r="117" spans="1:3">
      <c r="A117">
        <v>1</v>
      </c>
      <c r="B117" t="s">
        <v>157</v>
      </c>
      <c r="C117">
        <f t="shared" si="5"/>
        <v>0</v>
      </c>
    </row>
    <row r="118" spans="1:3">
      <c r="A118">
        <v>1</v>
      </c>
      <c r="B118" t="s">
        <v>158</v>
      </c>
      <c r="C118">
        <f t="shared" si="5"/>
        <v>0</v>
      </c>
    </row>
    <row r="119" spans="1:3">
      <c r="A119">
        <v>1</v>
      </c>
      <c r="B119" t="s">
        <v>159</v>
      </c>
      <c r="C119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selection activeCell="B1" sqref="B1:C1048576"/>
    </sheetView>
  </sheetViews>
  <sheetFormatPr baseColWidth="10" defaultRowHeight="15" x14ac:dyDescent="0"/>
  <sheetData>
    <row r="1" spans="1:5">
      <c r="A1" t="s">
        <v>145</v>
      </c>
      <c r="B1">
        <f>SUM(B3:B119)</f>
        <v>15939</v>
      </c>
      <c r="C1" t="s">
        <v>146</v>
      </c>
      <c r="D1">
        <v>8</v>
      </c>
      <c r="E1">
        <f>B1/D1</f>
        <v>1992.375</v>
      </c>
    </row>
    <row r="2" spans="1:5">
      <c r="B2">
        <v>2012</v>
      </c>
      <c r="C2" t="s">
        <v>36</v>
      </c>
      <c r="E2" t="s">
        <v>37</v>
      </c>
    </row>
    <row r="3" spans="1:5">
      <c r="B3">
        <v>1232</v>
      </c>
      <c r="C3" t="s">
        <v>44</v>
      </c>
    </row>
    <row r="4" spans="1:5">
      <c r="B4">
        <v>1179</v>
      </c>
      <c r="C4" t="s">
        <v>16</v>
      </c>
    </row>
    <row r="5" spans="1:5">
      <c r="B5">
        <v>1023</v>
      </c>
      <c r="C5" t="s">
        <v>45</v>
      </c>
    </row>
    <row r="6" spans="1:5">
      <c r="B6">
        <v>847</v>
      </c>
      <c r="C6" t="s">
        <v>48</v>
      </c>
    </row>
    <row r="7" spans="1:5">
      <c r="B7">
        <v>804</v>
      </c>
      <c r="C7" t="s">
        <v>52</v>
      </c>
    </row>
    <row r="8" spans="1:5">
      <c r="B8">
        <v>790</v>
      </c>
      <c r="C8" t="s">
        <v>53</v>
      </c>
    </row>
    <row r="9" spans="1:5">
      <c r="B9">
        <v>688</v>
      </c>
      <c r="C9" t="s">
        <v>46</v>
      </c>
    </row>
    <row r="10" spans="1:5">
      <c r="B10">
        <v>658</v>
      </c>
      <c r="C10" t="s">
        <v>67</v>
      </c>
    </row>
    <row r="11" spans="1:5">
      <c r="B11">
        <v>553</v>
      </c>
      <c r="C11" t="s">
        <v>49</v>
      </c>
    </row>
    <row r="12" spans="1:5">
      <c r="B12">
        <v>499</v>
      </c>
      <c r="C12" t="s">
        <v>47</v>
      </c>
    </row>
    <row r="13" spans="1:5">
      <c r="B13">
        <v>483</v>
      </c>
      <c r="C13" t="s">
        <v>60</v>
      </c>
    </row>
    <row r="14" spans="1:5">
      <c r="B14">
        <v>480</v>
      </c>
      <c r="C14" t="s">
        <v>61</v>
      </c>
    </row>
    <row r="15" spans="1:5">
      <c r="B15">
        <v>457</v>
      </c>
      <c r="C15" t="s">
        <v>51</v>
      </c>
    </row>
    <row r="16" spans="1:5">
      <c r="B16">
        <v>432</v>
      </c>
      <c r="C16" t="s">
        <v>64</v>
      </c>
    </row>
    <row r="17" spans="2:3">
      <c r="B17">
        <v>425</v>
      </c>
      <c r="C17" t="s">
        <v>50</v>
      </c>
    </row>
    <row r="18" spans="2:3">
      <c r="B18">
        <v>424</v>
      </c>
      <c r="C18" t="s">
        <v>55</v>
      </c>
    </row>
    <row r="19" spans="2:3">
      <c r="B19">
        <v>398</v>
      </c>
      <c r="C19" t="s">
        <v>68</v>
      </c>
    </row>
    <row r="20" spans="2:3">
      <c r="B20">
        <v>374</v>
      </c>
      <c r="C20" t="s">
        <v>72</v>
      </c>
    </row>
    <row r="21" spans="2:3">
      <c r="B21">
        <v>349</v>
      </c>
      <c r="C21" t="s">
        <v>65</v>
      </c>
    </row>
    <row r="22" spans="2:3">
      <c r="B22">
        <v>333</v>
      </c>
      <c r="C22" t="s">
        <v>79</v>
      </c>
    </row>
    <row r="23" spans="2:3">
      <c r="B23">
        <v>264</v>
      </c>
      <c r="C23" t="s">
        <v>78</v>
      </c>
    </row>
    <row r="24" spans="2:3">
      <c r="B24">
        <v>248</v>
      </c>
      <c r="C24" t="s">
        <v>69</v>
      </c>
    </row>
    <row r="25" spans="2:3">
      <c r="B25">
        <v>240</v>
      </c>
      <c r="C25" t="s">
        <v>81</v>
      </c>
    </row>
    <row r="26" spans="2:3">
      <c r="B26">
        <v>217</v>
      </c>
      <c r="C26" t="s">
        <v>54</v>
      </c>
    </row>
    <row r="27" spans="2:3">
      <c r="B27">
        <v>189</v>
      </c>
      <c r="C27" t="s">
        <v>17</v>
      </c>
    </row>
    <row r="28" spans="2:3">
      <c r="B28">
        <v>178</v>
      </c>
      <c r="C28" t="s">
        <v>87</v>
      </c>
    </row>
    <row r="29" spans="2:3">
      <c r="B29">
        <v>174</v>
      </c>
      <c r="C29" t="s">
        <v>75</v>
      </c>
    </row>
    <row r="30" spans="2:3">
      <c r="B30">
        <v>157</v>
      </c>
      <c r="C30" t="s">
        <v>89</v>
      </c>
    </row>
    <row r="31" spans="2:3">
      <c r="B31">
        <v>147</v>
      </c>
      <c r="C31" t="s">
        <v>21</v>
      </c>
    </row>
    <row r="32" spans="2:3">
      <c r="B32">
        <v>124</v>
      </c>
      <c r="C32" t="s">
        <v>66</v>
      </c>
    </row>
    <row r="33" spans="2:3">
      <c r="B33">
        <v>112</v>
      </c>
      <c r="C33" t="s">
        <v>15</v>
      </c>
    </row>
    <row r="34" spans="2:3">
      <c r="B34">
        <v>91</v>
      </c>
      <c r="C34" t="s">
        <v>71</v>
      </c>
    </row>
    <row r="35" spans="2:3">
      <c r="B35">
        <v>69</v>
      </c>
      <c r="C35" t="s">
        <v>63</v>
      </c>
    </row>
    <row r="36" spans="2:3">
      <c r="B36">
        <v>65</v>
      </c>
      <c r="C36" t="s">
        <v>160</v>
      </c>
    </row>
    <row r="37" spans="2:3">
      <c r="B37">
        <v>65</v>
      </c>
      <c r="C37" t="s">
        <v>115</v>
      </c>
    </row>
    <row r="38" spans="2:3">
      <c r="B38">
        <v>64</v>
      </c>
      <c r="C38" t="s">
        <v>62</v>
      </c>
    </row>
    <row r="39" spans="2:3">
      <c r="B39">
        <v>63</v>
      </c>
      <c r="C39" t="s">
        <v>77</v>
      </c>
    </row>
    <row r="40" spans="2:3">
      <c r="B40">
        <v>62</v>
      </c>
      <c r="C40" t="s">
        <v>108</v>
      </c>
    </row>
    <row r="41" spans="2:3">
      <c r="B41">
        <v>58</v>
      </c>
      <c r="C41" t="s">
        <v>74</v>
      </c>
    </row>
    <row r="42" spans="2:3">
      <c r="B42">
        <v>54</v>
      </c>
      <c r="C42" t="s">
        <v>22</v>
      </c>
    </row>
    <row r="43" spans="2:3">
      <c r="B43">
        <v>53</v>
      </c>
      <c r="C43" t="s">
        <v>42</v>
      </c>
    </row>
    <row r="44" spans="2:3">
      <c r="B44">
        <v>51</v>
      </c>
      <c r="C44" t="s">
        <v>76</v>
      </c>
    </row>
    <row r="45" spans="2:3">
      <c r="B45">
        <v>41</v>
      </c>
      <c r="C45" t="s">
        <v>161</v>
      </c>
    </row>
    <row r="46" spans="2:3">
      <c r="B46">
        <v>41</v>
      </c>
      <c r="C46" t="s">
        <v>162</v>
      </c>
    </row>
    <row r="47" spans="2:3">
      <c r="B47">
        <v>41</v>
      </c>
      <c r="C47" t="s">
        <v>138</v>
      </c>
    </row>
    <row r="48" spans="2:3">
      <c r="B48">
        <v>39</v>
      </c>
      <c r="C48" t="s">
        <v>70</v>
      </c>
    </row>
    <row r="49" spans="2:3">
      <c r="B49">
        <v>36</v>
      </c>
      <c r="C49" t="s">
        <v>58</v>
      </c>
    </row>
    <row r="50" spans="2:3">
      <c r="B50">
        <v>27</v>
      </c>
      <c r="C50" t="s">
        <v>114</v>
      </c>
    </row>
    <row r="51" spans="2:3">
      <c r="B51">
        <v>27</v>
      </c>
      <c r="C51" t="s">
        <v>18</v>
      </c>
    </row>
    <row r="52" spans="2:3">
      <c r="B52">
        <v>19</v>
      </c>
      <c r="C52" t="s">
        <v>73</v>
      </c>
    </row>
    <row r="53" spans="2:3">
      <c r="B53">
        <v>18</v>
      </c>
      <c r="C53" t="s">
        <v>163</v>
      </c>
    </row>
    <row r="54" spans="2:3">
      <c r="B54">
        <v>18</v>
      </c>
      <c r="C54" t="s">
        <v>83</v>
      </c>
    </row>
    <row r="55" spans="2:3">
      <c r="B55">
        <v>18</v>
      </c>
      <c r="C55" t="s">
        <v>164</v>
      </c>
    </row>
    <row r="56" spans="2:3">
      <c r="B56">
        <v>18</v>
      </c>
      <c r="C56" t="s">
        <v>143</v>
      </c>
    </row>
    <row r="57" spans="2:3">
      <c r="B57">
        <v>16</v>
      </c>
      <c r="C57" t="s">
        <v>93</v>
      </c>
    </row>
    <row r="58" spans="2:3">
      <c r="B58">
        <v>16</v>
      </c>
      <c r="C58" t="s">
        <v>103</v>
      </c>
    </row>
    <row r="59" spans="2:3">
      <c r="B59">
        <v>16</v>
      </c>
      <c r="C59" t="s">
        <v>147</v>
      </c>
    </row>
    <row r="60" spans="2:3">
      <c r="B60">
        <v>15</v>
      </c>
      <c r="C60" t="s">
        <v>165</v>
      </c>
    </row>
    <row r="61" spans="2:3">
      <c r="B61">
        <v>15</v>
      </c>
      <c r="C61" t="s">
        <v>107</v>
      </c>
    </row>
    <row r="62" spans="2:3">
      <c r="B62">
        <v>14</v>
      </c>
      <c r="C62" t="s">
        <v>166</v>
      </c>
    </row>
    <row r="63" spans="2:3">
      <c r="B63">
        <v>14</v>
      </c>
      <c r="C63" t="s">
        <v>167</v>
      </c>
    </row>
    <row r="64" spans="2:3">
      <c r="B64">
        <v>14</v>
      </c>
      <c r="C64" t="s">
        <v>168</v>
      </c>
    </row>
    <row r="65" spans="2:3">
      <c r="B65">
        <v>13</v>
      </c>
      <c r="C65" t="s">
        <v>99</v>
      </c>
    </row>
    <row r="66" spans="2:3">
      <c r="B66">
        <v>13</v>
      </c>
      <c r="C66" t="s">
        <v>128</v>
      </c>
    </row>
    <row r="67" spans="2:3">
      <c r="B67">
        <v>13</v>
      </c>
      <c r="C67" t="s">
        <v>80</v>
      </c>
    </row>
    <row r="68" spans="2:3">
      <c r="B68">
        <v>13</v>
      </c>
      <c r="C68" t="s">
        <v>140</v>
      </c>
    </row>
    <row r="69" spans="2:3">
      <c r="B69">
        <v>11</v>
      </c>
      <c r="C69" t="s">
        <v>96</v>
      </c>
    </row>
    <row r="70" spans="2:3">
      <c r="B70">
        <v>11</v>
      </c>
      <c r="C70" t="s">
        <v>101</v>
      </c>
    </row>
    <row r="71" spans="2:3">
      <c r="B71">
        <v>11</v>
      </c>
      <c r="C71" t="s">
        <v>28</v>
      </c>
    </row>
    <row r="72" spans="2:3">
      <c r="B72">
        <v>11</v>
      </c>
      <c r="C72" t="s">
        <v>29</v>
      </c>
    </row>
    <row r="73" spans="2:3">
      <c r="B73">
        <v>11</v>
      </c>
      <c r="C73" t="s">
        <v>30</v>
      </c>
    </row>
    <row r="74" spans="2:3">
      <c r="B74">
        <v>11</v>
      </c>
      <c r="C74" t="s">
        <v>148</v>
      </c>
    </row>
    <row r="75" spans="2:3">
      <c r="B75">
        <v>11</v>
      </c>
      <c r="C75" t="s">
        <v>149</v>
      </c>
    </row>
    <row r="76" spans="2:3">
      <c r="B76">
        <v>11</v>
      </c>
      <c r="C76" t="s">
        <v>33</v>
      </c>
    </row>
    <row r="77" spans="2:3">
      <c r="B77">
        <v>11</v>
      </c>
      <c r="C77" t="s">
        <v>34</v>
      </c>
    </row>
    <row r="78" spans="2:3">
      <c r="B78">
        <v>11</v>
      </c>
      <c r="C78" t="s">
        <v>150</v>
      </c>
    </row>
    <row r="79" spans="2:3">
      <c r="B79">
        <v>11</v>
      </c>
      <c r="C79" t="s">
        <v>151</v>
      </c>
    </row>
    <row r="80" spans="2:3">
      <c r="B80">
        <v>9</v>
      </c>
      <c r="C80" t="s">
        <v>102</v>
      </c>
    </row>
    <row r="81" spans="2:3">
      <c r="B81">
        <v>8</v>
      </c>
      <c r="C81" t="s">
        <v>169</v>
      </c>
    </row>
    <row r="82" spans="2:3">
      <c r="B82">
        <v>7</v>
      </c>
      <c r="C82" t="s">
        <v>170</v>
      </c>
    </row>
    <row r="83" spans="2:3">
      <c r="B83">
        <v>7</v>
      </c>
      <c r="C83" t="s">
        <v>92</v>
      </c>
    </row>
    <row r="84" spans="2:3">
      <c r="B84">
        <v>6</v>
      </c>
      <c r="C84" t="s">
        <v>84</v>
      </c>
    </row>
    <row r="85" spans="2:3">
      <c r="B85">
        <v>6</v>
      </c>
      <c r="C85" t="s">
        <v>116</v>
      </c>
    </row>
    <row r="86" spans="2:3">
      <c r="B86">
        <v>5</v>
      </c>
      <c r="C86" t="s">
        <v>97</v>
      </c>
    </row>
    <row r="87" spans="2:3">
      <c r="B87">
        <v>5</v>
      </c>
      <c r="C87" t="s">
        <v>112</v>
      </c>
    </row>
    <row r="88" spans="2:3">
      <c r="B88">
        <v>5</v>
      </c>
      <c r="C88" t="s">
        <v>171</v>
      </c>
    </row>
    <row r="89" spans="2:3">
      <c r="B89">
        <v>5</v>
      </c>
      <c r="C89" t="s">
        <v>172</v>
      </c>
    </row>
    <row r="90" spans="2:3">
      <c r="B90">
        <v>5</v>
      </c>
      <c r="C90" t="s">
        <v>31</v>
      </c>
    </row>
    <row r="91" spans="2:3">
      <c r="B91">
        <v>5</v>
      </c>
      <c r="C91" t="s">
        <v>32</v>
      </c>
    </row>
    <row r="92" spans="2:3">
      <c r="B92">
        <v>5</v>
      </c>
      <c r="C92" t="s">
        <v>152</v>
      </c>
    </row>
    <row r="93" spans="2:3">
      <c r="B93">
        <v>5</v>
      </c>
      <c r="C93" t="s">
        <v>153</v>
      </c>
    </row>
    <row r="94" spans="2:3">
      <c r="B94">
        <v>4</v>
      </c>
      <c r="C94" t="s">
        <v>173</v>
      </c>
    </row>
    <row r="95" spans="2:3">
      <c r="B95">
        <v>3</v>
      </c>
      <c r="C95" t="s">
        <v>106</v>
      </c>
    </row>
    <row r="96" spans="2:3">
      <c r="B96">
        <v>3</v>
      </c>
      <c r="C96" t="s">
        <v>174</v>
      </c>
    </row>
    <row r="97" spans="2:3">
      <c r="B97">
        <v>3</v>
      </c>
      <c r="C97" t="s">
        <v>175</v>
      </c>
    </row>
    <row r="98" spans="2:3">
      <c r="B98">
        <v>3</v>
      </c>
      <c r="C98" t="s">
        <v>176</v>
      </c>
    </row>
    <row r="99" spans="2:3">
      <c r="B99">
        <v>3</v>
      </c>
      <c r="C99" t="s">
        <v>132</v>
      </c>
    </row>
    <row r="100" spans="2:3">
      <c r="B100">
        <v>3</v>
      </c>
      <c r="C100" t="s">
        <v>177</v>
      </c>
    </row>
    <row r="101" spans="2:3">
      <c r="B101">
        <v>3</v>
      </c>
      <c r="C101" t="s">
        <v>56</v>
      </c>
    </row>
    <row r="102" spans="2:3">
      <c r="B102">
        <v>2</v>
      </c>
      <c r="C102" t="s">
        <v>94</v>
      </c>
    </row>
    <row r="103" spans="2:3">
      <c r="B103">
        <v>2</v>
      </c>
      <c r="C103" t="s">
        <v>95</v>
      </c>
    </row>
    <row r="104" spans="2:3">
      <c r="B104">
        <v>2</v>
      </c>
      <c r="C104" t="s">
        <v>105</v>
      </c>
    </row>
    <row r="105" spans="2:3">
      <c r="B105">
        <v>2</v>
      </c>
      <c r="C105" t="s">
        <v>178</v>
      </c>
    </row>
    <row r="106" spans="2:3">
      <c r="B106">
        <v>1</v>
      </c>
      <c r="C106" t="s">
        <v>179</v>
      </c>
    </row>
    <row r="107" spans="2:3">
      <c r="B107">
        <v>1</v>
      </c>
      <c r="C107" t="s">
        <v>82</v>
      </c>
    </row>
    <row r="108" spans="2:3">
      <c r="B108">
        <v>1</v>
      </c>
      <c r="C108" t="s">
        <v>180</v>
      </c>
    </row>
    <row r="109" spans="2:3">
      <c r="B109">
        <v>1</v>
      </c>
      <c r="C109" t="s">
        <v>181</v>
      </c>
    </row>
    <row r="110" spans="2:3">
      <c r="B110">
        <v>1</v>
      </c>
      <c r="C110" t="s">
        <v>182</v>
      </c>
    </row>
    <row r="111" spans="2:3">
      <c r="B111">
        <v>1</v>
      </c>
      <c r="C111" t="s">
        <v>109</v>
      </c>
    </row>
    <row r="112" spans="2:3">
      <c r="B112">
        <v>1</v>
      </c>
      <c r="C112" t="s">
        <v>134</v>
      </c>
    </row>
    <row r="113" spans="2:3">
      <c r="B113">
        <v>1</v>
      </c>
      <c r="C113" t="s">
        <v>23</v>
      </c>
    </row>
    <row r="114" spans="2:3">
      <c r="B114">
        <v>1</v>
      </c>
      <c r="C114" t="s">
        <v>154</v>
      </c>
    </row>
    <row r="115" spans="2:3">
      <c r="B115">
        <v>1</v>
      </c>
      <c r="C115" t="s">
        <v>155</v>
      </c>
    </row>
    <row r="116" spans="2:3">
      <c r="B116">
        <v>1</v>
      </c>
      <c r="C116" t="s">
        <v>156</v>
      </c>
    </row>
    <row r="117" spans="2:3">
      <c r="B117">
        <v>1</v>
      </c>
      <c r="C117" t="s">
        <v>157</v>
      </c>
    </row>
    <row r="118" spans="2:3">
      <c r="B118">
        <v>1</v>
      </c>
      <c r="C118" t="s">
        <v>158</v>
      </c>
    </row>
    <row r="119" spans="2:3">
      <c r="B119">
        <v>1</v>
      </c>
      <c r="C119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PrivsByYear</vt:lpstr>
      <vt:lpstr>SA_Info</vt:lpstr>
      <vt:lpstr>mp-Contagio</vt:lpstr>
      <vt:lpstr>mp-Genome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2015-12-31T19:48:05Z</dcterms:created>
  <dcterms:modified xsi:type="dcterms:W3CDTF">2016-01-07T18:31:39Z</dcterms:modified>
</cp:coreProperties>
</file>